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5" yWindow="180" windowWidth="6585" windowHeight="3105" activeTab="0"/>
  </bookViews>
  <sheets>
    <sheet name="Instructions" sheetId="1" r:id="rId1"/>
    <sheet name="Schools" sheetId="2" r:id="rId2"/>
    <sheet name="Early Years 3 &amp; 4 yrs " sheetId="3" r:id="rId3"/>
    <sheet name="Early Years  2 yrs" sheetId="4" r:id="rId4"/>
    <sheet name="Early Years Pupil Premium" sheetId="5" r:id="rId5"/>
    <sheet name="Summary" sheetId="6" r:id="rId6"/>
    <sheet name="Data for PN Tool" sheetId="7" r:id="rId7"/>
  </sheets>
  <externalReferences>
    <externalReference r:id="rId10"/>
  </externalReferences>
  <definedNames>
    <definedName name="_xlnm._FilterDatabase" localSheetId="6" hidden="1">'Data for PN Tool'!$A$4:$AM$155</definedName>
    <definedName name="_xlfn.SUMIFS" hidden="1">#NAME?</definedName>
    <definedName name="_xlnm.Print_Area" localSheetId="3">'Early Years  2 yrs'!$B$3:$U$29</definedName>
    <definedName name="_xlnm.Print_Area" localSheetId="2">'Early Years 3 &amp; 4 yrs '!$B$3:$O$43</definedName>
    <definedName name="_xlnm.Print_Area" localSheetId="4">'Early Years Pupil Premium'!$B$3:$P$41</definedName>
    <definedName name="_xlnm.Print_Area" localSheetId="1">'Schools'!$B$3:$P$10</definedName>
    <definedName name="recoupamount">'[1]Academy Recoupment'!$D$89</definedName>
  </definedNames>
  <calcPr fullCalcOnLoad="1"/>
</workbook>
</file>

<file path=xl/sharedStrings.xml><?xml version="1.0" encoding="utf-8"?>
<sst xmlns="http://schemas.openxmlformats.org/spreadsheetml/2006/main" count="589" uniqueCount="325">
  <si>
    <t>a.</t>
  </si>
  <si>
    <t>b.</t>
  </si>
  <si>
    <t xml:space="preserve">b. </t>
  </si>
  <si>
    <t>c.</t>
  </si>
  <si>
    <t>d.</t>
  </si>
  <si>
    <t>e.</t>
  </si>
  <si>
    <t>1.</t>
  </si>
  <si>
    <t>Maintained nursery figures also include direct grant nursery schools.</t>
  </si>
  <si>
    <t>2.</t>
  </si>
  <si>
    <t>3.</t>
  </si>
  <si>
    <t>4.</t>
  </si>
  <si>
    <t>For pupils under the age of 5, those with sole, dual main or dual subsidiary registrations are included, up to the relevant free entitlement.</t>
  </si>
  <si>
    <t>5.</t>
  </si>
  <si>
    <t>This only includes pupils for whom the full cost of tuition is paid for by the authority in conjunction with social services and health authorities.</t>
  </si>
  <si>
    <t>Notes</t>
  </si>
  <si>
    <t>Total</t>
  </si>
  <si>
    <t>6.</t>
  </si>
  <si>
    <t>LA</t>
  </si>
  <si>
    <t>A.</t>
  </si>
  <si>
    <t>B.</t>
  </si>
  <si>
    <t>C.</t>
  </si>
  <si>
    <t>E.</t>
  </si>
  <si>
    <t>F.</t>
  </si>
  <si>
    <t>Pupil numbers are summed and then rounded.</t>
  </si>
  <si>
    <t>Schools Block</t>
  </si>
  <si>
    <t>Early Years Block</t>
  </si>
  <si>
    <t>D.</t>
  </si>
  <si>
    <t>Nursery</t>
  </si>
  <si>
    <t>Primary</t>
  </si>
  <si>
    <t>Secondary</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</si>
  <si>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</si>
  <si>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</si>
  <si>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</si>
  <si>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</si>
  <si>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</si>
  <si>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</si>
  <si>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</si>
  <si>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</si>
  <si>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</si>
  <si>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</si>
  <si>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</si>
  <si>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</si>
  <si>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</si>
  <si>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</si>
  <si>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</si>
  <si>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</si>
  <si>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</si>
  <si>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</si>
  <si>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</si>
  <si>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</si>
  <si>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</si>
  <si>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</si>
  <si>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</si>
  <si>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</si>
  <si>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</si>
  <si>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</si>
  <si>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</si>
  <si>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</si>
  <si>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</si>
  <si>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</si>
  <si>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</si>
  <si>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</si>
  <si>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</si>
  <si>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</si>
  <si>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</si>
  <si>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</si>
  <si>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</si>
  <si>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</si>
  <si>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</si>
  <si>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</si>
  <si>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</si>
  <si>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</si>
  <si>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</si>
  <si>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</si>
  <si>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</si>
  <si>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</si>
  <si>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</si>
  <si>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</si>
  <si>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</si>
  <si>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</si>
  <si>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</si>
  <si>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</si>
  <si>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</si>
  <si>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</si>
  <si>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</si>
  <si>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</si>
  <si>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</si>
  <si>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</si>
  <si>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</si>
  <si>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</si>
  <si>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</si>
  <si>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</si>
  <si>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</si>
  <si>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</si>
  <si>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</si>
  <si>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</si>
  <si>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</si>
  <si>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</si>
  <si>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</si>
  <si>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</si>
  <si>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</si>
  <si>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</si>
  <si>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</si>
  <si>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</si>
  <si>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</si>
  <si>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</si>
  <si>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</si>
  <si>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</si>
  <si>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</si>
  <si>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</si>
  <si>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</si>
  <si>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</si>
  <si>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</si>
  <si>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</si>
  <si>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</si>
  <si>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</si>
  <si>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</si>
  <si>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</si>
  <si>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</si>
  <si>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</si>
  <si>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</si>
  <si>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</si>
  <si>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</si>
  <si>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</si>
  <si>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</si>
  <si>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</si>
  <si>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</si>
  <si>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</si>
  <si>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</si>
  <si>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</si>
  <si>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</si>
  <si>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</si>
  <si>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</si>
  <si>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</si>
  <si>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</si>
  <si>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</si>
  <si>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</si>
  <si>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</si>
  <si>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</si>
  <si>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</si>
  <si>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</si>
  <si>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</si>
  <si>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</si>
  <si>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</si>
  <si>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</si>
  <si>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</si>
  <si>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</si>
  <si>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</si>
  <si>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</si>
  <si>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</si>
  <si>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</si>
  <si>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</si>
  <si>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</si>
  <si>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</si>
  <si>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</si>
  <si>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</si>
  <si>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</si>
  <si>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</si>
  <si>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</si>
  <si>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</si>
  <si>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</si>
  <si>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</si>
  <si>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</si>
  <si>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</si>
  <si>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</si>
  <si>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</si>
  <si>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</si>
  <si>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</si>
  <si>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</si>
  <si>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</si>
  <si>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</si>
  <si>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</si>
  <si>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</si>
  <si>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</si>
  <si>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</si>
  <si>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</si>
  <si>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</si>
  <si>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</si>
  <si>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</si>
  <si>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</si>
  <si>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AllAcads</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</si>
  <si>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</si>
  <si>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</si>
  <si>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</si>
  <si>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</si>
  <si>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Places in SEN Units and Resourced Provision from High Needs returns</t>
  </si>
  <si>
    <t xml:space="preserve">a. </t>
  </si>
  <si>
    <t>Total funded 3 and 4 years old  pupils from EYC (FTE)</t>
  </si>
  <si>
    <t xml:space="preserve">
This tool should be used by LAs only, and not by schools, as local formulae will be used to determine an individual school's allocation.</t>
  </si>
  <si>
    <t>This spreadsheet contains the following worksheets:</t>
  </si>
  <si>
    <t>Schools:</t>
  </si>
  <si>
    <t>Summary:</t>
  </si>
  <si>
    <t>Publication date:</t>
  </si>
  <si>
    <t xml:space="preserve">Changes from previous version: </t>
  </si>
  <si>
    <t>Please select your authority from the list below then select any of the four blue tabs below :</t>
  </si>
  <si>
    <r>
      <t>Independent schools</t>
    </r>
    <r>
      <rPr>
        <b/>
        <vertAlign val="superscript"/>
        <sz val="11"/>
        <rFont val="Arial"/>
        <family val="2"/>
      </rPr>
      <t>5</t>
    </r>
  </si>
  <si>
    <t>Total funded 3 and 4 years old pupils (a+b)</t>
  </si>
  <si>
    <t>Total funded 3 and 4 year old pupils (a+b+c)</t>
  </si>
  <si>
    <t>2 year olds</t>
  </si>
  <si>
    <t>3 &amp; 4 year olds</t>
  </si>
  <si>
    <t xml:space="preserve"> - For each pupil the total number of hours in a PVI that are funded by the LA are divided by 25.</t>
  </si>
  <si>
    <t xml:space="preserve"> - Each pupil only counts a maximum of 15 hours or 0.6 FTE for DSG funding purposes.</t>
  </si>
  <si>
    <t xml:space="preserve"> - The FTEs for all pupils are added together.</t>
  </si>
  <si>
    <t xml:space="preserve"> - Each pupil only counts a maximum of 25 hours or 1 FTE for DSG funding purposes.</t>
  </si>
  <si>
    <r>
      <t>Independent</t>
    </r>
    <r>
      <rPr>
        <b/>
        <vertAlign val="superscript"/>
        <sz val="11"/>
        <rFont val="Arial"/>
        <family val="2"/>
      </rPr>
      <t>6</t>
    </r>
  </si>
  <si>
    <r>
      <t>Independent</t>
    </r>
    <r>
      <rPr>
        <b/>
        <vertAlign val="superscript"/>
        <sz val="11"/>
        <rFont val="Arial"/>
        <family val="2"/>
      </rPr>
      <t>5</t>
    </r>
  </si>
  <si>
    <r>
      <t>Places in SEN units and Resourced Provision (from High Needs returns)</t>
    </r>
    <r>
      <rPr>
        <vertAlign val="superscript"/>
        <sz val="11"/>
        <rFont val="Arial"/>
        <family val="2"/>
      </rPr>
      <t>4</t>
    </r>
  </si>
  <si>
    <t>Places in SEN units and Resourced Provision and Reception Uplift not available on a school type split so shown as a total only.</t>
  </si>
  <si>
    <r>
      <t>Academies</t>
    </r>
    <r>
      <rPr>
        <b/>
        <vertAlign val="superscript"/>
        <sz val="11"/>
        <rFont val="Arial"/>
        <family val="2"/>
      </rPr>
      <t>3</t>
    </r>
  </si>
  <si>
    <t xml:space="preserve">e.   </t>
  </si>
  <si>
    <t>Total funded pupils  (a+b+c-d)</t>
  </si>
  <si>
    <t>YG R-6 Plus YG X aged 4 to 10</t>
  </si>
  <si>
    <t>YG 7-11 Plus YG X aged 11 to 15</t>
  </si>
  <si>
    <t>Nursery Schools</t>
  </si>
  <si>
    <t>Primary Schools</t>
  </si>
  <si>
    <t>Secondary Schools</t>
  </si>
  <si>
    <t>Academies</t>
  </si>
  <si>
    <t>October 2015 Schools Census</t>
  </si>
  <si>
    <t>Aged 4</t>
  </si>
  <si>
    <t>Aged 5 to 10</t>
  </si>
  <si>
    <t>Aged 11 to 15</t>
  </si>
  <si>
    <t>Aged 16 plus</t>
  </si>
  <si>
    <t>LA Number</t>
  </si>
  <si>
    <t>LA Name</t>
  </si>
  <si>
    <t>Independent schools</t>
  </si>
  <si>
    <t>January 2015 AP census</t>
  </si>
  <si>
    <t>Reception Uplift</t>
  </si>
  <si>
    <t>Aged 2</t>
  </si>
  <si>
    <t>Aged 3</t>
  </si>
  <si>
    <t>Rising 4s</t>
  </si>
  <si>
    <t>Total funded pupils (a+b+c+d)</t>
  </si>
  <si>
    <t>Select LA..</t>
  </si>
  <si>
    <t>Early Years 3 &amp; 4yrs:</t>
  </si>
  <si>
    <t>Early Years 2 yrs:</t>
  </si>
  <si>
    <t xml:space="preserve">For all pupils, apart from unresolved duplicates, headcount rather than FTE is used, and those with sole or dual main registrations are included. 
</t>
  </si>
  <si>
    <t>For unresolved duplicates, the 1 FTE of the pupil in question is equally divided between the local authorities involved.</t>
  </si>
  <si>
    <t xml:space="preserve">Before using the tool please make sure your Excel is set to Automatic Calculation </t>
  </si>
  <si>
    <t xml:space="preserve">Pupils from January Alternative Provision 2016: </t>
  </si>
  <si>
    <t>Early Years Pupil Premium</t>
  </si>
  <si>
    <t>Total eligible pupils from EYC (FTE)</t>
  </si>
  <si>
    <t>Total eligible pupils from SC (a+b+c)</t>
  </si>
  <si>
    <t>Total eligible pupils from AP (a+b)</t>
  </si>
  <si>
    <t>January 2017 School Census</t>
  </si>
  <si>
    <t>Places in SEN unit and RP in AY2016/17 HN dataset</t>
  </si>
  <si>
    <t>January 2017 AP census</t>
  </si>
  <si>
    <t>January 2017 Early Years census</t>
  </si>
  <si>
    <t>Special&amp;Acads</t>
  </si>
  <si>
    <t>Local Authority Dedicated Schools Grant Allocations: Pupil Numbers for 2017-18 allocations of Schools and Early Years Blocks</t>
  </si>
  <si>
    <t>Please refer to "2017-18 DSG Pupil Number information" on the .GOV.UK website  for further information on the pupil numbers used to calculate the DSG Schools and Early Years Blocks.</t>
  </si>
  <si>
    <t>This shows the number of pupils in your LA in each of the following: School Census October 2016, Alternative Provision Census January 2016 and Reception Uplift from October 2015 and January 2016 School Census.</t>
  </si>
  <si>
    <t>This shows the total 2017-18 funded pupil numbers for the Schools and Early Years Block allocations.</t>
  </si>
  <si>
    <t xml:space="preserve">2017 to 2018 financial year Schools Block </t>
  </si>
  <si>
    <t>Pupils aged 4 to 16+ at 31st August 2016 (headcount) in YG R-6 including those in YG 'X'</t>
  </si>
  <si>
    <t>Pupils aged 4 to 16+ at 31st August 2016 (headcount) in YG 7-11 including those in YG 'X'</t>
  </si>
  <si>
    <r>
      <t>Reception Uplift: Increase (where relevant) of pupils aged 4 at 31 August 2015 (October 2015) and 31st August 2015 (January 2016) (headcount) in YG R only</t>
    </r>
    <r>
      <rPr>
        <vertAlign val="superscript"/>
        <sz val="11"/>
        <rFont val="Arial"/>
        <family val="2"/>
      </rPr>
      <t>4</t>
    </r>
  </si>
  <si>
    <t>Pupils without a statement of SEN aged 4 at 31 August 2015 (headcount)</t>
  </si>
  <si>
    <t>Pupils without a statement of SEN aged 5 to 10 at 31 August 2015 (headcount)</t>
  </si>
  <si>
    <t>Pupils without a statement of SEN aged 11 to 15 at 31 August 2015 (headcount)</t>
  </si>
  <si>
    <t>Pupils without a statement of SEN aged 16+ at 31 August 2015 (headcount)</t>
  </si>
  <si>
    <t>Pupils from October School census 2016 (also October 2015 SC and Jan 2016 SC for Reception Uplift):</t>
  </si>
  <si>
    <r>
      <t>Pupils from the January Early Years Census 2017</t>
    </r>
    <r>
      <rPr>
        <b/>
        <vertAlign val="superscript"/>
        <sz val="11"/>
        <rFont val="Arial"/>
        <family val="2"/>
      </rPr>
      <t>4,5</t>
    </r>
    <r>
      <rPr>
        <b/>
        <sz val="11"/>
        <rFont val="Arial"/>
        <family val="2"/>
      </rPr>
      <t>:</t>
    </r>
  </si>
  <si>
    <t>Pupils from January School Census 2017:</t>
  </si>
  <si>
    <t>Pupils from January Alternative Provision 2017:</t>
  </si>
  <si>
    <r>
      <t>Pupils from the January Early Years Census 2017</t>
    </r>
    <r>
      <rPr>
        <b/>
        <vertAlign val="superscript"/>
        <sz val="11"/>
        <rFont val="Arial"/>
        <family val="2"/>
      </rPr>
      <t>4</t>
    </r>
    <r>
      <rPr>
        <b/>
        <sz val="11"/>
        <rFont val="Arial"/>
        <family val="2"/>
      </rPr>
      <t>:</t>
    </r>
  </si>
  <si>
    <t xml:space="preserve">The 2 year old (FTE) (born between 1/1/2014 and 31/12/2014) figures in the EYC form are calculated as follows: 
</t>
  </si>
  <si>
    <t>Eligible pupils from January School Census 2017:</t>
  </si>
  <si>
    <t>Eligible pupils aged 4 at 31 August 2016 (FTE) in YG N1-N2 only</t>
  </si>
  <si>
    <r>
      <t>Eligible pupils from the January Early Years Census 2017</t>
    </r>
    <r>
      <rPr>
        <b/>
        <vertAlign val="superscript"/>
        <sz val="11"/>
        <rFont val="Arial"/>
        <family val="2"/>
      </rPr>
      <t>4,5</t>
    </r>
    <r>
      <rPr>
        <b/>
        <sz val="11"/>
        <rFont val="Arial"/>
        <family val="2"/>
      </rPr>
      <t>:</t>
    </r>
  </si>
  <si>
    <t>Eligible pupils from January Alternative Provision 2017:</t>
  </si>
  <si>
    <t>Pupils to be used in the Dedicated Schools Grant  - Schools and Early Years Blocks 2017-18:</t>
  </si>
  <si>
    <t>Reception Uplift from October 2015 and January 2016 School Census (headcount)</t>
  </si>
  <si>
    <r>
      <t>Total pupils for the 2017-18 Dedicated Schools Grant - Schools and Early Years Blocks (A+B+C+D-E)</t>
    </r>
    <r>
      <rPr>
        <b/>
        <vertAlign val="superscript"/>
        <sz val="11"/>
        <rFont val="Arial"/>
        <family val="2"/>
      </rPr>
      <t>1</t>
    </r>
  </si>
  <si>
    <r>
      <t>Special&amp;Academies</t>
    </r>
    <r>
      <rPr>
        <b/>
        <vertAlign val="superscript"/>
        <sz val="11"/>
        <rFont val="Arial"/>
        <family val="2"/>
      </rPr>
      <t>2,3</t>
    </r>
  </si>
  <si>
    <t xml:space="preserve">Includes pupils in academies as at October School census 2016 </t>
  </si>
  <si>
    <t>January 2018 School Census</t>
  </si>
  <si>
    <t>January 2018 AP census</t>
  </si>
  <si>
    <t>January 2018 Early Years census</t>
  </si>
  <si>
    <t>Pupils from January School Census 2018:</t>
  </si>
  <si>
    <r>
      <t>Pupils from the January Early Years Census 2018</t>
    </r>
    <r>
      <rPr>
        <b/>
        <vertAlign val="superscript"/>
        <sz val="11"/>
        <rFont val="Arial"/>
        <family val="2"/>
      </rPr>
      <t>4,5</t>
    </r>
    <r>
      <rPr>
        <b/>
        <sz val="11"/>
        <rFont val="Arial"/>
        <family val="2"/>
      </rPr>
      <t>:</t>
    </r>
  </si>
  <si>
    <t>Pupils from January Alternative Provision 2018:</t>
  </si>
  <si>
    <r>
      <t>Pupils from the January Early Years Census 2018</t>
    </r>
    <r>
      <rPr>
        <b/>
        <vertAlign val="superscript"/>
        <sz val="11"/>
        <rFont val="Arial"/>
        <family val="2"/>
      </rPr>
      <t>4</t>
    </r>
    <r>
      <rPr>
        <b/>
        <sz val="11"/>
        <rFont val="Arial"/>
        <family val="2"/>
      </rPr>
      <t>:</t>
    </r>
  </si>
  <si>
    <t>Eligible pupils from January School Census 2018:</t>
  </si>
  <si>
    <r>
      <t>Eligible pupils from the January Early Years Census 2018</t>
    </r>
    <r>
      <rPr>
        <b/>
        <vertAlign val="superscript"/>
        <sz val="11"/>
        <rFont val="Arial"/>
        <family val="2"/>
      </rPr>
      <t>4,5</t>
    </r>
    <r>
      <rPr>
        <b/>
        <sz val="11"/>
        <rFont val="Arial"/>
        <family val="2"/>
      </rPr>
      <t>:</t>
    </r>
  </si>
  <si>
    <t>Final Pupils for 17/18:</t>
  </si>
  <si>
    <r>
      <t>Final Pupils for 17/18</t>
    </r>
    <r>
      <rPr>
        <b/>
        <vertAlign val="superscript"/>
        <sz val="11"/>
        <rFont val="Arial"/>
        <family val="2"/>
      </rPr>
      <t>4,5</t>
    </r>
    <r>
      <rPr>
        <b/>
        <sz val="11"/>
        <rFont val="Arial"/>
        <family val="2"/>
      </rPr>
      <t>:</t>
    </r>
  </si>
  <si>
    <r>
      <t>Final Pupils for 2017/18</t>
    </r>
    <r>
      <rPr>
        <b/>
        <vertAlign val="superscript"/>
        <sz val="11"/>
        <rFont val="Arial"/>
        <family val="2"/>
      </rPr>
      <t>4,5</t>
    </r>
    <r>
      <rPr>
        <b/>
        <sz val="11"/>
        <rFont val="Arial"/>
        <family val="2"/>
      </rPr>
      <t>:</t>
    </r>
  </si>
  <si>
    <t>Final Pupils for 2017/18:</t>
  </si>
  <si>
    <t>Eligible pupils from January Alternative Provision 2018:</t>
  </si>
  <si>
    <t>Pupils from Schools Census October 2015 (headcount) for Schools, January 2017 and January 2018 (FTE) for Early Years</t>
  </si>
  <si>
    <t>Pupils from Early Years Census 2017 and Early Years Census 2018 (FTE)</t>
  </si>
  <si>
    <t>Pupils from Alternative Provision 2016 (headcount) for Schools, Alternative Provision 2017 and Alternative Provision 2018 (FTE) for Early Years</t>
  </si>
  <si>
    <t xml:space="preserve">This workbook can be used to view your LA's final pupil numbers from the January and October 2016 (Schools Block) and January 2017 and January 2018 (Early Years Block) pupil data collections for the 2017-18 Dedicated Schools Grant.
</t>
  </si>
  <si>
    <t>This shows the number of 3 and 4 year old pupils in your LA calculated as follows: 5/12ths from the School Census January 2017, Alternative Provision Census January 2017, and Early Years Census January 2017; 7/12ths from the School Census January 2018, Alternative Provision Census January 2018, and Early Years Census January 2018.</t>
  </si>
  <si>
    <t>This shows the number of eligible 2year old pupils in your LA calculated as follows: 5/12ths from the School Census January 2017, Alternative Provision Census January 2017, and Early Years Census January 2017; 7/12ths from the School Census January 2018, Alternative Provision Census January 2018, and Early Years Census January 2018.</t>
  </si>
  <si>
    <t>Provisional early years block finalised with the addition of January 2018 census data</t>
  </si>
  <si>
    <t>Pupils aged 3 at 31st December (FTE) including those in YG R and 'X'</t>
  </si>
  <si>
    <t>Pupils aged 4 at 31 August (FTE) in YG N1-N2 only</t>
  </si>
  <si>
    <t>Pupils in PVIs aged 3 at 31 December (FTE)</t>
  </si>
  <si>
    <t>Pupils in PVIs aged 4 at 31 December (FTE)</t>
  </si>
  <si>
    <t>Pupils aged 3 at 31st December (FTE) without a statement of SEN</t>
  </si>
  <si>
    <t>Pupils aged 3 at 31 August, but 4 by 31st December - Rising 4s (FTE) including those in YG R or 'X'</t>
  </si>
  <si>
    <t>Pupils in PVIs aged 3 at 31 August but 4 by 31 December - Rising 4s (FTE)</t>
  </si>
  <si>
    <t>Pupils aged 3 at 31 August, but 4 by 31 December Rising 4s (FTE) without a statement of SEN</t>
  </si>
  <si>
    <t>Pupils from January School Census 2017 and January School Census 2018:</t>
  </si>
  <si>
    <t>Includes pupils in all academies as at the January of the School Census.</t>
  </si>
  <si>
    <t>Pupils from the January Early Years Census 2017 and January Early Years Census 2018:</t>
  </si>
  <si>
    <t xml:space="preserve">The 4 year olds (FTE) figures in the EYC form are calculated as follows: </t>
  </si>
  <si>
    <t xml:space="preserve">Pupils from January Alternative Provision 2017 and January Alternative Provision 2018: </t>
  </si>
  <si>
    <t xml:space="preserve">The  3 year old (FTE) and Rising 4s (FTE) figures in the EYC form are calculated as follows: 
</t>
  </si>
  <si>
    <t xml:space="preserve"> Eligible pupils aged 2 at 31st December 2016 recorded on the 2017 Spring School Census and the the 2018 Spring School Census</t>
  </si>
  <si>
    <t xml:space="preserve"> Eligible pupils aged 2 at 31st December recorded on the 2017 Early Years Census and 2018 Early Years Census</t>
  </si>
  <si>
    <t xml:space="preserve"> Eligible pupils aged 2 at 31st December recorded on the 2017 AP Census and 2018 AP Census</t>
  </si>
  <si>
    <t>Eligible pupils aged 3 (FTE) including those in YG R and 'X'</t>
  </si>
  <si>
    <t>Eligible pupils aged 3 at 31 August, but 4 by 31 December - Rising 4s (FTE) including those in YG R or 'X'</t>
  </si>
  <si>
    <t>Eligible pupils in PVIs aged 3 at 31 December (FTE)</t>
  </si>
  <si>
    <t>Eligible pupils in PVIs aged 3 at 31 August, but 4 by 31 December - Rising 4s (FTE)</t>
  </si>
  <si>
    <t>Eligible pupils in PVIs aged 4 at 31 December (FTE)</t>
  </si>
  <si>
    <t>Eligible pupils aged 3 at 31st December (FTE) without a statement of SEN</t>
  </si>
  <si>
    <t>Eligible pupils aged 3 at 31 August, but 4 by 31 December - Rising 4s (FTE) without a statement of SEN</t>
  </si>
  <si>
    <t>Early Years Addional hours</t>
  </si>
  <si>
    <t>e</t>
  </si>
  <si>
    <t>Additonal hours (FTEs)</t>
  </si>
  <si>
    <t>2017 to 2018 financial year Final Early Years Block: 3 &amp; 4 year old funding</t>
  </si>
  <si>
    <t>2017 to 2018 financial year Final Early Years Block: 2 year old funding</t>
  </si>
  <si>
    <t>2017 to 2018 financial year Final Early Years Block: Pupils eligible for Early Year Pupil Premium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</si>
</sst>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_-;\-* #,##0_-;_-* &quot;-&quot;??_-;_-@_-"/>
    <numFmt numFmtId="167" formatCode="_-* #,##0.0_-;\-* #,##0.0_-;_-* &quot;-&quot;??_-;_-@_-"/>
    <numFmt numFmtId="168" formatCode="0.000"/>
    <numFmt numFmtId="169" formatCode="0.00000"/>
    <numFmt numFmtId="170" formatCode="0.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F800]dddd\,\ mmmm\ dd\,\ yyyy"/>
    <numFmt numFmtId="177" formatCode="[$-809]dd\ mmmm\ yyyy"/>
    <numFmt numFmtId="178" formatCode="#,##0.00_ ;\-#,##0.00\ "/>
    <numFmt numFmtId="179" formatCode="#,##0.0_ ;\-#,##0.0\ "/>
  </numFmts>
  <fonts count="51">
    <font>
      <sz val="10"/>
      <name val="Arial"/>
      <family val="0"/>
    </font>
    <font>
      <b/>
      <sz val="12"/>
      <name val="Arial"/>
      <family val="2"/>
    </font>
    <font>
      <sz val="10"/>
      <color indexed="10"/>
      <name val="Arial"/>
      <family val="2"/>
    </font>
    <font>
      <b/>
      <sz val="10"/>
      <name val="Arial"/>
      <family val="2"/>
    </font>
    <font>
      <b/>
      <sz val="11"/>
      <name val="Arial"/>
      <family val="2"/>
    </font>
    <font>
      <sz val="11"/>
      <name val="Arial"/>
      <family val="2"/>
    </font>
    <font>
      <i/>
      <sz val="11"/>
      <name val="Arial"/>
      <family val="2"/>
    </font>
    <font>
      <sz val="11"/>
      <color indexed="8"/>
      <name val="Arial"/>
      <family val="2"/>
    </font>
    <font>
      <b/>
      <sz val="11"/>
      <color indexed="8"/>
      <name val="Arial"/>
      <family val="2"/>
    </font>
    <font>
      <sz val="11"/>
      <color indexed="18"/>
      <name val="Arial"/>
      <family val="2"/>
    </font>
    <font>
      <b/>
      <u val="single"/>
      <sz val="11"/>
      <name val="Arial"/>
      <family val="2"/>
    </font>
    <font>
      <u val="single"/>
      <sz val="11"/>
      <name val="Arial"/>
      <family val="2"/>
    </font>
    <font>
      <b/>
      <sz val="11"/>
      <color indexed="12"/>
      <name val="Arial"/>
      <family val="2"/>
    </font>
    <font>
      <i/>
      <sz val="10"/>
      <name val="Arial"/>
      <family val="2"/>
    </font>
    <font>
      <sz val="8"/>
      <name val="Arial"/>
      <family val="2"/>
    </font>
    <font>
      <u val="single"/>
      <sz val="10"/>
      <color indexed="12"/>
      <name val="Arial"/>
      <family val="2"/>
    </font>
    <font>
      <u val="single"/>
      <sz val="10"/>
      <color indexed="36"/>
      <name val="Arial"/>
      <family val="2"/>
    </font>
    <font>
      <b/>
      <vertAlign val="superscript"/>
      <sz val="11"/>
      <name val="Arial"/>
      <family val="2"/>
    </font>
    <font>
      <b/>
      <u val="single"/>
      <sz val="13"/>
      <name val="Arial"/>
      <family val="2"/>
    </font>
    <font>
      <u val="single"/>
      <sz val="11"/>
      <color indexed="12"/>
      <name val="Arial"/>
      <family val="2"/>
    </font>
    <font>
      <b/>
      <i/>
      <sz val="12"/>
      <color indexed="20"/>
      <name val="Arial"/>
      <family val="2"/>
    </font>
    <font>
      <sz val="11"/>
      <color indexed="9"/>
      <name val="Arial"/>
      <family val="2"/>
    </font>
    <font>
      <i/>
      <sz val="11"/>
      <color indexed="8"/>
      <name val="Arial"/>
      <family val="2"/>
    </font>
    <font>
      <sz val="10"/>
      <color indexed="8"/>
      <name val="Arial"/>
      <family val="2"/>
    </font>
    <font>
      <b/>
      <i/>
      <sz val="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i/>
      <sz val="12"/>
      <name val="Arial"/>
      <family val="2"/>
    </font>
    <font>
      <vertAlign val="superscript"/>
      <sz val="11"/>
      <name val="Arial"/>
      <family val="2"/>
    </font>
    <font>
      <b/>
      <sz val="11"/>
      <color indexed="10"/>
      <name val="Arial"/>
      <family val="2"/>
    </font>
    <font>
      <sz val="8"/>
      <name val="Segoe UI"/>
      <family val="2"/>
    </font>
    <font>
      <sz val="11"/>
      <color theme="0"/>
      <name val="Arial"/>
      <family val="2"/>
    </font>
    <font>
      <b/>
      <sz val="11"/>
      <color rgb="FFFF0000"/>
      <name val="Arial"/>
      <family val="2"/>
    </font>
    <font>
      <b/>
      <sz val="10"/>
      <color theme="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rgb="FFCCCCFF"/>
        <bgColor indexed="64"/>
      </patternFill>
    </fill>
    <fill>
      <patternFill patternType="solid">
        <fgColor rgb="FFCCFFC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CECFF"/>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color indexed="63"/>
      </right>
      <top/>
      <bottom style="thin"/>
    </border>
    <border>
      <left/>
      <right style="thin"/>
      <top/>
      <bottom style="thin"/>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6" fillId="0" borderId="0">
      <alignment/>
      <protection/>
    </xf>
    <xf numFmtId="0" fontId="26"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1">
    <xf numFmtId="0" fontId="0" fillId="0" borderId="0" xfId="0" applyAlignment="1">
      <alignment/>
    </xf>
    <xf numFmtId="0" fontId="1" fillId="0" borderId="0" xfId="0" applyFont="1" applyFill="1" applyBorder="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4" fillId="0" borderId="0" xfId="0" applyFont="1" applyFill="1" applyAlignment="1" applyProtection="1">
      <alignment horizontal="left" vertical="top" wrapText="1"/>
      <protection hidden="1"/>
    </xf>
    <xf numFmtId="0" fontId="4" fillId="0" borderId="0" xfId="0" applyFont="1" applyFill="1" applyAlignment="1" applyProtection="1">
      <alignment horizontal="center" vertical="top" wrapText="1"/>
      <protection hidden="1"/>
    </xf>
    <xf numFmtId="0" fontId="5" fillId="0" borderId="0" xfId="0" applyFont="1" applyFill="1" applyAlignment="1" applyProtection="1">
      <alignment vertical="top" wrapText="1"/>
      <protection hidden="1"/>
    </xf>
    <xf numFmtId="0" fontId="6" fillId="0" borderId="0" xfId="0" applyFont="1" applyFill="1" applyAlignment="1" applyProtection="1">
      <alignment horizontal="right" vertical="top" wrapText="1"/>
      <protection hidden="1"/>
    </xf>
    <xf numFmtId="0" fontId="5" fillId="0" borderId="0" xfId="0" applyFont="1" applyFill="1" applyAlignment="1" applyProtection="1">
      <alignment horizontal="left" vertical="center" wrapText="1"/>
      <protection hidden="1"/>
    </xf>
    <xf numFmtId="0" fontId="3" fillId="0" borderId="0" xfId="0" applyFont="1" applyFill="1" applyBorder="1" applyAlignment="1" applyProtection="1">
      <alignment horizontal="center"/>
      <protection hidden="1"/>
    </xf>
    <xf numFmtId="0" fontId="5" fillId="0" borderId="0" xfId="0" applyFont="1" applyFill="1" applyAlignment="1" applyProtection="1">
      <alignment horizontal="center" vertical="center" wrapText="1"/>
      <protection hidden="1"/>
    </xf>
    <xf numFmtId="0" fontId="0" fillId="0" borderId="0" xfId="0" applyFont="1" applyFill="1" applyBorder="1" applyAlignment="1" applyProtection="1">
      <alignment/>
      <protection hidden="1"/>
    </xf>
    <xf numFmtId="1" fontId="0" fillId="0" borderId="0" xfId="0" applyNumberFormat="1" applyFill="1" applyBorder="1" applyAlignment="1" applyProtection="1">
      <alignment/>
      <protection hidden="1"/>
    </xf>
    <xf numFmtId="0" fontId="4" fillId="0" borderId="0" xfId="0" applyFont="1" applyFill="1" applyAlignment="1" applyProtection="1">
      <alignment horizontal="left" vertical="center" wrapText="1"/>
      <protection hidden="1"/>
    </xf>
    <xf numFmtId="0" fontId="0" fillId="0" borderId="0" xfId="0" applyFill="1" applyBorder="1" applyAlignment="1" applyProtection="1">
      <alignment horizontal="center" vertical="top" wrapText="1"/>
      <protection hidden="1"/>
    </xf>
    <xf numFmtId="0" fontId="4" fillId="0" borderId="0" xfId="0" applyFont="1" applyFill="1" applyAlignment="1" applyProtection="1">
      <alignment horizontal="left"/>
      <protection hidden="1"/>
    </xf>
    <xf numFmtId="1" fontId="9" fillId="0" borderId="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left" vertical="center" wrapText="1"/>
      <protection hidden="1"/>
    </xf>
    <xf numFmtId="0" fontId="11" fillId="0" borderId="0" xfId="0" applyFont="1" applyFill="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top" wrapText="1"/>
      <protection hidden="1"/>
    </xf>
    <xf numFmtId="0" fontId="5" fillId="0" borderId="0" xfId="0" applyFont="1" applyFill="1" applyAlignment="1" applyProtection="1" quotePrefix="1">
      <alignment horizontal="center" vertical="top" wrapText="1"/>
      <protection hidden="1"/>
    </xf>
    <xf numFmtId="0" fontId="0" fillId="0" borderId="0" xfId="0" applyAlignment="1">
      <alignment/>
    </xf>
    <xf numFmtId="3" fontId="0" fillId="0" borderId="0" xfId="0" applyNumberFormat="1" applyFont="1" applyFill="1" applyBorder="1" applyAlignment="1" applyProtection="1">
      <alignment/>
      <protection hidden="1"/>
    </xf>
    <xf numFmtId="0" fontId="5" fillId="0" borderId="0" xfId="0" applyFont="1" applyFill="1" applyBorder="1" applyAlignment="1" applyProtection="1">
      <alignment/>
      <protection hidden="1"/>
    </xf>
    <xf numFmtId="1" fontId="3" fillId="0" borderId="0" xfId="0" applyNumberFormat="1" applyFont="1" applyFill="1" applyBorder="1" applyAlignment="1" applyProtection="1">
      <alignment/>
      <protection hidden="1"/>
    </xf>
    <xf numFmtId="1" fontId="13" fillId="0" borderId="0" xfId="0" applyNumberFormat="1" applyFont="1" applyFill="1" applyBorder="1" applyAlignment="1" applyProtection="1">
      <alignment/>
      <protection hidden="1"/>
    </xf>
    <xf numFmtId="1" fontId="5" fillId="0" borderId="0" xfId="0" applyNumberFormat="1" applyFont="1" applyFill="1" applyBorder="1" applyAlignment="1" applyProtection="1">
      <alignment horizontal="left" vertical="top" wrapText="1"/>
      <protection hidden="1"/>
    </xf>
    <xf numFmtId="0" fontId="4" fillId="0" borderId="0" xfId="0" applyFont="1" applyFill="1" applyBorder="1" applyAlignment="1" applyProtection="1">
      <alignment horizontal="right" vertical="center" wrapText="1"/>
      <protection hidden="1"/>
    </xf>
    <xf numFmtId="165" fontId="8"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horizontal="left" wrapText="1"/>
      <protection hidden="1"/>
    </xf>
    <xf numFmtId="164" fontId="0" fillId="0" borderId="0" xfId="0" applyNumberFormat="1" applyFont="1" applyFill="1" applyBorder="1" applyAlignment="1" applyProtection="1">
      <alignment horizontal="left" vertical="top" wrapText="1"/>
      <protection hidden="1"/>
    </xf>
    <xf numFmtId="0" fontId="5" fillId="24" borderId="0" xfId="0" applyFont="1" applyFill="1" applyAlignment="1">
      <alignment/>
    </xf>
    <xf numFmtId="0" fontId="5" fillId="24" borderId="0" xfId="0" applyFont="1" applyFill="1" applyAlignment="1" applyProtection="1">
      <alignment/>
      <protection/>
    </xf>
    <xf numFmtId="0" fontId="18" fillId="24" borderId="0" xfId="0" applyFont="1" applyFill="1" applyAlignment="1" applyProtection="1">
      <alignment/>
      <protection hidden="1"/>
    </xf>
    <xf numFmtId="0" fontId="4" fillId="24" borderId="0" xfId="0" applyFont="1" applyFill="1" applyAlignment="1" applyProtection="1">
      <alignment/>
      <protection hidden="1"/>
    </xf>
    <xf numFmtId="0" fontId="5" fillId="24" borderId="0" xfId="0" applyFont="1" applyFill="1" applyAlignment="1" applyProtection="1">
      <alignment/>
      <protection hidden="1"/>
    </xf>
    <xf numFmtId="0" fontId="5" fillId="24" borderId="0" xfId="0" applyFont="1" applyFill="1" applyAlignment="1" applyProtection="1">
      <alignment horizontal="left" vertical="top" wrapText="1"/>
      <protection hidden="1"/>
    </xf>
    <xf numFmtId="0" fontId="5" fillId="24" borderId="0" xfId="0" applyFont="1" applyFill="1" applyAlignment="1" applyProtection="1">
      <alignment vertical="top" wrapText="1"/>
      <protection hidden="1"/>
    </xf>
    <xf numFmtId="0" fontId="5" fillId="24" borderId="0" xfId="0" applyFont="1" applyFill="1" applyAlignment="1">
      <alignment horizontal="left"/>
    </xf>
    <xf numFmtId="0" fontId="5" fillId="24" borderId="0" xfId="0" applyFont="1" applyFill="1" applyAlignment="1" applyProtection="1">
      <alignment horizontal="left"/>
      <protection/>
    </xf>
    <xf numFmtId="0" fontId="5" fillId="24" borderId="0" xfId="0" applyFont="1" applyFill="1" applyAlignment="1" applyProtection="1">
      <alignment horizontal="left" wrapText="1"/>
      <protection hidden="1"/>
    </xf>
    <xf numFmtId="0" fontId="4" fillId="22" borderId="10" xfId="0" applyFont="1" applyFill="1" applyBorder="1" applyAlignment="1" applyProtection="1">
      <alignment horizontal="center"/>
      <protection locked="0"/>
    </xf>
    <xf numFmtId="0" fontId="4" fillId="24" borderId="0" xfId="0" applyFont="1" applyFill="1" applyBorder="1" applyAlignment="1" applyProtection="1">
      <alignment horizontal="left"/>
      <protection locked="0"/>
    </xf>
    <xf numFmtId="0" fontId="19" fillId="24" borderId="0" xfId="54" applyFont="1" applyFill="1" applyAlignment="1" applyProtection="1">
      <alignment horizontal="left" vertical="top"/>
      <protection/>
    </xf>
    <xf numFmtId="0" fontId="5" fillId="0" borderId="0" xfId="0" applyFont="1" applyAlignment="1" applyProtection="1">
      <alignment/>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4" fillId="0" borderId="0" xfId="0" applyFont="1" applyAlignment="1" applyProtection="1">
      <alignment/>
      <protection hidden="1"/>
    </xf>
    <xf numFmtId="0" fontId="5" fillId="24" borderId="0" xfId="0" applyFont="1" applyFill="1" applyBorder="1" applyAlignment="1" applyProtection="1">
      <alignment/>
      <protection hidden="1"/>
    </xf>
    <xf numFmtId="0" fontId="20" fillId="0" borderId="0" xfId="0" applyFont="1" applyBorder="1" applyAlignment="1" applyProtection="1">
      <alignment/>
      <protection hidden="1"/>
    </xf>
    <xf numFmtId="0" fontId="21"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0" fontId="5" fillId="0" borderId="0" xfId="0" applyFont="1" applyAlignment="1" applyProtection="1">
      <alignment horizontal="right"/>
      <protection hidden="1"/>
    </xf>
    <xf numFmtId="0" fontId="5" fillId="0" borderId="0" xfId="0" applyFont="1" applyAlignment="1" applyProtection="1">
      <alignment vertical="top" wrapText="1"/>
      <protection hidden="1"/>
    </xf>
    <xf numFmtId="0" fontId="5" fillId="24" borderId="0" xfId="0" applyFont="1" applyFill="1" applyAlignment="1" applyProtection="1">
      <alignment horizontal="left" vertical="center" wrapText="1"/>
      <protection hidden="1"/>
    </xf>
    <xf numFmtId="0" fontId="5" fillId="24" borderId="0" xfId="0" applyFont="1" applyFill="1" applyBorder="1" applyAlignment="1" applyProtection="1">
      <alignment vertical="top" wrapTex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1" fontId="23" fillId="0" borderId="0" xfId="0" applyNumberFormat="1"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locked="0"/>
    </xf>
    <xf numFmtId="0" fontId="24" fillId="24" borderId="0" xfId="0" applyFont="1" applyFill="1" applyBorder="1" applyAlignment="1" applyProtection="1">
      <alignment horizontal="center" vertical="center" wrapText="1"/>
      <protection locked="0"/>
    </xf>
    <xf numFmtId="0" fontId="13" fillId="24" borderId="0" xfId="0" applyFont="1" applyFill="1" applyBorder="1" applyAlignment="1">
      <alignment/>
    </xf>
    <xf numFmtId="0" fontId="0" fillId="24" borderId="0" xfId="0" applyFill="1" applyBorder="1" applyAlignment="1">
      <alignment/>
    </xf>
    <xf numFmtId="166" fontId="0" fillId="24" borderId="0" xfId="0" applyNumberFormat="1" applyFill="1" applyBorder="1" applyAlignment="1">
      <alignment/>
    </xf>
    <xf numFmtId="0" fontId="43" fillId="0" borderId="0" xfId="0" applyFont="1" applyFill="1" applyBorder="1" applyAlignment="1" applyProtection="1">
      <alignment/>
      <protection hidden="1"/>
    </xf>
    <xf numFmtId="0" fontId="21" fillId="0" borderId="0" xfId="0" applyFont="1" applyAlignment="1" applyProtection="1">
      <alignment/>
      <protection hidden="1"/>
    </xf>
    <xf numFmtId="0" fontId="43" fillId="0" borderId="0" xfId="0" applyFont="1" applyFill="1" applyBorder="1" applyAlignment="1" applyProtection="1">
      <alignment/>
      <protection locked="0"/>
    </xf>
    <xf numFmtId="0" fontId="4" fillId="0" borderId="0" xfId="0" applyFont="1" applyAlignment="1" applyProtection="1">
      <alignment horizontal="left" vertical="center"/>
      <protection hidden="1"/>
    </xf>
    <xf numFmtId="0" fontId="5" fillId="0" borderId="0" xfId="0" applyFont="1" applyFill="1" applyAlignment="1" applyProtection="1" quotePrefix="1">
      <alignment horizontal="center" vertical="center" wrapText="1"/>
      <protection hidden="1"/>
    </xf>
    <xf numFmtId="0" fontId="5" fillId="0" borderId="0" xfId="0" applyFont="1" applyFill="1" applyBorder="1" applyAlignment="1" applyProtection="1">
      <alignment horizontal="left" wrapTex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top" wrapText="1"/>
      <protection hidden="1"/>
    </xf>
    <xf numFmtId="1" fontId="5" fillId="0" borderId="0" xfId="0" applyNumberFormat="1" applyFont="1" applyFill="1" applyBorder="1" applyAlignment="1" applyProtection="1">
      <alignment horizontal="left" vertical="top" wrapText="1"/>
      <protection hidden="1"/>
    </xf>
    <xf numFmtId="1" fontId="4" fillId="0" borderId="0" xfId="0" applyNumberFormat="1" applyFont="1" applyFill="1" applyBorder="1" applyAlignment="1" applyProtection="1">
      <alignment vertical="top"/>
      <protection hidden="1"/>
    </xf>
    <xf numFmtId="165" fontId="22" fillId="25" borderId="0" xfId="0" applyNumberFormat="1"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164" fontId="0" fillId="0" borderId="0" xfId="0" applyNumberFormat="1" applyFont="1" applyFill="1" applyBorder="1" applyAlignment="1" applyProtection="1">
      <alignment horizontal="left" vertical="top"/>
      <protection hidden="1"/>
    </xf>
    <xf numFmtId="0" fontId="5" fillId="24"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5" fillId="0" borderId="0" xfId="0" applyFont="1" applyFill="1" applyAlignment="1" applyProtection="1">
      <alignment horizontal="center" vertical="top" wrapText="1"/>
      <protection hidden="1"/>
    </xf>
    <xf numFmtId="0" fontId="5" fillId="0" borderId="0" xfId="0" applyFont="1" applyFill="1" applyBorder="1" applyAlignment="1" applyProtection="1">
      <alignment horizontal="center" vertical="top"/>
      <protection hidden="1"/>
    </xf>
    <xf numFmtId="1" fontId="0" fillId="0" borderId="0" xfId="0" applyNumberFormat="1" applyFont="1" applyFill="1" applyBorder="1" applyAlignment="1" applyProtection="1">
      <alignment horizontal="center" vertical="top"/>
      <protection hidden="1"/>
    </xf>
    <xf numFmtId="0" fontId="4" fillId="24" borderId="0"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5" fillId="25" borderId="0" xfId="0" applyFont="1" applyFill="1" applyAlignment="1" applyProtection="1">
      <alignment vertical="top"/>
      <protection hidden="1"/>
    </xf>
    <xf numFmtId="0" fontId="5" fillId="25" borderId="0" xfId="0" applyFont="1" applyFill="1" applyAlignment="1" applyProtection="1">
      <alignment vertical="top" wrapText="1"/>
      <protection hidden="1"/>
    </xf>
    <xf numFmtId="0" fontId="0" fillId="25" borderId="0" xfId="0" applyFill="1" applyAlignment="1">
      <alignment vertical="top" wrapText="1"/>
    </xf>
    <xf numFmtId="0" fontId="5" fillId="24" borderId="0" xfId="15" applyFont="1" applyFill="1" applyAlignment="1" applyProtection="1">
      <alignment horizontal="left"/>
      <protection hidden="1"/>
    </xf>
    <xf numFmtId="0" fontId="4" fillId="24" borderId="0" xfId="0" applyFont="1" applyFill="1" applyAlignment="1" applyProtection="1">
      <alignment vertical="top" wrapText="1"/>
      <protection/>
    </xf>
    <xf numFmtId="0" fontId="4" fillId="24" borderId="0" xfId="15" applyFont="1" applyFill="1" applyProtection="1">
      <alignment/>
      <protection hidden="1"/>
    </xf>
    <xf numFmtId="176" fontId="4" fillId="24" borderId="0" xfId="15" applyNumberFormat="1" applyFont="1" applyFill="1" applyAlignment="1" applyProtection="1">
      <alignment horizontal="left"/>
      <protection hidden="1"/>
    </xf>
    <xf numFmtId="0" fontId="5" fillId="24" borderId="0" xfId="15" applyFont="1" applyFill="1" applyProtection="1">
      <alignment/>
      <protection hidden="1"/>
    </xf>
    <xf numFmtId="0" fontId="5" fillId="24" borderId="0" xfId="0" applyFont="1" applyFill="1" applyAlignment="1" applyProtection="1">
      <alignment vertical="top"/>
      <protection/>
    </xf>
    <xf numFmtId="164" fontId="4" fillId="26" borderId="11" xfId="0" applyNumberFormat="1" applyFont="1" applyFill="1" applyBorder="1" applyAlignment="1" applyProtection="1">
      <alignment horizontal="center" vertical="top" wrapText="1"/>
      <protection hidden="1"/>
    </xf>
    <xf numFmtId="164" fontId="4" fillId="26" borderId="12" xfId="0" applyNumberFormat="1" applyFont="1" applyFill="1" applyBorder="1" applyAlignment="1" applyProtection="1">
      <alignment horizontal="center" vertical="top" wrapText="1"/>
      <protection hidden="1"/>
    </xf>
    <xf numFmtId="164" fontId="4" fillId="26" borderId="13" xfId="0" applyNumberFormat="1" applyFont="1" applyFill="1" applyBorder="1" applyAlignment="1" applyProtection="1">
      <alignment horizontal="center" vertical="top" wrapText="1"/>
      <protection hidden="1"/>
    </xf>
    <xf numFmtId="164" fontId="4" fillId="26" borderId="14" xfId="0" applyNumberFormat="1" applyFont="1" applyFill="1" applyBorder="1" applyAlignment="1" applyProtection="1">
      <alignment horizontal="center" vertical="top" wrapText="1"/>
      <protection hidden="1"/>
    </xf>
    <xf numFmtId="164" fontId="4" fillId="26" borderId="15" xfId="0" applyNumberFormat="1" applyFont="1" applyFill="1" applyBorder="1" applyAlignment="1" applyProtection="1">
      <alignment horizontal="center" vertical="top" wrapText="1"/>
      <protection hidden="1"/>
    </xf>
    <xf numFmtId="165" fontId="7" fillId="25" borderId="16" xfId="43" applyNumberFormat="1" applyFont="1" applyFill="1" applyBorder="1" applyAlignment="1" applyProtection="1">
      <alignment horizontal="center" vertical="center" wrapText="1"/>
      <protection hidden="1"/>
    </xf>
    <xf numFmtId="165" fontId="7" fillId="25" borderId="14" xfId="43" applyNumberFormat="1" applyFont="1" applyFill="1" applyBorder="1" applyAlignment="1" applyProtection="1">
      <alignment horizontal="center" vertical="center" wrapText="1"/>
      <protection hidden="1"/>
    </xf>
    <xf numFmtId="165" fontId="7" fillId="25" borderId="17" xfId="43" applyNumberFormat="1" applyFont="1" applyFill="1" applyBorder="1" applyAlignment="1" applyProtection="1">
      <alignment horizontal="center" vertical="center" wrapText="1"/>
      <protection hidden="1"/>
    </xf>
    <xf numFmtId="165" fontId="7" fillId="27" borderId="18" xfId="0" applyNumberFormat="1" applyFont="1" applyFill="1" applyBorder="1" applyAlignment="1" applyProtection="1">
      <alignment horizontal="center" vertical="center" wrapText="1"/>
      <protection hidden="1"/>
    </xf>
    <xf numFmtId="165" fontId="7" fillId="27" borderId="19" xfId="0" applyNumberFormat="1" applyFont="1" applyFill="1" applyBorder="1" applyAlignment="1" applyProtection="1">
      <alignment horizontal="center" vertical="center" wrapText="1"/>
      <protection hidden="1"/>
    </xf>
    <xf numFmtId="165" fontId="7" fillId="27" borderId="20" xfId="0" applyNumberFormat="1" applyFont="1" applyFill="1" applyBorder="1" applyAlignment="1" applyProtection="1">
      <alignment horizontal="center" vertical="center" wrapText="1"/>
      <protection hidden="1"/>
    </xf>
    <xf numFmtId="165" fontId="8" fillId="27" borderId="15" xfId="0" applyNumberFormat="1" applyFont="1" applyFill="1" applyBorder="1" applyAlignment="1" applyProtection="1">
      <alignment horizontal="center" vertical="center" wrapText="1"/>
      <protection hidden="1"/>
    </xf>
    <xf numFmtId="165" fontId="8" fillId="27" borderId="21" xfId="0" applyNumberFormat="1" applyFont="1" applyFill="1" applyBorder="1" applyAlignment="1" applyProtection="1">
      <alignment horizontal="center" vertical="center" wrapText="1"/>
      <protection hidden="1"/>
    </xf>
    <xf numFmtId="1" fontId="0" fillId="25" borderId="0" xfId="0" applyNumberFormat="1" applyFill="1" applyBorder="1" applyAlignment="1" applyProtection="1">
      <alignment/>
      <protection hidden="1"/>
    </xf>
    <xf numFmtId="165" fontId="8" fillId="27" borderId="19" xfId="43" applyNumberFormat="1" applyFont="1" applyFill="1" applyBorder="1" applyAlignment="1" applyProtection="1">
      <alignment horizontal="center" vertical="center" wrapText="1"/>
      <protection/>
    </xf>
    <xf numFmtId="164" fontId="4" fillId="26" borderId="0" xfId="0" applyNumberFormat="1" applyFont="1" applyFill="1" applyBorder="1" applyAlignment="1" applyProtection="1">
      <alignment horizontal="center" vertical="center" wrapText="1"/>
      <protection hidden="1"/>
    </xf>
    <xf numFmtId="165" fontId="8" fillId="25" borderId="0" xfId="0" applyNumberFormat="1" applyFont="1" applyFill="1" applyBorder="1" applyAlignment="1" applyProtection="1">
      <alignment horizontal="center" vertical="center" wrapText="1"/>
      <protection/>
    </xf>
    <xf numFmtId="0" fontId="4" fillId="24" borderId="0" xfId="0" applyFont="1" applyFill="1" applyBorder="1" applyAlignment="1" applyProtection="1">
      <alignment vertical="center" wrapText="1"/>
      <protection hidden="1"/>
    </xf>
    <xf numFmtId="164" fontId="4" fillId="0" borderId="0" xfId="0" applyNumberFormat="1" applyFont="1" applyFill="1" applyBorder="1" applyAlignment="1" applyProtection="1">
      <alignment horizontal="left" vertical="center"/>
      <protection hidden="1"/>
    </xf>
    <xf numFmtId="0" fontId="5" fillId="0" borderId="0" xfId="0" applyFont="1" applyFill="1" applyBorder="1" applyAlignment="1" applyProtection="1">
      <alignment/>
      <protection hidden="1"/>
    </xf>
    <xf numFmtId="0" fontId="0" fillId="25" borderId="0" xfId="0" applyFont="1" applyFill="1" applyBorder="1" applyAlignment="1" applyProtection="1">
      <alignment/>
      <protection hidden="1"/>
    </xf>
    <xf numFmtId="0" fontId="5" fillId="25" borderId="0" xfId="0" applyFont="1" applyFill="1" applyBorder="1" applyAlignment="1" applyProtection="1">
      <alignment horizontal="center" vertical="top"/>
      <protection hidden="1"/>
    </xf>
    <xf numFmtId="0" fontId="5" fillId="25" borderId="0" xfId="0" applyFont="1" applyFill="1" applyBorder="1" applyAlignment="1" applyProtection="1">
      <alignment horizontal="left" vertical="top" wrapText="1"/>
      <protection hidden="1"/>
    </xf>
    <xf numFmtId="0" fontId="0" fillId="25" borderId="0" xfId="0" applyFill="1" applyBorder="1" applyAlignment="1" applyProtection="1">
      <alignment/>
      <protection hidden="1"/>
    </xf>
    <xf numFmtId="164" fontId="0" fillId="25" borderId="0" xfId="0" applyNumberFormat="1" applyFont="1" applyFill="1" applyBorder="1" applyAlignment="1" applyProtection="1">
      <alignment horizontal="left" vertical="top" wrapText="1"/>
      <protection hidden="1"/>
    </xf>
    <xf numFmtId="0" fontId="4" fillId="25" borderId="0" xfId="0" applyFont="1" applyFill="1" applyBorder="1" applyAlignment="1" applyProtection="1">
      <alignment horizontal="right" vertical="center" wrapText="1"/>
      <protection hidden="1"/>
    </xf>
    <xf numFmtId="1" fontId="0" fillId="25" borderId="0" xfId="0" applyNumberFormat="1" applyFont="1" applyFill="1" applyBorder="1" applyAlignment="1" applyProtection="1">
      <alignment horizontal="center" vertical="top"/>
      <protection hidden="1"/>
    </xf>
    <xf numFmtId="165" fontId="7" fillId="25" borderId="0" xfId="43"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44" fillId="0" borderId="0" xfId="0" applyFont="1" applyBorder="1" applyAlignment="1" applyProtection="1">
      <alignment/>
      <protection hidden="1"/>
    </xf>
    <xf numFmtId="0" fontId="25" fillId="26" borderId="16" xfId="0" applyFont="1" applyFill="1" applyBorder="1" applyAlignment="1" applyProtection="1">
      <alignment horizont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22"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1" fontId="5" fillId="0" borderId="0" xfId="0" applyNumberFormat="1" applyFont="1" applyFill="1" applyBorder="1" applyAlignment="1" applyProtection="1">
      <alignment vertical="top"/>
      <protection hidden="1"/>
    </xf>
    <xf numFmtId="1" fontId="5" fillId="0" borderId="0" xfId="0" applyNumberFormat="1" applyFont="1" applyFill="1" applyBorder="1" applyAlignment="1" applyProtection="1">
      <alignment vertical="top" wrapText="1"/>
      <protection hidden="1"/>
    </xf>
    <xf numFmtId="0" fontId="0" fillId="0" borderId="0" xfId="0" applyFont="1" applyFill="1" applyBorder="1" applyAlignment="1" applyProtection="1" quotePrefix="1">
      <alignment/>
      <protection hidden="1"/>
    </xf>
    <xf numFmtId="0" fontId="5" fillId="0" borderId="0" xfId="0" applyFont="1" applyFill="1" applyBorder="1" applyAlignment="1" applyProtection="1" quotePrefix="1">
      <alignment horizontal="center" vertical="center"/>
      <protection hidden="1"/>
    </xf>
    <xf numFmtId="0" fontId="5" fillId="0" borderId="0" xfId="0" applyFont="1" applyFill="1" applyAlignment="1" applyProtection="1">
      <alignment/>
      <protection hidden="1"/>
    </xf>
    <xf numFmtId="0" fontId="10" fillId="0" borderId="0" xfId="0" applyFont="1" applyFill="1" applyBorder="1" applyAlignment="1" applyProtection="1">
      <alignment horizontal="left"/>
      <protection hidden="1"/>
    </xf>
    <xf numFmtId="165" fontId="8" fillId="27" borderId="21" xfId="43" applyNumberFormat="1" applyFont="1" applyFill="1" applyBorder="1" applyAlignment="1" applyProtection="1">
      <alignment horizontal="center" vertical="center" wrapText="1"/>
      <protection/>
    </xf>
    <xf numFmtId="165" fontId="7" fillId="25" borderId="21" xfId="43" applyNumberFormat="1" applyFont="1" applyFill="1" applyBorder="1" applyAlignment="1" applyProtection="1">
      <alignment horizontal="center" vertical="center" wrapText="1"/>
      <protection hidden="1"/>
    </xf>
    <xf numFmtId="0" fontId="11" fillId="25" borderId="0" xfId="0" applyFont="1" applyFill="1" applyAlignment="1" applyProtection="1">
      <alignment horizontal="left" vertical="center" wrapText="1"/>
      <protection hidden="1"/>
    </xf>
    <xf numFmtId="0" fontId="11" fillId="25" borderId="0" xfId="0" applyFont="1" applyFill="1" applyBorder="1" applyAlignment="1" applyProtection="1">
      <alignment horizontal="left" vertical="center" wrapText="1"/>
      <protection hidden="1"/>
    </xf>
    <xf numFmtId="1" fontId="9" fillId="25" borderId="0" xfId="0" applyNumberFormat="1" applyFont="1" applyFill="1" applyBorder="1" applyAlignment="1" applyProtection="1">
      <alignment horizontal="center" vertical="center" wrapText="1"/>
      <protection hidden="1"/>
    </xf>
    <xf numFmtId="0" fontId="5" fillId="25" borderId="0" xfId="0" applyFont="1" applyFill="1" applyAlignment="1" applyProtection="1" quotePrefix="1">
      <alignment horizontal="center" vertical="center" wrapText="1"/>
      <protection hidden="1"/>
    </xf>
    <xf numFmtId="1" fontId="9" fillId="25" borderId="0" xfId="0" applyNumberFormat="1" applyFont="1" applyFill="1" applyBorder="1" applyAlignment="1" applyProtection="1">
      <alignment horizontal="center" vertical="top" wrapText="1"/>
      <protection hidden="1"/>
    </xf>
    <xf numFmtId="1" fontId="0" fillId="25" borderId="0" xfId="0" applyNumberFormat="1" applyFill="1" applyBorder="1" applyAlignment="1" applyProtection="1">
      <alignment vertical="top"/>
      <protection hidden="1"/>
    </xf>
    <xf numFmtId="0" fontId="5" fillId="25" borderId="0" xfId="0" applyFont="1" applyFill="1" applyAlignment="1" applyProtection="1" quotePrefix="1">
      <alignment horizontal="center" vertical="top" wrapText="1"/>
      <protection hidden="1"/>
    </xf>
    <xf numFmtId="0" fontId="5" fillId="25" borderId="0" xfId="0" applyFont="1" applyFill="1" applyAlignment="1" applyProtection="1" quotePrefix="1">
      <alignment horizontal="center" vertical="center" wrapText="1"/>
      <protection hidden="1"/>
    </xf>
    <xf numFmtId="3" fontId="0" fillId="25" borderId="0" xfId="0" applyNumberFormat="1" applyFont="1" applyFill="1" applyBorder="1" applyAlignment="1" applyProtection="1">
      <alignment/>
      <protection hidden="1"/>
    </xf>
    <xf numFmtId="0" fontId="0" fillId="25" borderId="0" xfId="0" applyFill="1" applyAlignment="1">
      <alignment/>
    </xf>
    <xf numFmtId="1" fontId="5" fillId="25" borderId="0" xfId="0" applyNumberFormat="1" applyFont="1" applyFill="1" applyBorder="1" applyAlignment="1" applyProtection="1">
      <alignment horizontal="left" vertical="top" wrapText="1"/>
      <protection hidden="1"/>
    </xf>
    <xf numFmtId="1" fontId="3" fillId="25" borderId="0" xfId="0" applyNumberFormat="1" applyFont="1" applyFill="1" applyBorder="1" applyAlignment="1" applyProtection="1">
      <alignment/>
      <protection hidden="1"/>
    </xf>
    <xf numFmtId="1" fontId="5" fillId="0" borderId="0" xfId="0" applyNumberFormat="1" applyFont="1" applyFill="1" applyBorder="1" applyAlignment="1" applyProtection="1">
      <alignment horizontal="left" vertical="top"/>
      <protection hidden="1"/>
    </xf>
    <xf numFmtId="0" fontId="48" fillId="0" borderId="0" xfId="0" applyFont="1" applyAlignment="1" applyProtection="1">
      <alignment/>
      <protection hidden="1"/>
    </xf>
    <xf numFmtId="0" fontId="7" fillId="25" borderId="0" xfId="58" applyFont="1" applyFill="1" applyAlignment="1">
      <alignment horizontal="center"/>
      <protection/>
    </xf>
    <xf numFmtId="0" fontId="7" fillId="25" borderId="0" xfId="58" applyFont="1" applyFill="1" applyAlignment="1">
      <alignment horizontal="left"/>
      <protection/>
    </xf>
    <xf numFmtId="0" fontId="8" fillId="25" borderId="0" xfId="58" applyFont="1" applyFill="1" applyAlignment="1">
      <alignment horizontal="center"/>
      <protection/>
    </xf>
    <xf numFmtId="0" fontId="8" fillId="25" borderId="0" xfId="58" applyFont="1" applyFill="1" applyAlignment="1">
      <alignment horizontal="left"/>
      <protection/>
    </xf>
    <xf numFmtId="0" fontId="7" fillId="25" borderId="0" xfId="58" applyFont="1" applyFill="1" applyAlignment="1">
      <alignment horizontal="right"/>
      <protection/>
    </xf>
    <xf numFmtId="0" fontId="7" fillId="25" borderId="10" xfId="58" applyFont="1" applyFill="1" applyBorder="1" applyAlignment="1">
      <alignment horizontal="center"/>
      <protection/>
    </xf>
    <xf numFmtId="0" fontId="7" fillId="25" borderId="10" xfId="58" applyFont="1" applyFill="1" applyBorder="1" applyAlignment="1">
      <alignment horizontal="left"/>
      <protection/>
    </xf>
    <xf numFmtId="0" fontId="8" fillId="28" borderId="10" xfId="58" applyFont="1" applyFill="1" applyBorder="1" applyAlignment="1">
      <alignment horizontal="centerContinuous"/>
      <protection/>
    </xf>
    <xf numFmtId="0" fontId="8" fillId="28" borderId="10" xfId="58" applyFont="1" applyFill="1" applyBorder="1" applyAlignment="1">
      <alignment horizontal="centerContinuous"/>
      <protection/>
    </xf>
    <xf numFmtId="0" fontId="8" fillId="28" borderId="23" xfId="58" applyFont="1" applyFill="1" applyBorder="1" applyAlignment="1">
      <alignment horizontal="centerContinuous"/>
      <protection/>
    </xf>
    <xf numFmtId="0" fontId="7" fillId="28" borderId="0" xfId="58" applyFont="1" applyFill="1" applyAlignment="1">
      <alignment horizontal="center"/>
      <protection/>
    </xf>
    <xf numFmtId="0" fontId="8" fillId="28" borderId="0" xfId="58" applyFont="1" applyFill="1" applyAlignment="1">
      <alignment horizontal="center"/>
      <protection/>
    </xf>
    <xf numFmtId="0" fontId="7" fillId="25" borderId="10" xfId="58" applyFont="1" applyFill="1" applyBorder="1" applyAlignment="1">
      <alignment horizontal="right"/>
      <protection/>
    </xf>
    <xf numFmtId="0" fontId="7" fillId="28" borderId="24" xfId="58" applyFont="1" applyFill="1" applyBorder="1" applyAlignment="1">
      <alignment horizontal="center"/>
      <protection/>
    </xf>
    <xf numFmtId="0" fontId="8" fillId="28" borderId="23" xfId="58" applyFont="1" applyFill="1" applyBorder="1" applyAlignment="1">
      <alignment horizontal="center"/>
      <protection/>
    </xf>
    <xf numFmtId="0" fontId="4" fillId="29" borderId="25" xfId="0" applyFont="1" applyFill="1" applyBorder="1" applyAlignment="1">
      <alignment horizontal="centerContinuous"/>
    </xf>
    <xf numFmtId="0" fontId="4" fillId="29" borderId="26" xfId="0" applyFont="1" applyFill="1" applyBorder="1" applyAlignment="1">
      <alignment horizontal="centerContinuous"/>
    </xf>
    <xf numFmtId="0" fontId="4" fillId="29" borderId="27" xfId="0" applyFont="1" applyFill="1" applyBorder="1" applyAlignment="1">
      <alignment horizontal="centerContinuous"/>
    </xf>
    <xf numFmtId="0" fontId="4" fillId="29" borderId="10" xfId="0" applyFont="1" applyFill="1" applyBorder="1" applyAlignment="1">
      <alignment horizontal="centerContinuous"/>
    </xf>
    <xf numFmtId="0" fontId="8" fillId="29" borderId="10" xfId="58" applyFont="1" applyFill="1" applyBorder="1" applyAlignment="1">
      <alignment horizontal="centerContinuous"/>
      <protection/>
    </xf>
    <xf numFmtId="0" fontId="3" fillId="28" borderId="10" xfId="0" applyFont="1" applyFill="1" applyBorder="1" applyAlignment="1">
      <alignment vertical="center" wrapText="1"/>
    </xf>
    <xf numFmtId="3" fontId="3" fillId="28" borderId="10" xfId="0" applyNumberFormat="1" applyFont="1" applyFill="1" applyBorder="1" applyAlignment="1">
      <alignment horizontal="center" vertical="center" wrapText="1"/>
    </xf>
    <xf numFmtId="3" fontId="3" fillId="28" borderId="25" xfId="0" applyNumberFormat="1" applyFont="1" applyFill="1" applyBorder="1" applyAlignment="1">
      <alignment horizontal="center" vertical="center" wrapText="1"/>
    </xf>
    <xf numFmtId="0" fontId="8" fillId="28" borderId="10" xfId="58" applyFont="1" applyFill="1" applyBorder="1" applyAlignment="1">
      <alignment horizontal="center" vertical="center" wrapText="1"/>
      <protection/>
    </xf>
    <xf numFmtId="0" fontId="4" fillId="29" borderId="10" xfId="0" applyFont="1" applyFill="1" applyBorder="1" applyAlignment="1">
      <alignment horizontal="center" vertical="center" wrapText="1"/>
    </xf>
    <xf numFmtId="0" fontId="8" fillId="25" borderId="0" xfId="58" applyFont="1" applyFill="1" applyAlignment="1">
      <alignment horizontal="center" vertical="center"/>
      <protection/>
    </xf>
    <xf numFmtId="0" fontId="4" fillId="29" borderId="10" xfId="0" applyFont="1" applyFill="1" applyBorder="1" applyAlignment="1" applyProtection="1">
      <alignment horizontal="center" vertical="center" wrapText="1"/>
      <protection hidden="1"/>
    </xf>
    <xf numFmtId="0" fontId="49" fillId="29" borderId="10" xfId="58" applyFont="1" applyFill="1" applyBorder="1" applyAlignment="1">
      <alignment horizontal="centerContinuous"/>
      <protection/>
    </xf>
    <xf numFmtId="0" fontId="8" fillId="29" borderId="25" xfId="58" applyFont="1" applyFill="1" applyBorder="1" applyAlignment="1">
      <alignment horizontal="centerContinuous"/>
      <protection/>
    </xf>
    <xf numFmtId="0" fontId="4" fillId="29" borderId="28" xfId="0" applyFont="1" applyFill="1" applyBorder="1" applyAlignment="1">
      <alignment horizontal="center"/>
    </xf>
    <xf numFmtId="0" fontId="8" fillId="29" borderId="29" xfId="58" applyFont="1" applyFill="1" applyBorder="1" applyAlignment="1">
      <alignment horizontal="center"/>
      <protection/>
    </xf>
    <xf numFmtId="0" fontId="49" fillId="29" borderId="29" xfId="58" applyFont="1" applyFill="1" applyBorder="1" applyAlignment="1">
      <alignment horizontal="center"/>
      <protection/>
    </xf>
    <xf numFmtId="0" fontId="8" fillId="29" borderId="30" xfId="58" applyFont="1" applyFill="1" applyBorder="1" applyAlignment="1">
      <alignment horizontal="center"/>
      <protection/>
    </xf>
    <xf numFmtId="0" fontId="8" fillId="29" borderId="26" xfId="58" applyFont="1" applyFill="1" applyBorder="1" applyAlignment="1">
      <alignment horizontal="centerContinuous"/>
      <protection/>
    </xf>
    <xf numFmtId="0" fontId="8" fillId="29" borderId="27" xfId="58" applyFont="1" applyFill="1" applyBorder="1" applyAlignment="1">
      <alignment horizontal="centerContinuous"/>
      <protection/>
    </xf>
    <xf numFmtId="166" fontId="7" fillId="25" borderId="10" xfId="43" applyNumberFormat="1" applyFont="1" applyFill="1" applyBorder="1" applyAlignment="1">
      <alignment horizontal="right"/>
    </xf>
    <xf numFmtId="0" fontId="8" fillId="30" borderId="10" xfId="58" applyFont="1" applyFill="1" applyBorder="1" applyAlignment="1">
      <alignment horizontal="center" vertical="center"/>
      <protection/>
    </xf>
    <xf numFmtId="0" fontId="5" fillId="0" borderId="0" xfId="0" applyFont="1" applyBorder="1" applyAlignment="1" applyProtection="1">
      <alignment vertical="top" wrapText="1"/>
      <protection hidden="1"/>
    </xf>
    <xf numFmtId="165" fontId="7" fillId="27" borderId="31" xfId="0" applyNumberFormat="1" applyFont="1" applyFill="1" applyBorder="1" applyAlignment="1" applyProtection="1">
      <alignment horizontal="center" vertical="center" wrapText="1"/>
      <protection hidden="1"/>
    </xf>
    <xf numFmtId="165" fontId="7" fillId="27" borderId="32" xfId="0" applyNumberFormat="1" applyFont="1" applyFill="1" applyBorder="1" applyAlignment="1" applyProtection="1">
      <alignment horizontal="center" vertical="center" wrapText="1"/>
      <protection hidden="1"/>
    </xf>
    <xf numFmtId="0" fontId="5" fillId="0" borderId="33" xfId="0" applyFont="1" applyBorder="1" applyAlignment="1" applyProtection="1">
      <alignment vertical="top" wrapText="1"/>
      <protection hidden="1"/>
    </xf>
    <xf numFmtId="0" fontId="25" fillId="26" borderId="34" xfId="0" applyFont="1" applyFill="1" applyBorder="1" applyAlignment="1" applyProtection="1">
      <alignment horizontal="center"/>
      <protection hidden="1"/>
    </xf>
    <xf numFmtId="0" fontId="25" fillId="26" borderId="35" xfId="0" applyFont="1" applyFill="1" applyBorder="1" applyAlignment="1" applyProtection="1">
      <alignment horizontal="center"/>
      <protection hidden="1"/>
    </xf>
    <xf numFmtId="0" fontId="4" fillId="0" borderId="0" xfId="0" applyFont="1" applyFill="1" applyBorder="1" applyAlignment="1" applyProtection="1">
      <alignment vertical="center" wrapText="1"/>
      <protection hidden="1"/>
    </xf>
    <xf numFmtId="164" fontId="4" fillId="26" borderId="35" xfId="0" applyNumberFormat="1" applyFont="1" applyFill="1" applyBorder="1" applyAlignment="1" applyProtection="1">
      <alignment horizontal="center" vertical="center" wrapText="1"/>
      <protection hidden="1"/>
    </xf>
    <xf numFmtId="165" fontId="7" fillId="0" borderId="19" xfId="43" applyNumberFormat="1" applyFont="1" applyFill="1" applyBorder="1" applyAlignment="1" applyProtection="1">
      <alignment horizontal="center" vertical="center" wrapText="1"/>
      <protection hidden="1"/>
    </xf>
    <xf numFmtId="165" fontId="8" fillId="27" borderId="20" xfId="43" applyNumberFormat="1" applyFont="1" applyFill="1" applyBorder="1" applyAlignment="1" applyProtection="1">
      <alignment horizontal="center" vertical="center" wrapText="1"/>
      <protection/>
    </xf>
    <xf numFmtId="166" fontId="5" fillId="25" borderId="10" xfId="43" applyNumberFormat="1" applyFont="1" applyFill="1" applyBorder="1" applyAlignment="1" applyProtection="1">
      <alignment horizontal="right" vertical="center" wrapText="1"/>
      <protection hidden="1"/>
    </xf>
    <xf numFmtId="165" fontId="8" fillId="27" borderId="36" xfId="43" applyNumberFormat="1" applyFont="1" applyFill="1" applyBorder="1" applyAlignment="1" applyProtection="1">
      <alignment horizontal="center" vertical="center" wrapText="1"/>
      <protection/>
    </xf>
    <xf numFmtId="165" fontId="8" fillId="27" borderId="37" xfId="43" applyNumberFormat="1" applyFont="1" applyFill="1" applyBorder="1" applyAlignment="1" applyProtection="1">
      <alignment horizontal="center" vertical="center" wrapText="1"/>
      <protection/>
    </xf>
    <xf numFmtId="165" fontId="8" fillId="27" borderId="38" xfId="43" applyNumberFormat="1" applyFont="1" applyFill="1" applyBorder="1" applyAlignment="1" applyProtection="1">
      <alignment horizontal="center" vertical="center" wrapText="1"/>
      <protection/>
    </xf>
    <xf numFmtId="165" fontId="8" fillId="27" borderId="39" xfId="43" applyNumberFormat="1" applyFont="1" applyFill="1" applyBorder="1" applyAlignment="1" applyProtection="1">
      <alignment horizontal="center" vertical="center" wrapText="1"/>
      <protection/>
    </xf>
    <xf numFmtId="165" fontId="7" fillId="27" borderId="40" xfId="0" applyNumberFormat="1" applyFont="1" applyFill="1" applyBorder="1" applyAlignment="1" applyProtection="1">
      <alignment horizontal="center" vertical="center" wrapText="1"/>
      <protection hidden="1"/>
    </xf>
    <xf numFmtId="164" fontId="4" fillId="26" borderId="34" xfId="0" applyNumberFormat="1" applyFont="1" applyFill="1" applyBorder="1" applyAlignment="1" applyProtection="1">
      <alignment horizontal="center" vertical="center" wrapText="1"/>
      <protection hidden="1"/>
    </xf>
    <xf numFmtId="165" fontId="7" fillId="25" borderId="31" xfId="43" applyNumberFormat="1" applyFont="1" applyFill="1" applyBorder="1" applyAlignment="1" applyProtection="1">
      <alignment horizontal="center" vertical="center" wrapText="1"/>
      <protection hidden="1"/>
    </xf>
    <xf numFmtId="165" fontId="7" fillId="25" borderId="32" xfId="43" applyNumberFormat="1" applyFont="1" applyFill="1" applyBorder="1" applyAlignment="1" applyProtection="1">
      <alignment horizontal="center" vertical="center" wrapText="1"/>
      <protection hidden="1"/>
    </xf>
    <xf numFmtId="165" fontId="7" fillId="20" borderId="41" xfId="0" applyNumberFormat="1" applyFont="1" applyFill="1" applyBorder="1" applyAlignment="1" applyProtection="1">
      <alignment horizontal="center" vertical="center" wrapText="1"/>
      <protection hidden="1"/>
    </xf>
    <xf numFmtId="165" fontId="7" fillId="31" borderId="32" xfId="43" applyNumberFormat="1" applyFont="1" applyFill="1" applyBorder="1" applyAlignment="1" applyProtection="1">
      <alignment horizontal="center" vertical="center" wrapText="1"/>
      <protection hidden="1"/>
    </xf>
    <xf numFmtId="165" fontId="8" fillId="27" borderId="16" xfId="43" applyNumberFormat="1" applyFont="1" applyFill="1" applyBorder="1" applyAlignment="1" applyProtection="1">
      <alignment horizontal="center" vertical="center" wrapText="1"/>
      <protection/>
    </xf>
    <xf numFmtId="165" fontId="7" fillId="25" borderId="42" xfId="43" applyNumberFormat="1" applyFont="1" applyFill="1" applyBorder="1" applyAlignment="1" applyProtection="1">
      <alignment horizontal="center" vertical="center" wrapText="1"/>
      <protection hidden="1"/>
    </xf>
    <xf numFmtId="165" fontId="7" fillId="25" borderId="26" xfId="43" applyNumberFormat="1" applyFont="1" applyFill="1" applyBorder="1" applyAlignment="1" applyProtection="1">
      <alignment horizontal="center" vertical="center" wrapText="1"/>
      <protection hidden="1"/>
    </xf>
    <xf numFmtId="165" fontId="7" fillId="20" borderId="43" xfId="0" applyNumberFormat="1" applyFont="1" applyFill="1" applyBorder="1" applyAlignment="1" applyProtection="1">
      <alignment horizontal="center" vertical="center" wrapText="1"/>
      <protection hidden="1"/>
    </xf>
    <xf numFmtId="165" fontId="7" fillId="31" borderId="26" xfId="43" applyNumberFormat="1" applyFont="1" applyFill="1" applyBorder="1" applyAlignment="1" applyProtection="1">
      <alignment horizontal="center" vertical="center" wrapText="1"/>
      <protection hidden="1"/>
    </xf>
    <xf numFmtId="165" fontId="8" fillId="27" borderId="13" xfId="43" applyNumberFormat="1" applyFont="1" applyFill="1" applyBorder="1" applyAlignment="1" applyProtection="1">
      <alignment horizontal="center" vertical="center" wrapText="1"/>
      <protection/>
    </xf>
    <xf numFmtId="164" fontId="4" fillId="26" borderId="21" xfId="0" applyNumberFormat="1" applyFont="1" applyFill="1" applyBorder="1" applyAlignment="1" applyProtection="1">
      <alignment horizontal="center" vertical="center" wrapText="1"/>
      <protection hidden="1"/>
    </xf>
    <xf numFmtId="165" fontId="7" fillId="25" borderId="18" xfId="43" applyNumberFormat="1" applyFont="1" applyFill="1" applyBorder="1" applyAlignment="1" applyProtection="1">
      <alignment horizontal="center" vertical="center" wrapText="1"/>
      <protection hidden="1"/>
    </xf>
    <xf numFmtId="165" fontId="7" fillId="25" borderId="19" xfId="43" applyNumberFormat="1" applyFont="1" applyFill="1" applyBorder="1" applyAlignment="1" applyProtection="1">
      <alignment horizontal="center" vertical="center" wrapText="1"/>
      <protection hidden="1"/>
    </xf>
    <xf numFmtId="165" fontId="7" fillId="20" borderId="44" xfId="0" applyNumberFormat="1" applyFont="1" applyFill="1" applyBorder="1" applyAlignment="1" applyProtection="1">
      <alignment horizontal="center" vertical="center" wrapText="1"/>
      <protection hidden="1"/>
    </xf>
    <xf numFmtId="165" fontId="7" fillId="31" borderId="19" xfId="43" applyNumberFormat="1" applyFont="1" applyFill="1" applyBorder="1" applyAlignment="1" applyProtection="1">
      <alignment horizontal="center" vertical="center" wrapText="1"/>
      <protection hidden="1"/>
    </xf>
    <xf numFmtId="165" fontId="8" fillId="27" borderId="15" xfId="43" applyNumberFormat="1" applyFont="1" applyFill="1" applyBorder="1" applyAlignment="1" applyProtection="1">
      <alignment horizontal="center" vertical="center" wrapText="1"/>
      <protection/>
    </xf>
    <xf numFmtId="0" fontId="5" fillId="25" borderId="0" xfId="0" applyFont="1" applyFill="1" applyAlignment="1">
      <alignment vertical="top"/>
    </xf>
    <xf numFmtId="0" fontId="5" fillId="25" borderId="0" xfId="0" applyFont="1" applyFill="1" applyAlignment="1">
      <alignment horizontal="left"/>
    </xf>
    <xf numFmtId="0" fontId="0" fillId="25" borderId="0" xfId="0" applyFill="1" applyAlignment="1">
      <alignment/>
    </xf>
    <xf numFmtId="0" fontId="7" fillId="25" borderId="0" xfId="58" applyFont="1" applyFill="1" applyAlignment="1">
      <alignment horizontal="left"/>
      <protection/>
    </xf>
    <xf numFmtId="165" fontId="7" fillId="27" borderId="15" xfId="0" applyNumberFormat="1" applyFont="1" applyFill="1" applyBorder="1" applyAlignment="1" applyProtection="1">
      <alignment horizontal="center" vertical="center" wrapText="1"/>
      <protection hidden="1"/>
    </xf>
    <xf numFmtId="165" fontId="7" fillId="27" borderId="45" xfId="0" applyNumberFormat="1" applyFont="1" applyFill="1" applyBorder="1" applyAlignment="1" applyProtection="1">
      <alignment horizontal="center" vertical="center" wrapText="1"/>
      <protection hidden="1"/>
    </xf>
    <xf numFmtId="0" fontId="44" fillId="0" borderId="0" xfId="0" applyFont="1" applyFill="1" applyAlignment="1" applyProtection="1">
      <alignment horizontal="left" vertical="center"/>
      <protection hidden="1"/>
    </xf>
    <xf numFmtId="0" fontId="50" fillId="0" borderId="0" xfId="0" applyFont="1" applyFill="1" applyBorder="1" applyAlignment="1" applyProtection="1">
      <alignment/>
      <protection locked="0"/>
    </xf>
    <xf numFmtId="0" fontId="44" fillId="0" borderId="0" xfId="0" applyFont="1" applyFill="1" applyAlignment="1" applyProtection="1">
      <alignment horizontal="left"/>
      <protection hidden="1"/>
    </xf>
    <xf numFmtId="0" fontId="5" fillId="25" borderId="0" xfId="0" applyFont="1" applyFill="1" applyAlignment="1" applyProtection="1">
      <alignment horizontal="left" vertical="top" wrapText="1"/>
      <protection hidden="1"/>
    </xf>
    <xf numFmtId="0" fontId="5" fillId="25" borderId="0" xfId="0" applyFont="1" applyFill="1" applyAlignment="1" applyProtection="1">
      <alignment horizontal="left" vertical="top"/>
      <protection hidden="1"/>
    </xf>
    <xf numFmtId="0" fontId="8" fillId="29" borderId="25" xfId="58" applyFont="1" applyFill="1" applyBorder="1" applyAlignment="1">
      <alignment/>
      <protection/>
    </xf>
    <xf numFmtId="0" fontId="8" fillId="29" borderId="26" xfId="58" applyFont="1" applyFill="1" applyBorder="1" applyAlignment="1">
      <alignment/>
      <protection/>
    </xf>
    <xf numFmtId="0" fontId="25" fillId="26" borderId="16" xfId="0" applyFont="1" applyFill="1" applyBorder="1" applyAlignment="1" applyProtection="1">
      <alignment wrapText="1"/>
      <protection hidden="1"/>
    </xf>
    <xf numFmtId="0" fontId="25" fillId="25" borderId="34" xfId="0" applyFont="1" applyFill="1" applyBorder="1" applyAlignment="1" applyProtection="1">
      <alignment/>
      <protection hidden="1"/>
    </xf>
    <xf numFmtId="0" fontId="8" fillId="29" borderId="27" xfId="58" applyFont="1" applyFill="1" applyBorder="1" applyAlignment="1">
      <alignment horizontal="center"/>
      <protection/>
    </xf>
    <xf numFmtId="0" fontId="7" fillId="0" borderId="10" xfId="58" applyFont="1" applyFill="1" applyBorder="1" applyAlignment="1">
      <alignment horizontal="center"/>
      <protection/>
    </xf>
    <xf numFmtId="0" fontId="7" fillId="0" borderId="10" xfId="58" applyFont="1" applyFill="1" applyBorder="1" applyAlignment="1">
      <alignment horizontal="left"/>
      <protection/>
    </xf>
    <xf numFmtId="179" fontId="7" fillId="25" borderId="10" xfId="43" applyNumberFormat="1" applyFont="1" applyFill="1" applyBorder="1" applyAlignment="1">
      <alignment horizontal="right"/>
    </xf>
    <xf numFmtId="171" fontId="7" fillId="25" borderId="10" xfId="58" applyNumberFormat="1" applyFont="1" applyFill="1" applyBorder="1" applyAlignment="1">
      <alignment horizontal="right"/>
      <protection/>
    </xf>
    <xf numFmtId="171" fontId="7" fillId="25" borderId="10" xfId="43" applyNumberFormat="1" applyFont="1" applyFill="1" applyBorder="1" applyAlignment="1">
      <alignment horizontal="right"/>
    </xf>
    <xf numFmtId="178" fontId="5" fillId="25" borderId="10" xfId="43" applyNumberFormat="1" applyFont="1" applyFill="1" applyBorder="1" applyAlignment="1" applyProtection="1">
      <alignment horizontal="right" vertical="center" wrapText="1"/>
      <protection hidden="1"/>
    </xf>
    <xf numFmtId="179" fontId="7" fillId="0" borderId="10" xfId="43" applyNumberFormat="1" applyFont="1" applyFill="1" applyBorder="1" applyAlignment="1">
      <alignment horizontal="right"/>
    </xf>
    <xf numFmtId="171" fontId="7" fillId="0" borderId="10" xfId="58" applyNumberFormat="1" applyFont="1" applyFill="1" applyBorder="1" applyAlignment="1">
      <alignment horizontal="right"/>
      <protection/>
    </xf>
    <xf numFmtId="171" fontId="7" fillId="0" borderId="10" xfId="43" applyNumberFormat="1" applyFont="1" applyFill="1" applyBorder="1" applyAlignment="1">
      <alignment horizontal="right"/>
    </xf>
    <xf numFmtId="178" fontId="5" fillId="0" borderId="10" xfId="43" applyNumberFormat="1" applyFont="1" applyFill="1" applyBorder="1" applyAlignment="1" applyProtection="1">
      <alignment horizontal="right" vertical="center" wrapText="1"/>
      <protection hidden="1"/>
    </xf>
    <xf numFmtId="166" fontId="5" fillId="0" borderId="10" xfId="43" applyNumberFormat="1" applyFont="1" applyFill="1" applyBorder="1" applyAlignment="1" applyProtection="1">
      <alignment horizontal="right" vertical="center" wrapText="1"/>
      <protection hidden="1"/>
    </xf>
    <xf numFmtId="0" fontId="4" fillId="32" borderId="10" xfId="0" applyFont="1" applyFill="1" applyBorder="1" applyAlignment="1">
      <alignment horizontal="center" vertical="center" wrapText="1"/>
    </xf>
    <xf numFmtId="0" fontId="8" fillId="32" borderId="25" xfId="58" applyFont="1" applyFill="1" applyBorder="1" applyAlignment="1">
      <alignment horizontal="centerContinuous"/>
      <protection/>
    </xf>
    <xf numFmtId="0" fontId="8" fillId="32" borderId="26" xfId="58" applyFont="1" applyFill="1" applyBorder="1" applyAlignment="1">
      <alignment horizontal="centerContinuous"/>
      <protection/>
    </xf>
    <xf numFmtId="0" fontId="8" fillId="32" borderId="27" xfId="58" applyFont="1" applyFill="1" applyBorder="1" applyAlignment="1">
      <alignment horizontal="centerContinuous"/>
      <protection/>
    </xf>
    <xf numFmtId="0" fontId="8" fillId="32" borderId="10" xfId="58" applyFont="1" applyFill="1" applyBorder="1" applyAlignment="1">
      <alignment horizontal="centerContinuous"/>
      <protection/>
    </xf>
    <xf numFmtId="0" fontId="49" fillId="32" borderId="10" xfId="58" applyFont="1" applyFill="1" applyBorder="1" applyAlignment="1">
      <alignment horizontal="centerContinuous"/>
      <protection/>
    </xf>
    <xf numFmtId="0" fontId="8" fillId="32" borderId="25" xfId="58" applyFont="1" applyFill="1" applyBorder="1" applyAlignment="1">
      <alignment/>
      <protection/>
    </xf>
    <xf numFmtId="0" fontId="8" fillId="32" borderId="26" xfId="58" applyFont="1" applyFill="1" applyBorder="1" applyAlignment="1">
      <alignment/>
      <protection/>
    </xf>
    <xf numFmtId="0" fontId="4" fillId="32" borderId="10" xfId="0" applyFont="1" applyFill="1" applyBorder="1" applyAlignment="1">
      <alignment horizontal="centerContinuous"/>
    </xf>
    <xf numFmtId="0" fontId="4" fillId="32" borderId="25" xfId="0" applyFont="1" applyFill="1" applyBorder="1" applyAlignment="1">
      <alignment horizontal="centerContinuous"/>
    </xf>
    <xf numFmtId="0" fontId="4" fillId="32" borderId="26" xfId="0" applyFont="1" applyFill="1" applyBorder="1" applyAlignment="1">
      <alignment horizontal="centerContinuous"/>
    </xf>
    <xf numFmtId="0" fontId="4" fillId="32" borderId="27" xfId="0" applyFont="1" applyFill="1" applyBorder="1" applyAlignment="1">
      <alignment horizontal="centerContinuous"/>
    </xf>
    <xf numFmtId="0" fontId="4" fillId="32" borderId="28" xfId="0" applyFont="1" applyFill="1" applyBorder="1" applyAlignment="1">
      <alignment horizontal="center"/>
    </xf>
    <xf numFmtId="0" fontId="8" fillId="32" borderId="29" xfId="58" applyFont="1" applyFill="1" applyBorder="1" applyAlignment="1">
      <alignment horizontal="center"/>
      <protection/>
    </xf>
    <xf numFmtId="0" fontId="8" fillId="32" borderId="27" xfId="58" applyFont="1" applyFill="1" applyBorder="1" applyAlignment="1">
      <alignment horizontal="center"/>
      <protection/>
    </xf>
    <xf numFmtId="0" fontId="49" fillId="32" borderId="29" xfId="58" applyFont="1" applyFill="1" applyBorder="1" applyAlignment="1">
      <alignment horizontal="center"/>
      <protection/>
    </xf>
    <xf numFmtId="0" fontId="8" fillId="32" borderId="30" xfId="58" applyFont="1" applyFill="1" applyBorder="1" applyAlignment="1">
      <alignment horizontal="center"/>
      <protection/>
    </xf>
    <xf numFmtId="0" fontId="4" fillId="32" borderId="10" xfId="0" applyFont="1" applyFill="1" applyBorder="1" applyAlignment="1" applyProtection="1">
      <alignment horizontal="center" vertical="center" wrapText="1"/>
      <protection hidden="1"/>
    </xf>
    <xf numFmtId="165" fontId="11" fillId="0" borderId="0" xfId="0" applyNumberFormat="1" applyFont="1" applyFill="1" applyBorder="1" applyAlignment="1" applyProtection="1">
      <alignment horizontal="left" vertical="center" wrapText="1"/>
      <protection hidden="1"/>
    </xf>
    <xf numFmtId="165" fontId="5" fillId="0" borderId="0" xfId="0" applyNumberFormat="1" applyFont="1" applyAlignment="1" applyProtection="1">
      <alignment horizontal="right"/>
      <protection hidden="1"/>
    </xf>
    <xf numFmtId="7" fontId="5" fillId="0" borderId="0" xfId="0" applyNumberFormat="1" applyFont="1" applyAlignment="1" applyProtection="1">
      <alignment horizontal="right"/>
      <protection hidden="1"/>
    </xf>
    <xf numFmtId="0" fontId="4" fillId="0" borderId="0" xfId="0" applyFont="1" applyFill="1" applyBorder="1" applyAlignment="1" applyProtection="1">
      <alignment vertical="center" wrapText="1"/>
      <protection hidden="1"/>
    </xf>
    <xf numFmtId="4" fontId="4" fillId="32" borderId="46"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7" fillId="25" borderId="10" xfId="58" applyNumberFormat="1" applyFont="1" applyFill="1" applyBorder="1" applyAlignment="1">
      <alignment horizontal="right"/>
      <protection/>
    </xf>
    <xf numFmtId="4" fontId="7" fillId="25" borderId="0" xfId="58" applyNumberFormat="1" applyFont="1" applyFill="1" applyAlignment="1">
      <alignment horizontal="right"/>
      <protection/>
    </xf>
    <xf numFmtId="4" fontId="4" fillId="32" borderId="10" xfId="0" applyNumberFormat="1" applyFont="1" applyFill="1" applyBorder="1" applyAlignment="1" applyProtection="1">
      <alignment horizontal="center" vertical="center" wrapText="1"/>
      <protection hidden="1"/>
    </xf>
    <xf numFmtId="0" fontId="5" fillId="24" borderId="0" xfId="15" applyFont="1" applyFill="1" applyAlignment="1" applyProtection="1">
      <alignment horizontal="left"/>
      <protection hidden="1"/>
    </xf>
    <xf numFmtId="0" fontId="5" fillId="25" borderId="0" xfId="0" applyFont="1" applyFill="1" applyAlignment="1" applyProtection="1">
      <alignment horizontal="left" vertical="top" wrapText="1"/>
      <protection hidden="1"/>
    </xf>
    <xf numFmtId="0" fontId="5" fillId="24" borderId="0" xfId="0" applyFont="1" applyFill="1" applyAlignment="1" applyProtection="1">
      <alignment horizontal="left" vertical="top" wrapText="1"/>
      <protection/>
    </xf>
    <xf numFmtId="0" fontId="0" fillId="0" borderId="0" xfId="0" applyAlignment="1">
      <alignment horizontal="left" vertical="top" wrapText="1"/>
    </xf>
    <xf numFmtId="0" fontId="5" fillId="24" borderId="0" xfId="0" applyFont="1" applyFill="1" applyAlignment="1" applyProtection="1">
      <alignment horizontal="left" vertical="center" wrapText="1"/>
      <protection/>
    </xf>
    <xf numFmtId="0" fontId="5" fillId="25" borderId="0" xfId="0" applyFont="1" applyFill="1" applyBorder="1" applyAlignment="1" applyProtection="1">
      <alignment horizontal="left" vertical="top" wrapText="1"/>
      <protection hidden="1"/>
    </xf>
    <xf numFmtId="0" fontId="10" fillId="25" borderId="0" xfId="0" applyFont="1" applyFill="1" applyAlignment="1" applyProtection="1">
      <alignment horizontal="left" vertical="center" wrapText="1"/>
      <protection hidden="1"/>
    </xf>
    <xf numFmtId="165" fontId="7" fillId="25" borderId="47" xfId="43" applyNumberFormat="1" applyFont="1" applyFill="1" applyBorder="1" applyAlignment="1" applyProtection="1">
      <alignment horizontal="center" vertical="center" wrapText="1"/>
      <protection hidden="1"/>
    </xf>
    <xf numFmtId="165" fontId="7" fillId="25" borderId="48" xfId="43" applyNumberFormat="1" applyFont="1" applyFill="1" applyBorder="1" applyAlignment="1" applyProtection="1">
      <alignment horizontal="center" vertical="center" wrapText="1"/>
      <protection hidden="1"/>
    </xf>
    <xf numFmtId="165" fontId="8" fillId="27" borderId="49" xfId="43" applyNumberFormat="1" applyFont="1" applyFill="1" applyBorder="1" applyAlignment="1" applyProtection="1">
      <alignment horizontal="center" vertical="center" wrapText="1"/>
      <protection/>
    </xf>
    <xf numFmtId="165" fontId="8" fillId="27" borderId="50" xfId="43" applyNumberFormat="1" applyFont="1" applyFill="1" applyBorder="1" applyAlignment="1" applyProtection="1">
      <alignment horizontal="center" vertical="center" wrapText="1"/>
      <protection/>
    </xf>
    <xf numFmtId="165" fontId="7" fillId="25" borderId="51" xfId="43" applyNumberFormat="1" applyFont="1" applyFill="1" applyBorder="1" applyAlignment="1" applyProtection="1">
      <alignment horizontal="center" vertical="center" wrapText="1"/>
      <protection hidden="1"/>
    </xf>
    <xf numFmtId="165" fontId="7" fillId="25" borderId="52" xfId="43" applyNumberFormat="1"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25" borderId="0" xfId="0" applyFont="1" applyFill="1" applyBorder="1" applyAlignment="1" applyProtection="1">
      <alignment horizontal="left" vertical="top" wrapText="1"/>
      <protection hidden="1"/>
    </xf>
    <xf numFmtId="0" fontId="4" fillId="26" borderId="16" xfId="0" applyFont="1" applyFill="1" applyBorder="1" applyAlignment="1" applyProtection="1">
      <alignment horizontal="center" vertical="center" wrapText="1"/>
      <protection hidden="1"/>
    </xf>
    <xf numFmtId="0" fontId="4" fillId="26" borderId="13" xfId="0" applyFont="1" applyFill="1" applyBorder="1" applyAlignment="1" applyProtection="1">
      <alignment horizontal="center" vertical="center" wrapText="1"/>
      <protection hidden="1"/>
    </xf>
    <xf numFmtId="0" fontId="0" fillId="26" borderId="21" xfId="0" applyFill="1" applyBorder="1" applyAlignment="1">
      <alignment horizontal="center" vertical="center" wrapText="1"/>
    </xf>
    <xf numFmtId="0" fontId="4" fillId="26" borderId="53" xfId="0" applyFont="1" applyFill="1" applyBorder="1" applyAlignment="1" applyProtection="1">
      <alignment horizontal="center" wrapText="1"/>
      <protection hidden="1"/>
    </xf>
    <xf numFmtId="0" fontId="4" fillId="26" borderId="54" xfId="0" applyFont="1" applyFill="1" applyBorder="1" applyAlignment="1" applyProtection="1">
      <alignment horizontal="center" wrapText="1"/>
      <protection hidden="1"/>
    </xf>
    <xf numFmtId="0" fontId="4" fillId="26" borderId="11" xfId="0" applyFont="1" applyFill="1" applyBorder="1" applyAlignment="1" applyProtection="1">
      <alignment horizontal="center" vertical="center" wrapText="1"/>
      <protection hidden="1"/>
    </xf>
    <xf numFmtId="0" fontId="4" fillId="26" borderId="55" xfId="0" applyFont="1" applyFill="1" applyBorder="1" applyAlignment="1" applyProtection="1">
      <alignment horizontal="center" vertical="center" wrapText="1"/>
      <protection hidden="1"/>
    </xf>
    <xf numFmtId="0" fontId="1" fillId="0" borderId="0" xfId="0" applyFont="1" applyFill="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protection hidden="1"/>
    </xf>
    <xf numFmtId="0" fontId="4" fillId="26" borderId="47" xfId="0" applyFont="1" applyFill="1" applyBorder="1" applyAlignment="1" applyProtection="1">
      <alignment horizontal="center" vertical="center" wrapText="1"/>
      <protection hidden="1"/>
    </xf>
    <xf numFmtId="0" fontId="4" fillId="26" borderId="48"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0" fillId="0" borderId="0" xfId="0" applyAlignment="1">
      <alignment vertical="top"/>
    </xf>
    <xf numFmtId="1" fontId="5" fillId="0" borderId="0" xfId="0" applyNumberFormat="1" applyFont="1" applyFill="1" applyBorder="1" applyAlignment="1" applyProtection="1">
      <alignment horizontal="left" vertical="top" wrapText="1"/>
      <protection hidden="1"/>
    </xf>
    <xf numFmtId="0" fontId="5" fillId="0" borderId="0" xfId="0" applyFont="1" applyFill="1" applyAlignment="1" applyProtection="1">
      <alignment horizontal="left" vertical="top"/>
      <protection hidden="1"/>
    </xf>
    <xf numFmtId="1" fontId="5" fillId="0" borderId="0" xfId="0" applyNumberFormat="1" applyFont="1" applyFill="1" applyBorder="1" applyAlignment="1" applyProtection="1">
      <alignment horizontal="left" vertical="top" wrapText="1"/>
      <protection hidden="1"/>
    </xf>
    <xf numFmtId="0" fontId="5" fillId="24" borderId="0" xfId="0" applyFont="1" applyFill="1" applyBorder="1" applyAlignment="1" applyProtection="1">
      <alignment horizontal="left" vertical="center" wrapText="1"/>
      <protection hidden="1"/>
    </xf>
    <xf numFmtId="0" fontId="5" fillId="24" borderId="22" xfId="0" applyFont="1" applyFill="1" applyBorder="1" applyAlignment="1" applyProtection="1">
      <alignment horizontal="left" vertical="center" wrapText="1"/>
      <protection hidden="1"/>
    </xf>
    <xf numFmtId="0" fontId="4" fillId="26" borderId="56" xfId="0" applyFont="1" applyFill="1" applyBorder="1" applyAlignment="1" applyProtection="1">
      <alignment horizontal="center" vertical="top" wrapText="1"/>
      <protection hidden="1"/>
    </xf>
    <xf numFmtId="0" fontId="4" fillId="26" borderId="57" xfId="0" applyFont="1" applyFill="1" applyBorder="1" applyAlignment="1" applyProtection="1">
      <alignment horizontal="center" vertical="top" wrapText="1"/>
      <protection hidden="1"/>
    </xf>
    <xf numFmtId="165" fontId="8" fillId="27" borderId="49" xfId="0" applyNumberFormat="1" applyFont="1" applyFill="1" applyBorder="1" applyAlignment="1" applyProtection="1">
      <alignment horizontal="center" vertical="center" wrapText="1"/>
      <protection/>
    </xf>
    <xf numFmtId="165" fontId="8" fillId="27" borderId="50" xfId="0" applyNumberFormat="1" applyFont="1" applyFill="1" applyBorder="1" applyAlignment="1" applyProtection="1">
      <alignment horizontal="center" vertical="center" wrapText="1"/>
      <protection/>
    </xf>
    <xf numFmtId="0" fontId="4" fillId="26" borderId="31" xfId="0" applyFont="1" applyFill="1" applyBorder="1" applyAlignment="1" applyProtection="1">
      <alignment horizontal="center" vertical="center" wrapText="1"/>
      <protection hidden="1"/>
    </xf>
    <xf numFmtId="0" fontId="4" fillId="26" borderId="36" xfId="0" applyFont="1" applyFill="1" applyBorder="1" applyAlignment="1" applyProtection="1">
      <alignment horizontal="center" vertical="center" wrapText="1"/>
      <protection hidden="1"/>
    </xf>
    <xf numFmtId="0" fontId="4" fillId="26" borderId="56" xfId="0" applyFont="1" applyFill="1" applyBorder="1" applyAlignment="1" applyProtection="1">
      <alignment horizontal="center" vertical="center" wrapText="1"/>
      <protection hidden="1"/>
    </xf>
    <xf numFmtId="0" fontId="4" fillId="26" borderId="57" xfId="0" applyFont="1" applyFill="1" applyBorder="1" applyAlignment="1" applyProtection="1">
      <alignment horizontal="center" vertical="center" wrapText="1"/>
      <protection hidden="1"/>
    </xf>
    <xf numFmtId="165" fontId="7" fillId="25" borderId="32" xfId="43" applyNumberFormat="1" applyFont="1" applyFill="1" applyBorder="1" applyAlignment="1" applyProtection="1">
      <alignment horizontal="center" vertical="center" wrapText="1"/>
      <protection hidden="1"/>
    </xf>
    <xf numFmtId="165" fontId="7" fillId="25" borderId="37" xfId="43" applyNumberFormat="1" applyFont="1" applyFill="1" applyBorder="1" applyAlignment="1" applyProtection="1">
      <alignment horizontal="center" vertical="center" wrapText="1"/>
      <protection hidden="1"/>
    </xf>
    <xf numFmtId="165" fontId="8" fillId="27" borderId="40" xfId="0" applyNumberFormat="1" applyFont="1" applyFill="1" applyBorder="1" applyAlignment="1" applyProtection="1">
      <alignment horizontal="center" vertical="center" wrapText="1"/>
      <protection/>
    </xf>
    <xf numFmtId="165" fontId="8" fillId="27" borderId="39" xfId="0" applyNumberFormat="1" applyFont="1" applyFill="1" applyBorder="1" applyAlignment="1" applyProtection="1">
      <alignment horizontal="center" vertical="center" wrapText="1"/>
      <protection/>
    </xf>
    <xf numFmtId="165" fontId="8" fillId="27" borderId="16" xfId="0" applyNumberFormat="1" applyFont="1" applyFill="1" applyBorder="1" applyAlignment="1" applyProtection="1">
      <alignment horizontal="center" vertical="center" wrapText="1"/>
      <protection/>
    </xf>
    <xf numFmtId="165" fontId="8" fillId="27" borderId="21" xfId="0" applyNumberFormat="1" applyFont="1" applyFill="1" applyBorder="1" applyAlignment="1" applyProtection="1">
      <alignment horizontal="center" vertical="center" wrapText="1"/>
      <protection/>
    </xf>
    <xf numFmtId="0" fontId="5" fillId="0" borderId="22" xfId="0" applyFont="1" applyFill="1" applyBorder="1" applyAlignment="1" applyProtection="1">
      <alignment horizontal="left" vertical="top" wrapText="1"/>
      <protection hidden="1"/>
    </xf>
    <xf numFmtId="165" fontId="7" fillId="25" borderId="49" xfId="43" applyNumberFormat="1" applyFont="1" applyFill="1" applyBorder="1" applyAlignment="1" applyProtection="1">
      <alignment horizontal="center" vertical="center" wrapText="1"/>
      <protection hidden="1"/>
    </xf>
    <xf numFmtId="165" fontId="7" fillId="25" borderId="50" xfId="43" applyNumberFormat="1" applyFont="1" applyFill="1" applyBorder="1" applyAlignment="1" applyProtection="1">
      <alignment horizontal="center" vertical="center" wrapText="1"/>
      <protection hidden="1"/>
    </xf>
    <xf numFmtId="0" fontId="4" fillId="26" borderId="21" xfId="0" applyFont="1" applyFill="1" applyBorder="1" applyAlignment="1" applyProtection="1">
      <alignment horizontal="center" vertical="center" wrapText="1"/>
      <protection hidden="1"/>
    </xf>
    <xf numFmtId="165" fontId="7" fillId="25" borderId="58" xfId="43" applyNumberFormat="1" applyFont="1" applyFill="1" applyBorder="1" applyAlignment="1" applyProtection="1">
      <alignment horizontal="center" vertical="center" wrapText="1"/>
      <protection hidden="1"/>
    </xf>
    <xf numFmtId="165" fontId="7" fillId="25" borderId="59" xfId="43" applyNumberFormat="1" applyFont="1" applyFill="1" applyBorder="1" applyAlignment="1" applyProtection="1">
      <alignment horizontal="center" vertical="center" wrapText="1"/>
      <protection hidden="1"/>
    </xf>
    <xf numFmtId="0" fontId="4" fillId="26" borderId="16" xfId="0" applyFont="1" applyFill="1" applyBorder="1" applyAlignment="1" applyProtection="1">
      <alignment horizontal="center" vertical="top" wrapText="1"/>
      <protection hidden="1"/>
    </xf>
    <xf numFmtId="0" fontId="4" fillId="26" borderId="13" xfId="0" applyFont="1" applyFill="1" applyBorder="1" applyAlignment="1" applyProtection="1">
      <alignment horizontal="center" vertical="top" wrapText="1"/>
      <protection hidden="1"/>
    </xf>
    <xf numFmtId="0" fontId="0" fillId="26" borderId="21" xfId="0" applyFill="1" applyBorder="1" applyAlignment="1">
      <alignment horizontal="center" vertical="top" wrapText="1"/>
    </xf>
    <xf numFmtId="0" fontId="10" fillId="0" borderId="0" xfId="0" applyFont="1" applyFill="1" applyAlignment="1" applyProtection="1">
      <alignment horizontal="left" vertical="center" wrapText="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25" fillId="26" borderId="16" xfId="0" applyFont="1" applyFill="1" applyBorder="1" applyAlignment="1" applyProtection="1">
      <alignment horizontal="center"/>
      <protection hidden="1"/>
    </xf>
    <xf numFmtId="0" fontId="25" fillId="26" borderId="21" xfId="0" applyFont="1" applyFill="1" applyBorder="1" applyAlignment="1" applyProtection="1">
      <alignment horizontal="center"/>
      <protection hidden="1"/>
    </xf>
    <xf numFmtId="0" fontId="8" fillId="29" borderId="25" xfId="58" applyFont="1" applyFill="1" applyBorder="1" applyAlignment="1">
      <alignment horizontal="center"/>
      <protection/>
    </xf>
    <xf numFmtId="0" fontId="8" fillId="29" borderId="27" xfId="58" applyFont="1" applyFill="1" applyBorder="1" applyAlignment="1">
      <alignment horizontal="center"/>
      <protection/>
    </xf>
    <xf numFmtId="0" fontId="8" fillId="29" borderId="26" xfId="58" applyFont="1" applyFill="1" applyBorder="1" applyAlignment="1">
      <alignment horizontal="center"/>
      <protection/>
    </xf>
    <xf numFmtId="0" fontId="4" fillId="29" borderId="25" xfId="0" applyFont="1" applyFill="1" applyBorder="1" applyAlignment="1">
      <alignment horizontal="center"/>
    </xf>
    <xf numFmtId="0" fontId="4" fillId="29" borderId="26" xfId="0" applyFont="1" applyFill="1" applyBorder="1" applyAlignment="1">
      <alignment horizontal="center"/>
    </xf>
    <xf numFmtId="0" fontId="4" fillId="29" borderId="27" xfId="0" applyFont="1" applyFill="1" applyBorder="1" applyAlignment="1">
      <alignment horizontal="center"/>
    </xf>
    <xf numFmtId="0" fontId="8" fillId="32" borderId="25" xfId="58" applyFont="1" applyFill="1" applyBorder="1" applyAlignment="1">
      <alignment horizontal="center"/>
      <protection/>
    </xf>
    <xf numFmtId="0" fontId="8" fillId="32" borderId="26" xfId="58" applyFont="1" applyFill="1" applyBorder="1" applyAlignment="1">
      <alignment horizontal="center"/>
      <protection/>
    </xf>
    <xf numFmtId="0" fontId="8" fillId="32" borderId="27" xfId="58" applyFont="1" applyFill="1" applyBorder="1" applyAlignment="1">
      <alignment horizontal="center"/>
      <protection/>
    </xf>
    <xf numFmtId="0" fontId="4" fillId="32" borderId="25" xfId="0" applyFont="1" applyFill="1" applyBorder="1" applyAlignment="1">
      <alignment horizontal="center"/>
    </xf>
    <xf numFmtId="0" fontId="4" fillId="32" borderId="26" xfId="0" applyFont="1" applyFill="1" applyBorder="1" applyAlignment="1">
      <alignment horizontal="center"/>
    </xf>
    <xf numFmtId="0" fontId="4" fillId="32" borderId="27" xfId="0" applyFont="1" applyFill="1" applyBorder="1" applyAlignment="1">
      <alignment horizontal="center"/>
    </xf>
    <xf numFmtId="4" fontId="8" fillId="32" borderId="28" xfId="58" applyNumberFormat="1" applyFont="1" applyFill="1" applyBorder="1" applyAlignment="1">
      <alignment horizontal="center"/>
      <protection/>
    </xf>
    <xf numFmtId="4" fontId="8" fillId="32" borderId="29" xfId="58" applyNumberFormat="1" applyFont="1" applyFill="1" applyBorder="1" applyAlignment="1">
      <alignment horizontal="center"/>
      <protection/>
    </xf>
    <xf numFmtId="4" fontId="8" fillId="32" borderId="30" xfId="58" applyNumberFormat="1" applyFont="1" applyFill="1" applyBorder="1" applyAlignment="1">
      <alignment horizontal="center"/>
      <protection/>
    </xf>
    <xf numFmtId="4" fontId="4" fillId="32" borderId="25" xfId="0" applyNumberFormat="1" applyFont="1" applyFill="1" applyBorder="1" applyAlignment="1">
      <alignment horizontal="center" vertical="center" wrapText="1"/>
    </xf>
    <xf numFmtId="4" fontId="4" fillId="32" borderId="26" xfId="0" applyNumberFormat="1" applyFont="1" applyFill="1" applyBorder="1" applyAlignment="1">
      <alignment horizontal="center" vertical="center" wrapText="1"/>
    </xf>
    <xf numFmtId="4" fontId="4" fillId="32" borderId="27"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2" borderId="25" xfId="0" applyNumberFormat="1" applyFont="1" applyFill="1" applyBorder="1" applyAlignment="1">
      <alignment horizontal="center"/>
    </xf>
    <xf numFmtId="4" fontId="4" fillId="32" borderId="26" xfId="0" applyNumberFormat="1" applyFont="1" applyFill="1" applyBorder="1" applyAlignment="1">
      <alignment horizontal="center"/>
    </xf>
    <xf numFmtId="4" fontId="4" fillId="32" borderId="27" xfId="0" applyNumberFormat="1" applyFont="1" applyFill="1" applyBorder="1" applyAlignment="1">
      <alignment horizontal="center"/>
    </xf>
    <xf numFmtId="17" fontId="5" fillId="24" borderId="0" xfId="15" applyNumberFormat="1" applyFont="1" applyFill="1" applyAlignment="1" applyProtection="1">
      <alignment horizontal="left" vertical="top"/>
      <protection hidden="1"/>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quest1(4)_Final (SS vers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2</xdr:col>
      <xdr:colOff>1362075</xdr:colOff>
      <xdr:row>5</xdr:row>
      <xdr:rowOff>209550</xdr:rowOff>
    </xdr:to>
    <xdr:pic>
      <xdr:nvPicPr>
        <xdr:cNvPr id="1" name="Picture 4" descr="The Education and Skills Funding Agency logo"/>
        <xdr:cNvPicPr preferRelativeResize="1">
          <a:picLocks noChangeAspect="1"/>
        </xdr:cNvPicPr>
      </xdr:nvPicPr>
      <xdr:blipFill>
        <a:blip r:embed="rId1"/>
        <a:stretch>
          <a:fillRect/>
        </a:stretch>
      </xdr:blipFill>
      <xdr:spPr>
        <a:xfrm>
          <a:off x="9525" y="19050"/>
          <a:ext cx="1771650"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2">
        <row r="89">
          <cell r="D89">
            <v>34.35157476934501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5"/>
  </sheetPr>
  <dimension ref="A7:R38"/>
  <sheetViews>
    <sheetView showGridLines="0" tabSelected="1" zoomScale="85" zoomScaleNormal="85" zoomScalePageLayoutView="0" workbookViewId="0" topLeftCell="A1">
      <selection activeCell="D35" sqref="D35"/>
    </sheetView>
  </sheetViews>
  <sheetFormatPr defaultColWidth="9.140625" defaultRowHeight="12.75"/>
  <cols>
    <col min="1" max="1" width="4.00390625" style="36" customWidth="1"/>
    <col min="2" max="2" width="2.28125" style="36" customWidth="1"/>
    <col min="3" max="3" width="34.421875" style="36" customWidth="1"/>
    <col min="4" max="4" width="19.140625" style="36" bestFit="1" customWidth="1"/>
    <col min="5" max="13" width="9.140625" style="36" customWidth="1"/>
    <col min="14" max="14" width="10.00390625" style="36" customWidth="1"/>
    <col min="15" max="16384" width="9.140625" style="36" customWidth="1"/>
  </cols>
  <sheetData>
    <row r="1" ht="14.25"/>
    <row r="2" ht="14.25"/>
    <row r="3" ht="14.25"/>
    <row r="4" ht="14.25"/>
    <row r="5" ht="14.25"/>
    <row r="6" ht="18" customHeight="1"/>
    <row r="7" spans="1:9" ht="15" customHeight="1">
      <c r="A7" s="37"/>
      <c r="B7" s="37"/>
      <c r="C7" s="38" t="s">
        <v>247</v>
      </c>
      <c r="D7" s="40"/>
      <c r="E7" s="40"/>
      <c r="F7" s="40"/>
      <c r="G7" s="40"/>
      <c r="H7" s="40"/>
      <c r="I7" s="40"/>
    </row>
    <row r="8" spans="1:9" ht="15" customHeight="1">
      <c r="A8" s="37"/>
      <c r="B8" s="37"/>
      <c r="C8" s="40"/>
      <c r="D8" s="40"/>
      <c r="E8" s="40"/>
      <c r="F8" s="40"/>
      <c r="G8" s="40"/>
      <c r="H8" s="40"/>
      <c r="I8" s="40"/>
    </row>
    <row r="9" spans="1:14" ht="15" customHeight="1">
      <c r="A9" s="37"/>
      <c r="B9" s="37"/>
      <c r="C9" s="285" t="s">
        <v>291</v>
      </c>
      <c r="D9" s="285"/>
      <c r="E9" s="285"/>
      <c r="F9" s="285"/>
      <c r="G9" s="285"/>
      <c r="H9" s="285"/>
      <c r="I9" s="285"/>
      <c r="J9" s="285"/>
      <c r="K9" s="285"/>
      <c r="L9" s="285"/>
      <c r="M9" s="285"/>
      <c r="N9" s="285"/>
    </row>
    <row r="10" spans="1:18" ht="15" customHeight="1">
      <c r="A10" s="37"/>
      <c r="B10" s="37"/>
      <c r="C10" s="285"/>
      <c r="D10" s="285"/>
      <c r="E10" s="285"/>
      <c r="F10" s="285"/>
      <c r="G10" s="285"/>
      <c r="H10" s="285"/>
      <c r="I10" s="285"/>
      <c r="J10" s="285"/>
      <c r="K10" s="285"/>
      <c r="L10" s="285"/>
      <c r="M10" s="285"/>
      <c r="N10" s="285"/>
      <c r="O10" s="42"/>
      <c r="P10" s="42"/>
      <c r="Q10" s="42"/>
      <c r="R10" s="42"/>
    </row>
    <row r="11" spans="1:18" ht="15" customHeight="1">
      <c r="A11" s="37"/>
      <c r="B11" s="37"/>
      <c r="C11" s="92" t="s">
        <v>188</v>
      </c>
      <c r="D11" s="93"/>
      <c r="E11" s="93"/>
      <c r="F11" s="93"/>
      <c r="G11" s="93"/>
      <c r="H11" s="93"/>
      <c r="I11" s="93"/>
      <c r="J11" s="93"/>
      <c r="K11" s="93"/>
      <c r="L11" s="93"/>
      <c r="M11" s="42"/>
      <c r="N11" s="42"/>
      <c r="O11" s="42"/>
      <c r="P11" s="42"/>
      <c r="Q11" s="42"/>
      <c r="R11" s="42"/>
    </row>
    <row r="12" spans="1:18" ht="15" customHeight="1">
      <c r="A12" s="37"/>
      <c r="B12" s="37"/>
      <c r="C12" s="94"/>
      <c r="D12" s="94"/>
      <c r="E12" s="94"/>
      <c r="F12" s="94"/>
      <c r="G12" s="94"/>
      <c r="H12" s="94"/>
      <c r="I12" s="94"/>
      <c r="J12" s="94"/>
      <c r="K12" s="94"/>
      <c r="L12" s="94"/>
      <c r="M12" s="42"/>
      <c r="N12" s="42"/>
      <c r="O12" s="42"/>
      <c r="P12" s="42"/>
      <c r="Q12" s="42"/>
      <c r="R12" s="42"/>
    </row>
    <row r="13" spans="1:18" ht="15" customHeight="1">
      <c r="A13" s="37"/>
      <c r="B13" s="37"/>
      <c r="C13" s="230" t="s">
        <v>236</v>
      </c>
      <c r="D13" s="94"/>
      <c r="E13" s="94"/>
      <c r="F13" s="94"/>
      <c r="G13" s="94"/>
      <c r="H13" s="94"/>
      <c r="I13" s="94"/>
      <c r="J13" s="94"/>
      <c r="K13" s="94"/>
      <c r="L13" s="94"/>
      <c r="M13" s="42"/>
      <c r="N13" s="42"/>
      <c r="O13" s="42"/>
      <c r="P13" s="42"/>
      <c r="Q13" s="42"/>
      <c r="R13" s="42"/>
    </row>
    <row r="14" spans="1:12" ht="15" customHeight="1">
      <c r="A14" s="37"/>
      <c r="B14" s="37"/>
      <c r="C14" s="285" t="s">
        <v>194</v>
      </c>
      <c r="D14" s="285"/>
      <c r="E14" s="285"/>
      <c r="F14" s="285"/>
      <c r="G14" s="285"/>
      <c r="H14" s="285"/>
      <c r="I14" s="285"/>
      <c r="J14" s="285"/>
      <c r="K14" s="285"/>
      <c r="L14" s="285"/>
    </row>
    <row r="15" spans="1:12" ht="15" customHeight="1">
      <c r="A15" s="37"/>
      <c r="B15" s="37"/>
      <c r="C15" s="41"/>
      <c r="D15" s="41"/>
      <c r="E15" s="41"/>
      <c r="F15" s="41"/>
      <c r="G15" s="41"/>
      <c r="H15" s="41"/>
      <c r="I15" s="41"/>
      <c r="J15" s="43"/>
      <c r="K15" s="43"/>
      <c r="L15" s="43"/>
    </row>
    <row r="16" spans="1:12" ht="15" customHeight="1">
      <c r="A16" s="37"/>
      <c r="B16" s="37"/>
      <c r="C16" s="44"/>
      <c r="D16" s="46" t="s">
        <v>17</v>
      </c>
      <c r="E16" s="45"/>
      <c r="F16" s="45"/>
      <c r="G16" s="45"/>
      <c r="H16" s="45"/>
      <c r="I16" s="45"/>
      <c r="J16" s="231"/>
      <c r="K16" s="43"/>
      <c r="L16" s="43"/>
    </row>
    <row r="17" spans="1:12" ht="15" customHeight="1">
      <c r="A17" s="37"/>
      <c r="B17" s="37"/>
      <c r="C17" s="44"/>
      <c r="D17" s="47"/>
      <c r="E17" s="45"/>
      <c r="F17" s="45"/>
      <c r="G17" s="45"/>
      <c r="H17" s="45"/>
      <c r="I17" s="45"/>
      <c r="J17" s="43"/>
      <c r="K17" s="43"/>
      <c r="L17" s="43"/>
    </row>
    <row r="18" spans="1:12" ht="15" customHeight="1">
      <c r="A18" s="37"/>
      <c r="B18" s="37"/>
      <c r="C18" s="45"/>
      <c r="D18" s="45"/>
      <c r="E18" s="45"/>
      <c r="F18" s="45"/>
      <c r="G18" s="45"/>
      <c r="H18" s="45"/>
      <c r="I18" s="45"/>
      <c r="J18" s="43"/>
      <c r="K18" s="43"/>
      <c r="L18" s="43"/>
    </row>
    <row r="19" spans="1:14" ht="15" customHeight="1">
      <c r="A19" s="37"/>
      <c r="B19" s="37"/>
      <c r="C19" s="285" t="s">
        <v>248</v>
      </c>
      <c r="D19" s="285"/>
      <c r="E19" s="285"/>
      <c r="F19" s="285"/>
      <c r="G19" s="285"/>
      <c r="H19" s="285"/>
      <c r="I19" s="285"/>
      <c r="J19" s="285"/>
      <c r="K19" s="285"/>
      <c r="L19" s="285"/>
      <c r="M19" s="285"/>
      <c r="N19" s="285"/>
    </row>
    <row r="20" spans="1:14" ht="15" customHeight="1">
      <c r="A20" s="37"/>
      <c r="B20" s="37"/>
      <c r="C20" s="285"/>
      <c r="D20" s="285"/>
      <c r="E20" s="285"/>
      <c r="F20" s="285"/>
      <c r="G20" s="285"/>
      <c r="H20" s="285"/>
      <c r="I20" s="285"/>
      <c r="J20" s="285"/>
      <c r="K20" s="285"/>
      <c r="L20" s="285"/>
      <c r="M20" s="285"/>
      <c r="N20" s="285"/>
    </row>
    <row r="21" spans="1:9" ht="15" customHeight="1">
      <c r="A21" s="37"/>
      <c r="B21" s="37"/>
      <c r="C21" s="48"/>
      <c r="D21" s="48"/>
      <c r="E21" s="48"/>
      <c r="F21" s="48"/>
      <c r="G21" s="48"/>
      <c r="H21" s="48"/>
      <c r="I21" s="48"/>
    </row>
    <row r="22" spans="1:16" ht="15" customHeight="1">
      <c r="A22" s="37"/>
      <c r="B22" s="37"/>
      <c r="C22" s="284" t="s">
        <v>189</v>
      </c>
      <c r="D22" s="284"/>
      <c r="E22" s="284"/>
      <c r="F22" s="284"/>
      <c r="G22" s="284"/>
      <c r="H22" s="284"/>
      <c r="I22" s="284"/>
      <c r="J22" s="284"/>
      <c r="K22" s="284"/>
      <c r="L22" s="284"/>
      <c r="M22" s="284"/>
      <c r="N22" s="284"/>
      <c r="O22" s="284"/>
      <c r="P22" s="284"/>
    </row>
    <row r="23" spans="1:16" ht="15" customHeight="1">
      <c r="A23" s="37"/>
      <c r="B23" s="37"/>
      <c r="C23" s="95"/>
      <c r="D23" s="95"/>
      <c r="E23" s="95"/>
      <c r="F23" s="95"/>
      <c r="G23" s="95"/>
      <c r="H23" s="95"/>
      <c r="I23" s="95"/>
      <c r="J23" s="95"/>
      <c r="K23" s="95"/>
      <c r="L23" s="95"/>
      <c r="M23" s="95"/>
      <c r="N23" s="95"/>
      <c r="O23" s="95"/>
      <c r="P23" s="95"/>
    </row>
    <row r="24" spans="1:16" ht="15" customHeight="1">
      <c r="A24" s="37"/>
      <c r="B24" s="37"/>
      <c r="C24" s="96" t="s">
        <v>190</v>
      </c>
      <c r="D24" s="286" t="s">
        <v>249</v>
      </c>
      <c r="E24" s="286"/>
      <c r="F24" s="286"/>
      <c r="G24" s="286"/>
      <c r="H24" s="286"/>
      <c r="I24" s="286"/>
      <c r="J24" s="286"/>
      <c r="K24" s="286"/>
      <c r="L24" s="286"/>
      <c r="M24" s="286"/>
      <c r="N24" s="286"/>
      <c r="O24" s="95"/>
      <c r="P24" s="95"/>
    </row>
    <row r="25" spans="1:14" ht="15" customHeight="1">
      <c r="A25" s="37"/>
      <c r="B25" s="37"/>
      <c r="C25" s="96"/>
      <c r="D25" s="286"/>
      <c r="E25" s="286"/>
      <c r="F25" s="286"/>
      <c r="G25" s="286"/>
      <c r="H25" s="286"/>
      <c r="I25" s="286"/>
      <c r="J25" s="286"/>
      <c r="K25" s="286"/>
      <c r="L25" s="286"/>
      <c r="M25" s="286"/>
      <c r="N25" s="286"/>
    </row>
    <row r="26" spans="1:14" ht="15" customHeight="1">
      <c r="A26" s="37"/>
      <c r="B26" s="37"/>
      <c r="C26" s="96" t="s">
        <v>232</v>
      </c>
      <c r="D26" s="288" t="s">
        <v>292</v>
      </c>
      <c r="E26" s="288"/>
      <c r="F26" s="288"/>
      <c r="G26" s="288"/>
      <c r="H26" s="288"/>
      <c r="I26" s="288"/>
      <c r="J26" s="288"/>
      <c r="K26" s="288"/>
      <c r="L26" s="288"/>
      <c r="M26" s="288"/>
      <c r="N26" s="288"/>
    </row>
    <row r="27" spans="1:14" ht="15" customHeight="1">
      <c r="A27" s="37"/>
      <c r="B27" s="37"/>
      <c r="C27" s="96"/>
      <c r="D27" s="288"/>
      <c r="E27" s="288"/>
      <c r="F27" s="288"/>
      <c r="G27" s="288"/>
      <c r="H27" s="288"/>
      <c r="I27" s="288"/>
      <c r="J27" s="288"/>
      <c r="K27" s="288"/>
      <c r="L27" s="288"/>
      <c r="M27" s="288"/>
      <c r="N27" s="288"/>
    </row>
    <row r="28" spans="1:14" ht="15" customHeight="1">
      <c r="A28" s="37"/>
      <c r="B28" s="37"/>
      <c r="C28" s="96"/>
      <c r="D28" s="288"/>
      <c r="E28" s="288"/>
      <c r="F28" s="288"/>
      <c r="G28" s="288"/>
      <c r="H28" s="288"/>
      <c r="I28" s="288"/>
      <c r="J28" s="288"/>
      <c r="K28" s="288"/>
      <c r="L28" s="288"/>
      <c r="M28" s="288"/>
      <c r="N28" s="288"/>
    </row>
    <row r="29" spans="1:14" ht="15" customHeight="1">
      <c r="A29" s="37"/>
      <c r="B29" s="37"/>
      <c r="C29" s="96" t="s">
        <v>233</v>
      </c>
      <c r="D29" s="286" t="s">
        <v>293</v>
      </c>
      <c r="E29" s="286"/>
      <c r="F29" s="286"/>
      <c r="G29" s="286"/>
      <c r="H29" s="286"/>
      <c r="I29" s="286"/>
      <c r="J29" s="286"/>
      <c r="K29" s="286"/>
      <c r="L29" s="286"/>
      <c r="M29" s="286"/>
      <c r="N29" s="286"/>
    </row>
    <row r="30" spans="1:14" ht="15" customHeight="1">
      <c r="A30" s="37"/>
      <c r="B30" s="37"/>
      <c r="C30" s="96"/>
      <c r="D30" s="286"/>
      <c r="E30" s="286"/>
      <c r="F30" s="286"/>
      <c r="G30" s="286"/>
      <c r="H30" s="286"/>
      <c r="I30" s="286"/>
      <c r="J30" s="286"/>
      <c r="K30" s="286"/>
      <c r="L30" s="286"/>
      <c r="M30" s="286"/>
      <c r="N30" s="286"/>
    </row>
    <row r="31" spans="1:14" ht="15" customHeight="1">
      <c r="A31" s="37"/>
      <c r="B31" s="37"/>
      <c r="C31" s="96"/>
      <c r="D31" s="286"/>
      <c r="E31" s="286"/>
      <c r="F31" s="286"/>
      <c r="G31" s="286"/>
      <c r="H31" s="286"/>
      <c r="I31" s="286"/>
      <c r="J31" s="286"/>
      <c r="K31" s="286"/>
      <c r="L31" s="286"/>
      <c r="M31" s="286"/>
      <c r="N31" s="286"/>
    </row>
    <row r="32" spans="1:14" ht="15" customHeight="1">
      <c r="A32" s="37"/>
      <c r="B32" s="37"/>
      <c r="C32" s="96" t="s">
        <v>191</v>
      </c>
      <c r="D32" s="100" t="s">
        <v>250</v>
      </c>
      <c r="E32" s="100"/>
      <c r="F32" s="100"/>
      <c r="G32" s="100"/>
      <c r="H32" s="100"/>
      <c r="I32" s="100"/>
      <c r="J32" s="100"/>
      <c r="K32" s="100"/>
      <c r="L32" s="100"/>
      <c r="M32" s="100"/>
      <c r="N32" s="100"/>
    </row>
    <row r="33" spans="1:14" ht="14.25">
      <c r="A33" s="37"/>
      <c r="B33" s="37"/>
      <c r="D33" s="100"/>
      <c r="E33" s="100"/>
      <c r="F33" s="100"/>
      <c r="G33" s="100"/>
      <c r="H33" s="100"/>
      <c r="I33" s="100"/>
      <c r="J33" s="100"/>
      <c r="K33" s="100"/>
      <c r="L33" s="100"/>
      <c r="M33" s="100"/>
      <c r="N33" s="100"/>
    </row>
    <row r="34" spans="1:9" ht="15">
      <c r="A34" s="37"/>
      <c r="B34" s="37"/>
      <c r="C34" s="39"/>
      <c r="D34" s="37"/>
      <c r="E34" s="37"/>
      <c r="F34" s="37"/>
      <c r="G34" s="37"/>
      <c r="H34" s="37"/>
      <c r="I34" s="37"/>
    </row>
    <row r="35" spans="1:9" ht="15">
      <c r="A35" s="37"/>
      <c r="B35" s="37"/>
      <c r="C35" s="97" t="s">
        <v>192</v>
      </c>
      <c r="D35" s="370">
        <v>43282</v>
      </c>
      <c r="E35" s="37"/>
      <c r="F35" s="37"/>
      <c r="G35" s="37"/>
      <c r="H35" s="37"/>
      <c r="I35" s="37"/>
    </row>
    <row r="36" spans="3:4" ht="15">
      <c r="C36" s="98" t="s">
        <v>193</v>
      </c>
      <c r="D36" s="99" t="s">
        <v>294</v>
      </c>
    </row>
    <row r="38" spans="4:12" ht="14.25">
      <c r="D38" s="286"/>
      <c r="E38" s="286"/>
      <c r="F38" s="286"/>
      <c r="G38" s="286"/>
      <c r="H38" s="286"/>
      <c r="I38" s="286"/>
      <c r="J38" s="286"/>
      <c r="K38" s="286"/>
      <c r="L38" s="287"/>
    </row>
  </sheetData>
  <sheetProtection/>
  <mergeCells count="8">
    <mergeCell ref="C22:P22"/>
    <mergeCell ref="C9:N10"/>
    <mergeCell ref="C19:N20"/>
    <mergeCell ref="D38:L38"/>
    <mergeCell ref="C14:L14"/>
    <mergeCell ref="D24:N25"/>
    <mergeCell ref="D29:N31"/>
    <mergeCell ref="D26:N28"/>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P74"/>
  <sheetViews>
    <sheetView showGridLines="0" showRowColHeaders="0" zoomScale="85" zoomScaleNormal="85" zoomScalePageLayoutView="0" workbookViewId="0" topLeftCell="A5">
      <selection activeCell="D29" sqref="D29"/>
    </sheetView>
  </sheetViews>
  <sheetFormatPr defaultColWidth="9.140625" defaultRowHeight="12.75"/>
  <cols>
    <col min="1" max="1" width="2.8515625" style="2" customWidth="1"/>
    <col min="2" max="2" width="5.7109375" style="2" customWidth="1"/>
    <col min="3" max="5" width="25.7109375" style="2" customWidth="1"/>
    <col min="6" max="10" width="20.7109375" style="2" customWidth="1"/>
    <col min="11" max="11" width="2.140625" style="2" customWidth="1"/>
    <col min="12" max="12" width="4.28125" style="2" customWidth="1"/>
    <col min="13" max="14" width="20.28125" style="2" customWidth="1"/>
    <col min="15" max="15" width="8.7109375" style="2" customWidth="1"/>
    <col min="16" max="16" width="2.00390625" style="2" customWidth="1"/>
    <col min="17" max="16384" width="9.140625" style="2" customWidth="1"/>
  </cols>
  <sheetData>
    <row r="1" spans="1:7" ht="15.75">
      <c r="A1" s="1" t="s">
        <v>251</v>
      </c>
      <c r="D1" s="9"/>
      <c r="G1" s="3"/>
    </row>
    <row r="2" spans="1:7" ht="16.5" thickBot="1">
      <c r="A2" s="1"/>
      <c r="D2" s="9"/>
      <c r="G2" s="3"/>
    </row>
    <row r="3" spans="1:10" ht="33" customHeight="1" thickBot="1">
      <c r="A3" s="237">
        <f>INDEX('Data for PN Tool'!$A$5:$A$155,$A$4)</f>
        <v>0</v>
      </c>
      <c r="B3" s="236" t="str">
        <f>INDEX('Data for PN Tool'!$B$5:$B$155,Schools!$A$4)</f>
        <v>Select LA..</v>
      </c>
      <c r="C3" s="54"/>
      <c r="D3" s="5"/>
      <c r="E3" s="5"/>
      <c r="F3" s="300" t="s">
        <v>259</v>
      </c>
      <c r="G3" s="301"/>
      <c r="H3" s="301"/>
      <c r="I3" s="301"/>
      <c r="J3" s="302"/>
    </row>
    <row r="4" spans="1:10" ht="51" customHeight="1" thickBot="1">
      <c r="A4" s="72">
        <v>1</v>
      </c>
      <c r="B4" s="6"/>
      <c r="D4" s="7"/>
      <c r="E4" s="8"/>
      <c r="F4" s="213" t="s">
        <v>181</v>
      </c>
      <c r="G4" s="204" t="s">
        <v>182</v>
      </c>
      <c r="H4" s="116" t="s">
        <v>183</v>
      </c>
      <c r="I4" s="204" t="s">
        <v>208</v>
      </c>
      <c r="J4" s="224" t="s">
        <v>15</v>
      </c>
    </row>
    <row r="5" spans="1:16" ht="34.5" customHeight="1">
      <c r="A5" s="12"/>
      <c r="B5" s="11" t="s">
        <v>0</v>
      </c>
      <c r="C5" s="297" t="s">
        <v>252</v>
      </c>
      <c r="D5" s="297"/>
      <c r="E5" s="298"/>
      <c r="F5" s="214" t="str">
        <f>IF(A3=0,"Select LA",INDEX('Data for PN Tool'!C:C,MATCH($A$3,'Data for PN Tool'!$A:$A,0)))</f>
        <v>Select LA</v>
      </c>
      <c r="G5" s="225" t="str">
        <f>IF(A3=0,"Select LA",INDEX('Data for PN Tool'!E:E,MATCH($A$3,'Data for PN Tool'!$A:$A,0)))</f>
        <v>Select LA</v>
      </c>
      <c r="H5" s="219" t="str">
        <f>IF(A3=0,"Select LA",INDEX('Data for PN Tool'!G:G,MATCH($A$3,'Data for PN Tool'!$A:$A,0)))</f>
        <v>Select LA</v>
      </c>
      <c r="I5" s="225" t="str">
        <f>IF(A3=0,"Select LA",INDEX('Data for PN Tool'!I:I,MATCH($A$3,'Data for PN Tool'!$A:$A,0)))</f>
        <v>Select LA</v>
      </c>
      <c r="J5" s="208" t="str">
        <f>IF($A$3=0,"Select LA",SUM(F5:I5))</f>
        <v>Select LA</v>
      </c>
      <c r="K5" s="13"/>
      <c r="P5" s="13"/>
    </row>
    <row r="6" spans="1:16" ht="34.5" customHeight="1">
      <c r="A6" s="12"/>
      <c r="B6" s="11" t="s">
        <v>1</v>
      </c>
      <c r="C6" s="297" t="s">
        <v>253</v>
      </c>
      <c r="D6" s="297"/>
      <c r="E6" s="298"/>
      <c r="F6" s="215" t="str">
        <f>IF(A3=0,"Select LA",INDEX('Data for PN Tool'!D:D,MATCH($A$3,'Data for PN Tool'!$A:$A,0)))</f>
        <v>Select LA</v>
      </c>
      <c r="G6" s="226" t="str">
        <f>IF(A3=0,"Select LA",INDEX('Data for PN Tool'!F:F,MATCH($A$3,'Data for PN Tool'!$A:$A,0)))</f>
        <v>Select LA</v>
      </c>
      <c r="H6" s="220" t="str">
        <f>IF(A3=0,"Select LA",INDEX('Data for PN Tool'!H:H,MATCH($A$3,'Data for PN Tool'!$A:$A,0)))</f>
        <v>Select LA</v>
      </c>
      <c r="I6" s="226" t="str">
        <f>IF(A3=0,"Select LA",INDEX('Data for PN Tool'!J:J,MATCH($A$3,'Data for PN Tool'!$A:$A,0)))</f>
        <v>Select LA</v>
      </c>
      <c r="J6" s="209" t="str">
        <f>IF($A$3=0,"Select LA",SUM(F6:I6))</f>
        <v>Select LA</v>
      </c>
      <c r="K6" s="13"/>
      <c r="P6" s="13"/>
    </row>
    <row r="7" spans="1:16" ht="34.5" customHeight="1">
      <c r="A7" s="12"/>
      <c r="B7" s="81" t="s">
        <v>3</v>
      </c>
      <c r="C7" s="297" t="s">
        <v>254</v>
      </c>
      <c r="D7" s="297"/>
      <c r="E7" s="298"/>
      <c r="F7" s="216"/>
      <c r="G7" s="227"/>
      <c r="H7" s="221"/>
      <c r="I7" s="227"/>
      <c r="J7" s="210" t="str">
        <f>IF(A3=0,"Select LA",INDEX('Data for PN Tool'!O:O,MATCH($A$3,'Data for PN Tool'!$A:$A,0)))</f>
        <v>Select LA</v>
      </c>
      <c r="K7" s="13"/>
      <c r="L7" s="13"/>
      <c r="M7" s="13"/>
      <c r="N7" s="13"/>
      <c r="O7" s="13"/>
      <c r="P7" s="13"/>
    </row>
    <row r="8" spans="1:16" ht="34.5" customHeight="1" thickBot="1">
      <c r="A8" s="12"/>
      <c r="B8" s="81" t="s">
        <v>4</v>
      </c>
      <c r="C8" s="297" t="s">
        <v>206</v>
      </c>
      <c r="D8" s="297"/>
      <c r="E8" s="298"/>
      <c r="F8" s="217"/>
      <c r="G8" s="228"/>
      <c r="H8" s="222"/>
      <c r="I8" s="228"/>
      <c r="J8" s="210" t="str">
        <f>IF(A3=0,"Select LA",INDEX('Data for PN Tool'!P:P,MATCH($A$3,'Data for PN Tool'!$A:$A,0)))</f>
        <v>Select LA</v>
      </c>
      <c r="K8" s="13"/>
      <c r="L8" s="13"/>
      <c r="M8" s="13"/>
      <c r="N8" s="13"/>
      <c r="O8" s="13"/>
      <c r="P8" s="13"/>
    </row>
    <row r="9" spans="1:16" ht="34.5" customHeight="1" thickBot="1">
      <c r="A9" s="12"/>
      <c r="B9" s="136" t="s">
        <v>209</v>
      </c>
      <c r="C9" s="135" t="s">
        <v>210</v>
      </c>
      <c r="D9" s="133"/>
      <c r="E9" s="203"/>
      <c r="F9" s="218" t="str">
        <f>IF($A$3=0,"Select LA",SUM(F5:F6))</f>
        <v>Select LA</v>
      </c>
      <c r="G9" s="229" t="str">
        <f>IF($A$3=0,"Select LA",SUM(G5:G6))</f>
        <v>Select LA</v>
      </c>
      <c r="H9" s="223" t="str">
        <f>IF($A$3=0,"Select LA",SUM(H5:H6))</f>
        <v>Select LA</v>
      </c>
      <c r="I9" s="229" t="str">
        <f>IF($A$3=0,"Select LA",SUM(I5:I6))</f>
        <v>Select LA</v>
      </c>
      <c r="J9" s="211" t="str">
        <f>IF($A$3=0,"Select LA",SUM(J5:J7)-J8)</f>
        <v>Select LA</v>
      </c>
      <c r="K9" s="13"/>
      <c r="L9" s="13"/>
      <c r="M9" s="13"/>
      <c r="N9" s="13"/>
      <c r="O9" s="13"/>
      <c r="P9" s="13"/>
    </row>
    <row r="10" spans="1:16" ht="15">
      <c r="A10" s="12"/>
      <c r="B10" s="14"/>
      <c r="C10" s="14"/>
      <c r="D10" s="14"/>
      <c r="E10" s="14"/>
      <c r="F10" s="82"/>
      <c r="G10" s="82"/>
      <c r="H10" s="82"/>
      <c r="I10" s="82"/>
      <c r="J10" s="82"/>
      <c r="K10" s="13"/>
      <c r="L10" s="13"/>
      <c r="M10" s="13"/>
      <c r="N10" s="13"/>
      <c r="O10" s="13"/>
      <c r="P10" s="13"/>
    </row>
    <row r="11" spans="1:16" ht="15.75" thickBot="1">
      <c r="A11" s="12"/>
      <c r="B11" s="14"/>
      <c r="C11" s="14"/>
      <c r="D11" s="14"/>
      <c r="E11" s="14"/>
      <c r="F11" s="82"/>
      <c r="G11" s="82"/>
      <c r="H11" s="82"/>
      <c r="I11" s="82"/>
      <c r="J11" s="82"/>
      <c r="K11" s="13"/>
      <c r="L11" s="13"/>
      <c r="M11" s="13"/>
      <c r="N11" s="13"/>
      <c r="O11" s="13"/>
      <c r="P11" s="13"/>
    </row>
    <row r="12" spans="1:16" ht="34.5" customHeight="1" thickBot="1">
      <c r="A12" s="12"/>
      <c r="F12" s="303" t="s">
        <v>237</v>
      </c>
      <c r="G12" s="304"/>
      <c r="H12" s="82"/>
      <c r="I12" s="82"/>
      <c r="J12" s="82"/>
      <c r="K12" s="13"/>
      <c r="L12" s="13"/>
      <c r="M12" s="13"/>
      <c r="N12" s="13"/>
      <c r="O12" s="13"/>
      <c r="P12" s="13"/>
    </row>
    <row r="13" spans="1:16" ht="34.5" customHeight="1" thickBot="1">
      <c r="A13" s="12"/>
      <c r="F13" s="305" t="s">
        <v>195</v>
      </c>
      <c r="G13" s="306"/>
      <c r="H13" s="82"/>
      <c r="I13" s="82"/>
      <c r="J13" s="82"/>
      <c r="K13" s="13"/>
      <c r="L13" s="13"/>
      <c r="M13" s="13"/>
      <c r="N13" s="13"/>
      <c r="O13" s="13"/>
      <c r="P13" s="13"/>
    </row>
    <row r="14" spans="1:16" ht="34.5" customHeight="1">
      <c r="A14" s="12"/>
      <c r="B14" s="11" t="s">
        <v>0</v>
      </c>
      <c r="C14" s="297" t="s">
        <v>255</v>
      </c>
      <c r="D14" s="297"/>
      <c r="E14" s="298"/>
      <c r="F14" s="295" t="str">
        <f>IF(A3=0,"Select LA",INDEX('Data for PN Tool'!K:K,MATCH($A$3,'Data for PN Tool'!$A:$A,0)))</f>
        <v>Select LA</v>
      </c>
      <c r="G14" s="296"/>
      <c r="H14" s="82"/>
      <c r="I14" s="82"/>
      <c r="J14" s="82"/>
      <c r="K14" s="13"/>
      <c r="L14" s="13"/>
      <c r="M14" s="13"/>
      <c r="N14" s="13"/>
      <c r="O14" s="13"/>
      <c r="P14" s="13"/>
    </row>
    <row r="15" spans="1:16" ht="34.5" customHeight="1">
      <c r="A15" s="12"/>
      <c r="B15" s="11" t="s">
        <v>1</v>
      </c>
      <c r="C15" s="297" t="s">
        <v>256</v>
      </c>
      <c r="D15" s="297"/>
      <c r="E15" s="298"/>
      <c r="F15" s="291" t="str">
        <f>IF(A3=0,"Select LA",INDEX('Data for PN Tool'!L:L,MATCH($A$3,'Data for PN Tool'!$A:$A,0)))</f>
        <v>Select LA</v>
      </c>
      <c r="G15" s="292"/>
      <c r="H15" s="82"/>
      <c r="I15" s="82"/>
      <c r="J15" s="82"/>
      <c r="K15" s="13"/>
      <c r="L15" s="13"/>
      <c r="M15" s="13"/>
      <c r="N15" s="13"/>
      <c r="O15" s="13"/>
      <c r="P15" s="13"/>
    </row>
    <row r="16" spans="1:16" ht="34.5" customHeight="1">
      <c r="A16" s="12"/>
      <c r="B16" s="11" t="s">
        <v>3</v>
      </c>
      <c r="C16" s="297" t="s">
        <v>257</v>
      </c>
      <c r="D16" s="297"/>
      <c r="E16" s="298"/>
      <c r="F16" s="291" t="str">
        <f>IF(A3=0,"Select LA",INDEX('Data for PN Tool'!M:M,MATCH($A$3,'Data for PN Tool'!$A:$A,0)))</f>
        <v>Select LA</v>
      </c>
      <c r="G16" s="292"/>
      <c r="H16" s="82"/>
      <c r="I16" s="82"/>
      <c r="J16" s="82"/>
      <c r="K16" s="13"/>
      <c r="L16" s="13"/>
      <c r="M16" s="13"/>
      <c r="N16" s="13"/>
      <c r="O16" s="13"/>
      <c r="P16" s="13"/>
    </row>
    <row r="17" spans="1:16" ht="34.5" customHeight="1">
      <c r="A17" s="12"/>
      <c r="B17" s="81" t="s">
        <v>4</v>
      </c>
      <c r="C17" s="297" t="s">
        <v>258</v>
      </c>
      <c r="D17" s="297"/>
      <c r="E17" s="298"/>
      <c r="F17" s="291" t="str">
        <f>IF(A3=0,"Select LA",INDEX('Data for PN Tool'!N:N,MATCH($A$3,'Data for PN Tool'!$A:$A,0)))</f>
        <v>Select LA</v>
      </c>
      <c r="G17" s="292"/>
      <c r="H17" s="82"/>
      <c r="I17" s="82"/>
      <c r="J17" s="82"/>
      <c r="K17" s="13"/>
      <c r="L17" s="13"/>
      <c r="M17" s="13"/>
      <c r="N17" s="13"/>
      <c r="O17" s="13"/>
      <c r="P17" s="13"/>
    </row>
    <row r="18" spans="1:16" ht="34.5" customHeight="1" thickBot="1">
      <c r="A18" s="12"/>
      <c r="B18" s="136" t="s">
        <v>5</v>
      </c>
      <c r="C18" s="135" t="s">
        <v>230</v>
      </c>
      <c r="D18" s="133"/>
      <c r="E18" s="134"/>
      <c r="F18" s="293" t="str">
        <f>IF($A$3=0,"Select LA",SUM(F14:G17))</f>
        <v>Select LA</v>
      </c>
      <c r="G18" s="294"/>
      <c r="H18" s="82"/>
      <c r="I18" s="82"/>
      <c r="J18" s="82"/>
      <c r="K18" s="13"/>
      <c r="L18" s="13"/>
      <c r="M18" s="13"/>
      <c r="N18" s="13"/>
      <c r="O18" s="13"/>
      <c r="P18" s="13"/>
    </row>
    <row r="19" spans="1:16" ht="31.5" customHeight="1">
      <c r="A19" s="12"/>
      <c r="B19" s="14"/>
      <c r="C19" s="14"/>
      <c r="D19" s="14"/>
      <c r="E19" s="14"/>
      <c r="F19" s="82"/>
      <c r="G19" s="82"/>
      <c r="H19" s="82"/>
      <c r="I19" s="82"/>
      <c r="J19" s="82"/>
      <c r="K19" s="13"/>
      <c r="L19" s="13"/>
      <c r="M19" s="13"/>
      <c r="N19" s="13"/>
      <c r="O19" s="13"/>
      <c r="P19" s="13"/>
    </row>
    <row r="20" spans="1:16" ht="15">
      <c r="A20" s="12"/>
      <c r="B20" s="14"/>
      <c r="C20" s="14"/>
      <c r="D20" s="14"/>
      <c r="E20" s="14"/>
      <c r="F20" s="82"/>
      <c r="G20" s="82"/>
      <c r="H20" s="82"/>
      <c r="I20" s="82"/>
      <c r="J20" s="82"/>
      <c r="K20" s="13"/>
      <c r="L20" s="13"/>
      <c r="M20" s="13"/>
      <c r="N20" s="13"/>
      <c r="O20" s="13"/>
      <c r="P20" s="13"/>
    </row>
    <row r="21" spans="1:16" ht="15">
      <c r="A21" s="12"/>
      <c r="B21" s="290" t="s">
        <v>14</v>
      </c>
      <c r="C21" s="290"/>
      <c r="D21" s="146"/>
      <c r="E21" s="147"/>
      <c r="F21" s="148"/>
      <c r="G21" s="114"/>
      <c r="H21" s="114"/>
      <c r="I21" s="114"/>
      <c r="J21" s="13"/>
      <c r="K21" s="13"/>
      <c r="L21" s="13"/>
      <c r="M21" s="13"/>
      <c r="N21" s="13"/>
      <c r="O21" s="13"/>
      <c r="P21" s="13"/>
    </row>
    <row r="22" spans="1:16" ht="14.25" customHeight="1">
      <c r="A22" s="12"/>
      <c r="B22" s="149" t="s">
        <v>6</v>
      </c>
      <c r="C22" s="285" t="s">
        <v>7</v>
      </c>
      <c r="D22" s="285"/>
      <c r="E22" s="299"/>
      <c r="F22" s="150"/>
      <c r="G22" s="151"/>
      <c r="H22" s="151"/>
      <c r="I22" s="151"/>
      <c r="J22" s="13"/>
      <c r="K22" s="13"/>
      <c r="L22" s="13"/>
      <c r="M22" s="13"/>
      <c r="N22" s="13"/>
      <c r="O22" s="13"/>
      <c r="P22" s="13"/>
    </row>
    <row r="23" spans="1:16" ht="14.25" customHeight="1">
      <c r="A23" s="12"/>
      <c r="B23" s="152" t="s">
        <v>8</v>
      </c>
      <c r="C23" s="285" t="s">
        <v>234</v>
      </c>
      <c r="D23" s="285"/>
      <c r="E23" s="285"/>
      <c r="F23" s="285"/>
      <c r="G23" s="285"/>
      <c r="H23" s="285"/>
      <c r="I23" s="285"/>
      <c r="J23" s="32"/>
      <c r="K23" s="13"/>
      <c r="L23" s="13"/>
      <c r="M23" s="13"/>
      <c r="N23" s="13"/>
      <c r="O23" s="13"/>
      <c r="P23" s="13"/>
    </row>
    <row r="24" spans="1:16" ht="14.25" customHeight="1">
      <c r="A24" s="12"/>
      <c r="B24" s="152"/>
      <c r="C24" s="240" t="s">
        <v>235</v>
      </c>
      <c r="D24" s="239"/>
      <c r="E24" s="239"/>
      <c r="F24" s="239"/>
      <c r="G24" s="239"/>
      <c r="H24" s="239"/>
      <c r="I24" s="239"/>
      <c r="J24" s="32"/>
      <c r="K24" s="13"/>
      <c r="L24" s="13"/>
      <c r="M24" s="13"/>
      <c r="N24" s="13"/>
      <c r="O24" s="13"/>
      <c r="P24" s="13"/>
    </row>
    <row r="25" spans="1:16" ht="14.25" customHeight="1">
      <c r="A25" s="12"/>
      <c r="B25" s="152" t="s">
        <v>9</v>
      </c>
      <c r="C25" s="285" t="s">
        <v>273</v>
      </c>
      <c r="D25" s="285"/>
      <c r="E25" s="285"/>
      <c r="F25" s="285"/>
      <c r="G25" s="285"/>
      <c r="H25" s="285"/>
      <c r="I25" s="285"/>
      <c r="J25" s="32"/>
      <c r="K25" s="13"/>
      <c r="L25" s="13"/>
      <c r="M25" s="13"/>
      <c r="N25" s="13"/>
      <c r="O25" s="13"/>
      <c r="P25" s="13"/>
    </row>
    <row r="26" spans="1:16" ht="14.25">
      <c r="A26" s="12"/>
      <c r="B26" s="152" t="s">
        <v>10</v>
      </c>
      <c r="C26" s="285" t="s">
        <v>207</v>
      </c>
      <c r="D26" s="285"/>
      <c r="E26" s="285"/>
      <c r="F26" s="285"/>
      <c r="G26" s="285"/>
      <c r="H26" s="285"/>
      <c r="I26" s="285"/>
      <c r="J26" s="32"/>
      <c r="K26" s="13"/>
      <c r="L26" s="13"/>
      <c r="M26" s="13"/>
      <c r="N26" s="13"/>
      <c r="O26" s="13"/>
      <c r="P26" s="13"/>
    </row>
    <row r="27" spans="1:16" ht="16.5" customHeight="1">
      <c r="A27" s="12"/>
      <c r="B27" s="153" t="s">
        <v>12</v>
      </c>
      <c r="C27" s="289" t="s">
        <v>13</v>
      </c>
      <c r="D27" s="289"/>
      <c r="E27" s="289"/>
      <c r="F27" s="289"/>
      <c r="G27" s="289"/>
      <c r="H27" s="289"/>
      <c r="I27" s="289"/>
      <c r="J27" s="34"/>
      <c r="K27" s="13"/>
      <c r="L27" s="13"/>
      <c r="M27" s="13"/>
      <c r="N27" s="13"/>
      <c r="O27" s="13"/>
      <c r="P27" s="13"/>
    </row>
    <row r="28" spans="1:16" ht="12.75">
      <c r="A28" s="12"/>
      <c r="B28" s="154"/>
      <c r="C28" s="155"/>
      <c r="D28" s="155"/>
      <c r="E28" s="155"/>
      <c r="F28" s="155"/>
      <c r="G28" s="155"/>
      <c r="H28" s="155"/>
      <c r="I28" s="155"/>
      <c r="J28" s="23"/>
      <c r="K28" s="13"/>
      <c r="L28" s="13"/>
      <c r="M28" s="13"/>
      <c r="N28" s="13"/>
      <c r="O28" s="13"/>
      <c r="P28" s="13"/>
    </row>
    <row r="29" spans="1:16" ht="14.25">
      <c r="A29" s="12"/>
      <c r="B29" s="156"/>
      <c r="C29" s="156"/>
      <c r="D29" s="156"/>
      <c r="E29" s="156"/>
      <c r="F29" s="156"/>
      <c r="G29" s="156"/>
      <c r="H29" s="156"/>
      <c r="I29" s="156"/>
      <c r="J29" s="28"/>
      <c r="K29" s="13"/>
      <c r="L29" s="13"/>
      <c r="M29" s="13"/>
      <c r="N29" s="13"/>
      <c r="O29" s="13"/>
      <c r="P29" s="13"/>
    </row>
    <row r="30" spans="1:16" ht="12.75">
      <c r="A30" s="12"/>
      <c r="B30" s="154"/>
      <c r="C30" s="157"/>
      <c r="D30" s="114"/>
      <c r="E30" s="114"/>
      <c r="F30" s="114"/>
      <c r="G30" s="114"/>
      <c r="H30" s="114"/>
      <c r="I30" s="114"/>
      <c r="J30" s="13"/>
      <c r="K30" s="13"/>
      <c r="L30" s="13"/>
      <c r="M30" s="13"/>
      <c r="N30" s="13"/>
      <c r="O30" s="13"/>
      <c r="P30" s="13"/>
    </row>
    <row r="31" spans="1:16" ht="12.75">
      <c r="A31" s="12"/>
      <c r="B31" s="24"/>
      <c r="C31" s="26"/>
      <c r="D31" s="13"/>
      <c r="E31" s="13"/>
      <c r="F31" s="13"/>
      <c r="G31" s="13"/>
      <c r="H31" s="13"/>
      <c r="I31" s="13"/>
      <c r="J31" s="13"/>
      <c r="K31" s="13"/>
      <c r="L31" s="13"/>
      <c r="M31" s="13"/>
      <c r="N31" s="13"/>
      <c r="O31" s="13"/>
      <c r="P31" s="13"/>
    </row>
    <row r="32" spans="1:16" ht="12.75">
      <c r="A32" s="12"/>
      <c r="B32" s="24"/>
      <c r="C32" s="26"/>
      <c r="D32" s="13"/>
      <c r="E32" s="13"/>
      <c r="F32" s="13"/>
      <c r="G32" s="13"/>
      <c r="H32" s="13"/>
      <c r="I32" s="13"/>
      <c r="J32" s="13"/>
      <c r="K32" s="13"/>
      <c r="L32" s="13"/>
      <c r="M32" s="13"/>
      <c r="N32" s="13"/>
      <c r="O32" s="13"/>
      <c r="P32" s="13"/>
    </row>
    <row r="33" spans="1:16" ht="12.75">
      <c r="A33" s="12"/>
      <c r="B33" s="24"/>
      <c r="C33" s="26"/>
      <c r="D33" s="13"/>
      <c r="E33" s="13"/>
      <c r="F33" s="13"/>
      <c r="G33" s="13"/>
      <c r="H33" s="13"/>
      <c r="I33" s="13"/>
      <c r="J33" s="13"/>
      <c r="K33" s="13"/>
      <c r="L33" s="13"/>
      <c r="M33" s="13"/>
      <c r="N33" s="13"/>
      <c r="O33" s="13"/>
      <c r="P33" s="13"/>
    </row>
    <row r="34" spans="1:16" ht="12.75">
      <c r="A34" s="12"/>
      <c r="B34" s="24"/>
      <c r="C34" s="26"/>
      <c r="D34" s="13"/>
      <c r="E34" s="13"/>
      <c r="F34" s="13"/>
      <c r="G34" s="13"/>
      <c r="H34" s="13"/>
      <c r="I34" s="13"/>
      <c r="J34" s="13"/>
      <c r="K34" s="13"/>
      <c r="L34" s="13"/>
      <c r="M34" s="13"/>
      <c r="N34" s="13"/>
      <c r="O34" s="13"/>
      <c r="P34" s="13"/>
    </row>
    <row r="35" spans="1:16" ht="12.75">
      <c r="A35" s="12"/>
      <c r="B35" s="24"/>
      <c r="C35" s="26"/>
      <c r="D35" s="13"/>
      <c r="E35" s="13"/>
      <c r="F35" s="13"/>
      <c r="G35" s="13"/>
      <c r="H35" s="13"/>
      <c r="I35" s="13"/>
      <c r="J35" s="13"/>
      <c r="K35" s="13"/>
      <c r="L35" s="13"/>
      <c r="M35" s="13"/>
      <c r="N35" s="13"/>
      <c r="O35" s="13"/>
      <c r="P35" s="13"/>
    </row>
    <row r="36" spans="1:16" ht="12.75">
      <c r="A36" s="12"/>
      <c r="B36" s="24"/>
      <c r="C36" s="26"/>
      <c r="D36" s="13"/>
      <c r="E36" s="13"/>
      <c r="F36" s="13"/>
      <c r="G36" s="13"/>
      <c r="H36" s="13"/>
      <c r="I36" s="13"/>
      <c r="J36" s="13"/>
      <c r="K36" s="13"/>
      <c r="L36" s="13"/>
      <c r="M36" s="13"/>
      <c r="N36" s="13"/>
      <c r="O36" s="13"/>
      <c r="P36" s="13"/>
    </row>
    <row r="37" spans="1:16" ht="12.75">
      <c r="A37" s="12"/>
      <c r="B37" s="24"/>
      <c r="C37" s="26"/>
      <c r="D37" s="13"/>
      <c r="E37" s="13"/>
      <c r="F37" s="13"/>
      <c r="G37" s="13"/>
      <c r="H37" s="13"/>
      <c r="I37" s="13"/>
      <c r="J37" s="13"/>
      <c r="K37" s="13"/>
      <c r="L37" s="13"/>
      <c r="M37" s="13"/>
      <c r="N37" s="13"/>
      <c r="O37" s="13"/>
      <c r="P37" s="13"/>
    </row>
    <row r="38" spans="1:16" ht="12.75">
      <c r="A38" s="12"/>
      <c r="B38" s="24"/>
      <c r="C38" s="26"/>
      <c r="D38" s="13"/>
      <c r="E38" s="13"/>
      <c r="F38" s="13"/>
      <c r="G38" s="13"/>
      <c r="H38" s="13"/>
      <c r="I38" s="13"/>
      <c r="J38" s="13"/>
      <c r="K38" s="13"/>
      <c r="L38" s="13"/>
      <c r="M38" s="13"/>
      <c r="N38" s="13"/>
      <c r="O38" s="13"/>
      <c r="P38" s="13"/>
    </row>
    <row r="39" spans="1:16" ht="12.75">
      <c r="A39" s="12"/>
      <c r="B39" s="24"/>
      <c r="C39" s="26"/>
      <c r="D39" s="13"/>
      <c r="E39" s="13"/>
      <c r="F39" s="13"/>
      <c r="G39" s="13"/>
      <c r="H39" s="13"/>
      <c r="I39" s="13"/>
      <c r="J39" s="13"/>
      <c r="K39" s="13"/>
      <c r="L39" s="13"/>
      <c r="M39" s="13"/>
      <c r="N39" s="13"/>
      <c r="O39" s="13"/>
      <c r="P39" s="13"/>
    </row>
    <row r="40" spans="1:16" ht="12.75">
      <c r="A40" s="12"/>
      <c r="B40" s="24"/>
      <c r="C40" s="26"/>
      <c r="D40" s="13"/>
      <c r="E40" s="13"/>
      <c r="F40" s="13"/>
      <c r="G40" s="13"/>
      <c r="H40" s="13"/>
      <c r="I40" s="13"/>
      <c r="J40" s="13"/>
      <c r="K40" s="13"/>
      <c r="L40" s="13"/>
      <c r="M40" s="13"/>
      <c r="N40" s="13"/>
      <c r="O40" s="13"/>
      <c r="P40" s="13"/>
    </row>
    <row r="41" spans="1:16" ht="12.75">
      <c r="A41" s="12"/>
      <c r="B41" s="24"/>
      <c r="C41" s="26"/>
      <c r="D41" s="13"/>
      <c r="E41" s="13"/>
      <c r="F41" s="13"/>
      <c r="G41" s="13"/>
      <c r="H41" s="13"/>
      <c r="I41" s="13"/>
      <c r="J41" s="13"/>
      <c r="K41" s="13"/>
      <c r="L41" s="13"/>
      <c r="M41" s="13"/>
      <c r="N41" s="13"/>
      <c r="O41" s="13"/>
      <c r="P41" s="13"/>
    </row>
    <row r="42" spans="1:16" ht="12.75">
      <c r="A42" s="12"/>
      <c r="B42" s="24"/>
      <c r="C42" s="26"/>
      <c r="D42" s="13"/>
      <c r="E42" s="13"/>
      <c r="F42" s="13"/>
      <c r="G42" s="13"/>
      <c r="H42" s="13"/>
      <c r="I42" s="13"/>
      <c r="J42" s="13"/>
      <c r="K42" s="13"/>
      <c r="L42" s="13"/>
      <c r="M42" s="13"/>
      <c r="N42" s="13"/>
      <c r="O42" s="13"/>
      <c r="P42" s="13"/>
    </row>
    <row r="43" spans="1:16" ht="12.75">
      <c r="A43" s="12"/>
      <c r="B43" s="24"/>
      <c r="C43" s="26"/>
      <c r="D43" s="13"/>
      <c r="E43" s="13"/>
      <c r="F43" s="13"/>
      <c r="G43" s="13"/>
      <c r="H43" s="13"/>
      <c r="I43" s="13"/>
      <c r="J43" s="13"/>
      <c r="K43" s="13"/>
      <c r="L43" s="13"/>
      <c r="M43" s="13"/>
      <c r="N43" s="13"/>
      <c r="O43" s="13"/>
      <c r="P43" s="13"/>
    </row>
    <row r="44" spans="1:16" ht="12.75">
      <c r="A44" s="12"/>
      <c r="B44" s="24"/>
      <c r="C44" s="26"/>
      <c r="D44" s="13"/>
      <c r="E44" s="13"/>
      <c r="F44" s="13"/>
      <c r="G44" s="13"/>
      <c r="H44" s="13"/>
      <c r="I44" s="13"/>
      <c r="J44" s="13"/>
      <c r="K44" s="13"/>
      <c r="L44" s="13"/>
      <c r="M44" s="13"/>
      <c r="N44" s="13"/>
      <c r="O44" s="13"/>
      <c r="P44" s="13"/>
    </row>
    <row r="45" spans="1:16" ht="12.75">
      <c r="A45" s="12"/>
      <c r="B45" s="24"/>
      <c r="C45" s="26"/>
      <c r="D45" s="13"/>
      <c r="E45" s="13"/>
      <c r="F45" s="13"/>
      <c r="G45" s="13"/>
      <c r="H45" s="13"/>
      <c r="I45" s="13"/>
      <c r="J45" s="13"/>
      <c r="K45" s="13"/>
      <c r="L45" s="13"/>
      <c r="M45" s="13"/>
      <c r="N45" s="13"/>
      <c r="O45" s="13"/>
      <c r="P45" s="13"/>
    </row>
    <row r="46" spans="1:16" ht="12.75">
      <c r="A46" s="12"/>
      <c r="B46" s="24"/>
      <c r="C46" s="26"/>
      <c r="D46" s="13"/>
      <c r="E46" s="27"/>
      <c r="F46" s="13"/>
      <c r="G46" s="13"/>
      <c r="H46" s="13"/>
      <c r="I46" s="13"/>
      <c r="J46" s="13"/>
      <c r="K46" s="13"/>
      <c r="L46" s="13"/>
      <c r="M46" s="13"/>
      <c r="N46" s="13"/>
      <c r="O46" s="13"/>
      <c r="P46" s="13"/>
    </row>
    <row r="47" spans="1:16" ht="12.75">
      <c r="A47" s="12"/>
      <c r="B47" s="24"/>
      <c r="C47" s="26"/>
      <c r="D47" s="13"/>
      <c r="E47" s="13"/>
      <c r="F47" s="13"/>
      <c r="G47" s="13"/>
      <c r="H47" s="13"/>
      <c r="I47" s="13"/>
      <c r="J47" s="13"/>
      <c r="K47" s="13"/>
      <c r="L47" s="13"/>
      <c r="M47" s="13"/>
      <c r="N47" s="13"/>
      <c r="O47" s="13"/>
      <c r="P47" s="13"/>
    </row>
    <row r="48" spans="1:16" ht="12.75">
      <c r="A48" s="12"/>
      <c r="B48" s="24"/>
      <c r="C48" s="26"/>
      <c r="D48" s="13"/>
      <c r="E48" s="13"/>
      <c r="F48" s="13"/>
      <c r="G48" s="13"/>
      <c r="H48" s="13"/>
      <c r="I48" s="13"/>
      <c r="J48" s="13"/>
      <c r="K48" s="13"/>
      <c r="L48" s="13"/>
      <c r="M48" s="13"/>
      <c r="N48" s="13"/>
      <c r="O48" s="13"/>
      <c r="P48" s="13"/>
    </row>
    <row r="49" spans="1:16" ht="12.75">
      <c r="A49" s="12"/>
      <c r="B49" s="24"/>
      <c r="C49" s="26"/>
      <c r="D49" s="13"/>
      <c r="E49" s="13"/>
      <c r="F49" s="13"/>
      <c r="G49" s="13"/>
      <c r="H49" s="13"/>
      <c r="I49" s="13"/>
      <c r="J49" s="13"/>
      <c r="K49" s="13"/>
      <c r="L49" s="13"/>
      <c r="M49" s="13"/>
      <c r="N49" s="13"/>
      <c r="O49" s="13"/>
      <c r="P49" s="13"/>
    </row>
    <row r="50" spans="1:16" ht="12.75">
      <c r="A50" s="12"/>
      <c r="B50" s="24"/>
      <c r="C50" s="26"/>
      <c r="D50" s="13"/>
      <c r="E50" s="13"/>
      <c r="F50" s="13"/>
      <c r="G50" s="13"/>
      <c r="H50" s="13"/>
      <c r="I50" s="13"/>
      <c r="J50" s="13"/>
      <c r="K50" s="13"/>
      <c r="L50" s="13"/>
      <c r="M50" s="13"/>
      <c r="N50" s="13"/>
      <c r="O50" s="13"/>
      <c r="P50" s="13"/>
    </row>
    <row r="51" spans="1:16" ht="12.75">
      <c r="A51" s="12"/>
      <c r="B51" s="24"/>
      <c r="C51" s="26"/>
      <c r="D51" s="13"/>
      <c r="E51" s="13"/>
      <c r="F51" s="13"/>
      <c r="G51" s="13"/>
      <c r="H51" s="13"/>
      <c r="I51" s="13"/>
      <c r="J51" s="13"/>
      <c r="K51" s="13"/>
      <c r="L51" s="13"/>
      <c r="M51" s="13"/>
      <c r="N51" s="13"/>
      <c r="O51" s="13"/>
      <c r="P51" s="13"/>
    </row>
    <row r="52" spans="1:16" ht="12.75">
      <c r="A52" s="12"/>
      <c r="B52" s="24"/>
      <c r="C52" s="26"/>
      <c r="D52" s="13"/>
      <c r="E52" s="13"/>
      <c r="F52" s="13"/>
      <c r="G52" s="13"/>
      <c r="H52" s="13"/>
      <c r="I52" s="13"/>
      <c r="J52" s="13"/>
      <c r="K52" s="13"/>
      <c r="L52" s="13"/>
      <c r="M52" s="13"/>
      <c r="N52" s="13"/>
      <c r="O52" s="13"/>
      <c r="P52" s="13"/>
    </row>
    <row r="53" spans="1:16" ht="12.75">
      <c r="A53" s="12"/>
      <c r="B53" s="24"/>
      <c r="C53" s="26"/>
      <c r="D53" s="13"/>
      <c r="E53" s="13"/>
      <c r="F53" s="13"/>
      <c r="G53" s="13"/>
      <c r="H53" s="13"/>
      <c r="I53" s="13"/>
      <c r="J53" s="13"/>
      <c r="K53" s="13"/>
      <c r="L53" s="13"/>
      <c r="M53" s="13"/>
      <c r="N53" s="13"/>
      <c r="O53" s="13"/>
      <c r="P53" s="13"/>
    </row>
    <row r="54" spans="1:16" ht="12.75">
      <c r="A54" s="12"/>
      <c r="B54" s="24"/>
      <c r="C54" s="26"/>
      <c r="D54" s="13"/>
      <c r="E54" s="13"/>
      <c r="F54" s="13"/>
      <c r="G54" s="13"/>
      <c r="H54" s="13"/>
      <c r="I54" s="13"/>
      <c r="J54" s="13"/>
      <c r="K54" s="13"/>
      <c r="L54" s="13"/>
      <c r="M54" s="13"/>
      <c r="N54" s="13"/>
      <c r="O54" s="13"/>
      <c r="P54" s="13"/>
    </row>
    <row r="55" spans="1:16" ht="12.75">
      <c r="A55" s="12"/>
      <c r="B55" s="24"/>
      <c r="C55" s="26"/>
      <c r="D55" s="13"/>
      <c r="E55" s="13"/>
      <c r="F55" s="13"/>
      <c r="G55" s="13"/>
      <c r="H55" s="13"/>
      <c r="I55" s="13"/>
      <c r="J55" s="13"/>
      <c r="K55" s="13"/>
      <c r="L55" s="13"/>
      <c r="M55" s="13"/>
      <c r="N55" s="13"/>
      <c r="O55" s="13"/>
      <c r="P55" s="13"/>
    </row>
    <row r="56" spans="1:16" ht="12.75">
      <c r="A56" s="12"/>
      <c r="B56" s="24"/>
      <c r="C56" s="26"/>
      <c r="D56" s="13"/>
      <c r="E56" s="13"/>
      <c r="F56" s="13"/>
      <c r="G56" s="13"/>
      <c r="H56" s="13"/>
      <c r="I56" s="13"/>
      <c r="J56" s="13"/>
      <c r="K56" s="13"/>
      <c r="L56" s="13"/>
      <c r="M56" s="13"/>
      <c r="N56" s="13"/>
      <c r="O56" s="13"/>
      <c r="P56" s="13"/>
    </row>
    <row r="57" spans="1:16" ht="12.75">
      <c r="A57" s="12"/>
      <c r="B57" s="24"/>
      <c r="C57" s="26"/>
      <c r="D57" s="13"/>
      <c r="E57" s="13"/>
      <c r="F57" s="13"/>
      <c r="G57" s="13"/>
      <c r="H57" s="13"/>
      <c r="I57" s="13"/>
      <c r="J57" s="13"/>
      <c r="K57" s="13"/>
      <c r="L57" s="13"/>
      <c r="M57" s="13"/>
      <c r="N57" s="13"/>
      <c r="O57" s="13"/>
      <c r="P57" s="13"/>
    </row>
    <row r="58" spans="1:16" ht="12.75">
      <c r="A58" s="12"/>
      <c r="B58" s="24"/>
      <c r="C58" s="26"/>
      <c r="D58" s="13"/>
      <c r="E58" s="13"/>
      <c r="F58" s="13"/>
      <c r="G58" s="13"/>
      <c r="H58" s="13"/>
      <c r="I58" s="13"/>
      <c r="J58" s="13"/>
      <c r="K58" s="13"/>
      <c r="L58" s="13"/>
      <c r="M58" s="13"/>
      <c r="N58" s="13"/>
      <c r="O58" s="13"/>
      <c r="P58" s="13"/>
    </row>
    <row r="59" spans="1:16" ht="12.75">
      <c r="A59" s="12"/>
      <c r="B59" s="24"/>
      <c r="C59" s="26"/>
      <c r="D59" s="13"/>
      <c r="E59" s="13"/>
      <c r="F59" s="13"/>
      <c r="G59" s="13"/>
      <c r="H59" s="13"/>
      <c r="I59" s="13"/>
      <c r="J59" s="13"/>
      <c r="K59" s="13"/>
      <c r="L59" s="13"/>
      <c r="M59" s="13"/>
      <c r="N59" s="13"/>
      <c r="O59" s="13"/>
      <c r="P59" s="13"/>
    </row>
    <row r="60" spans="1:16" ht="12.75">
      <c r="A60" s="12"/>
      <c r="B60" s="24"/>
      <c r="C60" s="26"/>
      <c r="D60" s="13"/>
      <c r="E60" s="13"/>
      <c r="F60" s="13"/>
      <c r="G60" s="13"/>
      <c r="H60" s="13"/>
      <c r="I60" s="13"/>
      <c r="J60" s="13"/>
      <c r="K60" s="13"/>
      <c r="L60" s="13"/>
      <c r="M60" s="13"/>
      <c r="N60" s="13"/>
      <c r="O60" s="13"/>
      <c r="P60" s="13"/>
    </row>
    <row r="61" spans="1:16" ht="12.75">
      <c r="A61" s="12"/>
      <c r="B61" s="24"/>
      <c r="C61" s="26"/>
      <c r="D61" s="13"/>
      <c r="E61" s="13"/>
      <c r="F61" s="13"/>
      <c r="G61" s="13"/>
      <c r="H61" s="13"/>
      <c r="I61" s="13"/>
      <c r="J61" s="13"/>
      <c r="K61" s="13"/>
      <c r="L61" s="13"/>
      <c r="M61" s="13"/>
      <c r="N61" s="13"/>
      <c r="O61" s="13"/>
      <c r="P61" s="13"/>
    </row>
    <row r="62" spans="1:16" ht="12.75">
      <c r="A62" s="12"/>
      <c r="B62" s="24"/>
      <c r="C62" s="26"/>
      <c r="D62" s="13"/>
      <c r="E62" s="13"/>
      <c r="F62" s="13"/>
      <c r="G62" s="13"/>
      <c r="H62" s="13"/>
      <c r="I62" s="13"/>
      <c r="J62" s="13"/>
      <c r="K62" s="13"/>
      <c r="L62" s="13"/>
      <c r="M62" s="13"/>
      <c r="N62" s="13"/>
      <c r="O62" s="13"/>
      <c r="P62" s="13"/>
    </row>
    <row r="63" spans="1:16" ht="12.75">
      <c r="A63" s="12"/>
      <c r="B63" s="24"/>
      <c r="C63" s="26"/>
      <c r="D63" s="13"/>
      <c r="E63" s="13"/>
      <c r="F63" s="13"/>
      <c r="G63" s="13"/>
      <c r="H63" s="13"/>
      <c r="I63" s="13"/>
      <c r="J63" s="13"/>
      <c r="K63" s="13"/>
      <c r="L63" s="13"/>
      <c r="M63" s="13"/>
      <c r="N63" s="13"/>
      <c r="O63" s="13"/>
      <c r="P63" s="13"/>
    </row>
    <row r="64" spans="1:16" ht="12.75">
      <c r="A64" s="12"/>
      <c r="B64" s="24"/>
      <c r="C64" s="26"/>
      <c r="D64" s="13"/>
      <c r="E64" s="13"/>
      <c r="F64" s="13"/>
      <c r="G64" s="13"/>
      <c r="H64" s="13"/>
      <c r="I64" s="13"/>
      <c r="J64" s="13"/>
      <c r="K64" s="13"/>
      <c r="L64" s="13"/>
      <c r="M64" s="13"/>
      <c r="N64" s="13"/>
      <c r="O64" s="13"/>
      <c r="P64" s="13"/>
    </row>
    <row r="65" spans="1:16" ht="12.75">
      <c r="A65" s="12"/>
      <c r="B65" s="24"/>
      <c r="C65" s="26"/>
      <c r="D65" s="13"/>
      <c r="E65" s="13"/>
      <c r="F65" s="13"/>
      <c r="G65" s="13"/>
      <c r="H65" s="13"/>
      <c r="I65" s="13"/>
      <c r="J65" s="13"/>
      <c r="K65" s="13"/>
      <c r="L65" s="13"/>
      <c r="M65" s="13"/>
      <c r="N65" s="13"/>
      <c r="O65" s="13"/>
      <c r="P65" s="13"/>
    </row>
    <row r="66" spans="1:16" ht="12.75">
      <c r="A66" s="12"/>
      <c r="B66" s="24"/>
      <c r="C66" s="26"/>
      <c r="D66" s="13"/>
      <c r="E66" s="13"/>
      <c r="F66" s="13"/>
      <c r="G66" s="13"/>
      <c r="H66" s="13"/>
      <c r="I66" s="13"/>
      <c r="J66" s="13"/>
      <c r="K66" s="13"/>
      <c r="L66" s="13"/>
      <c r="M66" s="13"/>
      <c r="N66" s="13"/>
      <c r="O66" s="13"/>
      <c r="P66" s="13"/>
    </row>
    <row r="67" spans="1:16" ht="12.75">
      <c r="A67" s="12"/>
      <c r="B67" s="24"/>
      <c r="C67" s="26"/>
      <c r="D67" s="13"/>
      <c r="E67" s="13"/>
      <c r="F67" s="13"/>
      <c r="G67" s="13"/>
      <c r="H67" s="13"/>
      <c r="I67" s="13"/>
      <c r="J67" s="13"/>
      <c r="K67" s="13"/>
      <c r="L67" s="13"/>
      <c r="M67" s="13"/>
      <c r="N67" s="13"/>
      <c r="O67" s="13"/>
      <c r="P67" s="13"/>
    </row>
    <row r="68" spans="1:16" ht="12.75">
      <c r="A68" s="12"/>
      <c r="B68" s="24"/>
      <c r="C68" s="26"/>
      <c r="D68" s="13"/>
      <c r="E68" s="13"/>
      <c r="F68" s="13"/>
      <c r="G68" s="13"/>
      <c r="H68" s="13"/>
      <c r="I68" s="13"/>
      <c r="J68" s="13"/>
      <c r="K68" s="13"/>
      <c r="L68" s="13"/>
      <c r="M68" s="13"/>
      <c r="N68" s="13"/>
      <c r="O68" s="13"/>
      <c r="P68" s="13"/>
    </row>
    <row r="69" spans="1:16" ht="12.75">
      <c r="A69" s="12"/>
      <c r="B69" s="24"/>
      <c r="C69" s="26"/>
      <c r="D69" s="13"/>
      <c r="E69" s="13"/>
      <c r="F69" s="13"/>
      <c r="G69" s="13"/>
      <c r="H69" s="13"/>
      <c r="I69" s="13"/>
      <c r="J69" s="13"/>
      <c r="K69" s="13"/>
      <c r="L69" s="13"/>
      <c r="M69" s="13"/>
      <c r="N69" s="13"/>
      <c r="O69" s="13"/>
      <c r="P69" s="13"/>
    </row>
    <row r="70" spans="1:16" ht="12.75">
      <c r="A70" s="12"/>
      <c r="B70" s="24"/>
      <c r="C70" s="26"/>
      <c r="D70" s="13"/>
      <c r="E70" s="13"/>
      <c r="F70" s="13"/>
      <c r="G70" s="13"/>
      <c r="H70" s="13"/>
      <c r="I70" s="13"/>
      <c r="J70" s="13"/>
      <c r="K70" s="13"/>
      <c r="L70" s="13"/>
      <c r="M70" s="13"/>
      <c r="N70" s="13"/>
      <c r="O70" s="13"/>
      <c r="P70" s="13"/>
    </row>
    <row r="71" spans="1:16" ht="12.75">
      <c r="A71" s="12"/>
      <c r="B71" s="24"/>
      <c r="C71" s="26"/>
      <c r="D71" s="13"/>
      <c r="E71" s="13"/>
      <c r="F71" s="13"/>
      <c r="G71" s="13"/>
      <c r="H71" s="13"/>
      <c r="I71" s="13"/>
      <c r="J71" s="13"/>
      <c r="K71" s="13"/>
      <c r="L71" s="13"/>
      <c r="M71" s="13"/>
      <c r="N71" s="13"/>
      <c r="O71" s="13"/>
      <c r="P71" s="13"/>
    </row>
    <row r="72" spans="1:16" ht="12.75">
      <c r="A72" s="12"/>
      <c r="B72" s="24"/>
      <c r="C72" s="26"/>
      <c r="D72" s="13"/>
      <c r="E72" s="13"/>
      <c r="F72" s="13"/>
      <c r="G72" s="13"/>
      <c r="H72" s="13"/>
      <c r="I72" s="13"/>
      <c r="J72" s="13"/>
      <c r="K72" s="13"/>
      <c r="P72" s="13"/>
    </row>
    <row r="73" spans="1:16" ht="12.75">
      <c r="A73" s="12"/>
      <c r="B73" s="24"/>
      <c r="C73" s="26"/>
      <c r="D73" s="13"/>
      <c r="E73" s="13"/>
      <c r="F73" s="13"/>
      <c r="G73" s="13"/>
      <c r="H73" s="13"/>
      <c r="I73" s="13"/>
      <c r="J73" s="13"/>
      <c r="K73" s="13"/>
      <c r="P73" s="13"/>
    </row>
    <row r="74" ht="12.75">
      <c r="A74" s="12"/>
    </row>
  </sheetData>
  <sheetProtection/>
  <mergeCells count="22">
    <mergeCell ref="F3:J3"/>
    <mergeCell ref="C6:E6"/>
    <mergeCell ref="C15:E15"/>
    <mergeCell ref="C16:E16"/>
    <mergeCell ref="F12:G12"/>
    <mergeCell ref="F13:G13"/>
    <mergeCell ref="C5:E5"/>
    <mergeCell ref="C8:E8"/>
    <mergeCell ref="C25:I25"/>
    <mergeCell ref="F15:G15"/>
    <mergeCell ref="C7:E7"/>
    <mergeCell ref="C14:E14"/>
    <mergeCell ref="C17:E17"/>
    <mergeCell ref="C23:I23"/>
    <mergeCell ref="C22:E22"/>
    <mergeCell ref="F16:G16"/>
    <mergeCell ref="C27:I27"/>
    <mergeCell ref="B21:C21"/>
    <mergeCell ref="F17:G17"/>
    <mergeCell ref="F18:G18"/>
    <mergeCell ref="F14:G14"/>
    <mergeCell ref="C26:I26"/>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V101"/>
  <sheetViews>
    <sheetView showGridLines="0" showRowColHeaders="0" zoomScale="85" zoomScaleNormal="85" zoomScalePageLayoutView="0" workbookViewId="0" topLeftCell="A1">
      <selection activeCell="F1" sqref="F1"/>
    </sheetView>
  </sheetViews>
  <sheetFormatPr defaultColWidth="9.140625" defaultRowHeight="12.75"/>
  <cols>
    <col min="1" max="1" width="2.8515625" style="2" customWidth="1"/>
    <col min="2" max="2" width="3.7109375" style="2" customWidth="1"/>
    <col min="3" max="4" width="25.7109375" style="2" customWidth="1"/>
    <col min="5" max="5" width="30.8515625" style="2" customWidth="1"/>
    <col min="6" max="10" width="20.7109375" style="2" customWidth="1"/>
    <col min="11" max="11" width="2.140625" style="2" customWidth="1"/>
    <col min="12" max="16" width="20.7109375" style="2" customWidth="1"/>
    <col min="17" max="17" width="3.28125" style="2" customWidth="1"/>
    <col min="18" max="22" width="20.7109375" style="2" customWidth="1"/>
    <col min="23" max="16384" width="9.140625" style="2" customWidth="1"/>
  </cols>
  <sheetData>
    <row r="1" spans="1:7" ht="19.5" customHeight="1">
      <c r="A1" s="1" t="s">
        <v>322</v>
      </c>
      <c r="G1" s="3"/>
    </row>
    <row r="2" spans="1:7" ht="19.5" customHeight="1" thickBot="1">
      <c r="A2" s="1"/>
      <c r="G2" s="3"/>
    </row>
    <row r="3" spans="1:22" ht="19.5" customHeight="1" thickBot="1">
      <c r="A3" s="70">
        <f>Schools!$A$3</f>
        <v>0</v>
      </c>
      <c r="B3" s="238" t="str">
        <f>INDEX('Data for PN Tool'!$B$5:$B$155,Schools!$A$4)</f>
        <v>Select LA..</v>
      </c>
      <c r="C3" s="54"/>
      <c r="D3" s="5"/>
      <c r="E3" s="5"/>
      <c r="F3" s="300" t="s">
        <v>261</v>
      </c>
      <c r="G3" s="301"/>
      <c r="H3" s="301"/>
      <c r="I3" s="301"/>
      <c r="J3" s="302"/>
      <c r="L3" s="300" t="s">
        <v>277</v>
      </c>
      <c r="M3" s="301"/>
      <c r="N3" s="301"/>
      <c r="O3" s="301"/>
      <c r="P3" s="302"/>
      <c r="R3" s="300" t="s">
        <v>286</v>
      </c>
      <c r="S3" s="301"/>
      <c r="T3" s="301"/>
      <c r="U3" s="301"/>
      <c r="V3" s="302"/>
    </row>
    <row r="4" spans="1:22" ht="34.5" customHeight="1">
      <c r="A4" s="4"/>
      <c r="B4" s="6"/>
      <c r="D4" s="7"/>
      <c r="E4" s="8"/>
      <c r="F4" s="204" t="s">
        <v>181</v>
      </c>
      <c r="G4" s="204" t="s">
        <v>182</v>
      </c>
      <c r="H4" s="204" t="s">
        <v>183</v>
      </c>
      <c r="I4" s="204" t="s">
        <v>184</v>
      </c>
      <c r="J4" s="204" t="s">
        <v>15</v>
      </c>
      <c r="L4" s="204" t="s">
        <v>181</v>
      </c>
      <c r="M4" s="204" t="s">
        <v>182</v>
      </c>
      <c r="N4" s="204" t="s">
        <v>183</v>
      </c>
      <c r="O4" s="204" t="s">
        <v>184</v>
      </c>
      <c r="P4" s="204" t="s">
        <v>15</v>
      </c>
      <c r="R4" s="204" t="s">
        <v>181</v>
      </c>
      <c r="S4" s="204" t="s">
        <v>182</v>
      </c>
      <c r="T4" s="204" t="s">
        <v>183</v>
      </c>
      <c r="U4" s="204" t="s">
        <v>184</v>
      </c>
      <c r="V4" s="204" t="s">
        <v>15</v>
      </c>
    </row>
    <row r="5" spans="1:22" ht="34.5" customHeight="1">
      <c r="A5" s="4"/>
      <c r="B5" s="85" t="s">
        <v>0</v>
      </c>
      <c r="C5" s="297" t="s">
        <v>295</v>
      </c>
      <c r="D5" s="297"/>
      <c r="E5" s="298"/>
      <c r="F5" s="205" t="str">
        <f>IF(A3=0,"Select LA",INDEX('Data for PN Tool'!R:R,MATCH($A$3,'Data for PN Tool'!$A:$A,0)))</f>
        <v>Select LA</v>
      </c>
      <c r="G5" s="205" t="str">
        <f>IF(A3=0,"Select LA",INDEX('Data for PN Tool'!V:V,MATCH($A$3,'Data for PN Tool'!$A:$A,0)))</f>
        <v>Select LA</v>
      </c>
      <c r="H5" s="205" t="str">
        <f>IF(A3=0,"Select LA",INDEX('Data for PN Tool'!Z:Z,MATCH($A$3,'Data for PN Tool'!$A:$A,0)))</f>
        <v>Select LA</v>
      </c>
      <c r="I5" s="205" t="str">
        <f>IF(A3=0,"Select LA",INDEX('Data for PN Tool'!AD:AD,MATCH($A$3,'Data for PN Tool'!$A:$A,0)))</f>
        <v>Select LA</v>
      </c>
      <c r="J5" s="115" t="str">
        <f>IF($A$3=0,"Select LA",SUM(F5:I5))</f>
        <v>Select LA</v>
      </c>
      <c r="L5" s="205" t="str">
        <f>IF(A3=0,"Select LA",INDEX('Data for PN Tool'!BF:BF,MATCH($A$3,'Data for PN Tool'!$A:$A,0)))</f>
        <v>Select LA</v>
      </c>
      <c r="M5" s="205" t="str">
        <f>IF(A3=0,"Select LA",INDEX('Data for PN Tool'!BJ:BJ,MATCH($A$3,'Data for PN Tool'!$A:$A,0)))</f>
        <v>Select LA</v>
      </c>
      <c r="N5" s="205" t="str">
        <f>IF(A3=0,"Select LA",INDEX('Data for PN Tool'!BN:BN,MATCH($A$3,'Data for PN Tool'!$A:$A,0)))</f>
        <v>Select LA</v>
      </c>
      <c r="O5" s="205" t="str">
        <f>IF(A3=0,"Select LA",INDEX('Data for PN Tool'!BR:BR,MATCH($A$3,'Data for PN Tool'!$A:$A,0)))</f>
        <v>Select LA</v>
      </c>
      <c r="P5" s="115" t="str">
        <f>IF($A$3=0,"Select LA",SUM(L5:O5))</f>
        <v>Select LA</v>
      </c>
      <c r="R5" s="205" t="str">
        <f aca="true" t="shared" si="0" ref="R5:U8">IF($A$3=0,"Select LA",F5*5/12+L5*7/12)</f>
        <v>Select LA</v>
      </c>
      <c r="S5" s="205" t="str">
        <f t="shared" si="0"/>
        <v>Select LA</v>
      </c>
      <c r="T5" s="205" t="str">
        <f t="shared" si="0"/>
        <v>Select LA</v>
      </c>
      <c r="U5" s="205" t="str">
        <f t="shared" si="0"/>
        <v>Select LA</v>
      </c>
      <c r="V5" s="115" t="str">
        <f>IF($A$3=0,"Select LA",SUM(R5:U5))</f>
        <v>Select LA</v>
      </c>
    </row>
    <row r="6" spans="1:22" ht="34.5" customHeight="1">
      <c r="A6" s="10"/>
      <c r="B6" s="85" t="s">
        <v>1</v>
      </c>
      <c r="C6" s="297" t="s">
        <v>300</v>
      </c>
      <c r="D6" s="297"/>
      <c r="E6" s="298"/>
      <c r="F6" s="205" t="str">
        <f>IF(A3=0,"Select LA",INDEX('Data for PN Tool'!S:S,MATCH($A$3,'Data for PN Tool'!$A:$A,0)))</f>
        <v>Select LA</v>
      </c>
      <c r="G6" s="205" t="str">
        <f>IF(A3=0,"Select LA",INDEX('Data for PN Tool'!W:W,MATCH($A$3,'Data for PN Tool'!$A:$A,0)))</f>
        <v>Select LA</v>
      </c>
      <c r="H6" s="205" t="str">
        <f>IF(A3=0,"Select LA",INDEX('Data for PN Tool'!AA:AA,MATCH($A$3,'Data for PN Tool'!$A:$A,0)))</f>
        <v>Select LA</v>
      </c>
      <c r="I6" s="205" t="str">
        <f>IF(A3=0,"Select LA",INDEX('Data for PN Tool'!AE:AE,MATCH($A$3,'Data for PN Tool'!$A:$A,0)))</f>
        <v>Select LA</v>
      </c>
      <c r="J6" s="115" t="str">
        <f>IF($A$3=0,"Select LA",SUM(F6:I6))</f>
        <v>Select LA</v>
      </c>
      <c r="K6" s="13"/>
      <c r="L6" s="205" t="str">
        <f>IF(A3=0,"Select LA",INDEX('Data for PN Tool'!BG:BG,MATCH($A$3,'Data for PN Tool'!$A:$A,0)))</f>
        <v>Select LA</v>
      </c>
      <c r="M6" s="205" t="str">
        <f>IF(A3=0,"Select LA",INDEX('Data for PN Tool'!BK:BK,MATCH($A$3,'Data for PN Tool'!$A:$A,0)))</f>
        <v>Select LA</v>
      </c>
      <c r="N6" s="205" t="str">
        <f>IF(A3=0,"Select LA",INDEX('Data for PN Tool'!BO:BO,MATCH($A$3,'Data for PN Tool'!$A:$A,0)))</f>
        <v>Select LA</v>
      </c>
      <c r="O6" s="205" t="str">
        <f>IF(A3=0,"Select LA",INDEX('Data for PN Tool'!BS:BS,MATCH($A$3,'Data for PN Tool'!$A:$A,0)))</f>
        <v>Select LA</v>
      </c>
      <c r="P6" s="115" t="str">
        <f>IF($A$3=0,"Select LA",SUM(L6:O6))</f>
        <v>Select LA</v>
      </c>
      <c r="R6" s="205" t="str">
        <f t="shared" si="0"/>
        <v>Select LA</v>
      </c>
      <c r="S6" s="205" t="str">
        <f t="shared" si="0"/>
        <v>Select LA</v>
      </c>
      <c r="T6" s="205" t="str">
        <f t="shared" si="0"/>
        <v>Select LA</v>
      </c>
      <c r="U6" s="205" t="str">
        <f t="shared" si="0"/>
        <v>Select LA</v>
      </c>
      <c r="V6" s="115" t="str">
        <f>IF($A$3=0,"Select LA",SUM(R6:U6))</f>
        <v>Select LA</v>
      </c>
    </row>
    <row r="7" spans="1:22" ht="34.5" customHeight="1">
      <c r="A7" s="12"/>
      <c r="B7" s="81" t="s">
        <v>3</v>
      </c>
      <c r="C7" s="297" t="s">
        <v>296</v>
      </c>
      <c r="D7" s="297"/>
      <c r="E7" s="298"/>
      <c r="F7" s="205" t="str">
        <f>IF(A3=0,"Select LA",INDEX('Data for PN Tool'!T:T,MATCH($A$3,'Data for PN Tool'!$A:$A,0)))</f>
        <v>Select LA</v>
      </c>
      <c r="G7" s="205" t="str">
        <f>IF(A3=0,"Select LA",INDEX('Data for PN Tool'!X:X,MATCH($A$3,'Data for PN Tool'!$A:$A,0)))</f>
        <v>Select LA</v>
      </c>
      <c r="H7" s="205" t="str">
        <f>IF(A3=0,"Select LA",INDEX('Data for PN Tool'!AB:AB,MATCH($A$3,'Data for PN Tool'!$A:$A,0)))</f>
        <v>Select LA</v>
      </c>
      <c r="I7" s="205" t="str">
        <f>IF(A3=0,"Select LA",INDEX('Data for PN Tool'!AF:AF,MATCH($A$3,'Data for PN Tool'!$A:$A,0)))</f>
        <v>Select LA</v>
      </c>
      <c r="J7" s="115" t="str">
        <f>IF($A$3=0,"Select LA",SUM(F7:I7))</f>
        <v>Select LA</v>
      </c>
      <c r="K7" s="13"/>
      <c r="L7" s="205" t="str">
        <f>IF(A3=0,"Select LA",INDEX('Data for PN Tool'!BH:BH,MATCH($A$3,'Data for PN Tool'!$A:$A,0)))</f>
        <v>Select LA</v>
      </c>
      <c r="M7" s="205" t="str">
        <f>IF(A3=0,"Select LA",INDEX('Data for PN Tool'!BL:BL,MATCH($A$3,'Data for PN Tool'!$A:$A,0)))</f>
        <v>Select LA</v>
      </c>
      <c r="N7" s="205" t="str">
        <f>IF(A3=0,"Select LA",INDEX('Data for PN Tool'!BP:BP,MATCH($A$3,'Data for PN Tool'!$A:$A,0)))</f>
        <v>Select LA</v>
      </c>
      <c r="O7" s="205" t="str">
        <f>IF(A3=0,"Select LA",INDEX('Data for PN Tool'!BT:BT,MATCH($A$3,'Data for PN Tool'!$A:$A,0)))</f>
        <v>Select LA</v>
      </c>
      <c r="P7" s="115" t="str">
        <f>IF($A$3=0,"Select LA",SUM(L7:O7))</f>
        <v>Select LA</v>
      </c>
      <c r="R7" s="205" t="str">
        <f t="shared" si="0"/>
        <v>Select LA</v>
      </c>
      <c r="S7" s="205" t="str">
        <f t="shared" si="0"/>
        <v>Select LA</v>
      </c>
      <c r="T7" s="205" t="str">
        <f t="shared" si="0"/>
        <v>Select LA</v>
      </c>
      <c r="U7" s="205" t="str">
        <f t="shared" si="0"/>
        <v>Select LA</v>
      </c>
      <c r="V7" s="115" t="str">
        <f>IF($A$3=0,"Select LA",SUM(R7:U7))</f>
        <v>Select LA</v>
      </c>
    </row>
    <row r="8" spans="1:22" ht="34.5" customHeight="1" thickBot="1">
      <c r="A8" s="12"/>
      <c r="B8" s="132" t="s">
        <v>4</v>
      </c>
      <c r="C8" s="135" t="s">
        <v>197</v>
      </c>
      <c r="D8" s="133"/>
      <c r="E8" s="203"/>
      <c r="F8" s="206" t="str">
        <f>IF($A$3=0,"Select LA",SUM(F5:F7))</f>
        <v>Select LA</v>
      </c>
      <c r="G8" s="206" t="str">
        <f>IF($A$3=0,"Select LA",SUM(G5:G7))</f>
        <v>Select LA</v>
      </c>
      <c r="H8" s="206" t="str">
        <f>IF($A$3=0,"Select LA",SUM(H5:H7))</f>
        <v>Select LA</v>
      </c>
      <c r="I8" s="206" t="str">
        <f>IF($A$3=0,"Select LA",SUM(I5:I7))</f>
        <v>Select LA</v>
      </c>
      <c r="J8" s="206" t="str">
        <f>IF($A$3=0,"Select LA",SUM(J5:J7))</f>
        <v>Select LA</v>
      </c>
      <c r="K8" s="13"/>
      <c r="L8" s="206" t="str">
        <f>IF($A$3=0,"Select LA",SUM(L5:L7))</f>
        <v>Select LA</v>
      </c>
      <c r="M8" s="206" t="str">
        <f>IF($A$3=0,"Select LA",SUM(M5:M7))</f>
        <v>Select LA</v>
      </c>
      <c r="N8" s="206" t="str">
        <f>IF($A$3=0,"Select LA",SUM(N5:N7))</f>
        <v>Select LA</v>
      </c>
      <c r="O8" s="206" t="str">
        <f>IF($A$3=0,"Select LA",SUM(O5:O7))</f>
        <v>Select LA</v>
      </c>
      <c r="P8" s="206" t="str">
        <f>IF($A$3=0,"Select LA",SUM(P5:P7))</f>
        <v>Select LA</v>
      </c>
      <c r="Q8" s="13"/>
      <c r="R8" s="206" t="str">
        <f t="shared" si="0"/>
        <v>Select LA</v>
      </c>
      <c r="S8" s="206" t="str">
        <f t="shared" si="0"/>
        <v>Select LA</v>
      </c>
      <c r="T8" s="206" t="str">
        <f t="shared" si="0"/>
        <v>Select LA</v>
      </c>
      <c r="U8" s="206" t="str">
        <f t="shared" si="0"/>
        <v>Select LA</v>
      </c>
      <c r="V8" s="206" t="str">
        <f>IF($A$3=0,"Select LA",SUM(V5:V7))</f>
        <v>Select LA</v>
      </c>
    </row>
    <row r="9" spans="1:22" ht="34.5" customHeight="1" thickBot="1">
      <c r="A9" s="12"/>
      <c r="B9" s="132" t="s">
        <v>320</v>
      </c>
      <c r="C9" s="135" t="s">
        <v>321</v>
      </c>
      <c r="D9" s="132"/>
      <c r="E9" s="278"/>
      <c r="K9" s="13"/>
      <c r="L9" s="229" t="str">
        <f>IF($A$3=0,"Select LA",INDEX('Data for PN Tool'!CS:CS,MATCH($A$3,'Data for PN Tool'!$A:$A,0),0)+INDEX('Data for PN Tool'!CT:CT,MATCH($A$3,'Data for PN Tool'!$A:$A,0),0)+INDEX('Data for PN Tool'!CU:CU,MATCH($A$3,'Data for PN Tool'!$A:$A,0),0))</f>
        <v>Select LA</v>
      </c>
      <c r="M9" s="229" t="str">
        <f>IF($A$3=0,"Select LA",INDEX('Data for PN Tool'!CV:CV,MATCH($A$3,'Data for PN Tool'!$A:$A,0),0)+INDEX('Data for PN Tool'!CW:CW,MATCH($A$3,'Data for PN Tool'!$A:$A,0),0)+INDEX('Data for PN Tool'!CX:CX,MATCH($A$3,'Data for PN Tool'!$A:$A,0),0))</f>
        <v>Select LA</v>
      </c>
      <c r="N9" s="229" t="str">
        <f>IF($A$3=0,"Select LA",INDEX('Data for PN Tool'!CY:CY,MATCH($A$3,'Data for PN Tool'!$A:$A,0),0)+INDEX('Data for PN Tool'!CZ:CZ,MATCH($A$3,'Data for PN Tool'!$A:$A,0),0)+INDEX('Data for PN Tool'!DA:DA,MATCH($A$3,'Data for PN Tool'!$A:$A,0),0))</f>
        <v>Select LA</v>
      </c>
      <c r="O9" s="229" t="str">
        <f>IF($A$3=0,"Select LA",INDEX('Data for PN Tool'!DB:DB,MATCH($A$3,'Data for PN Tool'!$A:$A,0),0)+INDEX('Data for PN Tool'!DC:DC,MATCH($A$3,'Data for PN Tool'!$A:$A,0),0)+INDEX('Data for PN Tool'!DD:DD,MATCH($A$3,'Data for PN Tool'!$A:$A,0),0))</f>
        <v>Select LA</v>
      </c>
      <c r="P9" s="206" t="str">
        <f>IF($A$3=0,"Select LA",SUM(L9:O9))</f>
        <v>Select LA</v>
      </c>
      <c r="R9" s="229" t="str">
        <f>IF($A$3=0,"Select LA",L9*7/12)</f>
        <v>Select LA</v>
      </c>
      <c r="S9" s="229" t="str">
        <f>IF($A$3=0,"Select LA",M9*7/12)</f>
        <v>Select LA</v>
      </c>
      <c r="T9" s="229" t="str">
        <f>IF($A$3=0,"Select LA",N9*7/12)</f>
        <v>Select LA</v>
      </c>
      <c r="U9" s="229" t="str">
        <f>IF($A$3=0,"Select LA",O9*7/12)</f>
        <v>Select LA</v>
      </c>
      <c r="V9" s="206" t="str">
        <f>IF($A$3=0,"Select LA",SUM(R9:U9))</f>
        <v>Select LA</v>
      </c>
    </row>
    <row r="10" spans="1:15" ht="34.5" customHeight="1" thickBot="1">
      <c r="A10" s="12"/>
      <c r="B10" s="14"/>
      <c r="C10" s="14"/>
      <c r="D10" s="14"/>
      <c r="E10" s="14"/>
      <c r="F10" s="35"/>
      <c r="G10" s="35"/>
      <c r="H10" s="35"/>
      <c r="I10" s="35"/>
      <c r="J10" s="35"/>
      <c r="K10" s="13"/>
      <c r="L10" s="13"/>
      <c r="M10" s="13"/>
      <c r="N10" s="13"/>
      <c r="O10" s="13"/>
    </row>
    <row r="11" spans="1:15" ht="34.5" customHeight="1">
      <c r="A11" s="12"/>
      <c r="B11" s="35"/>
      <c r="C11" s="76"/>
      <c r="D11" s="84"/>
      <c r="F11" s="320" t="s">
        <v>260</v>
      </c>
      <c r="G11" s="321"/>
      <c r="H11" s="35"/>
      <c r="I11" s="320" t="s">
        <v>278</v>
      </c>
      <c r="J11" s="321"/>
      <c r="K11" s="13"/>
      <c r="L11" s="13"/>
      <c r="M11" s="326" t="s">
        <v>285</v>
      </c>
      <c r="N11" s="327"/>
      <c r="O11" s="13"/>
    </row>
    <row r="12" spans="1:15" ht="34.5" customHeight="1">
      <c r="A12" s="12"/>
      <c r="B12" s="83" t="s">
        <v>186</v>
      </c>
      <c r="C12" s="318" t="s">
        <v>297</v>
      </c>
      <c r="D12" s="318"/>
      <c r="E12" s="319"/>
      <c r="F12" s="291" t="str">
        <f>IF($A$3=0,"Select LA",INDEX('Data for PN Tool'!AK:AK,MATCH($A$3,'Data for PN Tool'!$A:$A,0)))</f>
        <v>Select LA</v>
      </c>
      <c r="G12" s="292"/>
      <c r="H12" s="35"/>
      <c r="I12" s="291" t="str">
        <f>IF($A$3=0,"Select LA",INDEX('Data for PN Tool'!BY:BY,MATCH($A$3,'Data for PN Tool'!$A:$A,0)))</f>
        <v>Select LA</v>
      </c>
      <c r="J12" s="292"/>
      <c r="K12" s="13"/>
      <c r="L12" s="13"/>
      <c r="M12" s="291" t="str">
        <f>IF($A$3=0,"Select LA",F12*5/12+I12*7/12)</f>
        <v>Select LA</v>
      </c>
      <c r="N12" s="292"/>
      <c r="O12" s="13"/>
    </row>
    <row r="13" spans="1:15" ht="34.5" customHeight="1">
      <c r="A13" s="12"/>
      <c r="B13" s="83" t="s">
        <v>2</v>
      </c>
      <c r="C13" s="318" t="s">
        <v>301</v>
      </c>
      <c r="D13" s="318"/>
      <c r="E13" s="319"/>
      <c r="F13" s="291" t="str">
        <f>IF($A$3=0,"Select LA",INDEX('Data for PN Tool'!AL:AL,MATCH($A$3,'Data for PN Tool'!$A:$A,0)))</f>
        <v>Select LA</v>
      </c>
      <c r="G13" s="292"/>
      <c r="H13" s="35"/>
      <c r="I13" s="291" t="str">
        <f>IF($A$3=0,"Select LA",INDEX('Data for PN Tool'!BZ:BZ,MATCH($A$3,'Data for PN Tool'!$A:$A,0)))</f>
        <v>Select LA</v>
      </c>
      <c r="J13" s="292"/>
      <c r="K13" s="13"/>
      <c r="L13" s="13"/>
      <c r="M13" s="328" t="str">
        <f>IF($A$3=0,"Select LA",F13*5/12+I13*7/12)</f>
        <v>Select LA</v>
      </c>
      <c r="N13" s="329"/>
      <c r="O13" s="13"/>
    </row>
    <row r="14" spans="1:15" ht="34.5" customHeight="1">
      <c r="A14" s="12"/>
      <c r="B14" s="83" t="s">
        <v>3</v>
      </c>
      <c r="C14" s="318" t="s">
        <v>298</v>
      </c>
      <c r="D14" s="318"/>
      <c r="E14" s="319"/>
      <c r="F14" s="291" t="str">
        <f>IF($A$3=0,"Select LA",INDEX('Data for PN Tool'!AM:AM,MATCH($A$3,'Data for PN Tool'!$A:$A,0)))</f>
        <v>Select LA</v>
      </c>
      <c r="G14" s="292"/>
      <c r="H14" s="35"/>
      <c r="I14" s="291" t="str">
        <f>IF($A$3=0,"Select LA",INDEX('Data for PN Tool'!CA:CA,MATCH($A$3,'Data for PN Tool'!$A:$A,0)))</f>
        <v>Select LA</v>
      </c>
      <c r="J14" s="292"/>
      <c r="K14" s="13"/>
      <c r="L14" s="13"/>
      <c r="M14" s="328" t="str">
        <f>IF($A$3=0,"Select LA",F14*5/12+I14*7/12)</f>
        <v>Select LA</v>
      </c>
      <c r="N14" s="329"/>
      <c r="O14" s="13"/>
    </row>
    <row r="15" spans="1:17" ht="34.5" customHeight="1" thickBot="1">
      <c r="A15" s="12"/>
      <c r="B15" s="119" t="s">
        <v>4</v>
      </c>
      <c r="C15" s="119" t="s">
        <v>187</v>
      </c>
      <c r="D15" s="118"/>
      <c r="E15" s="120"/>
      <c r="F15" s="322" t="str">
        <f>IF($A$3=0,"Select LA",SUM(F12:G14))</f>
        <v>Select LA</v>
      </c>
      <c r="G15" s="323"/>
      <c r="H15" s="35"/>
      <c r="I15" s="322" t="str">
        <f>IF($A$3=0,"Select LA",SUM(I12:J14))</f>
        <v>Select LA</v>
      </c>
      <c r="J15" s="323"/>
      <c r="K15" s="13"/>
      <c r="L15" s="13"/>
      <c r="M15" s="330" t="str">
        <f>IF($A$3=0,"Select LA",SUM(M12:N14))</f>
        <v>Select LA</v>
      </c>
      <c r="N15" s="331"/>
      <c r="O15" s="13"/>
      <c r="Q15" s="13"/>
    </row>
    <row r="16" spans="1:17" ht="34.5" customHeight="1" thickBot="1">
      <c r="A16" s="12"/>
      <c r="B16" s="119" t="s">
        <v>5</v>
      </c>
      <c r="C16" s="135" t="s">
        <v>321</v>
      </c>
      <c r="D16" s="118"/>
      <c r="E16" s="120"/>
      <c r="F16" s="35"/>
      <c r="G16" s="35"/>
      <c r="I16" s="332" t="str">
        <f>IF($A$3=0,"Select LA",INDEX('Data for PN Tool'!DE:DE,MATCH($A$3,'Data for PN Tool'!$A:$A,0),0)+INDEX('Data for PN Tool'!DF:DF,MATCH($A$3,'Data for PN Tool'!$A:$A,0),0)+INDEX('Data for PN Tool'!DG:DG,MATCH($A$3,'Data for PN Tool'!$A:$A,0),0))</f>
        <v>Select LA</v>
      </c>
      <c r="J16" s="333"/>
      <c r="M16" s="332" t="str">
        <f>IF($A$3=0,"Select LA",I16*7/12)</f>
        <v>Select LA</v>
      </c>
      <c r="N16" s="333"/>
      <c r="O16" s="13"/>
      <c r="Q16" s="13"/>
    </row>
    <row r="17" spans="1:17" ht="34.5" customHeight="1" thickBot="1">
      <c r="A17" s="12"/>
      <c r="B17" s="35"/>
      <c r="C17" s="88"/>
      <c r="D17" s="89"/>
      <c r="F17" s="13"/>
      <c r="G17" s="117"/>
      <c r="H17" s="35"/>
      <c r="I17" s="35"/>
      <c r="J17" s="35"/>
      <c r="K17" s="13"/>
      <c r="L17" s="13"/>
      <c r="M17" s="13"/>
      <c r="N17" s="13"/>
      <c r="O17" s="13"/>
      <c r="Q17" s="13"/>
    </row>
    <row r="18" spans="1:17" ht="34.5" customHeight="1">
      <c r="A18" s="12"/>
      <c r="F18" s="324" t="s">
        <v>262</v>
      </c>
      <c r="G18" s="325"/>
      <c r="I18" s="324" t="s">
        <v>279</v>
      </c>
      <c r="J18" s="325"/>
      <c r="M18" s="324" t="s">
        <v>279</v>
      </c>
      <c r="N18" s="325"/>
      <c r="O18" s="13"/>
      <c r="Q18" s="13"/>
    </row>
    <row r="19" spans="1:17" ht="34.5" customHeight="1">
      <c r="A19" s="12"/>
      <c r="F19" s="310" t="s">
        <v>204</v>
      </c>
      <c r="G19" s="311"/>
      <c r="I19" s="310" t="s">
        <v>204</v>
      </c>
      <c r="J19" s="311"/>
      <c r="M19" s="310" t="s">
        <v>204</v>
      </c>
      <c r="N19" s="311"/>
      <c r="O19" s="13"/>
      <c r="Q19" s="13"/>
    </row>
    <row r="20" spans="1:17" ht="34.5" customHeight="1">
      <c r="A20" s="12"/>
      <c r="B20" s="81" t="s">
        <v>0</v>
      </c>
      <c r="C20" s="297" t="s">
        <v>299</v>
      </c>
      <c r="D20" s="297"/>
      <c r="E20" s="298"/>
      <c r="F20" s="291" t="str">
        <f>IF(A3=0,"Select LA",INDEX('Data for PN Tool'!AH:AH,MATCH($A$3,'Data for PN Tool'!$A:$A,0)))</f>
        <v>Select LA</v>
      </c>
      <c r="G20" s="292"/>
      <c r="I20" s="291" t="str">
        <f>IF(A3=0,"Select LA",INDEX('Data for PN Tool'!BV:BV,MATCH($A$3,'Data for PN Tool'!$A:$A,0)))</f>
        <v>Select LA</v>
      </c>
      <c r="J20" s="292"/>
      <c r="M20" s="291" t="str">
        <f>IF($A$3=0,"Select LA",F20*5/12+I20*7/12)</f>
        <v>Select LA</v>
      </c>
      <c r="N20" s="292"/>
      <c r="O20" s="13"/>
      <c r="Q20" s="13"/>
    </row>
    <row r="21" spans="1:17" ht="34.5" customHeight="1">
      <c r="A21" s="12"/>
      <c r="B21" s="81" t="s">
        <v>1</v>
      </c>
      <c r="C21" s="297" t="s">
        <v>302</v>
      </c>
      <c r="D21" s="297"/>
      <c r="E21" s="298"/>
      <c r="F21" s="291" t="str">
        <f>IF(A3=0,"Select LA",INDEX('Data for PN Tool'!AI:AI,MATCH($A$3,'Data for PN Tool'!$A:$A,0)))</f>
        <v>Select LA</v>
      </c>
      <c r="G21" s="292"/>
      <c r="I21" s="291" t="str">
        <f>IF(A3=0,"Select LA",INDEX('Data for PN Tool'!BW:BW,MATCH($A$3,'Data for PN Tool'!$A:$A,0)))</f>
        <v>Select LA</v>
      </c>
      <c r="J21" s="292"/>
      <c r="M21" s="291" t="str">
        <f>IF($A$3=0,"Select LA",F21*5/12+I21*7/12)</f>
        <v>Select LA</v>
      </c>
      <c r="N21" s="292"/>
      <c r="O21" s="13"/>
      <c r="Q21" s="13"/>
    </row>
    <row r="22" spans="1:17" ht="34.5" customHeight="1" thickBot="1">
      <c r="A22" s="12"/>
      <c r="B22" s="132" t="s">
        <v>3</v>
      </c>
      <c r="C22" s="135" t="s">
        <v>196</v>
      </c>
      <c r="D22" s="133"/>
      <c r="E22" s="134"/>
      <c r="F22" s="293" t="str">
        <f>IF($A$3=0,"Select LA",SUM(F20:G21))</f>
        <v>Select LA</v>
      </c>
      <c r="G22" s="294"/>
      <c r="I22" s="293" t="str">
        <f>IF($A$3=0,"Select LA",SUM(I20:J21))</f>
        <v>Select LA</v>
      </c>
      <c r="J22" s="294"/>
      <c r="M22" s="293" t="str">
        <f>IF($A$3=0,"Select LA",SUM(M20:N21))</f>
        <v>Select LA</v>
      </c>
      <c r="N22" s="294"/>
      <c r="O22" s="13"/>
      <c r="Q22" s="13"/>
    </row>
    <row r="23" spans="1:17" ht="39.75" customHeight="1">
      <c r="A23" s="12"/>
      <c r="B23" s="14"/>
      <c r="C23" s="14"/>
      <c r="D23" s="14"/>
      <c r="E23" s="14"/>
      <c r="F23" s="35"/>
      <c r="G23" s="35"/>
      <c r="M23" s="13"/>
      <c r="N23" s="13"/>
      <c r="O23" s="13"/>
      <c r="Q23" s="13"/>
    </row>
    <row r="24" spans="1:17" ht="15" customHeight="1">
      <c r="A24" s="12"/>
      <c r="B24" s="307" t="s">
        <v>14</v>
      </c>
      <c r="C24" s="307"/>
      <c r="D24" s="19"/>
      <c r="E24" s="20"/>
      <c r="F24" s="17"/>
      <c r="G24" s="13"/>
      <c r="H24" s="13"/>
      <c r="I24" s="13"/>
      <c r="J24" s="13"/>
      <c r="K24" s="13"/>
      <c r="L24" s="13"/>
      <c r="M24" s="13"/>
      <c r="N24" s="13"/>
      <c r="O24" s="13"/>
      <c r="Q24" s="13"/>
    </row>
    <row r="25" spans="1:17" ht="9.75" customHeight="1">
      <c r="A25" s="12"/>
      <c r="B25" s="18"/>
      <c r="C25" s="18"/>
      <c r="D25" s="19"/>
      <c r="E25" s="20"/>
      <c r="F25" s="17"/>
      <c r="G25" s="13"/>
      <c r="H25" s="13"/>
      <c r="I25" s="13"/>
      <c r="J25" s="13"/>
      <c r="K25" s="13"/>
      <c r="L25" s="13"/>
      <c r="M25" s="13"/>
      <c r="N25" s="13"/>
      <c r="O25" s="13"/>
      <c r="Q25" s="13"/>
    </row>
    <row r="26" spans="1:17" ht="15" customHeight="1">
      <c r="A26" s="12"/>
      <c r="B26" s="308" t="s">
        <v>303</v>
      </c>
      <c r="C26" s="308"/>
      <c r="D26" s="308"/>
      <c r="E26" s="308"/>
      <c r="F26" s="308"/>
      <c r="G26" s="308"/>
      <c r="H26" s="308"/>
      <c r="I26" s="21"/>
      <c r="J26" s="21"/>
      <c r="K26" s="13"/>
      <c r="L26" s="13"/>
      <c r="M26" s="13"/>
      <c r="N26" s="13"/>
      <c r="O26" s="13"/>
      <c r="Q26" s="13"/>
    </row>
    <row r="27" spans="1:17" ht="9.75" customHeight="1">
      <c r="A27" s="12"/>
      <c r="B27" s="137"/>
      <c r="C27" s="137"/>
      <c r="D27" s="137"/>
      <c r="E27" s="137"/>
      <c r="F27" s="137"/>
      <c r="G27" s="137"/>
      <c r="H27" s="137"/>
      <c r="I27" s="21"/>
      <c r="J27" s="21"/>
      <c r="K27" s="13"/>
      <c r="L27" s="13"/>
      <c r="M27" s="13"/>
      <c r="N27" s="13"/>
      <c r="O27" s="13"/>
      <c r="Q27" s="13"/>
    </row>
    <row r="28" spans="1:17" ht="15" customHeight="1">
      <c r="A28" s="1"/>
      <c r="B28" s="74" t="s">
        <v>6</v>
      </c>
      <c r="C28" s="313" t="s">
        <v>7</v>
      </c>
      <c r="D28" s="314"/>
      <c r="E28" s="314"/>
      <c r="F28" s="314"/>
      <c r="G28" s="314"/>
      <c r="H28" s="314"/>
      <c r="I28" s="314"/>
      <c r="J28" s="23"/>
      <c r="K28" s="13"/>
      <c r="L28" s="13"/>
      <c r="M28" s="13"/>
      <c r="N28" s="13"/>
      <c r="O28" s="13"/>
      <c r="Q28" s="13"/>
    </row>
    <row r="29" spans="1:17" ht="15" customHeight="1">
      <c r="A29" s="12"/>
      <c r="B29" s="74" t="s">
        <v>8</v>
      </c>
      <c r="C29" s="316" t="s">
        <v>11</v>
      </c>
      <c r="D29" s="316"/>
      <c r="E29" s="316"/>
      <c r="F29" s="316"/>
      <c r="G29" s="316"/>
      <c r="H29" s="316"/>
      <c r="I29" s="316"/>
      <c r="J29" s="33"/>
      <c r="K29" s="13"/>
      <c r="L29" s="13"/>
      <c r="M29" s="13"/>
      <c r="N29" s="13"/>
      <c r="O29" s="13"/>
      <c r="Q29" s="13"/>
    </row>
    <row r="30" spans="1:17" ht="15" customHeight="1">
      <c r="A30" s="12"/>
      <c r="B30" s="74" t="s">
        <v>9</v>
      </c>
      <c r="C30" s="313" t="s">
        <v>304</v>
      </c>
      <c r="D30" s="313"/>
      <c r="E30" s="313"/>
      <c r="F30" s="313"/>
      <c r="G30" s="313"/>
      <c r="H30" s="313"/>
      <c r="I30" s="313"/>
      <c r="J30" s="32"/>
      <c r="K30" s="13"/>
      <c r="L30" s="13"/>
      <c r="M30" s="13"/>
      <c r="N30" s="13"/>
      <c r="O30" s="13"/>
      <c r="Q30" s="13"/>
    </row>
    <row r="31" spans="1:17" ht="9.75" customHeight="1">
      <c r="A31" s="12"/>
      <c r="B31" s="18"/>
      <c r="C31" s="18"/>
      <c r="D31" s="13"/>
      <c r="E31" s="13"/>
      <c r="F31" s="13"/>
      <c r="G31" s="13"/>
      <c r="H31" s="13"/>
      <c r="I31" s="13"/>
      <c r="J31" s="13"/>
      <c r="K31" s="13"/>
      <c r="L31" s="13"/>
      <c r="M31" s="13"/>
      <c r="N31" s="13"/>
      <c r="O31" s="13"/>
      <c r="Q31" s="13"/>
    </row>
    <row r="32" spans="1:17" ht="15" customHeight="1">
      <c r="A32" s="12"/>
      <c r="B32" s="308" t="s">
        <v>305</v>
      </c>
      <c r="C32" s="308"/>
      <c r="D32" s="308"/>
      <c r="E32" s="308"/>
      <c r="F32" s="308"/>
      <c r="G32" s="76"/>
      <c r="H32" s="25"/>
      <c r="I32" s="25"/>
      <c r="J32" s="25"/>
      <c r="K32" s="13"/>
      <c r="L32" s="13"/>
      <c r="M32" s="13"/>
      <c r="N32" s="13"/>
      <c r="O32" s="13"/>
      <c r="Q32" s="13"/>
    </row>
    <row r="33" spans="1:17" ht="9.75" customHeight="1">
      <c r="A33" s="12"/>
      <c r="B33" s="137"/>
      <c r="C33" s="137"/>
      <c r="D33" s="137"/>
      <c r="E33" s="137"/>
      <c r="F33" s="76"/>
      <c r="G33" s="76"/>
      <c r="H33" s="25"/>
      <c r="I33" s="25"/>
      <c r="J33" s="25"/>
      <c r="K33" s="13"/>
      <c r="L33" s="13"/>
      <c r="M33" s="13"/>
      <c r="N33" s="13"/>
      <c r="O33" s="13"/>
      <c r="Q33" s="13"/>
    </row>
    <row r="34" spans="1:17" ht="15" customHeight="1">
      <c r="A34" s="12"/>
      <c r="B34" s="141" t="s">
        <v>10</v>
      </c>
      <c r="C34" s="317" t="s">
        <v>308</v>
      </c>
      <c r="D34" s="317"/>
      <c r="E34" s="317"/>
      <c r="F34" s="317"/>
      <c r="G34" s="317"/>
      <c r="H34" s="79"/>
      <c r="I34" s="79"/>
      <c r="J34" s="79"/>
      <c r="K34" s="13"/>
      <c r="L34" s="13"/>
      <c r="M34" s="13"/>
      <c r="N34" s="13"/>
      <c r="O34" s="13"/>
      <c r="Q34" s="13"/>
    </row>
    <row r="35" spans="1:17" ht="15" customHeight="1">
      <c r="A35" s="12"/>
      <c r="C35" s="158" t="s">
        <v>200</v>
      </c>
      <c r="D35" s="139"/>
      <c r="E35" s="139"/>
      <c r="F35" s="139"/>
      <c r="G35" s="139"/>
      <c r="H35" s="139"/>
      <c r="I35" s="78"/>
      <c r="J35" s="78"/>
      <c r="K35" s="13"/>
      <c r="L35" s="13"/>
      <c r="M35" s="13"/>
      <c r="N35" s="13"/>
      <c r="O35" s="13"/>
      <c r="Q35" s="13"/>
    </row>
    <row r="36" spans="1:17" ht="15" customHeight="1">
      <c r="A36" s="12"/>
      <c r="C36" s="158" t="s">
        <v>201</v>
      </c>
      <c r="D36" s="139"/>
      <c r="E36" s="139"/>
      <c r="F36" s="139"/>
      <c r="G36" s="139"/>
      <c r="H36" s="78"/>
      <c r="I36" s="78"/>
      <c r="J36" s="78"/>
      <c r="K36" s="13"/>
      <c r="L36" s="13"/>
      <c r="M36" s="13"/>
      <c r="N36" s="13"/>
      <c r="O36" s="13"/>
      <c r="Q36" s="13"/>
    </row>
    <row r="37" spans="1:17" ht="15" customHeight="1">
      <c r="A37" s="12"/>
      <c r="C37" s="158" t="s">
        <v>202</v>
      </c>
      <c r="D37" s="139"/>
      <c r="E37" s="139"/>
      <c r="F37" s="139"/>
      <c r="G37" s="139"/>
      <c r="H37" s="139"/>
      <c r="I37" s="78"/>
      <c r="J37" s="78"/>
      <c r="K37" s="13"/>
      <c r="L37" s="13"/>
      <c r="M37" s="13"/>
      <c r="N37" s="13"/>
      <c r="O37" s="13"/>
      <c r="Q37" s="13"/>
    </row>
    <row r="38" spans="1:17" ht="15" customHeight="1">
      <c r="A38" s="12"/>
      <c r="B38" s="141" t="s">
        <v>12</v>
      </c>
      <c r="C38" s="33" t="s">
        <v>306</v>
      </c>
      <c r="D38" s="142"/>
      <c r="E38" s="142"/>
      <c r="F38" s="142"/>
      <c r="G38" s="142"/>
      <c r="H38" s="16"/>
      <c r="I38" s="16"/>
      <c r="J38" s="16"/>
      <c r="K38" s="13"/>
      <c r="L38" s="13"/>
      <c r="M38" s="13"/>
      <c r="N38" s="13"/>
      <c r="O38" s="13"/>
      <c r="Q38" s="13"/>
    </row>
    <row r="39" spans="1:17" ht="15" customHeight="1">
      <c r="A39" s="12"/>
      <c r="C39" s="158" t="s">
        <v>200</v>
      </c>
      <c r="D39" s="139"/>
      <c r="E39" s="139"/>
      <c r="F39" s="139"/>
      <c r="G39" s="139"/>
      <c r="H39" s="139"/>
      <c r="I39" s="78"/>
      <c r="J39" s="78"/>
      <c r="K39" s="13"/>
      <c r="L39" s="13"/>
      <c r="M39" s="13"/>
      <c r="N39" s="13"/>
      <c r="O39" s="13"/>
      <c r="Q39" s="13"/>
    </row>
    <row r="40" spans="1:17" ht="15" customHeight="1">
      <c r="A40" s="12"/>
      <c r="C40" s="158" t="s">
        <v>203</v>
      </c>
      <c r="D40" s="139"/>
      <c r="E40" s="139"/>
      <c r="F40" s="139"/>
      <c r="G40" s="139"/>
      <c r="H40" s="78"/>
      <c r="I40" s="78"/>
      <c r="J40" s="78"/>
      <c r="K40" s="13"/>
      <c r="L40" s="13"/>
      <c r="M40" s="13"/>
      <c r="N40" s="13"/>
      <c r="O40" s="13"/>
      <c r="Q40" s="13"/>
    </row>
    <row r="41" spans="1:17" ht="15" customHeight="1">
      <c r="A41" s="12"/>
      <c r="C41" s="158" t="s">
        <v>202</v>
      </c>
      <c r="D41" s="139"/>
      <c r="E41" s="139"/>
      <c r="F41" s="139"/>
      <c r="G41" s="139"/>
      <c r="H41" s="139"/>
      <c r="I41" s="78"/>
      <c r="J41" s="78"/>
      <c r="K41" s="13"/>
      <c r="L41" s="13"/>
      <c r="M41" s="13"/>
      <c r="N41" s="13"/>
      <c r="O41" s="13"/>
      <c r="Q41" s="13"/>
    </row>
    <row r="42" spans="1:17" ht="9.75" customHeight="1">
      <c r="A42" s="12"/>
      <c r="B42" s="315"/>
      <c r="C42" s="315"/>
      <c r="D42" s="315"/>
      <c r="E42" s="315"/>
      <c r="F42" s="315"/>
      <c r="G42" s="315"/>
      <c r="H42" s="315"/>
      <c r="I42" s="28"/>
      <c r="J42" s="28"/>
      <c r="K42" s="13"/>
      <c r="L42" s="13"/>
      <c r="M42" s="13"/>
      <c r="N42" s="13"/>
      <c r="O42" s="13"/>
      <c r="Q42" s="13"/>
    </row>
    <row r="43" spans="1:17" ht="15" customHeight="1">
      <c r="A43" s="12"/>
      <c r="B43" s="309" t="s">
        <v>307</v>
      </c>
      <c r="C43" s="309"/>
      <c r="D43" s="309"/>
      <c r="E43" s="309"/>
      <c r="F43" s="309"/>
      <c r="G43" s="309"/>
      <c r="H43" s="13"/>
      <c r="I43" s="13"/>
      <c r="J43" s="13"/>
      <c r="K43" s="13"/>
      <c r="L43" s="13"/>
      <c r="M43" s="13"/>
      <c r="N43" s="13"/>
      <c r="O43" s="13"/>
      <c r="Q43" s="13"/>
    </row>
    <row r="44" spans="1:17" ht="9.75" customHeight="1">
      <c r="A44" s="12"/>
      <c r="B44" s="143"/>
      <c r="C44" s="143"/>
      <c r="D44" s="143"/>
      <c r="E44" s="143"/>
      <c r="F44" s="143"/>
      <c r="G44" s="143"/>
      <c r="H44" s="13"/>
      <c r="I44" s="13"/>
      <c r="J44" s="13"/>
      <c r="K44" s="13"/>
      <c r="L44" s="13"/>
      <c r="M44" s="13"/>
      <c r="N44" s="13"/>
      <c r="O44" s="13"/>
      <c r="Q44" s="13"/>
    </row>
    <row r="45" spans="1:17" ht="15" customHeight="1">
      <c r="A45" s="12"/>
      <c r="B45" s="74" t="s">
        <v>16</v>
      </c>
      <c r="C45" s="312" t="s">
        <v>13</v>
      </c>
      <c r="D45" s="312"/>
      <c r="E45" s="312"/>
      <c r="F45" s="312"/>
      <c r="G45" s="312"/>
      <c r="H45" s="312"/>
      <c r="I45" s="312"/>
      <c r="J45" s="75"/>
      <c r="K45" s="13"/>
      <c r="L45" s="13"/>
      <c r="M45" s="13"/>
      <c r="N45" s="13"/>
      <c r="O45" s="13"/>
      <c r="Q45" s="13"/>
    </row>
    <row r="46" spans="1:17" ht="15" customHeight="1">
      <c r="A46" s="12"/>
      <c r="B46" s="24"/>
      <c r="C46" s="26"/>
      <c r="D46" s="13"/>
      <c r="E46" s="13"/>
      <c r="F46" s="13"/>
      <c r="G46" s="13"/>
      <c r="H46" s="13"/>
      <c r="I46" s="13"/>
      <c r="J46" s="13"/>
      <c r="K46" s="13"/>
      <c r="L46" s="13"/>
      <c r="M46" s="13"/>
      <c r="N46" s="13"/>
      <c r="O46" s="13"/>
      <c r="Q46" s="13"/>
    </row>
    <row r="47" spans="1:17" ht="6.75" customHeight="1">
      <c r="A47" s="12"/>
      <c r="B47" s="24"/>
      <c r="C47" s="26"/>
      <c r="D47" s="13"/>
      <c r="E47" s="13"/>
      <c r="F47" s="13"/>
      <c r="G47" s="13"/>
      <c r="H47" s="13"/>
      <c r="I47" s="13"/>
      <c r="J47" s="13"/>
      <c r="K47" s="13"/>
      <c r="L47" s="13"/>
      <c r="M47" s="13"/>
      <c r="N47" s="13"/>
      <c r="O47" s="13"/>
      <c r="Q47" s="13"/>
    </row>
    <row r="48" spans="1:17" ht="12.75">
      <c r="A48" s="12"/>
      <c r="B48" s="24"/>
      <c r="C48" s="26"/>
      <c r="D48" s="13"/>
      <c r="E48" s="13"/>
      <c r="F48" s="13"/>
      <c r="G48" s="13"/>
      <c r="H48" s="13"/>
      <c r="I48" s="13"/>
      <c r="J48" s="13"/>
      <c r="K48" s="13"/>
      <c r="L48" s="13"/>
      <c r="M48" s="13"/>
      <c r="N48" s="13"/>
      <c r="O48" s="13"/>
      <c r="Q48" s="13"/>
    </row>
    <row r="49" spans="1:17" ht="12.75">
      <c r="A49" s="12"/>
      <c r="B49" s="24"/>
      <c r="C49" s="26"/>
      <c r="D49" s="13"/>
      <c r="E49" s="13"/>
      <c r="F49" s="13"/>
      <c r="G49" s="13"/>
      <c r="H49" s="13"/>
      <c r="I49" s="13"/>
      <c r="J49" s="13"/>
      <c r="K49" s="13"/>
      <c r="L49" s="13"/>
      <c r="M49" s="13"/>
      <c r="N49" s="13"/>
      <c r="O49" s="13"/>
      <c r="Q49" s="13"/>
    </row>
    <row r="50" spans="1:17" ht="12.75">
      <c r="A50" s="12"/>
      <c r="B50" s="24"/>
      <c r="C50" s="26"/>
      <c r="D50" s="13"/>
      <c r="E50" s="13"/>
      <c r="F50" s="13"/>
      <c r="G50" s="13"/>
      <c r="H50" s="13"/>
      <c r="I50" s="13"/>
      <c r="J50" s="13"/>
      <c r="K50" s="13"/>
      <c r="L50" s="13"/>
      <c r="M50" s="13"/>
      <c r="N50" s="13"/>
      <c r="O50" s="13"/>
      <c r="Q50" s="13"/>
    </row>
    <row r="51" spans="1:17" ht="12.75">
      <c r="A51" s="12"/>
      <c r="B51" s="24"/>
      <c r="C51" s="26"/>
      <c r="D51" s="13"/>
      <c r="E51" s="13"/>
      <c r="F51" s="13"/>
      <c r="G51" s="13"/>
      <c r="H51" s="13"/>
      <c r="I51" s="13"/>
      <c r="J51" s="13"/>
      <c r="K51" s="13"/>
      <c r="L51" s="13"/>
      <c r="M51" s="13"/>
      <c r="N51" s="13"/>
      <c r="O51" s="13"/>
      <c r="Q51" s="13"/>
    </row>
    <row r="52" spans="1:17" ht="12.75">
      <c r="A52" s="12"/>
      <c r="B52" s="24"/>
      <c r="C52" s="26"/>
      <c r="D52" s="13"/>
      <c r="E52" s="13"/>
      <c r="F52" s="13"/>
      <c r="G52" s="13"/>
      <c r="H52" s="13"/>
      <c r="I52" s="13"/>
      <c r="J52" s="13"/>
      <c r="K52" s="13"/>
      <c r="L52" s="13"/>
      <c r="M52" s="13"/>
      <c r="N52" s="13"/>
      <c r="O52" s="13"/>
      <c r="Q52" s="13"/>
    </row>
    <row r="53" spans="1:17" ht="12.75">
      <c r="A53" s="12"/>
      <c r="B53" s="24"/>
      <c r="C53" s="26"/>
      <c r="D53" s="13"/>
      <c r="E53" s="13"/>
      <c r="F53" s="13"/>
      <c r="G53" s="13"/>
      <c r="H53" s="13"/>
      <c r="I53" s="13"/>
      <c r="J53" s="13"/>
      <c r="K53" s="13"/>
      <c r="L53" s="13"/>
      <c r="M53" s="13"/>
      <c r="N53" s="13"/>
      <c r="O53" s="13"/>
      <c r="Q53" s="13"/>
    </row>
    <row r="54" spans="1:17" ht="12.75">
      <c r="A54" s="12"/>
      <c r="B54" s="24"/>
      <c r="C54" s="26"/>
      <c r="D54" s="13"/>
      <c r="E54" s="13"/>
      <c r="F54" s="13"/>
      <c r="G54" s="13"/>
      <c r="H54" s="13"/>
      <c r="I54" s="13"/>
      <c r="J54" s="13"/>
      <c r="K54" s="13"/>
      <c r="L54" s="13"/>
      <c r="M54" s="13"/>
      <c r="N54" s="13"/>
      <c r="O54" s="13"/>
      <c r="Q54" s="13"/>
    </row>
    <row r="55" spans="1:17" ht="12.75">
      <c r="A55" s="12"/>
      <c r="B55" s="24"/>
      <c r="C55" s="26"/>
      <c r="D55" s="13"/>
      <c r="E55" s="13"/>
      <c r="F55" s="13"/>
      <c r="G55" s="13"/>
      <c r="H55" s="13"/>
      <c r="I55" s="13"/>
      <c r="J55" s="13"/>
      <c r="K55" s="13"/>
      <c r="L55" s="13"/>
      <c r="M55" s="13"/>
      <c r="N55" s="13"/>
      <c r="O55" s="13"/>
      <c r="Q55" s="13"/>
    </row>
    <row r="56" spans="1:17" ht="12.75">
      <c r="A56" s="12"/>
      <c r="B56" s="24"/>
      <c r="C56" s="26"/>
      <c r="D56" s="13"/>
      <c r="E56" s="13"/>
      <c r="F56" s="13"/>
      <c r="G56" s="13"/>
      <c r="H56" s="13"/>
      <c r="I56" s="13"/>
      <c r="J56" s="13"/>
      <c r="K56" s="13"/>
      <c r="L56" s="13"/>
      <c r="M56" s="13"/>
      <c r="N56" s="13"/>
      <c r="O56" s="13"/>
      <c r="Q56" s="13"/>
    </row>
    <row r="57" spans="1:17" ht="12.75">
      <c r="A57" s="12"/>
      <c r="B57" s="24"/>
      <c r="C57" s="26"/>
      <c r="D57" s="13"/>
      <c r="E57" s="13"/>
      <c r="F57" s="13"/>
      <c r="G57" s="13"/>
      <c r="H57" s="13"/>
      <c r="I57" s="13"/>
      <c r="J57" s="13"/>
      <c r="K57" s="13"/>
      <c r="L57" s="13"/>
      <c r="M57" s="13"/>
      <c r="N57" s="13"/>
      <c r="O57" s="13"/>
      <c r="Q57" s="13"/>
    </row>
    <row r="58" spans="1:17" ht="12.75">
      <c r="A58" s="12"/>
      <c r="B58" s="24"/>
      <c r="C58" s="26"/>
      <c r="D58" s="13"/>
      <c r="E58" s="13"/>
      <c r="F58" s="13"/>
      <c r="G58" s="13"/>
      <c r="H58" s="13"/>
      <c r="I58" s="13"/>
      <c r="J58" s="13"/>
      <c r="K58" s="13"/>
      <c r="L58" s="13"/>
      <c r="M58" s="13"/>
      <c r="N58" s="13"/>
      <c r="O58" s="13"/>
      <c r="Q58" s="13"/>
    </row>
    <row r="59" spans="1:17" ht="12.75">
      <c r="A59" s="12"/>
      <c r="B59" s="24"/>
      <c r="C59" s="26"/>
      <c r="D59" s="13"/>
      <c r="E59" s="13"/>
      <c r="F59" s="13"/>
      <c r="G59" s="13"/>
      <c r="H59" s="13"/>
      <c r="I59" s="13"/>
      <c r="J59" s="13"/>
      <c r="K59" s="13"/>
      <c r="L59" s="13"/>
      <c r="M59" s="13"/>
      <c r="N59" s="13"/>
      <c r="O59" s="13"/>
      <c r="Q59" s="13"/>
    </row>
    <row r="60" spans="1:17" ht="12.75">
      <c r="A60" s="12"/>
      <c r="B60" s="24"/>
      <c r="C60" s="26"/>
      <c r="D60" s="13"/>
      <c r="E60" s="13"/>
      <c r="F60" s="13"/>
      <c r="G60" s="13"/>
      <c r="H60" s="13"/>
      <c r="I60" s="13"/>
      <c r="J60" s="13"/>
      <c r="K60" s="13"/>
      <c r="L60" s="13"/>
      <c r="M60" s="13"/>
      <c r="N60" s="13"/>
      <c r="O60" s="13"/>
      <c r="Q60" s="13"/>
    </row>
    <row r="61" spans="1:17" ht="12.75">
      <c r="A61" s="12"/>
      <c r="B61" s="24"/>
      <c r="C61" s="26"/>
      <c r="D61" s="13"/>
      <c r="E61" s="27"/>
      <c r="F61" s="13"/>
      <c r="G61" s="13"/>
      <c r="H61" s="13"/>
      <c r="I61" s="13"/>
      <c r="J61" s="13"/>
      <c r="K61" s="13"/>
      <c r="L61" s="13"/>
      <c r="M61" s="13"/>
      <c r="N61" s="13"/>
      <c r="O61" s="13"/>
      <c r="Q61" s="13"/>
    </row>
    <row r="62" spans="1:17" ht="12.75">
      <c r="A62" s="12"/>
      <c r="B62" s="24"/>
      <c r="C62" s="26"/>
      <c r="D62" s="13"/>
      <c r="E62" s="13"/>
      <c r="F62" s="13"/>
      <c r="G62" s="13"/>
      <c r="H62" s="13"/>
      <c r="I62" s="13"/>
      <c r="J62" s="13"/>
      <c r="K62" s="13"/>
      <c r="L62" s="13"/>
      <c r="M62" s="13"/>
      <c r="N62" s="13"/>
      <c r="O62" s="13"/>
      <c r="Q62" s="13"/>
    </row>
    <row r="63" spans="1:17" ht="12.75">
      <c r="A63" s="12"/>
      <c r="B63" s="24"/>
      <c r="C63" s="26"/>
      <c r="D63" s="13"/>
      <c r="E63" s="13"/>
      <c r="F63" s="13"/>
      <c r="G63" s="13"/>
      <c r="H63" s="13"/>
      <c r="I63" s="13"/>
      <c r="J63" s="13"/>
      <c r="K63" s="13"/>
      <c r="L63" s="13"/>
      <c r="M63" s="13"/>
      <c r="N63" s="13"/>
      <c r="O63" s="13"/>
      <c r="Q63" s="13"/>
    </row>
    <row r="64" spans="1:17" ht="12.75">
      <c r="A64" s="12"/>
      <c r="B64" s="24"/>
      <c r="C64" s="26"/>
      <c r="D64" s="13"/>
      <c r="E64" s="13"/>
      <c r="F64" s="13"/>
      <c r="G64" s="13"/>
      <c r="H64" s="13"/>
      <c r="I64" s="13"/>
      <c r="J64" s="13"/>
      <c r="K64" s="13"/>
      <c r="L64" s="13"/>
      <c r="M64" s="13"/>
      <c r="N64" s="13"/>
      <c r="O64" s="13"/>
      <c r="Q64" s="13"/>
    </row>
    <row r="65" spans="1:17" ht="12.75">
      <c r="A65" s="12"/>
      <c r="B65" s="24"/>
      <c r="C65" s="26"/>
      <c r="D65" s="13"/>
      <c r="E65" s="13"/>
      <c r="F65" s="13"/>
      <c r="G65" s="13"/>
      <c r="H65" s="13"/>
      <c r="I65" s="13"/>
      <c r="J65" s="13"/>
      <c r="K65" s="13"/>
      <c r="L65" s="13"/>
      <c r="M65" s="13"/>
      <c r="N65" s="13"/>
      <c r="O65" s="13"/>
      <c r="Q65" s="13"/>
    </row>
    <row r="66" spans="1:17" ht="12.75">
      <c r="A66" s="12"/>
      <c r="B66" s="24"/>
      <c r="C66" s="26"/>
      <c r="D66" s="13"/>
      <c r="E66" s="13"/>
      <c r="F66" s="13"/>
      <c r="G66" s="13"/>
      <c r="H66" s="13"/>
      <c r="I66" s="13"/>
      <c r="J66" s="13"/>
      <c r="K66" s="13"/>
      <c r="L66" s="13"/>
      <c r="M66" s="13"/>
      <c r="N66" s="13"/>
      <c r="O66" s="13"/>
      <c r="Q66" s="13"/>
    </row>
    <row r="67" spans="1:17" ht="12.75">
      <c r="A67" s="12"/>
      <c r="B67" s="24"/>
      <c r="C67" s="26"/>
      <c r="D67" s="13"/>
      <c r="E67" s="13"/>
      <c r="F67" s="13"/>
      <c r="G67" s="13"/>
      <c r="H67" s="13"/>
      <c r="I67" s="13"/>
      <c r="J67" s="13"/>
      <c r="K67" s="13"/>
      <c r="L67" s="13"/>
      <c r="M67" s="13"/>
      <c r="N67" s="13"/>
      <c r="O67" s="13"/>
      <c r="Q67" s="13"/>
    </row>
    <row r="68" spans="1:17" ht="12.75">
      <c r="A68" s="12"/>
      <c r="B68" s="24"/>
      <c r="C68" s="26"/>
      <c r="D68" s="13"/>
      <c r="E68" s="13"/>
      <c r="F68" s="13"/>
      <c r="G68" s="13"/>
      <c r="H68" s="13"/>
      <c r="I68" s="13"/>
      <c r="J68" s="13"/>
      <c r="K68" s="13"/>
      <c r="L68" s="13"/>
      <c r="M68" s="13"/>
      <c r="N68" s="13"/>
      <c r="O68" s="13"/>
      <c r="Q68" s="13"/>
    </row>
    <row r="69" spans="1:17" ht="12.75">
      <c r="A69" s="12"/>
      <c r="B69" s="24"/>
      <c r="C69" s="26"/>
      <c r="D69" s="13"/>
      <c r="E69" s="13"/>
      <c r="F69" s="13"/>
      <c r="G69" s="13"/>
      <c r="H69" s="13"/>
      <c r="I69" s="13"/>
      <c r="J69" s="13"/>
      <c r="K69" s="13"/>
      <c r="L69" s="13"/>
      <c r="M69" s="13"/>
      <c r="N69" s="13"/>
      <c r="O69" s="13"/>
      <c r="Q69" s="13"/>
    </row>
    <row r="70" spans="1:17" ht="12.75">
      <c r="A70" s="12"/>
      <c r="B70" s="24"/>
      <c r="C70" s="26"/>
      <c r="D70" s="13"/>
      <c r="E70" s="13"/>
      <c r="F70" s="13"/>
      <c r="G70" s="13"/>
      <c r="H70" s="13"/>
      <c r="I70" s="13"/>
      <c r="J70" s="13"/>
      <c r="K70" s="13"/>
      <c r="L70" s="13"/>
      <c r="M70" s="13"/>
      <c r="N70" s="13"/>
      <c r="O70" s="13"/>
      <c r="Q70" s="13"/>
    </row>
    <row r="71" spans="1:17" ht="12.75">
      <c r="A71" s="12"/>
      <c r="B71" s="24"/>
      <c r="C71" s="26"/>
      <c r="D71" s="13"/>
      <c r="E71" s="13"/>
      <c r="F71" s="13"/>
      <c r="G71" s="13"/>
      <c r="H71" s="13"/>
      <c r="I71" s="13"/>
      <c r="J71" s="13"/>
      <c r="K71" s="13"/>
      <c r="L71" s="13"/>
      <c r="M71" s="13"/>
      <c r="N71" s="13"/>
      <c r="O71" s="13"/>
      <c r="Q71" s="13"/>
    </row>
    <row r="72" spans="1:17" ht="12.75">
      <c r="A72" s="12"/>
      <c r="B72" s="24"/>
      <c r="C72" s="26"/>
      <c r="D72" s="13"/>
      <c r="E72" s="13"/>
      <c r="F72" s="13"/>
      <c r="G72" s="13"/>
      <c r="H72" s="13"/>
      <c r="I72" s="13"/>
      <c r="J72" s="13"/>
      <c r="K72" s="13"/>
      <c r="L72" s="13"/>
      <c r="M72" s="13"/>
      <c r="N72" s="13"/>
      <c r="O72" s="13"/>
      <c r="Q72" s="13"/>
    </row>
    <row r="73" spans="1:17" ht="12.75">
      <c r="A73" s="12"/>
      <c r="B73" s="24"/>
      <c r="C73" s="26"/>
      <c r="D73" s="13"/>
      <c r="E73" s="13"/>
      <c r="F73" s="13"/>
      <c r="G73" s="13"/>
      <c r="H73" s="13"/>
      <c r="I73" s="13"/>
      <c r="J73" s="13"/>
      <c r="K73" s="13"/>
      <c r="L73" s="13"/>
      <c r="M73" s="13"/>
      <c r="N73" s="13"/>
      <c r="O73" s="13"/>
      <c r="Q73" s="13"/>
    </row>
    <row r="74" spans="1:17" ht="12.75">
      <c r="A74" s="12"/>
      <c r="B74" s="24"/>
      <c r="C74" s="26"/>
      <c r="D74" s="13"/>
      <c r="E74" s="13"/>
      <c r="F74" s="13"/>
      <c r="G74" s="13"/>
      <c r="H74" s="13"/>
      <c r="I74" s="13"/>
      <c r="J74" s="13"/>
      <c r="K74" s="13"/>
      <c r="L74" s="13"/>
      <c r="M74" s="13"/>
      <c r="N74" s="13"/>
      <c r="O74" s="13"/>
      <c r="Q74" s="13"/>
    </row>
    <row r="75" spans="1:17" ht="12.75">
      <c r="A75" s="12"/>
      <c r="B75" s="24"/>
      <c r="C75" s="26"/>
      <c r="D75" s="13"/>
      <c r="E75" s="13"/>
      <c r="F75" s="13"/>
      <c r="G75" s="13"/>
      <c r="H75" s="13"/>
      <c r="I75" s="13"/>
      <c r="J75" s="13"/>
      <c r="K75" s="13"/>
      <c r="L75" s="13"/>
      <c r="M75" s="13"/>
      <c r="N75" s="13"/>
      <c r="O75" s="13"/>
      <c r="Q75" s="13"/>
    </row>
    <row r="76" spans="1:17" ht="12.75">
      <c r="A76" s="12"/>
      <c r="B76" s="24"/>
      <c r="C76" s="26"/>
      <c r="D76" s="13"/>
      <c r="E76" s="13"/>
      <c r="F76" s="13"/>
      <c r="G76" s="13"/>
      <c r="H76" s="13"/>
      <c r="I76" s="13"/>
      <c r="J76" s="13"/>
      <c r="K76" s="13"/>
      <c r="L76" s="13"/>
      <c r="M76" s="13"/>
      <c r="N76" s="13"/>
      <c r="O76" s="13"/>
      <c r="Q76" s="13"/>
    </row>
    <row r="77" spans="1:17" ht="12.75">
      <c r="A77" s="12"/>
      <c r="B77" s="24"/>
      <c r="C77" s="26"/>
      <c r="D77" s="13"/>
      <c r="E77" s="13"/>
      <c r="F77" s="13"/>
      <c r="G77" s="13"/>
      <c r="H77" s="13"/>
      <c r="I77" s="13"/>
      <c r="J77" s="13"/>
      <c r="K77" s="13"/>
      <c r="L77" s="13"/>
      <c r="M77" s="13"/>
      <c r="N77" s="13"/>
      <c r="O77" s="13"/>
      <c r="Q77" s="13"/>
    </row>
    <row r="78" spans="1:17" ht="12.75">
      <c r="A78" s="12"/>
      <c r="B78" s="24"/>
      <c r="C78" s="26"/>
      <c r="D78" s="13"/>
      <c r="E78" s="13"/>
      <c r="F78" s="13"/>
      <c r="G78" s="13"/>
      <c r="H78" s="13"/>
      <c r="I78" s="13"/>
      <c r="J78" s="13"/>
      <c r="K78" s="13"/>
      <c r="L78" s="13"/>
      <c r="M78" s="13"/>
      <c r="N78" s="13"/>
      <c r="O78" s="13"/>
      <c r="Q78" s="13"/>
    </row>
    <row r="79" spans="1:17" ht="12.75">
      <c r="A79" s="12"/>
      <c r="B79" s="24"/>
      <c r="C79" s="26"/>
      <c r="D79" s="13"/>
      <c r="E79" s="13"/>
      <c r="F79" s="13"/>
      <c r="G79" s="13"/>
      <c r="H79" s="13"/>
      <c r="I79" s="13"/>
      <c r="J79" s="13"/>
      <c r="K79" s="13"/>
      <c r="L79" s="13"/>
      <c r="M79" s="13"/>
      <c r="N79" s="13"/>
      <c r="O79" s="13"/>
      <c r="Q79" s="13"/>
    </row>
    <row r="80" spans="1:15" ht="12.75">
      <c r="A80" s="12"/>
      <c r="B80" s="24"/>
      <c r="C80" s="26"/>
      <c r="D80" s="13"/>
      <c r="E80" s="13"/>
      <c r="F80" s="13"/>
      <c r="G80" s="13"/>
      <c r="H80" s="13"/>
      <c r="I80" s="13"/>
      <c r="J80" s="13"/>
      <c r="K80" s="13"/>
      <c r="L80" s="13"/>
      <c r="M80" s="13"/>
      <c r="N80" s="13"/>
      <c r="O80" s="13"/>
    </row>
    <row r="81" spans="1:15" ht="12.75">
      <c r="A81" s="12"/>
      <c r="B81" s="24"/>
      <c r="C81" s="26"/>
      <c r="D81" s="13"/>
      <c r="E81" s="13"/>
      <c r="F81" s="13"/>
      <c r="G81" s="13"/>
      <c r="H81" s="13"/>
      <c r="I81" s="13"/>
      <c r="J81" s="13"/>
      <c r="K81" s="13"/>
      <c r="L81" s="13"/>
      <c r="M81" s="13"/>
      <c r="N81" s="13"/>
      <c r="O81" s="13"/>
    </row>
    <row r="82" spans="1:15" ht="12.75">
      <c r="A82" s="12"/>
      <c r="B82" s="24"/>
      <c r="C82" s="26"/>
      <c r="D82" s="13"/>
      <c r="E82" s="13"/>
      <c r="F82" s="13"/>
      <c r="G82" s="13"/>
      <c r="H82" s="13"/>
      <c r="I82" s="13"/>
      <c r="J82" s="13"/>
      <c r="K82" s="13"/>
      <c r="L82" s="13"/>
      <c r="M82" s="13"/>
      <c r="N82" s="13"/>
      <c r="O82" s="13"/>
    </row>
    <row r="83" spans="1:15" ht="12.75">
      <c r="A83" s="12"/>
      <c r="B83" s="24"/>
      <c r="C83" s="26"/>
      <c r="D83" s="13"/>
      <c r="E83" s="13"/>
      <c r="F83" s="13"/>
      <c r="G83" s="13"/>
      <c r="H83" s="13"/>
      <c r="I83" s="13"/>
      <c r="J83" s="13"/>
      <c r="K83" s="13"/>
      <c r="L83" s="13"/>
      <c r="M83" s="13"/>
      <c r="N83" s="13"/>
      <c r="O83" s="13"/>
    </row>
    <row r="84" spans="1:15" ht="12.75">
      <c r="A84" s="12"/>
      <c r="B84" s="24"/>
      <c r="C84" s="26"/>
      <c r="D84" s="13"/>
      <c r="E84" s="13"/>
      <c r="F84" s="13"/>
      <c r="G84" s="13"/>
      <c r="H84" s="13"/>
      <c r="I84" s="13"/>
      <c r="J84" s="13"/>
      <c r="K84" s="13"/>
      <c r="L84" s="13"/>
      <c r="M84" s="13"/>
      <c r="N84" s="13"/>
      <c r="O84" s="13"/>
    </row>
    <row r="85" spans="1:15" ht="12.75">
      <c r="A85" s="12"/>
      <c r="B85" s="24"/>
      <c r="C85" s="26"/>
      <c r="D85" s="13"/>
      <c r="E85" s="13"/>
      <c r="F85" s="13"/>
      <c r="G85" s="13"/>
      <c r="H85" s="13"/>
      <c r="I85" s="13"/>
      <c r="J85" s="13"/>
      <c r="K85" s="13"/>
      <c r="L85" s="13"/>
      <c r="M85" s="13"/>
      <c r="N85" s="13"/>
      <c r="O85" s="13"/>
    </row>
    <row r="86" spans="1:15" ht="12.75">
      <c r="A86" s="12"/>
      <c r="B86" s="24"/>
      <c r="C86" s="26"/>
      <c r="D86" s="13"/>
      <c r="E86" s="13"/>
      <c r="F86" s="13"/>
      <c r="G86" s="13"/>
      <c r="H86" s="13"/>
      <c r="I86" s="13"/>
      <c r="J86" s="13"/>
      <c r="K86" s="13"/>
      <c r="L86" s="13"/>
      <c r="M86" s="13"/>
      <c r="N86" s="13"/>
      <c r="O86" s="13"/>
    </row>
    <row r="87" spans="1:15" ht="12.75">
      <c r="A87" s="12"/>
      <c r="B87" s="24"/>
      <c r="C87" s="26"/>
      <c r="D87" s="13"/>
      <c r="E87" s="13"/>
      <c r="F87" s="13"/>
      <c r="G87" s="13"/>
      <c r="H87" s="13"/>
      <c r="I87" s="13"/>
      <c r="J87" s="13"/>
      <c r="K87" s="13"/>
      <c r="L87" s="13"/>
      <c r="M87" s="13"/>
      <c r="N87" s="13"/>
      <c r="O87" s="13"/>
    </row>
    <row r="88" spans="1:15" ht="12.75">
      <c r="A88" s="12"/>
      <c r="B88" s="24"/>
      <c r="C88" s="26"/>
      <c r="D88" s="13"/>
      <c r="E88" s="13"/>
      <c r="F88" s="13"/>
      <c r="G88" s="13"/>
      <c r="H88" s="13"/>
      <c r="I88" s="13"/>
      <c r="J88" s="13"/>
      <c r="K88" s="13"/>
      <c r="L88" s="13"/>
      <c r="M88" s="13"/>
      <c r="N88" s="13"/>
      <c r="O88" s="13"/>
    </row>
    <row r="89" spans="1:15" ht="12.75">
      <c r="A89" s="12"/>
      <c r="K89" s="13"/>
      <c r="N89" s="13"/>
      <c r="O89" s="13"/>
    </row>
    <row r="90" spans="1:15" ht="12.75">
      <c r="A90" s="12"/>
      <c r="K90" s="13"/>
      <c r="N90" s="13"/>
      <c r="O90" s="13"/>
    </row>
    <row r="91" spans="1:15" ht="12.75">
      <c r="A91" s="12"/>
      <c r="N91" s="13"/>
      <c r="O91" s="13"/>
    </row>
    <row r="92" spans="1:15" ht="12.75">
      <c r="A92" s="12"/>
      <c r="N92" s="13"/>
      <c r="O92" s="13"/>
    </row>
    <row r="93" spans="1:15" ht="12.75">
      <c r="A93" s="12"/>
      <c r="N93" s="13"/>
      <c r="O93" s="13"/>
    </row>
    <row r="94" spans="14:15" ht="12.75">
      <c r="N94" s="13"/>
      <c r="O94" s="13"/>
    </row>
    <row r="95" spans="14:15" ht="12.75">
      <c r="N95" s="13"/>
      <c r="O95" s="13"/>
    </row>
    <row r="96" spans="14:15" ht="12.75">
      <c r="N96" s="13"/>
      <c r="O96" s="13"/>
    </row>
    <row r="97" spans="14:15" ht="12.75">
      <c r="N97" s="13"/>
      <c r="O97" s="13"/>
    </row>
    <row r="98" spans="14:15" ht="12.75">
      <c r="N98" s="13"/>
      <c r="O98" s="13"/>
    </row>
    <row r="99" spans="14:15" ht="12.75">
      <c r="N99" s="13"/>
      <c r="O99" s="13"/>
    </row>
    <row r="100" spans="14:15" ht="12.75">
      <c r="N100" s="13"/>
      <c r="O100" s="13"/>
    </row>
    <row r="101" spans="14:15" ht="12.75">
      <c r="N101" s="13"/>
      <c r="O101" s="13"/>
    </row>
  </sheetData>
  <sheetProtection/>
  <mergeCells count="53">
    <mergeCell ref="I16:J16"/>
    <mergeCell ref="M16:N16"/>
    <mergeCell ref="I18:J18"/>
    <mergeCell ref="I19:J19"/>
    <mergeCell ref="I20:J20"/>
    <mergeCell ref="I21:J21"/>
    <mergeCell ref="I22:J22"/>
    <mergeCell ref="M18:N18"/>
    <mergeCell ref="M19:N19"/>
    <mergeCell ref="M20:N20"/>
    <mergeCell ref="M21:N21"/>
    <mergeCell ref="M22:N22"/>
    <mergeCell ref="I15:J15"/>
    <mergeCell ref="M11:N11"/>
    <mergeCell ref="M12:N12"/>
    <mergeCell ref="M13:N13"/>
    <mergeCell ref="M14:N14"/>
    <mergeCell ref="M15:N15"/>
    <mergeCell ref="L3:P3"/>
    <mergeCell ref="R3:V3"/>
    <mergeCell ref="I11:J11"/>
    <mergeCell ref="I12:J12"/>
    <mergeCell ref="I13:J13"/>
    <mergeCell ref="I14:J14"/>
    <mergeCell ref="F11:G11"/>
    <mergeCell ref="F12:G12"/>
    <mergeCell ref="F13:G13"/>
    <mergeCell ref="F14:G14"/>
    <mergeCell ref="F15:G15"/>
    <mergeCell ref="F18:G18"/>
    <mergeCell ref="F20:G20"/>
    <mergeCell ref="F21:G21"/>
    <mergeCell ref="F22:G22"/>
    <mergeCell ref="C12:E12"/>
    <mergeCell ref="C13:E13"/>
    <mergeCell ref="C14:E14"/>
    <mergeCell ref="C20:E20"/>
    <mergeCell ref="C45:I45"/>
    <mergeCell ref="C30:I30"/>
    <mergeCell ref="C28:I28"/>
    <mergeCell ref="B42:H42"/>
    <mergeCell ref="C29:I29"/>
    <mergeCell ref="C34:G34"/>
    <mergeCell ref="B24:C24"/>
    <mergeCell ref="B26:H26"/>
    <mergeCell ref="C21:E21"/>
    <mergeCell ref="B43:G43"/>
    <mergeCell ref="C7:E7"/>
    <mergeCell ref="F3:J3"/>
    <mergeCell ref="C6:E6"/>
    <mergeCell ref="C5:E5"/>
    <mergeCell ref="F19:G19"/>
    <mergeCell ref="B32:F32"/>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V92"/>
  <sheetViews>
    <sheetView showGridLines="0" showRowColHeaders="0" zoomScale="85" zoomScaleNormal="85" zoomScalePageLayoutView="0" workbookViewId="0" topLeftCell="A1">
      <selection activeCell="F1" sqref="F1"/>
    </sheetView>
  </sheetViews>
  <sheetFormatPr defaultColWidth="9.140625" defaultRowHeight="12.75"/>
  <cols>
    <col min="1" max="1" width="2.8515625" style="2" customWidth="1"/>
    <col min="2" max="2" width="4.28125" style="2" customWidth="1"/>
    <col min="3" max="4" width="22.7109375" style="2" customWidth="1"/>
    <col min="5" max="5" width="30.140625" style="2" customWidth="1"/>
    <col min="6" max="10" width="20.7109375" style="2" customWidth="1"/>
    <col min="11" max="11" width="2.140625" style="2" customWidth="1"/>
    <col min="12" max="16" width="20.7109375" style="2" customWidth="1"/>
    <col min="17" max="17" width="2.140625" style="2" customWidth="1"/>
    <col min="18" max="22" width="20.7109375" style="2" customWidth="1"/>
    <col min="23" max="23" width="26.7109375" style="2" customWidth="1"/>
    <col min="24" max="16384" width="9.140625" style="2" customWidth="1"/>
  </cols>
  <sheetData>
    <row r="1" spans="1:7" ht="15.75">
      <c r="A1" s="1" t="s">
        <v>323</v>
      </c>
      <c r="G1" s="3"/>
    </row>
    <row r="2" spans="1:7" ht="16.5" thickBot="1">
      <c r="A2" s="1"/>
      <c r="G2" s="3"/>
    </row>
    <row r="3" spans="1:22" ht="23.25" customHeight="1" thickBot="1">
      <c r="A3" s="70">
        <f>Schools!$A$3</f>
        <v>0</v>
      </c>
      <c r="B3" s="238" t="str">
        <f>INDEX('Data for PN Tool'!$B$5:$B$155,Schools!$A$4)</f>
        <v>Select LA..</v>
      </c>
      <c r="C3" s="54"/>
      <c r="D3" s="5"/>
      <c r="E3" s="5"/>
      <c r="F3" s="340" t="s">
        <v>261</v>
      </c>
      <c r="G3" s="341"/>
      <c r="H3" s="341"/>
      <c r="I3" s="341"/>
      <c r="J3" s="342"/>
      <c r="L3" s="340" t="s">
        <v>277</v>
      </c>
      <c r="M3" s="341"/>
      <c r="N3" s="341"/>
      <c r="O3" s="341"/>
      <c r="P3" s="342"/>
      <c r="R3" s="340" t="s">
        <v>283</v>
      </c>
      <c r="S3" s="341"/>
      <c r="T3" s="341"/>
      <c r="U3" s="341"/>
      <c r="V3" s="342"/>
    </row>
    <row r="4" spans="1:22" ht="34.5" customHeight="1" thickBot="1">
      <c r="A4" s="4"/>
      <c r="B4" s="6"/>
      <c r="D4" s="7"/>
      <c r="E4" s="8"/>
      <c r="F4" s="101" t="s">
        <v>181</v>
      </c>
      <c r="G4" s="102" t="s">
        <v>182</v>
      </c>
      <c r="H4" s="103" t="s">
        <v>183</v>
      </c>
      <c r="I4" s="104" t="s">
        <v>184</v>
      </c>
      <c r="J4" s="105" t="s">
        <v>15</v>
      </c>
      <c r="L4" s="101" t="s">
        <v>181</v>
      </c>
      <c r="M4" s="102" t="s">
        <v>182</v>
      </c>
      <c r="N4" s="103" t="s">
        <v>183</v>
      </c>
      <c r="O4" s="104" t="s">
        <v>184</v>
      </c>
      <c r="P4" s="105" t="s">
        <v>15</v>
      </c>
      <c r="R4" s="101" t="s">
        <v>181</v>
      </c>
      <c r="S4" s="102" t="s">
        <v>182</v>
      </c>
      <c r="T4" s="103" t="s">
        <v>183</v>
      </c>
      <c r="U4" s="104" t="s">
        <v>184</v>
      </c>
      <c r="V4" s="105" t="s">
        <v>15</v>
      </c>
    </row>
    <row r="5" spans="1:22" ht="34.5" customHeight="1" thickBot="1">
      <c r="A5" s="4"/>
      <c r="B5" s="85" t="s">
        <v>0</v>
      </c>
      <c r="C5" s="312" t="s">
        <v>309</v>
      </c>
      <c r="D5" s="312"/>
      <c r="E5" s="334"/>
      <c r="F5" s="106" t="str">
        <f>IF(A3=0,"Select LA",INDEX('Data for PN Tool'!Q:Q,MATCH($A$3,'Data for PN Tool'!$A:$A,0)))</f>
        <v>Select LA</v>
      </c>
      <c r="G5" s="107" t="str">
        <f>IF(A3=0,"Select LA",INDEX('Data for PN Tool'!U:U,MATCH($A$3,'Data for PN Tool'!$A:$A,0)))</f>
        <v>Select LA</v>
      </c>
      <c r="H5" s="108" t="str">
        <f>IF(A3=0,"Select LA",INDEX('Data for PN Tool'!Y:Y,MATCH($A$3,'Data for PN Tool'!$A:$A,0)))</f>
        <v>Select LA</v>
      </c>
      <c r="I5" s="145" t="str">
        <f>IF(A3=0,"Select LA",INDEX('Data for PN Tool'!AC:AC,MATCH($A$3,'Data for PN Tool'!$A:$A,0)))</f>
        <v>Select LA</v>
      </c>
      <c r="J5" s="144" t="str">
        <f>IF($A$3=0,"Select LA",SUM(F5:I5))</f>
        <v>Select LA</v>
      </c>
      <c r="L5" s="106" t="str">
        <f>IF(A3=0,"Select LA",INDEX('Data for PN Tool'!BE:BE,MATCH($A$3,'Data for PN Tool'!$A:$A,0)))</f>
        <v>Select LA</v>
      </c>
      <c r="M5" s="107" t="str">
        <f>IF(A3=0,"Select LA",INDEX('Data for PN Tool'!BI:BI,MATCH($A$3,'Data for PN Tool'!$A:$A,0)))</f>
        <v>Select LA</v>
      </c>
      <c r="N5" s="108" t="str">
        <f>IF(A3=0,"Select LA",INDEX('Data for PN Tool'!BM:BM,MATCH($A$3,'Data for PN Tool'!$A:$A,0)))</f>
        <v>Select LA</v>
      </c>
      <c r="O5" s="145" t="str">
        <f>IF(A3=0,"Select LA",INDEX('Data for PN Tool'!BQ:BQ,MATCH($A$3,'Data for PN Tool'!$A:$A,0)))</f>
        <v>Select LA</v>
      </c>
      <c r="P5" s="144" t="str">
        <f>IF($A$3=0,"Select LA",SUM(L5:O5))</f>
        <v>Select LA</v>
      </c>
      <c r="R5" s="106" t="str">
        <f>IF($A$3=0,"Select LA",F5*5/12+L5*7/12)</f>
        <v>Select LA</v>
      </c>
      <c r="S5" s="107" t="str">
        <f>IF($A$3=0,"Select LA",G5*5/12+M5*7/12)</f>
        <v>Select LA</v>
      </c>
      <c r="T5" s="108" t="str">
        <f>IF($A$3=0,"Select LA",H5*5/12+N5*7/12)</f>
        <v>Select LA</v>
      </c>
      <c r="U5" s="145" t="str">
        <f>IF($A$3=0,"Select LA",I5*5/12+O5*7/12)</f>
        <v>Select LA</v>
      </c>
      <c r="V5" s="144" t="str">
        <f>IF($A$3=0,"Select LA",SUM(R5:U5))</f>
        <v>Select LA</v>
      </c>
    </row>
    <row r="6" spans="1:21" ht="34.5" customHeight="1" thickBot="1">
      <c r="A6" s="12"/>
      <c r="B6" s="14"/>
      <c r="C6" s="14"/>
      <c r="D6" s="14"/>
      <c r="E6" s="14"/>
      <c r="F6" s="35"/>
      <c r="G6" s="35"/>
      <c r="H6" s="35"/>
      <c r="I6" s="35"/>
      <c r="J6" s="35"/>
      <c r="K6" s="13"/>
      <c r="L6" s="13"/>
      <c r="M6" s="13"/>
      <c r="N6" s="13"/>
      <c r="O6" s="13"/>
      <c r="Q6" s="13"/>
      <c r="R6" s="13"/>
      <c r="S6" s="29"/>
      <c r="T6" s="29"/>
      <c r="U6" s="87"/>
    </row>
    <row r="7" spans="1:20" ht="34.5" customHeight="1">
      <c r="A7" s="12"/>
      <c r="B7" s="76"/>
      <c r="C7" s="84"/>
      <c r="F7" s="324" t="s">
        <v>263</v>
      </c>
      <c r="G7" s="325"/>
      <c r="H7" s="35"/>
      <c r="I7" s="324" t="s">
        <v>280</v>
      </c>
      <c r="J7" s="325"/>
      <c r="K7" s="13"/>
      <c r="L7" s="13"/>
      <c r="M7" s="324" t="s">
        <v>283</v>
      </c>
      <c r="N7" s="325"/>
      <c r="P7" s="13"/>
      <c r="Q7" s="13"/>
      <c r="R7" s="29"/>
      <c r="S7" s="29"/>
      <c r="T7" s="87"/>
    </row>
    <row r="8" spans="1:20" ht="34.5" customHeight="1" thickBot="1">
      <c r="A8" s="12"/>
      <c r="B8" s="86" t="s">
        <v>0</v>
      </c>
      <c r="C8" s="312" t="s">
        <v>310</v>
      </c>
      <c r="D8" s="312"/>
      <c r="E8" s="334"/>
      <c r="F8" s="335" t="str">
        <f>IF($A$3=0,"Select LA",INDEX('Data for PN Tool'!AJ:AJ,MATCH($A$3,'Data for PN Tool'!$A:$A,0)))</f>
        <v>Select LA</v>
      </c>
      <c r="G8" s="336"/>
      <c r="H8" s="35"/>
      <c r="I8" s="335" t="str">
        <f>IF($A$3=0,"Select LA",INDEX('Data for PN Tool'!BX:BX,MATCH($A$3,'Data for PN Tool'!$A:$A,0)))</f>
        <v>Select LA</v>
      </c>
      <c r="J8" s="336"/>
      <c r="K8" s="13"/>
      <c r="L8" s="13"/>
      <c r="M8" s="335" t="str">
        <f>IF($A$3=0,"Select LA",F8*5/12+I8*7/12)</f>
        <v>Select LA</v>
      </c>
      <c r="N8" s="336"/>
      <c r="P8" s="13"/>
      <c r="Q8" s="13"/>
      <c r="R8" s="29"/>
      <c r="S8" s="29"/>
      <c r="T8" s="87"/>
    </row>
    <row r="9" spans="1:20" s="124" customFormat="1" ht="34.5" customHeight="1" thickBot="1">
      <c r="A9" s="121"/>
      <c r="B9" s="122"/>
      <c r="C9" s="123"/>
      <c r="F9" s="128"/>
      <c r="G9" s="125"/>
      <c r="H9" s="125"/>
      <c r="I9" s="128"/>
      <c r="J9" s="125"/>
      <c r="K9" s="114"/>
      <c r="L9" s="114"/>
      <c r="M9" s="128"/>
      <c r="N9" s="125"/>
      <c r="P9" s="114"/>
      <c r="Q9" s="114"/>
      <c r="R9" s="126"/>
      <c r="S9" s="126"/>
      <c r="T9" s="127"/>
    </row>
    <row r="10" spans="1:21" ht="34.5" customHeight="1" thickBot="1">
      <c r="A10" s="12"/>
      <c r="F10" s="303" t="s">
        <v>262</v>
      </c>
      <c r="G10" s="304"/>
      <c r="H10" s="35"/>
      <c r="I10" s="303" t="s">
        <v>279</v>
      </c>
      <c r="J10" s="304"/>
      <c r="K10" s="13"/>
      <c r="L10" s="13"/>
      <c r="M10" s="324" t="s">
        <v>283</v>
      </c>
      <c r="N10" s="325"/>
      <c r="O10" s="13"/>
      <c r="Q10" s="13"/>
      <c r="R10" s="13"/>
      <c r="S10" s="29"/>
      <c r="T10" s="29"/>
      <c r="U10" s="87"/>
    </row>
    <row r="11" spans="1:21" ht="34.5" customHeight="1" thickBot="1">
      <c r="A11" s="12"/>
      <c r="F11" s="300" t="s">
        <v>205</v>
      </c>
      <c r="G11" s="337"/>
      <c r="H11" s="35"/>
      <c r="I11" s="300" t="s">
        <v>205</v>
      </c>
      <c r="J11" s="337"/>
      <c r="K11" s="13"/>
      <c r="L11" s="13"/>
      <c r="M11" s="300" t="s">
        <v>205</v>
      </c>
      <c r="N11" s="337"/>
      <c r="O11" s="13"/>
      <c r="Q11" s="13"/>
      <c r="R11" s="13"/>
      <c r="S11" s="29"/>
      <c r="T11" s="29"/>
      <c r="U11" s="87"/>
    </row>
    <row r="12" spans="1:21" ht="34.5" customHeight="1" thickBot="1">
      <c r="A12" s="12"/>
      <c r="B12" s="129" t="s">
        <v>0</v>
      </c>
      <c r="C12" s="312" t="s">
        <v>311</v>
      </c>
      <c r="D12" s="312"/>
      <c r="E12" s="334"/>
      <c r="F12" s="338" t="str">
        <f>IF($A$3=0,"Select LA",INDEX('Data for PN Tool'!AG:AG,MATCH($A$3,'Data for PN Tool'!$A:$A,0)))</f>
        <v>Select LA</v>
      </c>
      <c r="G12" s="339"/>
      <c r="H12" s="35"/>
      <c r="I12" s="338" t="str">
        <f>IF($A$3=0,"Select LA",INDEX('Data for PN Tool'!BU:BU,MATCH($A$3,'Data for PN Tool'!$A:$A,0)))</f>
        <v>Select LA</v>
      </c>
      <c r="J12" s="339"/>
      <c r="K12" s="13"/>
      <c r="L12" s="13"/>
      <c r="M12" s="338" t="str">
        <f>IF($A$3=0,"Select LA",F12*5/12+I12*7/12)</f>
        <v>Select LA</v>
      </c>
      <c r="N12" s="339"/>
      <c r="O12" s="13"/>
      <c r="Q12" s="13"/>
      <c r="R12" s="13"/>
      <c r="S12" s="29"/>
      <c r="T12" s="29"/>
      <c r="U12" s="87"/>
    </row>
    <row r="13" spans="1:21" ht="27" customHeight="1">
      <c r="A13" s="12"/>
      <c r="B13" s="14"/>
      <c r="C13" s="14"/>
      <c r="D13" s="14"/>
      <c r="E13" s="14"/>
      <c r="F13" s="35"/>
      <c r="G13" s="35"/>
      <c r="H13" s="35"/>
      <c r="I13" s="35"/>
      <c r="J13" s="35"/>
      <c r="K13" s="13"/>
      <c r="L13" s="13"/>
      <c r="M13" s="13"/>
      <c r="N13" s="13"/>
      <c r="O13" s="13"/>
      <c r="Q13" s="13"/>
      <c r="R13" s="13"/>
      <c r="S13" s="29"/>
      <c r="T13" s="29"/>
      <c r="U13" s="87"/>
    </row>
    <row r="14" spans="1:21" ht="22.5" customHeight="1">
      <c r="A14" s="12"/>
      <c r="B14" s="307" t="s">
        <v>14</v>
      </c>
      <c r="C14" s="307"/>
      <c r="D14" s="19"/>
      <c r="E14" s="20"/>
      <c r="F14" s="17"/>
      <c r="G14" s="13"/>
      <c r="H14" s="13"/>
      <c r="I14" s="13"/>
      <c r="J14" s="13"/>
      <c r="K14" s="13"/>
      <c r="L14" s="13"/>
      <c r="M14" s="13"/>
      <c r="N14" s="13"/>
      <c r="O14" s="13"/>
      <c r="P14" s="15"/>
      <c r="Q14" s="13"/>
      <c r="R14" s="13"/>
      <c r="S14" s="31"/>
      <c r="T14" s="29"/>
      <c r="U14" s="30"/>
    </row>
    <row r="15" spans="1:20" ht="9.75" customHeight="1">
      <c r="A15" s="12"/>
      <c r="B15" s="18"/>
      <c r="C15" s="18"/>
      <c r="D15" s="19"/>
      <c r="E15" s="20"/>
      <c r="F15" s="17"/>
      <c r="G15" s="13"/>
      <c r="H15" s="13"/>
      <c r="I15" s="13"/>
      <c r="J15" s="13"/>
      <c r="K15" s="13"/>
      <c r="L15" s="13"/>
      <c r="M15" s="13"/>
      <c r="N15" s="13"/>
      <c r="O15" s="13"/>
      <c r="P15" s="13"/>
      <c r="Q15" s="13"/>
      <c r="R15" s="13"/>
      <c r="S15" s="13"/>
      <c r="T15" s="13"/>
    </row>
    <row r="16" spans="1:20" ht="15" customHeight="1">
      <c r="A16" s="12"/>
      <c r="B16" s="308" t="s">
        <v>303</v>
      </c>
      <c r="C16" s="308"/>
      <c r="D16" s="308"/>
      <c r="E16" s="308"/>
      <c r="F16" s="308"/>
      <c r="G16" s="308"/>
      <c r="H16" s="308"/>
      <c r="I16" s="21"/>
      <c r="J16" s="21"/>
      <c r="K16" s="13"/>
      <c r="L16" s="13"/>
      <c r="M16" s="13"/>
      <c r="N16" s="13"/>
      <c r="O16" s="13"/>
      <c r="P16" s="13"/>
      <c r="Q16" s="13"/>
      <c r="R16" s="13"/>
      <c r="S16" s="13"/>
      <c r="T16" s="13"/>
    </row>
    <row r="17" spans="1:20" ht="9.75" customHeight="1">
      <c r="A17" s="12"/>
      <c r="B17" s="137"/>
      <c r="C17" s="137"/>
      <c r="D17" s="137"/>
      <c r="E17" s="137"/>
      <c r="F17" s="137"/>
      <c r="G17" s="137"/>
      <c r="H17" s="137"/>
      <c r="I17" s="21"/>
      <c r="J17" s="21"/>
      <c r="K17" s="13"/>
      <c r="L17" s="13"/>
      <c r="M17" s="13"/>
      <c r="N17" s="13"/>
      <c r="O17" s="13"/>
      <c r="P17" s="13"/>
      <c r="Q17" s="13"/>
      <c r="R17" s="13"/>
      <c r="S17" s="13"/>
      <c r="T17" s="13"/>
    </row>
    <row r="18" spans="1:20" ht="15" customHeight="1">
      <c r="A18" s="1"/>
      <c r="B18" s="74" t="s">
        <v>6</v>
      </c>
      <c r="C18" s="313" t="s">
        <v>7</v>
      </c>
      <c r="D18" s="314"/>
      <c r="E18" s="314"/>
      <c r="F18" s="314"/>
      <c r="G18" s="314"/>
      <c r="H18" s="314"/>
      <c r="I18" s="314"/>
      <c r="J18" s="23"/>
      <c r="K18" s="13"/>
      <c r="L18" s="13"/>
      <c r="M18" s="13"/>
      <c r="N18" s="13"/>
      <c r="O18" s="13"/>
      <c r="P18" s="13"/>
      <c r="Q18" s="13"/>
      <c r="R18" s="13"/>
      <c r="S18" s="13"/>
      <c r="T18" s="13"/>
    </row>
    <row r="19" spans="1:20" ht="15" customHeight="1">
      <c r="A19" s="12"/>
      <c r="B19" s="74" t="s">
        <v>8</v>
      </c>
      <c r="C19" s="316" t="s">
        <v>11</v>
      </c>
      <c r="D19" s="316"/>
      <c r="E19" s="316"/>
      <c r="F19" s="316"/>
      <c r="G19" s="316"/>
      <c r="H19" s="316"/>
      <c r="I19" s="316"/>
      <c r="J19" s="33"/>
      <c r="K19" s="13"/>
      <c r="L19" s="13"/>
      <c r="M19" s="13"/>
      <c r="N19" s="13"/>
      <c r="O19" s="13"/>
      <c r="P19" s="13"/>
      <c r="Q19" s="13"/>
      <c r="R19" s="13"/>
      <c r="S19" s="13"/>
      <c r="T19" s="13"/>
    </row>
    <row r="20" spans="1:20" ht="15" customHeight="1">
      <c r="A20" s="12"/>
      <c r="B20" s="74" t="s">
        <v>9</v>
      </c>
      <c r="C20" s="313" t="s">
        <v>304</v>
      </c>
      <c r="D20" s="313"/>
      <c r="E20" s="313"/>
      <c r="F20" s="313"/>
      <c r="G20" s="313"/>
      <c r="H20" s="313"/>
      <c r="I20" s="313"/>
      <c r="J20" s="32"/>
      <c r="K20" s="13"/>
      <c r="L20" s="13"/>
      <c r="M20" s="13"/>
      <c r="N20" s="13"/>
      <c r="O20" s="13"/>
      <c r="P20" s="13"/>
      <c r="Q20" s="13"/>
      <c r="R20" s="13"/>
      <c r="S20" s="13"/>
      <c r="T20" s="13"/>
    </row>
    <row r="21" spans="1:20" ht="9.75" customHeight="1">
      <c r="A21" s="12"/>
      <c r="B21" s="18"/>
      <c r="C21" s="18"/>
      <c r="D21" s="13"/>
      <c r="E21" s="13"/>
      <c r="F21" s="13"/>
      <c r="G21" s="13"/>
      <c r="H21" s="13"/>
      <c r="I21" s="13"/>
      <c r="J21" s="13"/>
      <c r="K21" s="13"/>
      <c r="L21" s="13"/>
      <c r="M21" s="13"/>
      <c r="N21" s="13"/>
      <c r="O21" s="13"/>
      <c r="P21" s="13"/>
      <c r="Q21" s="13"/>
      <c r="R21" s="13"/>
      <c r="S21" s="13"/>
      <c r="T21" s="13"/>
    </row>
    <row r="22" spans="1:20" ht="15" customHeight="1">
      <c r="A22" s="12"/>
      <c r="B22" s="308" t="s">
        <v>305</v>
      </c>
      <c r="C22" s="308"/>
      <c r="D22" s="308"/>
      <c r="E22" s="308"/>
      <c r="F22" s="308"/>
      <c r="G22" s="308"/>
      <c r="H22" s="25"/>
      <c r="I22" s="25"/>
      <c r="J22" s="25"/>
      <c r="K22" s="13"/>
      <c r="L22" s="13"/>
      <c r="M22" s="13"/>
      <c r="N22" s="13"/>
      <c r="O22" s="13"/>
      <c r="P22" s="13"/>
      <c r="Q22" s="13"/>
      <c r="R22" s="13"/>
      <c r="S22" s="13"/>
      <c r="T22" s="13"/>
    </row>
    <row r="23" spans="1:20" ht="9.75" customHeight="1">
      <c r="A23" s="12"/>
      <c r="B23" s="137"/>
      <c r="C23" s="137"/>
      <c r="D23" s="137"/>
      <c r="E23" s="137"/>
      <c r="F23" s="76"/>
      <c r="G23" s="76"/>
      <c r="H23" s="25"/>
      <c r="I23" s="25"/>
      <c r="J23" s="25"/>
      <c r="K23" s="13"/>
      <c r="L23" s="13"/>
      <c r="M23" s="13"/>
      <c r="N23" s="13"/>
      <c r="O23" s="13"/>
      <c r="P23" s="13"/>
      <c r="Q23" s="13"/>
      <c r="R23" s="13"/>
      <c r="S23" s="13"/>
      <c r="T23" s="13"/>
    </row>
    <row r="24" spans="1:20" ht="15" customHeight="1">
      <c r="A24" s="12"/>
      <c r="B24" s="140" t="s">
        <v>10</v>
      </c>
      <c r="C24" s="139" t="s">
        <v>264</v>
      </c>
      <c r="D24" s="139"/>
      <c r="E24" s="139"/>
      <c r="F24" s="139"/>
      <c r="G24" s="139"/>
      <c r="H24" s="139"/>
      <c r="I24" s="25"/>
      <c r="J24" s="25"/>
      <c r="K24" s="13"/>
      <c r="L24" s="13"/>
      <c r="M24" s="13"/>
      <c r="N24" s="13"/>
      <c r="O24" s="13"/>
      <c r="P24" s="13"/>
      <c r="Q24" s="13"/>
      <c r="R24" s="13"/>
      <c r="S24" s="13"/>
      <c r="T24" s="13"/>
    </row>
    <row r="25" spans="1:20" ht="15" customHeight="1">
      <c r="A25" s="12"/>
      <c r="C25" s="138" t="s">
        <v>200</v>
      </c>
      <c r="D25" s="139"/>
      <c r="E25" s="139"/>
      <c r="F25" s="139"/>
      <c r="G25" s="139"/>
      <c r="H25" s="139"/>
      <c r="I25" s="25"/>
      <c r="J25" s="25"/>
      <c r="K25" s="13"/>
      <c r="L25" s="13"/>
      <c r="M25" s="13"/>
      <c r="N25" s="13"/>
      <c r="O25" s="13"/>
      <c r="P25" s="13"/>
      <c r="Q25" s="13"/>
      <c r="R25" s="13"/>
      <c r="S25" s="13"/>
      <c r="T25" s="13"/>
    </row>
    <row r="26" spans="1:20" ht="15" customHeight="1">
      <c r="A26" s="12"/>
      <c r="C26" s="138" t="s">
        <v>201</v>
      </c>
      <c r="D26" s="139"/>
      <c r="E26" s="139"/>
      <c r="F26" s="139"/>
      <c r="G26" s="139"/>
      <c r="H26" s="78"/>
      <c r="I26" s="25"/>
      <c r="J26" s="25"/>
      <c r="K26" s="13"/>
      <c r="L26" s="13"/>
      <c r="M26" s="13"/>
      <c r="N26" s="13"/>
      <c r="O26" s="13"/>
      <c r="P26" s="13"/>
      <c r="Q26" s="13"/>
      <c r="R26" s="13"/>
      <c r="S26" s="13"/>
      <c r="T26" s="13"/>
    </row>
    <row r="27" spans="1:20" ht="15" customHeight="1">
      <c r="A27" s="12"/>
      <c r="C27" s="138" t="s">
        <v>202</v>
      </c>
      <c r="D27" s="139"/>
      <c r="E27" s="139"/>
      <c r="F27" s="139"/>
      <c r="G27" s="139"/>
      <c r="H27" s="139"/>
      <c r="I27" s="25"/>
      <c r="J27" s="25"/>
      <c r="K27" s="13"/>
      <c r="L27" s="13"/>
      <c r="M27" s="13"/>
      <c r="N27" s="13"/>
      <c r="O27" s="13"/>
      <c r="P27" s="13"/>
      <c r="Q27" s="13"/>
      <c r="R27" s="13"/>
      <c r="S27" s="13"/>
      <c r="T27" s="13"/>
    </row>
    <row r="28" spans="1:20" ht="9.75" customHeight="1">
      <c r="A28" s="12"/>
      <c r="B28" s="78"/>
      <c r="C28" s="78"/>
      <c r="D28" s="78"/>
      <c r="E28" s="78"/>
      <c r="F28" s="78"/>
      <c r="G28" s="78"/>
      <c r="H28" s="78"/>
      <c r="I28" s="25"/>
      <c r="J28" s="25"/>
      <c r="K28" s="13"/>
      <c r="L28" s="13"/>
      <c r="M28" s="13"/>
      <c r="N28" s="13"/>
      <c r="O28" s="13"/>
      <c r="P28" s="13"/>
      <c r="Q28" s="13"/>
      <c r="R28" s="13"/>
      <c r="S28" s="13"/>
      <c r="T28" s="13"/>
    </row>
    <row r="29" spans="1:20" ht="15" customHeight="1">
      <c r="A29" s="12"/>
      <c r="B29" s="309" t="s">
        <v>307</v>
      </c>
      <c r="C29" s="309"/>
      <c r="D29" s="309"/>
      <c r="E29" s="309"/>
      <c r="F29" s="309"/>
      <c r="G29" s="309"/>
      <c r="H29" s="13"/>
      <c r="I29" s="13"/>
      <c r="J29" s="13"/>
      <c r="K29" s="13"/>
      <c r="L29" s="13"/>
      <c r="M29" s="13"/>
      <c r="N29" s="13"/>
      <c r="O29" s="13"/>
      <c r="P29" s="13"/>
      <c r="Q29" s="13"/>
      <c r="R29" s="13"/>
      <c r="S29" s="13"/>
      <c r="T29" s="13"/>
    </row>
    <row r="30" spans="1:20" ht="9.75" customHeight="1">
      <c r="A30" s="12"/>
      <c r="B30" s="143"/>
      <c r="C30" s="143"/>
      <c r="D30" s="143"/>
      <c r="E30" s="143"/>
      <c r="F30" s="143"/>
      <c r="G30" s="143"/>
      <c r="H30" s="13"/>
      <c r="I30" s="13"/>
      <c r="J30" s="13"/>
      <c r="K30" s="13"/>
      <c r="L30" s="13"/>
      <c r="M30" s="13"/>
      <c r="N30" s="13"/>
      <c r="O30" s="13"/>
      <c r="P30" s="13"/>
      <c r="Q30" s="13"/>
      <c r="R30" s="13"/>
      <c r="S30" s="13"/>
      <c r="T30" s="13"/>
    </row>
    <row r="31" spans="1:20" ht="15" customHeight="1">
      <c r="A31" s="12"/>
      <c r="B31" s="74" t="s">
        <v>12</v>
      </c>
      <c r="C31" s="312" t="s">
        <v>13</v>
      </c>
      <c r="D31" s="312"/>
      <c r="E31" s="312"/>
      <c r="F31" s="312"/>
      <c r="G31" s="312"/>
      <c r="H31" s="312"/>
      <c r="I31" s="312"/>
      <c r="J31" s="75"/>
      <c r="K31" s="13"/>
      <c r="L31" s="13"/>
      <c r="M31" s="13"/>
      <c r="N31" s="13"/>
      <c r="O31" s="13"/>
      <c r="P31" s="13"/>
      <c r="Q31" s="13"/>
      <c r="R31" s="13"/>
      <c r="S31" s="13"/>
      <c r="T31" s="13"/>
    </row>
    <row r="32" spans="1:20" ht="15" customHeight="1">
      <c r="A32" s="12"/>
      <c r="B32" s="24"/>
      <c r="C32" s="23"/>
      <c r="D32" s="23"/>
      <c r="E32" s="23"/>
      <c r="F32" s="23"/>
      <c r="G32" s="23"/>
      <c r="H32" s="23"/>
      <c r="I32" s="23"/>
      <c r="J32" s="23"/>
      <c r="K32" s="13"/>
      <c r="L32" s="13"/>
      <c r="M32" s="13"/>
      <c r="N32" s="13"/>
      <c r="O32" s="13"/>
      <c r="P32" s="13"/>
      <c r="Q32" s="13"/>
      <c r="R32" s="13"/>
      <c r="S32" s="13"/>
      <c r="T32" s="13"/>
    </row>
    <row r="33" spans="1:20" ht="14.25" customHeight="1">
      <c r="A33" s="12"/>
      <c r="B33" s="77"/>
      <c r="C33" s="77"/>
      <c r="D33" s="77"/>
      <c r="E33" s="77"/>
      <c r="F33" s="76"/>
      <c r="G33" s="76"/>
      <c r="H33" s="25"/>
      <c r="I33" s="25"/>
      <c r="J33" s="25"/>
      <c r="K33" s="13"/>
      <c r="L33" s="13"/>
      <c r="M33" s="13"/>
      <c r="N33" s="13"/>
      <c r="O33" s="13"/>
      <c r="P33" s="13"/>
      <c r="Q33" s="13"/>
      <c r="R33" s="13"/>
      <c r="S33" s="13"/>
      <c r="T33" s="13"/>
    </row>
    <row r="34" spans="1:20" ht="16.5" customHeight="1">
      <c r="A34" s="12"/>
      <c r="B34" s="315"/>
      <c r="C34" s="315"/>
      <c r="D34" s="315"/>
      <c r="E34" s="315"/>
      <c r="F34" s="315"/>
      <c r="G34" s="315"/>
      <c r="H34" s="315"/>
      <c r="I34" s="28"/>
      <c r="J34" s="28"/>
      <c r="K34" s="13"/>
      <c r="L34" s="13"/>
      <c r="M34" s="13"/>
      <c r="N34" s="13"/>
      <c r="O34" s="13"/>
      <c r="P34" s="13"/>
      <c r="Q34" s="13"/>
      <c r="R34" s="13"/>
      <c r="S34" s="13"/>
      <c r="T34" s="13"/>
    </row>
    <row r="35" spans="1:20" ht="14.25">
      <c r="A35" s="12"/>
      <c r="B35" s="28"/>
      <c r="C35" s="28"/>
      <c r="D35" s="28"/>
      <c r="E35" s="28"/>
      <c r="F35" s="28"/>
      <c r="G35" s="28"/>
      <c r="H35" s="28"/>
      <c r="I35" s="28"/>
      <c r="J35" s="28"/>
      <c r="K35" s="13"/>
      <c r="L35" s="13"/>
      <c r="M35" s="13"/>
      <c r="N35" s="13"/>
      <c r="O35" s="13"/>
      <c r="P35" s="13"/>
      <c r="Q35" s="13"/>
      <c r="R35" s="13"/>
      <c r="S35" s="13"/>
      <c r="T35" s="13"/>
    </row>
    <row r="36" spans="1:20" ht="12.75">
      <c r="A36" s="12"/>
      <c r="B36" s="24"/>
      <c r="C36" s="26"/>
      <c r="D36" s="13"/>
      <c r="E36" s="13"/>
      <c r="F36" s="13"/>
      <c r="G36" s="13"/>
      <c r="H36" s="13"/>
      <c r="I36" s="13"/>
      <c r="J36" s="13"/>
      <c r="K36" s="13"/>
      <c r="L36" s="13"/>
      <c r="M36" s="13"/>
      <c r="N36" s="13"/>
      <c r="O36" s="13"/>
      <c r="P36" s="13"/>
      <c r="Q36" s="13"/>
      <c r="R36" s="13"/>
      <c r="S36" s="13"/>
      <c r="T36" s="13"/>
    </row>
    <row r="37" spans="1:20" ht="15" customHeight="1">
      <c r="A37" s="12"/>
      <c r="B37" s="24"/>
      <c r="C37" s="26"/>
      <c r="D37" s="13"/>
      <c r="E37" s="13"/>
      <c r="F37" s="13"/>
      <c r="G37" s="13"/>
      <c r="H37" s="13"/>
      <c r="I37" s="13"/>
      <c r="J37" s="13"/>
      <c r="K37" s="13"/>
      <c r="L37" s="13"/>
      <c r="M37" s="13"/>
      <c r="N37" s="13"/>
      <c r="O37" s="13"/>
      <c r="P37" s="13"/>
      <c r="Q37" s="13"/>
      <c r="R37" s="13"/>
      <c r="S37" s="13"/>
      <c r="T37" s="13"/>
    </row>
    <row r="38" spans="1:20" ht="6.75" customHeight="1">
      <c r="A38" s="12"/>
      <c r="B38" s="24"/>
      <c r="C38" s="26"/>
      <c r="D38" s="13"/>
      <c r="E38" s="13"/>
      <c r="F38" s="13"/>
      <c r="G38" s="13"/>
      <c r="H38" s="13"/>
      <c r="I38" s="13"/>
      <c r="J38" s="13"/>
      <c r="K38" s="13"/>
      <c r="L38" s="13"/>
      <c r="M38" s="13"/>
      <c r="N38" s="13"/>
      <c r="O38" s="13"/>
      <c r="P38" s="13"/>
      <c r="Q38" s="13"/>
      <c r="R38" s="13"/>
      <c r="S38" s="13"/>
      <c r="T38" s="13"/>
    </row>
    <row r="39" spans="1:20" ht="12.75">
      <c r="A39" s="12"/>
      <c r="B39" s="24"/>
      <c r="C39" s="26"/>
      <c r="D39" s="13"/>
      <c r="E39" s="13"/>
      <c r="F39" s="13"/>
      <c r="G39" s="13"/>
      <c r="H39" s="13"/>
      <c r="I39" s="13"/>
      <c r="J39" s="13"/>
      <c r="K39" s="13"/>
      <c r="L39" s="13"/>
      <c r="M39" s="13"/>
      <c r="N39" s="13"/>
      <c r="O39" s="13"/>
      <c r="P39" s="13"/>
      <c r="Q39" s="13"/>
      <c r="R39" s="13"/>
      <c r="S39" s="13"/>
      <c r="T39" s="13"/>
    </row>
    <row r="40" spans="1:20" ht="12.75">
      <c r="A40" s="12"/>
      <c r="B40" s="24"/>
      <c r="C40" s="26"/>
      <c r="D40" s="13"/>
      <c r="E40" s="13"/>
      <c r="F40" s="13"/>
      <c r="G40" s="13"/>
      <c r="H40" s="13"/>
      <c r="I40" s="13"/>
      <c r="J40" s="13"/>
      <c r="K40" s="13"/>
      <c r="L40" s="13"/>
      <c r="M40" s="13"/>
      <c r="N40" s="13"/>
      <c r="O40" s="13"/>
      <c r="P40" s="13"/>
      <c r="Q40" s="13"/>
      <c r="R40" s="13"/>
      <c r="S40" s="13"/>
      <c r="T40" s="13"/>
    </row>
    <row r="41" spans="1:20" ht="12.75">
      <c r="A41" s="12"/>
      <c r="B41" s="24"/>
      <c r="C41" s="26"/>
      <c r="D41" s="13"/>
      <c r="E41" s="13"/>
      <c r="F41" s="13"/>
      <c r="G41" s="13"/>
      <c r="H41" s="13"/>
      <c r="I41" s="13"/>
      <c r="J41" s="13"/>
      <c r="K41" s="13"/>
      <c r="L41" s="13"/>
      <c r="M41" s="13"/>
      <c r="N41" s="13"/>
      <c r="O41" s="13"/>
      <c r="P41" s="13"/>
      <c r="Q41" s="13"/>
      <c r="R41" s="13"/>
      <c r="S41" s="13"/>
      <c r="T41" s="13"/>
    </row>
    <row r="42" spans="1:20" ht="12.75">
      <c r="A42" s="12"/>
      <c r="B42" s="24"/>
      <c r="C42" s="26"/>
      <c r="D42" s="13"/>
      <c r="E42" s="13"/>
      <c r="F42" s="13"/>
      <c r="G42" s="13"/>
      <c r="H42" s="13"/>
      <c r="I42" s="13"/>
      <c r="J42" s="13"/>
      <c r="K42" s="13"/>
      <c r="L42" s="13"/>
      <c r="M42" s="13"/>
      <c r="N42" s="13"/>
      <c r="O42" s="13"/>
      <c r="P42" s="13"/>
      <c r="Q42" s="13"/>
      <c r="R42" s="13"/>
      <c r="S42" s="13"/>
      <c r="T42" s="13"/>
    </row>
    <row r="43" spans="1:20" ht="12.75">
      <c r="A43" s="12"/>
      <c r="B43" s="24"/>
      <c r="C43" s="26"/>
      <c r="D43" s="13"/>
      <c r="E43" s="13"/>
      <c r="F43" s="13"/>
      <c r="G43" s="13"/>
      <c r="H43" s="13"/>
      <c r="I43" s="13"/>
      <c r="J43" s="13"/>
      <c r="K43" s="13"/>
      <c r="L43" s="13"/>
      <c r="M43" s="13"/>
      <c r="N43" s="13"/>
      <c r="O43" s="13"/>
      <c r="P43" s="13"/>
      <c r="Q43" s="13"/>
      <c r="R43" s="13"/>
      <c r="S43" s="13"/>
      <c r="T43" s="13"/>
    </row>
    <row r="44" spans="1:20" ht="12.75">
      <c r="A44" s="12"/>
      <c r="B44" s="24"/>
      <c r="C44" s="26"/>
      <c r="D44" s="13"/>
      <c r="E44" s="13"/>
      <c r="F44" s="13"/>
      <c r="G44" s="13"/>
      <c r="H44" s="13"/>
      <c r="I44" s="13"/>
      <c r="J44" s="13"/>
      <c r="K44" s="13"/>
      <c r="L44" s="13"/>
      <c r="M44" s="13"/>
      <c r="N44" s="13"/>
      <c r="O44" s="13"/>
      <c r="P44" s="13"/>
      <c r="Q44" s="13"/>
      <c r="R44" s="13"/>
      <c r="S44" s="13"/>
      <c r="T44" s="13"/>
    </row>
    <row r="45" spans="1:20" ht="12.75">
      <c r="A45" s="12"/>
      <c r="B45" s="24"/>
      <c r="C45" s="26"/>
      <c r="D45" s="13"/>
      <c r="E45" s="13"/>
      <c r="F45" s="13"/>
      <c r="G45" s="13"/>
      <c r="H45" s="13"/>
      <c r="I45" s="13"/>
      <c r="J45" s="13"/>
      <c r="K45" s="13"/>
      <c r="L45" s="13"/>
      <c r="M45" s="13"/>
      <c r="N45" s="13"/>
      <c r="O45" s="13"/>
      <c r="P45" s="13"/>
      <c r="Q45" s="13"/>
      <c r="R45" s="13"/>
      <c r="S45" s="13"/>
      <c r="T45" s="13"/>
    </row>
    <row r="46" spans="1:20" ht="12.75">
      <c r="A46" s="12"/>
      <c r="B46" s="24"/>
      <c r="C46" s="26"/>
      <c r="D46" s="13"/>
      <c r="E46" s="13"/>
      <c r="F46" s="13"/>
      <c r="G46" s="13"/>
      <c r="H46" s="13"/>
      <c r="I46" s="13"/>
      <c r="J46" s="13"/>
      <c r="K46" s="13"/>
      <c r="L46" s="13"/>
      <c r="M46" s="13"/>
      <c r="N46" s="13"/>
      <c r="O46" s="13"/>
      <c r="P46" s="13"/>
      <c r="Q46" s="13"/>
      <c r="R46" s="13"/>
      <c r="S46" s="13"/>
      <c r="T46" s="13"/>
    </row>
    <row r="47" spans="1:20" ht="12.75">
      <c r="A47" s="12"/>
      <c r="B47" s="24"/>
      <c r="C47" s="26"/>
      <c r="D47" s="13"/>
      <c r="E47" s="13"/>
      <c r="F47" s="13"/>
      <c r="G47" s="13"/>
      <c r="H47" s="13"/>
      <c r="I47" s="13"/>
      <c r="J47" s="13"/>
      <c r="K47" s="13"/>
      <c r="L47" s="13"/>
      <c r="M47" s="13"/>
      <c r="N47" s="13"/>
      <c r="O47" s="13"/>
      <c r="P47" s="13"/>
      <c r="Q47" s="13"/>
      <c r="R47" s="13"/>
      <c r="S47" s="13"/>
      <c r="T47" s="13"/>
    </row>
    <row r="48" spans="1:20" ht="12.75">
      <c r="A48" s="12"/>
      <c r="B48" s="24"/>
      <c r="C48" s="26"/>
      <c r="D48" s="13"/>
      <c r="E48" s="13"/>
      <c r="F48" s="13"/>
      <c r="G48" s="13"/>
      <c r="H48" s="13"/>
      <c r="I48" s="13"/>
      <c r="J48" s="13"/>
      <c r="K48" s="13"/>
      <c r="L48" s="13"/>
      <c r="M48" s="13"/>
      <c r="N48" s="13"/>
      <c r="O48" s="13"/>
      <c r="P48" s="13"/>
      <c r="Q48" s="13"/>
      <c r="R48" s="13"/>
      <c r="S48" s="13"/>
      <c r="T48" s="13"/>
    </row>
    <row r="49" spans="1:20" ht="12.75">
      <c r="A49" s="12"/>
      <c r="B49" s="24"/>
      <c r="C49" s="26"/>
      <c r="D49" s="13"/>
      <c r="E49" s="13"/>
      <c r="F49" s="13"/>
      <c r="G49" s="13"/>
      <c r="H49" s="13"/>
      <c r="I49" s="13"/>
      <c r="J49" s="13"/>
      <c r="K49" s="13"/>
      <c r="L49" s="13"/>
      <c r="M49" s="13"/>
      <c r="N49" s="13"/>
      <c r="O49" s="13"/>
      <c r="P49" s="13"/>
      <c r="Q49" s="13"/>
      <c r="R49" s="13"/>
      <c r="S49" s="13"/>
      <c r="T49" s="13"/>
    </row>
    <row r="50" spans="1:20" ht="12.75">
      <c r="A50" s="12"/>
      <c r="B50" s="24"/>
      <c r="C50" s="26"/>
      <c r="D50" s="13"/>
      <c r="E50" s="13"/>
      <c r="F50" s="13"/>
      <c r="G50" s="13"/>
      <c r="H50" s="13"/>
      <c r="I50" s="13"/>
      <c r="J50" s="13"/>
      <c r="K50" s="13"/>
      <c r="L50" s="13"/>
      <c r="M50" s="13"/>
      <c r="N50" s="13"/>
      <c r="O50" s="13"/>
      <c r="P50" s="13"/>
      <c r="Q50" s="13"/>
      <c r="R50" s="13"/>
      <c r="S50" s="13"/>
      <c r="T50" s="13"/>
    </row>
    <row r="51" spans="1:20" ht="12.75">
      <c r="A51" s="12"/>
      <c r="B51" s="24"/>
      <c r="C51" s="26"/>
      <c r="D51" s="13"/>
      <c r="E51" s="13"/>
      <c r="F51" s="13"/>
      <c r="G51" s="13"/>
      <c r="H51" s="13"/>
      <c r="I51" s="13"/>
      <c r="J51" s="13"/>
      <c r="K51" s="13"/>
      <c r="L51" s="13"/>
      <c r="M51" s="13"/>
      <c r="N51" s="13"/>
      <c r="O51" s="13"/>
      <c r="P51" s="13"/>
      <c r="Q51" s="13"/>
      <c r="R51" s="13"/>
      <c r="S51" s="13"/>
      <c r="T51" s="13"/>
    </row>
    <row r="52" spans="1:20" ht="12.75">
      <c r="A52" s="12"/>
      <c r="B52" s="24"/>
      <c r="C52" s="26"/>
      <c r="D52" s="13"/>
      <c r="E52" s="27"/>
      <c r="F52" s="13"/>
      <c r="G52" s="13"/>
      <c r="H52" s="13"/>
      <c r="I52" s="13"/>
      <c r="J52" s="13"/>
      <c r="K52" s="13"/>
      <c r="L52" s="13"/>
      <c r="M52" s="13"/>
      <c r="N52" s="13"/>
      <c r="O52" s="13"/>
      <c r="P52" s="13"/>
      <c r="Q52" s="13"/>
      <c r="R52" s="13"/>
      <c r="S52" s="13"/>
      <c r="T52" s="13"/>
    </row>
    <row r="53" spans="1:20" ht="12.75">
      <c r="A53" s="12"/>
      <c r="B53" s="24"/>
      <c r="C53" s="26"/>
      <c r="D53" s="13"/>
      <c r="E53" s="13"/>
      <c r="F53" s="13"/>
      <c r="G53" s="13"/>
      <c r="H53" s="13"/>
      <c r="I53" s="13"/>
      <c r="J53" s="13"/>
      <c r="K53" s="13"/>
      <c r="L53" s="13"/>
      <c r="M53" s="13"/>
      <c r="N53" s="13"/>
      <c r="O53" s="13"/>
      <c r="P53" s="13"/>
      <c r="Q53" s="13"/>
      <c r="R53" s="13"/>
      <c r="S53" s="13"/>
      <c r="T53" s="13"/>
    </row>
    <row r="54" spans="1:20" ht="12.75">
      <c r="A54" s="12"/>
      <c r="B54" s="24"/>
      <c r="C54" s="26"/>
      <c r="D54" s="13"/>
      <c r="E54" s="13"/>
      <c r="F54" s="13"/>
      <c r="G54" s="13"/>
      <c r="H54" s="13"/>
      <c r="I54" s="13"/>
      <c r="J54" s="13"/>
      <c r="K54" s="13"/>
      <c r="L54" s="13"/>
      <c r="M54" s="13"/>
      <c r="N54" s="13"/>
      <c r="O54" s="13"/>
      <c r="P54" s="13"/>
      <c r="Q54" s="13"/>
      <c r="R54" s="13"/>
      <c r="S54" s="13"/>
      <c r="T54" s="13"/>
    </row>
    <row r="55" spans="1:20" ht="12.75">
      <c r="A55" s="12"/>
      <c r="B55" s="24"/>
      <c r="C55" s="26"/>
      <c r="D55" s="13"/>
      <c r="E55" s="13"/>
      <c r="F55" s="13"/>
      <c r="G55" s="13"/>
      <c r="H55" s="13"/>
      <c r="I55" s="13"/>
      <c r="J55" s="13"/>
      <c r="K55" s="13"/>
      <c r="L55" s="13"/>
      <c r="M55" s="13"/>
      <c r="N55" s="13"/>
      <c r="O55" s="13"/>
      <c r="P55" s="13"/>
      <c r="Q55" s="13"/>
      <c r="R55" s="13"/>
      <c r="S55" s="13"/>
      <c r="T55" s="13"/>
    </row>
    <row r="56" spans="1:20" ht="12.75">
      <c r="A56" s="12"/>
      <c r="B56" s="24"/>
      <c r="C56" s="26"/>
      <c r="D56" s="13"/>
      <c r="E56" s="13"/>
      <c r="F56" s="13"/>
      <c r="G56" s="13"/>
      <c r="H56" s="13"/>
      <c r="I56" s="13"/>
      <c r="J56" s="13"/>
      <c r="K56" s="13"/>
      <c r="L56" s="13"/>
      <c r="M56" s="13"/>
      <c r="N56" s="13"/>
      <c r="O56" s="13"/>
      <c r="P56" s="13"/>
      <c r="Q56" s="13"/>
      <c r="R56" s="13"/>
      <c r="S56" s="13"/>
      <c r="T56" s="13"/>
    </row>
    <row r="57" spans="1:20" ht="12.75">
      <c r="A57" s="12"/>
      <c r="B57" s="24"/>
      <c r="C57" s="26"/>
      <c r="D57" s="13"/>
      <c r="E57" s="13"/>
      <c r="F57" s="13"/>
      <c r="G57" s="13"/>
      <c r="H57" s="13"/>
      <c r="I57" s="13"/>
      <c r="J57" s="13"/>
      <c r="K57" s="13"/>
      <c r="L57" s="13"/>
      <c r="M57" s="13"/>
      <c r="N57" s="13"/>
      <c r="O57" s="13"/>
      <c r="P57" s="13"/>
      <c r="Q57" s="13"/>
      <c r="R57" s="13"/>
      <c r="S57" s="13"/>
      <c r="T57" s="13"/>
    </row>
    <row r="58" spans="1:20" ht="12.75">
      <c r="A58" s="12"/>
      <c r="B58" s="24"/>
      <c r="C58" s="26"/>
      <c r="D58" s="13"/>
      <c r="E58" s="13"/>
      <c r="F58" s="13"/>
      <c r="G58" s="13"/>
      <c r="H58" s="13"/>
      <c r="I58" s="13"/>
      <c r="J58" s="13"/>
      <c r="K58" s="13"/>
      <c r="L58" s="13"/>
      <c r="M58" s="13"/>
      <c r="N58" s="13"/>
      <c r="O58" s="13"/>
      <c r="P58" s="13"/>
      <c r="Q58" s="13"/>
      <c r="R58" s="13"/>
      <c r="S58" s="13"/>
      <c r="T58" s="13"/>
    </row>
    <row r="59" spans="1:20" ht="12.75">
      <c r="A59" s="12"/>
      <c r="B59" s="24"/>
      <c r="C59" s="26"/>
      <c r="D59" s="13"/>
      <c r="E59" s="13"/>
      <c r="F59" s="13"/>
      <c r="G59" s="13"/>
      <c r="H59" s="13"/>
      <c r="I59" s="13"/>
      <c r="J59" s="13"/>
      <c r="K59" s="13"/>
      <c r="L59" s="13"/>
      <c r="M59" s="13"/>
      <c r="N59" s="13"/>
      <c r="O59" s="13"/>
      <c r="P59" s="13"/>
      <c r="Q59" s="13"/>
      <c r="R59" s="13"/>
      <c r="S59" s="13"/>
      <c r="T59" s="13"/>
    </row>
    <row r="60" spans="1:20" ht="12.75">
      <c r="A60" s="12"/>
      <c r="B60" s="24"/>
      <c r="C60" s="26"/>
      <c r="D60" s="13"/>
      <c r="E60" s="13"/>
      <c r="F60" s="13"/>
      <c r="G60" s="13"/>
      <c r="H60" s="13"/>
      <c r="I60" s="13"/>
      <c r="J60" s="13"/>
      <c r="K60" s="13"/>
      <c r="L60" s="13"/>
      <c r="M60" s="13"/>
      <c r="N60" s="13"/>
      <c r="O60" s="13"/>
      <c r="P60" s="13"/>
      <c r="Q60" s="13"/>
      <c r="R60" s="13"/>
      <c r="S60" s="13"/>
      <c r="T60" s="13"/>
    </row>
    <row r="61" spans="1:20" ht="12.75">
      <c r="A61" s="12"/>
      <c r="B61" s="24"/>
      <c r="C61" s="26"/>
      <c r="D61" s="13"/>
      <c r="E61" s="13"/>
      <c r="F61" s="13"/>
      <c r="G61" s="13"/>
      <c r="H61" s="13"/>
      <c r="I61" s="13"/>
      <c r="J61" s="13"/>
      <c r="K61" s="13"/>
      <c r="L61" s="13"/>
      <c r="M61" s="13"/>
      <c r="N61" s="13"/>
      <c r="O61" s="13"/>
      <c r="P61" s="13"/>
      <c r="Q61" s="13"/>
      <c r="R61" s="13"/>
      <c r="S61" s="27"/>
      <c r="T61" s="13"/>
    </row>
    <row r="62" spans="1:20" ht="12.75">
      <c r="A62" s="12"/>
      <c r="B62" s="24"/>
      <c r="C62" s="26"/>
      <c r="D62" s="13"/>
      <c r="E62" s="13"/>
      <c r="F62" s="13"/>
      <c r="G62" s="13"/>
      <c r="H62" s="13"/>
      <c r="I62" s="13"/>
      <c r="J62" s="13"/>
      <c r="K62" s="13"/>
      <c r="L62" s="13"/>
      <c r="M62" s="13"/>
      <c r="N62" s="13"/>
      <c r="O62" s="13"/>
      <c r="P62" s="13"/>
      <c r="Q62" s="13"/>
      <c r="R62" s="13"/>
      <c r="S62" s="13"/>
      <c r="T62" s="13"/>
    </row>
    <row r="63" spans="1:20" ht="12.75">
      <c r="A63" s="12"/>
      <c r="B63" s="24"/>
      <c r="C63" s="26"/>
      <c r="D63" s="13"/>
      <c r="E63" s="13"/>
      <c r="F63" s="13"/>
      <c r="G63" s="13"/>
      <c r="H63" s="13"/>
      <c r="I63" s="13"/>
      <c r="J63" s="13"/>
      <c r="K63" s="13"/>
      <c r="L63" s="13"/>
      <c r="M63" s="13"/>
      <c r="N63" s="13"/>
      <c r="O63" s="13"/>
      <c r="P63" s="13"/>
      <c r="Q63" s="13"/>
      <c r="R63" s="13"/>
      <c r="S63" s="13"/>
      <c r="T63" s="13"/>
    </row>
    <row r="64" spans="1:20" ht="12.75">
      <c r="A64" s="12"/>
      <c r="B64" s="24"/>
      <c r="C64" s="26"/>
      <c r="D64" s="13"/>
      <c r="E64" s="13"/>
      <c r="F64" s="13"/>
      <c r="G64" s="13"/>
      <c r="H64" s="13"/>
      <c r="I64" s="13"/>
      <c r="J64" s="13"/>
      <c r="K64" s="13"/>
      <c r="L64" s="13"/>
      <c r="M64" s="13"/>
      <c r="N64" s="13"/>
      <c r="O64" s="13"/>
      <c r="P64" s="13"/>
      <c r="Q64" s="13"/>
      <c r="R64" s="13"/>
      <c r="S64" s="13"/>
      <c r="T64" s="13"/>
    </row>
    <row r="65" spans="1:20" ht="12.75">
      <c r="A65" s="12"/>
      <c r="B65" s="24"/>
      <c r="C65" s="26"/>
      <c r="D65" s="13"/>
      <c r="E65" s="13"/>
      <c r="F65" s="13"/>
      <c r="G65" s="13"/>
      <c r="H65" s="13"/>
      <c r="I65" s="13"/>
      <c r="J65" s="13"/>
      <c r="K65" s="13"/>
      <c r="L65" s="13"/>
      <c r="M65" s="13"/>
      <c r="N65" s="13"/>
      <c r="O65" s="13"/>
      <c r="P65" s="13"/>
      <c r="Q65" s="13"/>
      <c r="R65" s="13"/>
      <c r="S65" s="13"/>
      <c r="T65" s="13"/>
    </row>
    <row r="66" spans="1:20" ht="12.75">
      <c r="A66" s="12"/>
      <c r="B66" s="24"/>
      <c r="C66" s="26"/>
      <c r="D66" s="13"/>
      <c r="E66" s="13"/>
      <c r="F66" s="13"/>
      <c r="G66" s="13"/>
      <c r="H66" s="13"/>
      <c r="I66" s="13"/>
      <c r="J66" s="13"/>
      <c r="K66" s="13"/>
      <c r="L66" s="13"/>
      <c r="M66" s="13"/>
      <c r="N66" s="13"/>
      <c r="O66" s="13"/>
      <c r="P66" s="13"/>
      <c r="Q66" s="13"/>
      <c r="R66" s="13"/>
      <c r="S66" s="13"/>
      <c r="T66" s="13"/>
    </row>
    <row r="67" spans="1:20" ht="12.75">
      <c r="A67" s="12"/>
      <c r="B67" s="24"/>
      <c r="C67" s="26"/>
      <c r="D67" s="13"/>
      <c r="E67" s="13"/>
      <c r="F67" s="13"/>
      <c r="G67" s="13"/>
      <c r="H67" s="13"/>
      <c r="I67" s="13"/>
      <c r="J67" s="13"/>
      <c r="K67" s="13"/>
      <c r="L67" s="13"/>
      <c r="M67" s="13"/>
      <c r="N67" s="13"/>
      <c r="O67" s="13"/>
      <c r="P67" s="13"/>
      <c r="Q67" s="13"/>
      <c r="R67" s="13"/>
      <c r="S67" s="13"/>
      <c r="T67" s="13"/>
    </row>
    <row r="68" spans="1:20" ht="12.75">
      <c r="A68" s="12"/>
      <c r="B68" s="24"/>
      <c r="C68" s="26"/>
      <c r="D68" s="13"/>
      <c r="E68" s="13"/>
      <c r="F68" s="13"/>
      <c r="G68" s="13"/>
      <c r="H68" s="13"/>
      <c r="I68" s="13"/>
      <c r="J68" s="13"/>
      <c r="K68" s="13"/>
      <c r="L68" s="13"/>
      <c r="M68" s="13"/>
      <c r="N68" s="13"/>
      <c r="O68" s="13"/>
      <c r="P68" s="13"/>
      <c r="Q68" s="13"/>
      <c r="R68" s="13"/>
      <c r="S68" s="13"/>
      <c r="T68" s="13"/>
    </row>
    <row r="69" spans="1:20" ht="12.75">
      <c r="A69" s="12"/>
      <c r="B69" s="24"/>
      <c r="C69" s="26"/>
      <c r="D69" s="13"/>
      <c r="E69" s="13"/>
      <c r="F69" s="13"/>
      <c r="G69" s="13"/>
      <c r="H69" s="13"/>
      <c r="I69" s="13"/>
      <c r="J69" s="13"/>
      <c r="K69" s="13"/>
      <c r="L69" s="13"/>
      <c r="M69" s="13"/>
      <c r="N69" s="13"/>
      <c r="O69" s="13"/>
      <c r="P69" s="13"/>
      <c r="Q69" s="13"/>
      <c r="R69" s="13"/>
      <c r="S69" s="13"/>
      <c r="T69" s="13"/>
    </row>
    <row r="70" spans="1:20" ht="12.75">
      <c r="A70" s="12"/>
      <c r="B70" s="24"/>
      <c r="C70" s="26"/>
      <c r="D70" s="13"/>
      <c r="E70" s="13"/>
      <c r="F70" s="13"/>
      <c r="G70" s="13"/>
      <c r="H70" s="13"/>
      <c r="I70" s="13"/>
      <c r="J70" s="13"/>
      <c r="K70" s="13"/>
      <c r="L70" s="13"/>
      <c r="M70" s="13"/>
      <c r="N70" s="13"/>
      <c r="O70" s="13"/>
      <c r="P70" s="13"/>
      <c r="Q70" s="13"/>
      <c r="R70" s="13"/>
      <c r="S70" s="13"/>
      <c r="T70" s="13"/>
    </row>
    <row r="71" spans="1:20" ht="12.75">
      <c r="A71" s="12"/>
      <c r="B71" s="24"/>
      <c r="C71" s="26"/>
      <c r="D71" s="13"/>
      <c r="E71" s="13"/>
      <c r="F71" s="13"/>
      <c r="G71" s="13"/>
      <c r="H71" s="13"/>
      <c r="I71" s="13"/>
      <c r="J71" s="13"/>
      <c r="K71" s="13"/>
      <c r="L71" s="13"/>
      <c r="M71" s="13"/>
      <c r="N71" s="13"/>
      <c r="O71" s="13"/>
      <c r="P71" s="13"/>
      <c r="Q71" s="13"/>
      <c r="R71" s="13"/>
      <c r="S71" s="13"/>
      <c r="T71" s="13"/>
    </row>
    <row r="72" spans="1:20" ht="12.75">
      <c r="A72" s="12"/>
      <c r="B72" s="24"/>
      <c r="C72" s="26"/>
      <c r="D72" s="13"/>
      <c r="E72" s="13"/>
      <c r="F72" s="13"/>
      <c r="G72" s="13"/>
      <c r="H72" s="13"/>
      <c r="I72" s="13"/>
      <c r="J72" s="13"/>
      <c r="K72" s="13"/>
      <c r="L72" s="13"/>
      <c r="M72" s="13"/>
      <c r="N72" s="13"/>
      <c r="O72" s="13"/>
      <c r="P72" s="13"/>
      <c r="Q72" s="13"/>
      <c r="R72" s="13"/>
      <c r="S72" s="13"/>
      <c r="T72" s="13"/>
    </row>
    <row r="73" spans="1:20" ht="12.75">
      <c r="A73" s="12"/>
      <c r="B73" s="24"/>
      <c r="C73" s="26"/>
      <c r="D73" s="13"/>
      <c r="E73" s="13"/>
      <c r="F73" s="13"/>
      <c r="G73" s="13"/>
      <c r="H73" s="13"/>
      <c r="I73" s="13"/>
      <c r="J73" s="13"/>
      <c r="K73" s="13"/>
      <c r="L73" s="13"/>
      <c r="M73" s="13"/>
      <c r="N73" s="13"/>
      <c r="O73" s="13"/>
      <c r="P73" s="13"/>
      <c r="Q73" s="13"/>
      <c r="R73" s="13"/>
      <c r="S73" s="13"/>
      <c r="T73" s="13"/>
    </row>
    <row r="74" spans="1:20" ht="12.75">
      <c r="A74" s="12"/>
      <c r="B74" s="24"/>
      <c r="C74" s="26"/>
      <c r="D74" s="13"/>
      <c r="E74" s="13"/>
      <c r="F74" s="13"/>
      <c r="G74" s="13"/>
      <c r="H74" s="13"/>
      <c r="I74" s="13"/>
      <c r="J74" s="13"/>
      <c r="K74" s="13"/>
      <c r="L74" s="13"/>
      <c r="M74" s="13"/>
      <c r="N74" s="13"/>
      <c r="O74" s="13"/>
      <c r="P74" s="13"/>
      <c r="Q74" s="13"/>
      <c r="R74" s="13"/>
      <c r="S74" s="13"/>
      <c r="T74" s="13"/>
    </row>
    <row r="75" spans="1:20" ht="12.75">
      <c r="A75" s="12"/>
      <c r="B75" s="24"/>
      <c r="C75" s="26"/>
      <c r="D75" s="13"/>
      <c r="E75" s="13"/>
      <c r="F75" s="13"/>
      <c r="G75" s="13"/>
      <c r="H75" s="13"/>
      <c r="I75" s="13"/>
      <c r="J75" s="13"/>
      <c r="K75" s="13"/>
      <c r="L75" s="13"/>
      <c r="M75" s="13"/>
      <c r="N75" s="13"/>
      <c r="O75" s="13"/>
      <c r="P75" s="13"/>
      <c r="Q75" s="13"/>
      <c r="R75" s="13"/>
      <c r="S75" s="13"/>
      <c r="T75" s="13"/>
    </row>
    <row r="76" spans="1:20" ht="12.75">
      <c r="A76" s="12"/>
      <c r="B76" s="24"/>
      <c r="C76" s="26"/>
      <c r="D76" s="13"/>
      <c r="E76" s="13"/>
      <c r="F76" s="13"/>
      <c r="G76" s="13"/>
      <c r="H76" s="13"/>
      <c r="I76" s="13"/>
      <c r="J76" s="13"/>
      <c r="K76" s="13"/>
      <c r="L76" s="13"/>
      <c r="M76" s="13"/>
      <c r="N76" s="13"/>
      <c r="O76" s="13"/>
      <c r="P76" s="13"/>
      <c r="Q76" s="13"/>
      <c r="R76" s="13"/>
      <c r="S76" s="13"/>
      <c r="T76" s="13"/>
    </row>
    <row r="77" spans="1:20" ht="12.75">
      <c r="A77" s="12"/>
      <c r="B77" s="24"/>
      <c r="C77" s="26"/>
      <c r="D77" s="13"/>
      <c r="E77" s="13"/>
      <c r="F77" s="13"/>
      <c r="G77" s="13"/>
      <c r="H77" s="13"/>
      <c r="I77" s="13"/>
      <c r="J77" s="13"/>
      <c r="K77" s="13"/>
      <c r="L77" s="13"/>
      <c r="M77" s="13"/>
      <c r="N77" s="13"/>
      <c r="O77" s="13"/>
      <c r="P77" s="13"/>
      <c r="Q77" s="13"/>
      <c r="R77" s="13"/>
      <c r="S77" s="13"/>
      <c r="T77" s="13"/>
    </row>
    <row r="78" spans="1:20" ht="12.75">
      <c r="A78" s="12"/>
      <c r="B78" s="24"/>
      <c r="C78" s="26"/>
      <c r="D78" s="13"/>
      <c r="E78" s="13"/>
      <c r="F78" s="13"/>
      <c r="G78" s="13"/>
      <c r="H78" s="13"/>
      <c r="I78" s="13"/>
      <c r="J78" s="13"/>
      <c r="K78" s="13"/>
      <c r="L78" s="13"/>
      <c r="M78" s="13"/>
      <c r="N78" s="13"/>
      <c r="O78" s="13"/>
      <c r="P78" s="13"/>
      <c r="Q78" s="13"/>
      <c r="R78" s="13"/>
      <c r="S78" s="13"/>
      <c r="T78" s="13"/>
    </row>
    <row r="79" spans="1:20" ht="12.75">
      <c r="A79" s="12"/>
      <c r="B79" s="24"/>
      <c r="C79" s="26"/>
      <c r="D79" s="13"/>
      <c r="E79" s="13"/>
      <c r="F79" s="13"/>
      <c r="G79" s="13"/>
      <c r="H79" s="13"/>
      <c r="I79" s="13"/>
      <c r="J79" s="13"/>
      <c r="K79" s="13"/>
      <c r="L79" s="13"/>
      <c r="M79" s="13"/>
      <c r="N79" s="13"/>
      <c r="O79" s="13"/>
      <c r="P79" s="13"/>
      <c r="Q79" s="13"/>
      <c r="R79" s="13"/>
      <c r="S79" s="13"/>
      <c r="T79" s="13"/>
    </row>
    <row r="80" spans="1:20" ht="12.75">
      <c r="A80" s="12"/>
      <c r="K80" s="13"/>
      <c r="P80" s="13"/>
      <c r="Q80" s="13"/>
      <c r="R80" s="13"/>
      <c r="S80" s="13"/>
      <c r="T80" s="13"/>
    </row>
    <row r="81" spans="1:20" ht="12.75">
      <c r="A81" s="12"/>
      <c r="K81" s="13"/>
      <c r="Q81" s="13"/>
      <c r="R81" s="13"/>
      <c r="S81" s="13"/>
      <c r="T81" s="13"/>
    </row>
    <row r="82" spans="1:20" ht="12.75">
      <c r="A82" s="12"/>
      <c r="Q82" s="13"/>
      <c r="R82" s="13"/>
      <c r="S82" s="13"/>
      <c r="T82" s="13"/>
    </row>
    <row r="83" spans="1:20" ht="12.75">
      <c r="A83" s="12"/>
      <c r="Q83" s="13"/>
      <c r="R83" s="13"/>
      <c r="S83" s="13"/>
      <c r="T83" s="13"/>
    </row>
    <row r="84" spans="1:20" ht="12.75">
      <c r="A84" s="12"/>
      <c r="Q84" s="13"/>
      <c r="R84" s="13"/>
      <c r="S84" s="13"/>
      <c r="T84" s="13"/>
    </row>
    <row r="85" spans="17:20" ht="12.75">
      <c r="Q85" s="13"/>
      <c r="R85" s="13"/>
      <c r="S85" s="13"/>
      <c r="T85" s="13"/>
    </row>
    <row r="86" spans="17:20" ht="12.75">
      <c r="Q86" s="13"/>
      <c r="R86" s="13"/>
      <c r="S86" s="13"/>
      <c r="T86" s="13"/>
    </row>
    <row r="87" spans="17:20" ht="12.75">
      <c r="Q87" s="13"/>
      <c r="R87" s="13"/>
      <c r="S87" s="13"/>
      <c r="T87" s="13"/>
    </row>
    <row r="88" spans="17:20" ht="12.75">
      <c r="Q88" s="13"/>
      <c r="R88" s="13"/>
      <c r="S88" s="13"/>
      <c r="T88" s="13"/>
    </row>
    <row r="89" spans="17:18" ht="12.75">
      <c r="Q89" s="13"/>
      <c r="R89" s="13"/>
    </row>
    <row r="90" spans="17:18" ht="12.75">
      <c r="Q90" s="13"/>
      <c r="R90" s="13"/>
    </row>
    <row r="91" spans="17:18" ht="12.75">
      <c r="Q91" s="13"/>
      <c r="R91" s="13"/>
    </row>
    <row r="92" spans="17:18" ht="12.75">
      <c r="Q92" s="13"/>
      <c r="R92" s="13"/>
    </row>
  </sheetData>
  <sheetProtection/>
  <mergeCells count="30">
    <mergeCell ref="M10:N10"/>
    <mergeCell ref="M7:N7"/>
    <mergeCell ref="M8:N8"/>
    <mergeCell ref="F3:J3"/>
    <mergeCell ref="B16:H16"/>
    <mergeCell ref="C18:I18"/>
    <mergeCell ref="M12:N12"/>
    <mergeCell ref="F11:G11"/>
    <mergeCell ref="F12:G12"/>
    <mergeCell ref="M11:N11"/>
    <mergeCell ref="F7:G7"/>
    <mergeCell ref="C5:E5"/>
    <mergeCell ref="B14:C14"/>
    <mergeCell ref="R3:V3"/>
    <mergeCell ref="L3:P3"/>
    <mergeCell ref="I7:J7"/>
    <mergeCell ref="I8:J8"/>
    <mergeCell ref="I10:J10"/>
    <mergeCell ref="C8:E8"/>
    <mergeCell ref="F10:G10"/>
    <mergeCell ref="B34:H34"/>
    <mergeCell ref="C31:I31"/>
    <mergeCell ref="C12:E12"/>
    <mergeCell ref="B22:G22"/>
    <mergeCell ref="C20:I20"/>
    <mergeCell ref="F8:G8"/>
    <mergeCell ref="I11:J11"/>
    <mergeCell ref="I12:J12"/>
    <mergeCell ref="B29:G29"/>
    <mergeCell ref="C19:I19"/>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W99"/>
  <sheetViews>
    <sheetView showGridLines="0" showRowColHeaders="0" zoomScale="85" zoomScaleNormal="85" zoomScalePageLayoutView="0" workbookViewId="0" topLeftCell="A1">
      <selection activeCell="H1" sqref="H1"/>
    </sheetView>
  </sheetViews>
  <sheetFormatPr defaultColWidth="9.140625" defaultRowHeight="12.75"/>
  <cols>
    <col min="1" max="1" width="2.8515625" style="2" customWidth="1"/>
    <col min="2" max="2" width="3.7109375" style="2" customWidth="1"/>
    <col min="3" max="4" width="25.7109375" style="2" customWidth="1"/>
    <col min="5" max="5" width="29.421875" style="2" customWidth="1"/>
    <col min="6" max="10" width="20.7109375" style="2" customWidth="1"/>
    <col min="11" max="11" width="2.140625" style="2" customWidth="1"/>
    <col min="12" max="16" width="20.7109375" style="2" customWidth="1"/>
    <col min="17" max="17" width="2.140625" style="2" customWidth="1"/>
    <col min="18" max="22" width="20.7109375" style="2" customWidth="1"/>
    <col min="23" max="23" width="2.140625" style="2" customWidth="1"/>
    <col min="24" max="16384" width="9.140625" style="2" customWidth="1"/>
  </cols>
  <sheetData>
    <row r="1" spans="1:7" ht="19.5" customHeight="1">
      <c r="A1" s="1" t="s">
        <v>324</v>
      </c>
      <c r="G1" s="3"/>
    </row>
    <row r="2" spans="1:7" ht="19.5" customHeight="1" thickBot="1">
      <c r="A2" s="1"/>
      <c r="G2" s="3"/>
    </row>
    <row r="3" spans="1:22" ht="19.5" customHeight="1" thickBot="1">
      <c r="A3" s="70">
        <f>Schools!$A$3</f>
        <v>0</v>
      </c>
      <c r="B3" s="238" t="str">
        <f>INDEX('Data for PN Tool'!$B$5:$B$155,Schools!$A$4)</f>
        <v>Select LA..</v>
      </c>
      <c r="C3" s="54"/>
      <c r="D3" s="5"/>
      <c r="E3" s="5"/>
      <c r="F3" s="300" t="s">
        <v>265</v>
      </c>
      <c r="G3" s="301"/>
      <c r="H3" s="301"/>
      <c r="I3" s="301"/>
      <c r="J3" s="302"/>
      <c r="L3" s="300" t="s">
        <v>281</v>
      </c>
      <c r="M3" s="301"/>
      <c r="N3" s="301"/>
      <c r="O3" s="301"/>
      <c r="P3" s="302"/>
      <c r="R3" s="300" t="s">
        <v>283</v>
      </c>
      <c r="S3" s="301"/>
      <c r="T3" s="301"/>
      <c r="U3" s="301"/>
      <c r="V3" s="302"/>
    </row>
    <row r="4" spans="1:22" ht="34.5" customHeight="1">
      <c r="A4" s="4"/>
      <c r="B4" s="6"/>
      <c r="D4" s="7"/>
      <c r="E4" s="8"/>
      <c r="F4" s="204" t="s">
        <v>181</v>
      </c>
      <c r="G4" s="204" t="s">
        <v>182</v>
      </c>
      <c r="H4" s="204" t="s">
        <v>183</v>
      </c>
      <c r="I4" s="204" t="s">
        <v>272</v>
      </c>
      <c r="J4" s="204" t="s">
        <v>15</v>
      </c>
      <c r="L4" s="204" t="s">
        <v>181</v>
      </c>
      <c r="M4" s="204" t="s">
        <v>182</v>
      </c>
      <c r="N4" s="204" t="s">
        <v>183</v>
      </c>
      <c r="O4" s="204" t="s">
        <v>272</v>
      </c>
      <c r="P4" s="204" t="s">
        <v>15</v>
      </c>
      <c r="R4" s="204" t="s">
        <v>181</v>
      </c>
      <c r="S4" s="204" t="s">
        <v>182</v>
      </c>
      <c r="T4" s="204" t="s">
        <v>183</v>
      </c>
      <c r="U4" s="204" t="s">
        <v>272</v>
      </c>
      <c r="V4" s="204" t="s">
        <v>15</v>
      </c>
    </row>
    <row r="5" spans="1:22" ht="34.5" customHeight="1">
      <c r="A5" s="4"/>
      <c r="B5" s="85" t="s">
        <v>0</v>
      </c>
      <c r="C5" s="297" t="s">
        <v>312</v>
      </c>
      <c r="D5" s="297"/>
      <c r="E5" s="298"/>
      <c r="F5" s="205" t="str">
        <f>IF(A3=0,"Select LA",INDEX('Data for PN Tool'!AN:AN,MATCH($A$3,'Data for PN Tool'!$A:$A,0)))</f>
        <v>Select LA</v>
      </c>
      <c r="G5" s="205" t="str">
        <f>IF(A3=0,"Select LA",INDEX('Data for PN Tool'!AQ:AQ,MATCH($A$3,'Data for PN Tool'!$A:$A,0)))</f>
        <v>Select LA</v>
      </c>
      <c r="H5" s="205" t="str">
        <f>IF(A3=0,"Select LA",INDEX('Data for PN Tool'!AT:AT,MATCH($A$3,'Data for PN Tool'!$A:$A,0)))</f>
        <v>Select LA</v>
      </c>
      <c r="I5" s="205" t="str">
        <f>IF(A3=0,"Select LA",INDEX('Data for PN Tool'!AW:AW,MATCH($A$3,'Data for PN Tool'!$A:$A,0)))</f>
        <v>Select LA</v>
      </c>
      <c r="J5" s="115" t="str">
        <f>IF($A$3=0,"Select LA",SUM(F5:I5))</f>
        <v>Select LA</v>
      </c>
      <c r="L5" s="205" t="str">
        <f>IF(A3=0,"Select LA",INDEX('Data for PN Tool'!CB:CB,MATCH($A$3,'Data for PN Tool'!$A:$A,0)))</f>
        <v>Select LA</v>
      </c>
      <c r="M5" s="205" t="str">
        <f>IF(A3=0,"Select LA",INDEX('Data for PN Tool'!CE:CE,MATCH($A$3,'Data for PN Tool'!$A:$A,0)))</f>
        <v>Select LA</v>
      </c>
      <c r="N5" s="205" t="str">
        <f>IF(A3=0,"Select LA",INDEX('Data for PN Tool'!CH:CH,MATCH($A$3,'Data for PN Tool'!$A:$A,0)))</f>
        <v>Select LA</v>
      </c>
      <c r="O5" s="205" t="str">
        <f>IF(A3=0,"Select LA",INDEX('Data for PN Tool'!CK:CK,MATCH($A$3,'Data for PN Tool'!$A:$A,0)))</f>
        <v>Select LA</v>
      </c>
      <c r="P5" s="115" t="str">
        <f>IF($A$3=0,"Select LA",SUM(L5:O5))</f>
        <v>Select LA</v>
      </c>
      <c r="R5" s="205" t="str">
        <f aca="true" t="shared" si="0" ref="R5:U7">IF($A$3=0,"Select LA",F5*5/12+L5*7/12)</f>
        <v>Select LA</v>
      </c>
      <c r="S5" s="205" t="str">
        <f t="shared" si="0"/>
        <v>Select LA</v>
      </c>
      <c r="T5" s="205" t="str">
        <f t="shared" si="0"/>
        <v>Select LA</v>
      </c>
      <c r="U5" s="205" t="str">
        <f t="shared" si="0"/>
        <v>Select LA</v>
      </c>
      <c r="V5" s="115" t="str">
        <f>IF($A$3=0,"Select LA",SUM(R5:U5))</f>
        <v>Select LA</v>
      </c>
    </row>
    <row r="6" spans="1:23" ht="34.5" customHeight="1">
      <c r="A6" s="10"/>
      <c r="B6" s="85" t="s">
        <v>1</v>
      </c>
      <c r="C6" s="297" t="s">
        <v>313</v>
      </c>
      <c r="D6" s="297"/>
      <c r="E6" s="298"/>
      <c r="F6" s="205" t="str">
        <f>IF(A3=0,"Select LA",INDEX('Data for PN Tool'!AO:AO,MATCH($A$3,'Data for PN Tool'!$A:$A,0)))</f>
        <v>Select LA</v>
      </c>
      <c r="G6" s="205" t="str">
        <f>IF(A3=0,"Select LA",INDEX('Data for PN Tool'!AR:AR,MATCH($A$3,'Data for PN Tool'!$A:$A,0)))</f>
        <v>Select LA</v>
      </c>
      <c r="H6" s="205" t="str">
        <f>IF(A3=0,"Select LA",INDEX('Data for PN Tool'!AU:AU,MATCH($A$3,'Data for PN Tool'!$A:$A,0)))</f>
        <v>Select LA</v>
      </c>
      <c r="I6" s="205" t="str">
        <f>IF(A3=0,"Select LA",INDEX('Data for PN Tool'!AX:AX,MATCH($A$3,'Data for PN Tool'!$A:$A,0)))</f>
        <v>Select LA</v>
      </c>
      <c r="J6" s="115" t="str">
        <f>IF($A$3=0,"Select LA",SUM(F6:I6))</f>
        <v>Select LA</v>
      </c>
      <c r="K6" s="13"/>
      <c r="L6" s="205" t="str">
        <f>IF(A3=0,"Select LA",INDEX('Data for PN Tool'!CC:CC,MATCH($A$3,'Data for PN Tool'!$A:$A,0)))</f>
        <v>Select LA</v>
      </c>
      <c r="M6" s="205" t="str">
        <f>IF(A3=0,"Select LA",INDEX('Data for PN Tool'!CF:CF,MATCH($A$3,'Data for PN Tool'!$A:$A,0)))</f>
        <v>Select LA</v>
      </c>
      <c r="N6" s="205" t="str">
        <f>IF(A3=0,"Select LA",INDEX('Data for PN Tool'!CI:CI,MATCH($A$3,'Data for PN Tool'!$A:$A,0)))</f>
        <v>Select LA</v>
      </c>
      <c r="O6" s="205" t="str">
        <f>IF(A3=0,"Select LA",INDEX('Data for PN Tool'!CL:CL,MATCH($A$3,'Data for PN Tool'!$A:$A,0)))</f>
        <v>Select LA</v>
      </c>
      <c r="P6" s="115" t="str">
        <f>IF($A$3=0,"Select LA",SUM(L6:O6))</f>
        <v>Select LA</v>
      </c>
      <c r="Q6" s="13"/>
      <c r="R6" s="205" t="str">
        <f t="shared" si="0"/>
        <v>Select LA</v>
      </c>
      <c r="S6" s="205" t="str">
        <f t="shared" si="0"/>
        <v>Select LA</v>
      </c>
      <c r="T6" s="205" t="str">
        <f t="shared" si="0"/>
        <v>Select LA</v>
      </c>
      <c r="U6" s="205" t="str">
        <f t="shared" si="0"/>
        <v>Select LA</v>
      </c>
      <c r="V6" s="115" t="str">
        <f>IF($A$3=0,"Select LA",SUM(R6:U6))</f>
        <v>Select LA</v>
      </c>
      <c r="W6" s="13"/>
    </row>
    <row r="7" spans="1:23" ht="34.5" customHeight="1">
      <c r="A7" s="12"/>
      <c r="B7" s="81" t="s">
        <v>3</v>
      </c>
      <c r="C7" s="297" t="s">
        <v>266</v>
      </c>
      <c r="D7" s="297"/>
      <c r="E7" s="298"/>
      <c r="F7" s="205" t="str">
        <f>IF(A3=0,"Select LA",INDEX('Data for PN Tool'!AP:AP,MATCH($A$3,'Data for PN Tool'!$A:$A,0)))</f>
        <v>Select LA</v>
      </c>
      <c r="G7" s="205" t="str">
        <f>IF(A3=0,"Select LA",INDEX('Data for PN Tool'!AS:AS,MATCH($A$3,'Data for PN Tool'!$A:$A,0)))</f>
        <v>Select LA</v>
      </c>
      <c r="H7" s="205" t="str">
        <f>IF(A3=0,"Select LA",INDEX('Data for PN Tool'!AV:AV,MATCH($A$3,'Data for PN Tool'!$A:$A,0)))</f>
        <v>Select LA</v>
      </c>
      <c r="I7" s="205" t="str">
        <f>IF(A3=0,"Select LA",INDEX('Data for PN Tool'!AY:AY,MATCH($A$3,'Data for PN Tool'!$A:$A,0)))</f>
        <v>Select LA</v>
      </c>
      <c r="J7" s="115" t="str">
        <f>IF($A$3=0,"Select LA",SUM(F7:I7))</f>
        <v>Select LA</v>
      </c>
      <c r="K7" s="13"/>
      <c r="L7" s="205" t="str">
        <f>IF(A3=0,"Select LA",INDEX('Data for PN Tool'!CD:CD,MATCH($A$3,'Data for PN Tool'!$A:$A,0)))</f>
        <v>Select LA</v>
      </c>
      <c r="M7" s="205" t="str">
        <f>IF(A3=0,"Select LA",INDEX('Data for PN Tool'!CG:CG,MATCH($A$3,'Data for PN Tool'!$A:$A,0)))</f>
        <v>Select LA</v>
      </c>
      <c r="N7" s="205" t="str">
        <f>IF(A3=0,"Select LA",INDEX('Data for PN Tool'!CJ:CJ,MATCH($A$3,'Data for PN Tool'!$A:$A,0)))</f>
        <v>Select LA</v>
      </c>
      <c r="O7" s="205" t="str">
        <f>IF(A3=0,"Select LA",INDEX('Data for PN Tool'!CM:CM,MATCH($A$3,'Data for PN Tool'!$A:$A,0)))</f>
        <v>Select LA</v>
      </c>
      <c r="P7" s="115" t="str">
        <f>IF($A$3=0,"Select LA",SUM(L7:O7))</f>
        <v>Select LA</v>
      </c>
      <c r="Q7" s="13"/>
      <c r="R7" s="205" t="str">
        <f t="shared" si="0"/>
        <v>Select LA</v>
      </c>
      <c r="S7" s="205" t="str">
        <f t="shared" si="0"/>
        <v>Select LA</v>
      </c>
      <c r="T7" s="205" t="str">
        <f t="shared" si="0"/>
        <v>Select LA</v>
      </c>
      <c r="U7" s="205" t="str">
        <f t="shared" si="0"/>
        <v>Select LA</v>
      </c>
      <c r="V7" s="115" t="str">
        <f>IF($A$3=0,"Select LA",SUM(R7:U7))</f>
        <v>Select LA</v>
      </c>
      <c r="W7" s="13"/>
    </row>
    <row r="8" spans="1:23" ht="34.5" customHeight="1" thickBot="1">
      <c r="A8" s="12"/>
      <c r="B8" s="132" t="s">
        <v>4</v>
      </c>
      <c r="C8" s="135" t="s">
        <v>240</v>
      </c>
      <c r="D8" s="133"/>
      <c r="E8" s="203"/>
      <c r="F8" s="206" t="str">
        <f>IF($A$3=0,"Select LA",SUM(F5:F7))</f>
        <v>Select LA</v>
      </c>
      <c r="G8" s="206" t="str">
        <f>IF($A$3=0,"Select LA",SUM(G5:G7))</f>
        <v>Select LA</v>
      </c>
      <c r="H8" s="206" t="str">
        <f>IF($A$3=0,"Select LA",SUM(H5:H7))</f>
        <v>Select LA</v>
      </c>
      <c r="I8" s="206" t="str">
        <f>IF($A$3=0,"Select LA",SUM(I5:I7))</f>
        <v>Select LA</v>
      </c>
      <c r="J8" s="206" t="str">
        <f>IF($A$3=0,"Select LA",SUM(J5:J7))</f>
        <v>Select LA</v>
      </c>
      <c r="K8" s="13"/>
      <c r="L8" s="206" t="str">
        <f>IF($A$3=0,"Select LA",SUM(L5:L7))</f>
        <v>Select LA</v>
      </c>
      <c r="M8" s="206" t="str">
        <f>IF($A$3=0,"Select LA",SUM(M5:M7))</f>
        <v>Select LA</v>
      </c>
      <c r="N8" s="206" t="str">
        <f>IF($A$3=0,"Select LA",SUM(N5:N7))</f>
        <v>Select LA</v>
      </c>
      <c r="O8" s="206" t="str">
        <f>IF($A$3=0,"Select LA",SUM(O5:O7))</f>
        <v>Select LA</v>
      </c>
      <c r="P8" s="206" t="str">
        <f>IF($A$3=0,"Select LA",SUM(P5:P7))</f>
        <v>Select LA</v>
      </c>
      <c r="Q8" s="13"/>
      <c r="R8" s="206" t="str">
        <f>IF($A$3=0,"Select LA",SUM(R5:R7))</f>
        <v>Select LA</v>
      </c>
      <c r="S8" s="206" t="str">
        <f>IF($A$3=0,"Select LA",SUM(S5:S7))</f>
        <v>Select LA</v>
      </c>
      <c r="T8" s="206" t="str">
        <f>IF($A$3=0,"Select LA",SUM(T5:T7))</f>
        <v>Select LA</v>
      </c>
      <c r="U8" s="206" t="str">
        <f>IF($A$3=0,"Select LA",SUM(U5:U7))</f>
        <v>Select LA</v>
      </c>
      <c r="V8" s="206" t="str">
        <f>IF($A$3=0,"Select LA",SUM(V5:V7))</f>
        <v>Select LA</v>
      </c>
      <c r="W8" s="13"/>
    </row>
    <row r="9" spans="1:16" ht="34.5" customHeight="1" thickBot="1">
      <c r="A9" s="12"/>
      <c r="B9" s="14"/>
      <c r="C9" s="14"/>
      <c r="D9" s="14"/>
      <c r="E9" s="14"/>
      <c r="F9" s="35"/>
      <c r="G9" s="35"/>
      <c r="H9" s="35"/>
      <c r="I9" s="35"/>
      <c r="J9" s="35"/>
      <c r="K9" s="13"/>
      <c r="L9" s="13"/>
      <c r="M9" s="13"/>
      <c r="N9" s="13"/>
      <c r="O9" s="13"/>
      <c r="P9" s="13"/>
    </row>
    <row r="10" spans="1:16" ht="34.5" customHeight="1">
      <c r="A10" s="12"/>
      <c r="B10" s="35"/>
      <c r="C10" s="76"/>
      <c r="D10" s="84"/>
      <c r="F10" s="320" t="s">
        <v>267</v>
      </c>
      <c r="G10" s="321"/>
      <c r="H10" s="35"/>
      <c r="I10" s="320" t="s">
        <v>282</v>
      </c>
      <c r="J10" s="321"/>
      <c r="K10" s="13"/>
      <c r="L10" s="13"/>
      <c r="M10" s="326" t="s">
        <v>284</v>
      </c>
      <c r="N10" s="327"/>
      <c r="O10" s="13"/>
      <c r="P10" s="13"/>
    </row>
    <row r="11" spans="1:16" ht="34.5" customHeight="1">
      <c r="A11" s="12"/>
      <c r="B11" s="83" t="s">
        <v>186</v>
      </c>
      <c r="C11" s="318" t="s">
        <v>314</v>
      </c>
      <c r="D11" s="318"/>
      <c r="E11" s="319"/>
      <c r="F11" s="291" t="str">
        <f>IF($A$3=0,"Select LA",INDEX('Data for PN Tool'!BB:BB,MATCH($A$3,'Data for PN Tool'!$A:$A,0)))</f>
        <v>Select LA</v>
      </c>
      <c r="G11" s="292"/>
      <c r="H11" s="35"/>
      <c r="I11" s="291" t="str">
        <f>IF($A$3=0,"Select LA",INDEX('Data for PN Tool'!CP:CP,MATCH($A$3,'Data for PN Tool'!$A:$A,0)))</f>
        <v>Select LA</v>
      </c>
      <c r="J11" s="292"/>
      <c r="K11" s="13"/>
      <c r="L11" s="13"/>
      <c r="M11" s="291" t="str">
        <f>IF($A$3=0,"Select LA",F11*5/12+I11*7/12)</f>
        <v>Select LA</v>
      </c>
      <c r="N11" s="292"/>
      <c r="O11" s="13"/>
      <c r="P11" s="13"/>
    </row>
    <row r="12" spans="1:16" ht="34.5" customHeight="1">
      <c r="A12" s="12"/>
      <c r="B12" s="83" t="s">
        <v>2</v>
      </c>
      <c r="C12" s="318" t="s">
        <v>315</v>
      </c>
      <c r="D12" s="318"/>
      <c r="E12" s="319"/>
      <c r="F12" s="291" t="str">
        <f>IF($A$3=0,"Select LA",INDEX('Data for PN Tool'!BC:BC,MATCH($A$3,'Data for PN Tool'!$A:$A,0)))</f>
        <v>Select LA</v>
      </c>
      <c r="G12" s="292"/>
      <c r="H12" s="35"/>
      <c r="I12" s="291" t="str">
        <f>IF($A$3=0,"Select LA",INDEX('Data for PN Tool'!CQ:CQ,MATCH($A$3,'Data for PN Tool'!$A:$A,0)))</f>
        <v>Select LA</v>
      </c>
      <c r="J12" s="292"/>
      <c r="K12" s="13"/>
      <c r="L12" s="13"/>
      <c r="M12" s="291" t="str">
        <f>IF($A$3=0,"Select LA",F12*5/12+I12*7/12)</f>
        <v>Select LA</v>
      </c>
      <c r="N12" s="292"/>
      <c r="O12" s="13"/>
      <c r="P12" s="13"/>
    </row>
    <row r="13" spans="1:16" ht="34.5" customHeight="1">
      <c r="A13" s="12"/>
      <c r="B13" s="83" t="s">
        <v>3</v>
      </c>
      <c r="C13" s="318" t="s">
        <v>316</v>
      </c>
      <c r="D13" s="318"/>
      <c r="E13" s="319"/>
      <c r="F13" s="291" t="str">
        <f>IF($A$3=0,"Select LA",INDEX('Data for PN Tool'!BD:BD,MATCH($A$3,'Data for PN Tool'!$A:$A,0)))</f>
        <v>Select LA</v>
      </c>
      <c r="G13" s="292"/>
      <c r="H13" s="35"/>
      <c r="I13" s="291" t="str">
        <f>IF($A$3=0,"Select LA",INDEX('Data for PN Tool'!CR:CR,MATCH($A$3,'Data for PN Tool'!$A:$A,0)))</f>
        <v>Select LA</v>
      </c>
      <c r="J13" s="292"/>
      <c r="K13" s="13"/>
      <c r="L13" s="13"/>
      <c r="M13" s="291" t="str">
        <f>IF($A$3=0,"Select LA",F13*5/12+I13*7/12)</f>
        <v>Select LA</v>
      </c>
      <c r="N13" s="292"/>
      <c r="O13" s="13"/>
      <c r="P13" s="13"/>
    </row>
    <row r="14" spans="1:16" ht="34.5" customHeight="1" thickBot="1">
      <c r="A14" s="12"/>
      <c r="B14" s="119" t="s">
        <v>4</v>
      </c>
      <c r="C14" s="119" t="s">
        <v>239</v>
      </c>
      <c r="D14" s="118"/>
      <c r="E14" s="120"/>
      <c r="F14" s="322" t="str">
        <f>IF($A$3=0,"Select LA",SUM(F11:G13))</f>
        <v>Select LA</v>
      </c>
      <c r="G14" s="323"/>
      <c r="H14" s="35"/>
      <c r="I14" s="322" t="str">
        <f>IF($A$3=0,"Select LA",SUM(I11:J13))</f>
        <v>Select LA</v>
      </c>
      <c r="J14" s="323"/>
      <c r="K14" s="13"/>
      <c r="L14" s="13"/>
      <c r="M14" s="322" t="str">
        <f>IF($A$3=0,"Select LA",SUM(M11:N13))</f>
        <v>Select LA</v>
      </c>
      <c r="N14" s="323"/>
      <c r="O14" s="13"/>
      <c r="P14" s="13"/>
    </row>
    <row r="15" spans="1:16" ht="34.5" customHeight="1" thickBot="1">
      <c r="A15" s="12"/>
      <c r="B15" s="35"/>
      <c r="C15" s="88"/>
      <c r="D15" s="89"/>
      <c r="F15" s="13"/>
      <c r="G15" s="117"/>
      <c r="H15" s="35"/>
      <c r="I15" s="13"/>
      <c r="J15" s="117"/>
      <c r="K15" s="13"/>
      <c r="L15" s="13"/>
      <c r="M15" s="13"/>
      <c r="N15" s="117"/>
      <c r="O15" s="13"/>
      <c r="P15" s="13"/>
    </row>
    <row r="16" spans="1:16" ht="34.5" customHeight="1">
      <c r="A16" s="12"/>
      <c r="F16" s="324" t="s">
        <v>268</v>
      </c>
      <c r="G16" s="325"/>
      <c r="I16" s="324" t="s">
        <v>287</v>
      </c>
      <c r="J16" s="325"/>
      <c r="M16" s="324" t="s">
        <v>283</v>
      </c>
      <c r="N16" s="325"/>
      <c r="O16" s="13"/>
      <c r="P16" s="13"/>
    </row>
    <row r="17" spans="1:16" ht="34.5" customHeight="1">
      <c r="A17" s="12"/>
      <c r="F17" s="310" t="s">
        <v>204</v>
      </c>
      <c r="G17" s="311"/>
      <c r="I17" s="310" t="s">
        <v>204</v>
      </c>
      <c r="J17" s="311"/>
      <c r="M17" s="310" t="s">
        <v>204</v>
      </c>
      <c r="N17" s="311"/>
      <c r="O17" s="13"/>
      <c r="P17" s="13"/>
    </row>
    <row r="18" spans="1:16" ht="34.5" customHeight="1">
      <c r="A18" s="12"/>
      <c r="B18" s="81" t="s">
        <v>0</v>
      </c>
      <c r="C18" s="297" t="s">
        <v>317</v>
      </c>
      <c r="D18" s="297"/>
      <c r="E18" s="298"/>
      <c r="F18" s="291" t="str">
        <f>IF($A$3=0,"Select LA",INDEX('Data for PN Tool'!AZ:AZ,MATCH($A$3,'Data for PN Tool'!$A:$A,0)))</f>
        <v>Select LA</v>
      </c>
      <c r="G18" s="292"/>
      <c r="I18" s="291" t="str">
        <f>IF($A$3=0,"Select LA",INDEX('Data for PN Tool'!CN:CN,MATCH($A$3,'Data for PN Tool'!$A:$A,0)))</f>
        <v>Select LA</v>
      </c>
      <c r="J18" s="292"/>
      <c r="M18" s="328" t="str">
        <f>IF($A$3=0,"Select LA",F18*5/12+I18*7/12)</f>
        <v>Select LA</v>
      </c>
      <c r="N18" s="329"/>
      <c r="O18" s="13"/>
      <c r="P18" s="13"/>
    </row>
    <row r="19" spans="1:16" ht="34.5" customHeight="1">
      <c r="A19" s="12"/>
      <c r="B19" s="81" t="s">
        <v>1</v>
      </c>
      <c r="C19" s="297" t="s">
        <v>318</v>
      </c>
      <c r="D19" s="297"/>
      <c r="E19" s="298"/>
      <c r="F19" s="291" t="str">
        <f>IF($A$3=0,"Select LA",INDEX('Data for PN Tool'!BA:BA,MATCH($A$3,'Data for PN Tool'!$A:$A,0)))</f>
        <v>Select LA</v>
      </c>
      <c r="G19" s="292"/>
      <c r="I19" s="291" t="str">
        <f>IF($A$3=0,"Select LA",INDEX('Data for PN Tool'!CO:CO,MATCH($A$3,'Data for PN Tool'!$A:$A,0)))</f>
        <v>Select LA</v>
      </c>
      <c r="J19" s="292"/>
      <c r="M19" s="328" t="str">
        <f>IF($A$3=0,"Select LA",F19*5/12+I19*7/12)</f>
        <v>Select LA</v>
      </c>
      <c r="N19" s="329"/>
      <c r="O19" s="13"/>
      <c r="P19" s="13"/>
    </row>
    <row r="20" spans="1:16" ht="34.5" customHeight="1" thickBot="1">
      <c r="A20" s="12"/>
      <c r="B20" s="132" t="s">
        <v>3</v>
      </c>
      <c r="C20" s="135" t="s">
        <v>241</v>
      </c>
      <c r="D20" s="133"/>
      <c r="E20" s="134"/>
      <c r="F20" s="293" t="str">
        <f>IF($A$3=0,"Select LA",SUM(F18:G19))</f>
        <v>Select LA</v>
      </c>
      <c r="G20" s="294"/>
      <c r="I20" s="293" t="str">
        <f>IF($A$3=0,"Select LA",SUM(I18:J19))</f>
        <v>Select LA</v>
      </c>
      <c r="J20" s="294"/>
      <c r="M20" s="293" t="str">
        <f>IF($A$3=0,"Select LA",SUM(M18:N19))</f>
        <v>Select LA</v>
      </c>
      <c r="N20" s="294"/>
      <c r="O20" s="13"/>
      <c r="P20" s="13"/>
    </row>
    <row r="21" spans="1:16" ht="39.75" customHeight="1">
      <c r="A21" s="12"/>
      <c r="B21" s="14"/>
      <c r="C21" s="14"/>
      <c r="D21" s="14"/>
      <c r="E21" s="14"/>
      <c r="F21" s="35"/>
      <c r="G21" s="35"/>
      <c r="N21" s="13"/>
      <c r="O21" s="13"/>
      <c r="P21" s="13"/>
    </row>
    <row r="22" spans="1:16" ht="15" customHeight="1">
      <c r="A22" s="12"/>
      <c r="B22" s="307" t="s">
        <v>14</v>
      </c>
      <c r="C22" s="307"/>
      <c r="D22" s="19"/>
      <c r="E22" s="20"/>
      <c r="F22" s="17"/>
      <c r="G22" s="13"/>
      <c r="H22" s="13"/>
      <c r="I22" s="13"/>
      <c r="J22" s="13"/>
      <c r="K22" s="13"/>
      <c r="L22" s="13"/>
      <c r="M22" s="13"/>
      <c r="N22" s="13"/>
      <c r="O22" s="13"/>
      <c r="P22" s="13"/>
    </row>
    <row r="23" spans="1:16" ht="9.75" customHeight="1">
      <c r="A23" s="12"/>
      <c r="B23" s="18"/>
      <c r="C23" s="18"/>
      <c r="D23" s="19"/>
      <c r="E23" s="20"/>
      <c r="F23" s="17"/>
      <c r="G23" s="13"/>
      <c r="H23" s="13"/>
      <c r="I23" s="13"/>
      <c r="J23" s="13"/>
      <c r="K23" s="13"/>
      <c r="L23" s="13"/>
      <c r="M23" s="13"/>
      <c r="N23" s="13"/>
      <c r="O23" s="13"/>
      <c r="P23" s="13"/>
    </row>
    <row r="24" spans="1:16" ht="15" customHeight="1">
      <c r="A24" s="12"/>
      <c r="B24" s="308" t="s">
        <v>303</v>
      </c>
      <c r="C24" s="308"/>
      <c r="D24" s="308"/>
      <c r="E24" s="308"/>
      <c r="F24" s="308"/>
      <c r="G24" s="308"/>
      <c r="H24" s="308"/>
      <c r="I24" s="21"/>
      <c r="J24" s="21"/>
      <c r="K24" s="13"/>
      <c r="L24" s="13"/>
      <c r="M24" s="13"/>
      <c r="N24" s="13"/>
      <c r="O24" s="13"/>
      <c r="P24" s="13"/>
    </row>
    <row r="25" spans="1:16" ht="9.75" customHeight="1">
      <c r="A25" s="12"/>
      <c r="B25" s="137"/>
      <c r="C25" s="137"/>
      <c r="D25" s="137"/>
      <c r="E25" s="137"/>
      <c r="F25" s="137"/>
      <c r="G25" s="137"/>
      <c r="H25" s="137"/>
      <c r="I25" s="21"/>
      <c r="J25" s="21"/>
      <c r="K25" s="13"/>
      <c r="L25" s="13"/>
      <c r="M25" s="13"/>
      <c r="N25" s="13"/>
      <c r="O25" s="13"/>
      <c r="P25" s="13"/>
    </row>
    <row r="26" spans="1:16" ht="15" customHeight="1">
      <c r="A26" s="1"/>
      <c r="B26" s="74" t="s">
        <v>6</v>
      </c>
      <c r="C26" s="313" t="s">
        <v>7</v>
      </c>
      <c r="D26" s="314"/>
      <c r="E26" s="314"/>
      <c r="F26" s="314"/>
      <c r="G26" s="314"/>
      <c r="H26" s="314"/>
      <c r="I26" s="314"/>
      <c r="J26" s="23"/>
      <c r="K26" s="13"/>
      <c r="L26" s="13"/>
      <c r="M26" s="13"/>
      <c r="N26" s="13"/>
      <c r="O26" s="13"/>
      <c r="P26" s="13"/>
    </row>
    <row r="27" spans="1:16" ht="15" customHeight="1">
      <c r="A27" s="12"/>
      <c r="B27" s="74" t="s">
        <v>8</v>
      </c>
      <c r="C27" s="316" t="s">
        <v>11</v>
      </c>
      <c r="D27" s="316"/>
      <c r="E27" s="316"/>
      <c r="F27" s="316"/>
      <c r="G27" s="316"/>
      <c r="H27" s="316"/>
      <c r="I27" s="316"/>
      <c r="J27" s="33"/>
      <c r="K27" s="13"/>
      <c r="L27" s="13"/>
      <c r="M27" s="13"/>
      <c r="N27" s="13"/>
      <c r="O27" s="13"/>
      <c r="P27" s="13"/>
    </row>
    <row r="28" spans="1:16" ht="15" customHeight="1">
      <c r="A28" s="12"/>
      <c r="B28" s="74" t="s">
        <v>9</v>
      </c>
      <c r="C28" s="313" t="s">
        <v>304</v>
      </c>
      <c r="D28" s="313"/>
      <c r="E28" s="313"/>
      <c r="F28" s="313"/>
      <c r="G28" s="313"/>
      <c r="H28" s="313"/>
      <c r="I28" s="313"/>
      <c r="J28" s="32"/>
      <c r="K28" s="13"/>
      <c r="L28" s="13"/>
      <c r="M28" s="13"/>
      <c r="N28" s="13"/>
      <c r="O28" s="13"/>
      <c r="P28" s="13"/>
    </row>
    <row r="29" spans="1:16" ht="9.75" customHeight="1">
      <c r="A29" s="12"/>
      <c r="B29" s="18"/>
      <c r="C29" s="18"/>
      <c r="D29" s="13"/>
      <c r="E29" s="13"/>
      <c r="F29" s="13"/>
      <c r="G29" s="13"/>
      <c r="H29" s="13"/>
      <c r="I29" s="13"/>
      <c r="J29" s="13"/>
      <c r="K29" s="13"/>
      <c r="L29" s="13"/>
      <c r="M29" s="13"/>
      <c r="N29" s="13"/>
      <c r="O29" s="13"/>
      <c r="P29" s="13"/>
    </row>
    <row r="30" spans="1:16" ht="15" customHeight="1">
      <c r="A30" s="12"/>
      <c r="B30" s="308" t="s">
        <v>305</v>
      </c>
      <c r="C30" s="308"/>
      <c r="D30" s="308"/>
      <c r="E30" s="308"/>
      <c r="F30" s="308"/>
      <c r="G30" s="76"/>
      <c r="H30" s="25"/>
      <c r="I30" s="25"/>
      <c r="J30" s="25"/>
      <c r="K30" s="13"/>
      <c r="L30" s="13"/>
      <c r="M30" s="13"/>
      <c r="N30" s="13"/>
      <c r="O30" s="13"/>
      <c r="P30" s="13"/>
    </row>
    <row r="31" spans="1:16" ht="9.75" customHeight="1">
      <c r="A31" s="12"/>
      <c r="B31" s="137"/>
      <c r="C31" s="137"/>
      <c r="D31" s="137"/>
      <c r="E31" s="137"/>
      <c r="F31" s="76"/>
      <c r="G31" s="76"/>
      <c r="H31" s="25"/>
      <c r="I31" s="25"/>
      <c r="J31" s="25"/>
      <c r="K31" s="13"/>
      <c r="L31" s="13"/>
      <c r="M31" s="13"/>
      <c r="N31" s="13"/>
      <c r="O31" s="13"/>
      <c r="P31" s="13"/>
    </row>
    <row r="32" spans="1:16" ht="15" customHeight="1">
      <c r="A32" s="12"/>
      <c r="B32" s="141" t="s">
        <v>10</v>
      </c>
      <c r="C32" s="317" t="s">
        <v>308</v>
      </c>
      <c r="D32" s="317"/>
      <c r="E32" s="317"/>
      <c r="F32" s="317"/>
      <c r="G32" s="138"/>
      <c r="H32" s="79"/>
      <c r="I32" s="79"/>
      <c r="J32" s="79"/>
      <c r="K32" s="13"/>
      <c r="L32" s="13"/>
      <c r="M32" s="13"/>
      <c r="N32" s="13"/>
      <c r="O32" s="13"/>
      <c r="P32" s="13"/>
    </row>
    <row r="33" spans="1:16" ht="15" customHeight="1">
      <c r="A33" s="12"/>
      <c r="C33" s="158" t="s">
        <v>200</v>
      </c>
      <c r="D33" s="139"/>
      <c r="E33" s="139"/>
      <c r="F33" s="139"/>
      <c r="G33" s="139"/>
      <c r="H33" s="139"/>
      <c r="I33" s="78"/>
      <c r="J33" s="78"/>
      <c r="K33" s="13"/>
      <c r="L33" s="13"/>
      <c r="M33" s="13"/>
      <c r="N33" s="13"/>
      <c r="O33" s="13"/>
      <c r="P33" s="13"/>
    </row>
    <row r="34" spans="1:16" ht="15" customHeight="1">
      <c r="A34" s="12"/>
      <c r="C34" s="158" t="s">
        <v>201</v>
      </c>
      <c r="D34" s="139"/>
      <c r="E34" s="139"/>
      <c r="F34" s="139"/>
      <c r="G34" s="139"/>
      <c r="H34" s="78"/>
      <c r="I34" s="78"/>
      <c r="J34" s="78"/>
      <c r="K34" s="13"/>
      <c r="L34" s="13"/>
      <c r="M34" s="13"/>
      <c r="N34" s="13"/>
      <c r="O34" s="13"/>
      <c r="P34" s="13"/>
    </row>
    <row r="35" spans="1:16" ht="15" customHeight="1">
      <c r="A35" s="12"/>
      <c r="C35" s="158" t="s">
        <v>202</v>
      </c>
      <c r="D35" s="139"/>
      <c r="E35" s="139"/>
      <c r="F35" s="139"/>
      <c r="G35" s="139"/>
      <c r="H35" s="139"/>
      <c r="I35" s="78"/>
      <c r="J35" s="78"/>
      <c r="K35" s="13"/>
      <c r="L35" s="13"/>
      <c r="M35" s="13"/>
      <c r="N35" s="13"/>
      <c r="O35" s="13"/>
      <c r="P35" s="13"/>
    </row>
    <row r="36" spans="1:16" ht="15" customHeight="1">
      <c r="A36" s="12"/>
      <c r="B36" s="141" t="s">
        <v>12</v>
      </c>
      <c r="C36" s="33" t="s">
        <v>306</v>
      </c>
      <c r="D36" s="142"/>
      <c r="E36" s="142"/>
      <c r="F36" s="142"/>
      <c r="G36" s="142"/>
      <c r="H36" s="16"/>
      <c r="I36" s="16"/>
      <c r="J36" s="16"/>
      <c r="K36" s="13"/>
      <c r="L36" s="13"/>
      <c r="M36" s="13"/>
      <c r="N36" s="13"/>
      <c r="O36" s="13"/>
      <c r="P36" s="13"/>
    </row>
    <row r="37" spans="1:16" ht="15" customHeight="1">
      <c r="A37" s="12"/>
      <c r="C37" s="158" t="s">
        <v>200</v>
      </c>
      <c r="D37" s="139"/>
      <c r="E37" s="139"/>
      <c r="F37" s="139"/>
      <c r="G37" s="139"/>
      <c r="H37" s="139"/>
      <c r="I37" s="78"/>
      <c r="J37" s="78"/>
      <c r="K37" s="13"/>
      <c r="L37" s="13"/>
      <c r="M37" s="13"/>
      <c r="N37" s="13"/>
      <c r="O37" s="13"/>
      <c r="P37" s="13"/>
    </row>
    <row r="38" spans="1:16" ht="15" customHeight="1">
      <c r="A38" s="12"/>
      <c r="C38" s="158" t="s">
        <v>203</v>
      </c>
      <c r="D38" s="139"/>
      <c r="E38" s="139"/>
      <c r="F38" s="139"/>
      <c r="G38" s="139"/>
      <c r="H38" s="78"/>
      <c r="I38" s="78"/>
      <c r="J38" s="78"/>
      <c r="K38" s="13"/>
      <c r="L38" s="13"/>
      <c r="M38" s="13"/>
      <c r="N38" s="13"/>
      <c r="O38" s="13"/>
      <c r="P38" s="13"/>
    </row>
    <row r="39" spans="1:16" ht="15" customHeight="1">
      <c r="A39" s="12"/>
      <c r="C39" s="158" t="s">
        <v>202</v>
      </c>
      <c r="D39" s="139"/>
      <c r="E39" s="139"/>
      <c r="F39" s="139"/>
      <c r="G39" s="139"/>
      <c r="H39" s="139"/>
      <c r="I39" s="78"/>
      <c r="J39" s="78"/>
      <c r="K39" s="13"/>
      <c r="L39" s="13"/>
      <c r="M39" s="13"/>
      <c r="N39" s="13"/>
      <c r="O39" s="13"/>
      <c r="P39" s="13"/>
    </row>
    <row r="40" spans="1:16" ht="9.75" customHeight="1">
      <c r="A40" s="12"/>
      <c r="B40" s="315"/>
      <c r="C40" s="315"/>
      <c r="D40" s="315"/>
      <c r="E40" s="315"/>
      <c r="F40" s="315"/>
      <c r="G40" s="315"/>
      <c r="H40" s="315"/>
      <c r="I40" s="28"/>
      <c r="J40" s="28"/>
      <c r="K40" s="13"/>
      <c r="L40" s="13"/>
      <c r="M40" s="13"/>
      <c r="N40" s="13"/>
      <c r="O40" s="13"/>
      <c r="P40" s="13"/>
    </row>
    <row r="41" spans="1:16" ht="15" customHeight="1">
      <c r="A41" s="12"/>
      <c r="B41" s="309" t="s">
        <v>307</v>
      </c>
      <c r="C41" s="309"/>
      <c r="D41" s="309"/>
      <c r="E41" s="309"/>
      <c r="F41" s="309"/>
      <c r="G41" s="309"/>
      <c r="H41" s="13"/>
      <c r="I41" s="13"/>
      <c r="J41" s="13"/>
      <c r="K41" s="13"/>
      <c r="L41" s="13"/>
      <c r="M41" s="13"/>
      <c r="N41" s="13"/>
      <c r="O41" s="13"/>
      <c r="P41" s="13"/>
    </row>
    <row r="42" spans="1:16" ht="9.75" customHeight="1">
      <c r="A42" s="12"/>
      <c r="B42" s="143"/>
      <c r="C42" s="143"/>
      <c r="D42" s="143"/>
      <c r="E42" s="143"/>
      <c r="F42" s="143"/>
      <c r="G42" s="143"/>
      <c r="H42" s="13"/>
      <c r="I42" s="13"/>
      <c r="J42" s="13"/>
      <c r="K42" s="13"/>
      <c r="L42" s="13"/>
      <c r="M42" s="13"/>
      <c r="N42" s="13"/>
      <c r="O42" s="13"/>
      <c r="P42" s="13"/>
    </row>
    <row r="43" spans="1:16" ht="15" customHeight="1">
      <c r="A43" s="12"/>
      <c r="B43" s="74" t="s">
        <v>16</v>
      </c>
      <c r="C43" s="312" t="s">
        <v>13</v>
      </c>
      <c r="D43" s="312"/>
      <c r="E43" s="312"/>
      <c r="F43" s="312"/>
      <c r="G43" s="312"/>
      <c r="H43" s="312"/>
      <c r="I43" s="312"/>
      <c r="J43" s="75"/>
      <c r="K43" s="13"/>
      <c r="L43" s="13"/>
      <c r="M43" s="13"/>
      <c r="N43" s="13"/>
      <c r="O43" s="13"/>
      <c r="P43" s="13"/>
    </row>
    <row r="44" spans="1:16" ht="15" customHeight="1">
      <c r="A44" s="12"/>
      <c r="B44" s="24"/>
      <c r="C44" s="26"/>
      <c r="D44" s="13"/>
      <c r="E44" s="13"/>
      <c r="F44" s="13"/>
      <c r="G44" s="13"/>
      <c r="H44" s="13"/>
      <c r="I44" s="13"/>
      <c r="J44" s="13"/>
      <c r="K44" s="13"/>
      <c r="L44" s="13"/>
      <c r="M44" s="13"/>
      <c r="N44" s="13"/>
      <c r="O44" s="13"/>
      <c r="P44" s="13"/>
    </row>
    <row r="45" spans="1:16" ht="6.75" customHeight="1">
      <c r="A45" s="12"/>
      <c r="B45" s="24"/>
      <c r="C45" s="26"/>
      <c r="D45" s="13"/>
      <c r="E45" s="13"/>
      <c r="F45" s="13"/>
      <c r="G45" s="13"/>
      <c r="H45" s="13"/>
      <c r="I45" s="13"/>
      <c r="J45" s="13"/>
      <c r="K45" s="13"/>
      <c r="L45" s="13"/>
      <c r="M45" s="13"/>
      <c r="N45" s="13"/>
      <c r="O45" s="13"/>
      <c r="P45" s="13"/>
    </row>
    <row r="46" spans="1:16" ht="12.75">
      <c r="A46" s="12"/>
      <c r="B46" s="24"/>
      <c r="C46" s="26"/>
      <c r="D46" s="13"/>
      <c r="E46" s="13"/>
      <c r="F46" s="13"/>
      <c r="G46" s="13"/>
      <c r="H46" s="13"/>
      <c r="I46" s="13"/>
      <c r="J46" s="13"/>
      <c r="K46" s="13"/>
      <c r="L46" s="13"/>
      <c r="M46" s="13"/>
      <c r="N46" s="13"/>
      <c r="O46" s="13"/>
      <c r="P46" s="13"/>
    </row>
    <row r="47" spans="1:16" ht="12.75">
      <c r="A47" s="12"/>
      <c r="B47" s="24"/>
      <c r="C47" s="26"/>
      <c r="D47" s="13"/>
      <c r="E47" s="13"/>
      <c r="F47" s="13"/>
      <c r="G47" s="13"/>
      <c r="H47" s="13"/>
      <c r="I47" s="13"/>
      <c r="J47" s="13"/>
      <c r="K47" s="13"/>
      <c r="L47" s="13"/>
      <c r="M47" s="13"/>
      <c r="N47" s="13"/>
      <c r="O47" s="13"/>
      <c r="P47" s="13"/>
    </row>
    <row r="48" spans="1:16" ht="12.75">
      <c r="A48" s="12"/>
      <c r="B48" s="24"/>
      <c r="C48" s="26"/>
      <c r="D48" s="13"/>
      <c r="E48" s="13"/>
      <c r="F48" s="13"/>
      <c r="G48" s="13"/>
      <c r="H48" s="13"/>
      <c r="I48" s="13"/>
      <c r="J48" s="13"/>
      <c r="K48" s="13"/>
      <c r="L48" s="13"/>
      <c r="M48" s="13"/>
      <c r="N48" s="13"/>
      <c r="O48" s="13"/>
      <c r="P48" s="13"/>
    </row>
    <row r="49" spans="1:16" ht="12.75">
      <c r="A49" s="12"/>
      <c r="B49" s="24"/>
      <c r="C49" s="26"/>
      <c r="D49" s="13"/>
      <c r="E49" s="13"/>
      <c r="F49" s="13"/>
      <c r="G49" s="13"/>
      <c r="H49" s="13"/>
      <c r="I49" s="13"/>
      <c r="J49" s="13"/>
      <c r="K49" s="13"/>
      <c r="L49" s="13"/>
      <c r="M49" s="13"/>
      <c r="N49" s="13"/>
      <c r="O49" s="13"/>
      <c r="P49" s="13"/>
    </row>
    <row r="50" spans="1:16" ht="12.75">
      <c r="A50" s="12"/>
      <c r="B50" s="24"/>
      <c r="C50" s="26"/>
      <c r="D50" s="13"/>
      <c r="E50" s="13"/>
      <c r="F50" s="13"/>
      <c r="G50" s="13"/>
      <c r="H50" s="13"/>
      <c r="I50" s="13"/>
      <c r="J50" s="13"/>
      <c r="K50" s="13"/>
      <c r="L50" s="13"/>
      <c r="M50" s="13"/>
      <c r="N50" s="13"/>
      <c r="O50" s="13"/>
      <c r="P50" s="13"/>
    </row>
    <row r="51" spans="1:16" ht="12.75">
      <c r="A51" s="12"/>
      <c r="B51" s="24"/>
      <c r="C51" s="26"/>
      <c r="D51" s="13"/>
      <c r="E51" s="13"/>
      <c r="F51" s="13"/>
      <c r="G51" s="13"/>
      <c r="H51" s="13"/>
      <c r="I51" s="13"/>
      <c r="J51" s="13"/>
      <c r="K51" s="13"/>
      <c r="L51" s="13"/>
      <c r="M51" s="13"/>
      <c r="N51" s="13"/>
      <c r="O51" s="13"/>
      <c r="P51" s="13"/>
    </row>
    <row r="52" spans="1:16" ht="12.75">
      <c r="A52" s="12"/>
      <c r="B52" s="24"/>
      <c r="C52" s="26"/>
      <c r="D52" s="13"/>
      <c r="E52" s="13"/>
      <c r="F52" s="13"/>
      <c r="G52" s="13"/>
      <c r="H52" s="13"/>
      <c r="I52" s="13"/>
      <c r="J52" s="13"/>
      <c r="K52" s="13"/>
      <c r="L52" s="13"/>
      <c r="M52" s="13"/>
      <c r="N52" s="13"/>
      <c r="O52" s="13"/>
      <c r="P52" s="13"/>
    </row>
    <row r="53" spans="1:16" ht="12.75">
      <c r="A53" s="12"/>
      <c r="B53" s="24"/>
      <c r="C53" s="26"/>
      <c r="D53" s="13"/>
      <c r="E53" s="13"/>
      <c r="F53" s="13"/>
      <c r="G53" s="13"/>
      <c r="H53" s="13"/>
      <c r="I53" s="13"/>
      <c r="J53" s="13"/>
      <c r="K53" s="13"/>
      <c r="L53" s="13"/>
      <c r="M53" s="13"/>
      <c r="N53" s="13"/>
      <c r="O53" s="13"/>
      <c r="P53" s="13"/>
    </row>
    <row r="54" spans="1:16" ht="12.75">
      <c r="A54" s="12"/>
      <c r="B54" s="24"/>
      <c r="C54" s="26"/>
      <c r="D54" s="13"/>
      <c r="E54" s="13"/>
      <c r="F54" s="13"/>
      <c r="G54" s="13"/>
      <c r="H54" s="13"/>
      <c r="I54" s="13"/>
      <c r="J54" s="13"/>
      <c r="K54" s="13"/>
      <c r="L54" s="13"/>
      <c r="M54" s="13"/>
      <c r="N54" s="13"/>
      <c r="O54" s="13"/>
      <c r="P54" s="13"/>
    </row>
    <row r="55" spans="1:16" ht="12.75">
      <c r="A55" s="12"/>
      <c r="B55" s="24"/>
      <c r="C55" s="26"/>
      <c r="D55" s="13"/>
      <c r="E55" s="13"/>
      <c r="F55" s="13"/>
      <c r="G55" s="13"/>
      <c r="H55" s="13"/>
      <c r="I55" s="13"/>
      <c r="J55" s="13"/>
      <c r="K55" s="13"/>
      <c r="L55" s="13"/>
      <c r="M55" s="13"/>
      <c r="N55" s="13"/>
      <c r="O55" s="13"/>
      <c r="P55" s="13"/>
    </row>
    <row r="56" spans="1:16" ht="12.75">
      <c r="A56" s="12"/>
      <c r="B56" s="24"/>
      <c r="C56" s="26"/>
      <c r="D56" s="13"/>
      <c r="E56" s="13"/>
      <c r="F56" s="13"/>
      <c r="G56" s="13"/>
      <c r="H56" s="13"/>
      <c r="I56" s="13"/>
      <c r="J56" s="13"/>
      <c r="K56" s="13"/>
      <c r="L56" s="13"/>
      <c r="M56" s="13"/>
      <c r="N56" s="13"/>
      <c r="O56" s="13"/>
      <c r="P56" s="13"/>
    </row>
    <row r="57" spans="1:16" ht="12.75">
      <c r="A57" s="12"/>
      <c r="B57" s="24"/>
      <c r="C57" s="26"/>
      <c r="D57" s="13"/>
      <c r="E57" s="13"/>
      <c r="F57" s="13"/>
      <c r="G57" s="13"/>
      <c r="H57" s="13"/>
      <c r="I57" s="13"/>
      <c r="J57" s="13"/>
      <c r="K57" s="13"/>
      <c r="L57" s="13"/>
      <c r="M57" s="13"/>
      <c r="N57" s="13"/>
      <c r="O57" s="13"/>
      <c r="P57" s="13"/>
    </row>
    <row r="58" spans="1:16" ht="12.75">
      <c r="A58" s="12"/>
      <c r="B58" s="24"/>
      <c r="C58" s="26"/>
      <c r="D58" s="13"/>
      <c r="E58" s="13"/>
      <c r="F58" s="13"/>
      <c r="G58" s="13"/>
      <c r="H58" s="13"/>
      <c r="I58" s="13"/>
      <c r="J58" s="13"/>
      <c r="K58" s="13"/>
      <c r="L58" s="13"/>
      <c r="M58" s="13"/>
      <c r="N58" s="13"/>
      <c r="O58" s="13"/>
      <c r="P58" s="13"/>
    </row>
    <row r="59" spans="1:16" ht="12.75">
      <c r="A59" s="12"/>
      <c r="B59" s="24"/>
      <c r="C59" s="26"/>
      <c r="D59" s="13"/>
      <c r="E59" s="27"/>
      <c r="F59" s="13"/>
      <c r="G59" s="13"/>
      <c r="H59" s="13"/>
      <c r="I59" s="13"/>
      <c r="J59" s="13"/>
      <c r="K59" s="13"/>
      <c r="L59" s="13"/>
      <c r="M59" s="13"/>
      <c r="N59" s="13"/>
      <c r="O59" s="13"/>
      <c r="P59" s="13"/>
    </row>
    <row r="60" spans="1:16" ht="12.75">
      <c r="A60" s="12"/>
      <c r="B60" s="24"/>
      <c r="C60" s="26"/>
      <c r="D60" s="13"/>
      <c r="E60" s="13"/>
      <c r="F60" s="13"/>
      <c r="G60" s="13"/>
      <c r="H60" s="13"/>
      <c r="I60" s="13"/>
      <c r="J60" s="13"/>
      <c r="K60" s="13"/>
      <c r="L60" s="13"/>
      <c r="M60" s="13"/>
      <c r="N60" s="13"/>
      <c r="O60" s="13"/>
      <c r="P60" s="13"/>
    </row>
    <row r="61" spans="1:16" ht="12.75">
      <c r="A61" s="12"/>
      <c r="B61" s="24"/>
      <c r="C61" s="26"/>
      <c r="D61" s="13"/>
      <c r="E61" s="13"/>
      <c r="F61" s="13"/>
      <c r="G61" s="13"/>
      <c r="H61" s="13"/>
      <c r="I61" s="13"/>
      <c r="J61" s="13"/>
      <c r="K61" s="13"/>
      <c r="L61" s="13"/>
      <c r="M61" s="13"/>
      <c r="N61" s="13"/>
      <c r="O61" s="13"/>
      <c r="P61" s="13"/>
    </row>
    <row r="62" spans="1:16" ht="12.75">
      <c r="A62" s="12"/>
      <c r="B62" s="24"/>
      <c r="C62" s="26"/>
      <c r="D62" s="13"/>
      <c r="E62" s="13"/>
      <c r="F62" s="13"/>
      <c r="G62" s="13"/>
      <c r="H62" s="13"/>
      <c r="I62" s="13"/>
      <c r="J62" s="13"/>
      <c r="K62" s="13"/>
      <c r="L62" s="13"/>
      <c r="M62" s="13"/>
      <c r="N62" s="13"/>
      <c r="O62" s="13"/>
      <c r="P62" s="13"/>
    </row>
    <row r="63" spans="1:16" ht="12.75">
      <c r="A63" s="12"/>
      <c r="B63" s="24"/>
      <c r="C63" s="26"/>
      <c r="D63" s="13"/>
      <c r="E63" s="13"/>
      <c r="F63" s="13"/>
      <c r="G63" s="13"/>
      <c r="H63" s="13"/>
      <c r="I63" s="13"/>
      <c r="J63" s="13"/>
      <c r="K63" s="13"/>
      <c r="L63" s="13"/>
      <c r="M63" s="13"/>
      <c r="N63" s="13"/>
      <c r="O63" s="13"/>
      <c r="P63" s="13"/>
    </row>
    <row r="64" spans="1:16" ht="12.75">
      <c r="A64" s="12"/>
      <c r="B64" s="24"/>
      <c r="C64" s="26"/>
      <c r="D64" s="13"/>
      <c r="E64" s="13"/>
      <c r="F64" s="13"/>
      <c r="G64" s="13"/>
      <c r="H64" s="13"/>
      <c r="I64" s="13"/>
      <c r="J64" s="13"/>
      <c r="K64" s="13"/>
      <c r="L64" s="13"/>
      <c r="M64" s="13"/>
      <c r="N64" s="13"/>
      <c r="O64" s="13"/>
      <c r="P64" s="13"/>
    </row>
    <row r="65" spans="1:16" ht="12.75">
      <c r="A65" s="12"/>
      <c r="B65" s="24"/>
      <c r="C65" s="26"/>
      <c r="D65" s="13"/>
      <c r="E65" s="13"/>
      <c r="F65" s="13"/>
      <c r="G65" s="13"/>
      <c r="H65" s="13"/>
      <c r="I65" s="13"/>
      <c r="J65" s="13"/>
      <c r="K65" s="13"/>
      <c r="L65" s="13"/>
      <c r="M65" s="13"/>
      <c r="N65" s="13"/>
      <c r="O65" s="13"/>
      <c r="P65" s="13"/>
    </row>
    <row r="66" spans="1:16" ht="12.75">
      <c r="A66" s="12"/>
      <c r="B66" s="24"/>
      <c r="C66" s="26"/>
      <c r="D66" s="13"/>
      <c r="E66" s="13"/>
      <c r="F66" s="13"/>
      <c r="G66" s="13"/>
      <c r="H66" s="13"/>
      <c r="I66" s="13"/>
      <c r="J66" s="13"/>
      <c r="K66" s="13"/>
      <c r="L66" s="13"/>
      <c r="M66" s="13"/>
      <c r="N66" s="13"/>
      <c r="O66" s="13"/>
      <c r="P66" s="13"/>
    </row>
    <row r="67" spans="1:16" ht="12.75">
      <c r="A67" s="12"/>
      <c r="B67" s="24"/>
      <c r="C67" s="26"/>
      <c r="D67" s="13"/>
      <c r="E67" s="13"/>
      <c r="F67" s="13"/>
      <c r="G67" s="13"/>
      <c r="H67" s="13"/>
      <c r="I67" s="13"/>
      <c r="J67" s="13"/>
      <c r="K67" s="13"/>
      <c r="L67" s="13"/>
      <c r="M67" s="13"/>
      <c r="N67" s="13"/>
      <c r="O67" s="13"/>
      <c r="P67" s="13"/>
    </row>
    <row r="68" spans="1:16" ht="12.75">
      <c r="A68" s="12"/>
      <c r="B68" s="24"/>
      <c r="C68" s="26"/>
      <c r="D68" s="13"/>
      <c r="E68" s="13"/>
      <c r="F68" s="13"/>
      <c r="G68" s="13"/>
      <c r="H68" s="13"/>
      <c r="I68" s="13"/>
      <c r="J68" s="13"/>
      <c r="K68" s="13"/>
      <c r="L68" s="13"/>
      <c r="M68" s="13"/>
      <c r="N68" s="13"/>
      <c r="O68" s="13"/>
      <c r="P68" s="13"/>
    </row>
    <row r="69" spans="1:16" ht="12.75">
      <c r="A69" s="12"/>
      <c r="B69" s="24"/>
      <c r="C69" s="26"/>
      <c r="D69" s="13"/>
      <c r="E69" s="13"/>
      <c r="F69" s="13"/>
      <c r="G69" s="13"/>
      <c r="H69" s="13"/>
      <c r="I69" s="13"/>
      <c r="J69" s="13"/>
      <c r="K69" s="13"/>
      <c r="L69" s="13"/>
      <c r="M69" s="13"/>
      <c r="N69" s="13"/>
      <c r="O69" s="13"/>
      <c r="P69" s="13"/>
    </row>
    <row r="70" spans="1:16" ht="12.75">
      <c r="A70" s="12"/>
      <c r="B70" s="24"/>
      <c r="C70" s="26"/>
      <c r="D70" s="13"/>
      <c r="E70" s="13"/>
      <c r="F70" s="13"/>
      <c r="G70" s="13"/>
      <c r="H70" s="13"/>
      <c r="I70" s="13"/>
      <c r="J70" s="13"/>
      <c r="K70" s="13"/>
      <c r="L70" s="13"/>
      <c r="M70" s="13"/>
      <c r="N70" s="13"/>
      <c r="O70" s="13"/>
      <c r="P70" s="13"/>
    </row>
    <row r="71" spans="1:16" ht="12.75">
      <c r="A71" s="12"/>
      <c r="B71" s="24"/>
      <c r="C71" s="26"/>
      <c r="D71" s="13"/>
      <c r="E71" s="13"/>
      <c r="F71" s="13"/>
      <c r="G71" s="13"/>
      <c r="H71" s="13"/>
      <c r="I71" s="13"/>
      <c r="J71" s="13"/>
      <c r="K71" s="13"/>
      <c r="L71" s="13"/>
      <c r="M71" s="13"/>
      <c r="N71" s="13"/>
      <c r="O71" s="13"/>
      <c r="P71" s="13"/>
    </row>
    <row r="72" spans="1:16" ht="12.75">
      <c r="A72" s="12"/>
      <c r="B72" s="24"/>
      <c r="C72" s="26"/>
      <c r="D72" s="13"/>
      <c r="E72" s="13"/>
      <c r="F72" s="13"/>
      <c r="G72" s="13"/>
      <c r="H72" s="13"/>
      <c r="I72" s="13"/>
      <c r="J72" s="13"/>
      <c r="K72" s="13"/>
      <c r="L72" s="13"/>
      <c r="M72" s="13"/>
      <c r="N72" s="13"/>
      <c r="O72" s="13"/>
      <c r="P72" s="13"/>
    </row>
    <row r="73" spans="1:16" ht="12.75">
      <c r="A73" s="12"/>
      <c r="B73" s="24"/>
      <c r="C73" s="26"/>
      <c r="D73" s="13"/>
      <c r="E73" s="13"/>
      <c r="F73" s="13"/>
      <c r="G73" s="13"/>
      <c r="H73" s="13"/>
      <c r="I73" s="13"/>
      <c r="J73" s="13"/>
      <c r="K73" s="13"/>
      <c r="L73" s="13"/>
      <c r="M73" s="13"/>
      <c r="N73" s="13"/>
      <c r="O73" s="13"/>
      <c r="P73" s="13"/>
    </row>
    <row r="74" spans="1:16" ht="12.75">
      <c r="A74" s="12"/>
      <c r="B74" s="24"/>
      <c r="C74" s="26"/>
      <c r="D74" s="13"/>
      <c r="E74" s="13"/>
      <c r="F74" s="13"/>
      <c r="G74" s="13"/>
      <c r="H74" s="13"/>
      <c r="I74" s="13"/>
      <c r="J74" s="13"/>
      <c r="K74" s="13"/>
      <c r="L74" s="13"/>
      <c r="M74" s="13"/>
      <c r="N74" s="13"/>
      <c r="O74" s="13"/>
      <c r="P74" s="13"/>
    </row>
    <row r="75" spans="1:16" ht="12.75">
      <c r="A75" s="12"/>
      <c r="B75" s="24"/>
      <c r="C75" s="26"/>
      <c r="D75" s="13"/>
      <c r="E75" s="13"/>
      <c r="F75" s="13"/>
      <c r="G75" s="13"/>
      <c r="H75" s="13"/>
      <c r="I75" s="13"/>
      <c r="J75" s="13"/>
      <c r="K75" s="13"/>
      <c r="L75" s="13"/>
      <c r="M75" s="13"/>
      <c r="N75" s="13"/>
      <c r="O75" s="13"/>
      <c r="P75" s="13"/>
    </row>
    <row r="76" spans="1:16" ht="12.75">
      <c r="A76" s="12"/>
      <c r="B76" s="24"/>
      <c r="C76" s="26"/>
      <c r="D76" s="13"/>
      <c r="E76" s="13"/>
      <c r="F76" s="13"/>
      <c r="G76" s="13"/>
      <c r="H76" s="13"/>
      <c r="I76" s="13"/>
      <c r="J76" s="13"/>
      <c r="K76" s="13"/>
      <c r="L76" s="13"/>
      <c r="M76" s="13"/>
      <c r="N76" s="13"/>
      <c r="O76" s="13"/>
      <c r="P76" s="13"/>
    </row>
    <row r="77" spans="1:16" ht="12.75">
      <c r="A77" s="12"/>
      <c r="B77" s="24"/>
      <c r="C77" s="26"/>
      <c r="D77" s="13"/>
      <c r="E77" s="13"/>
      <c r="F77" s="13"/>
      <c r="G77" s="13"/>
      <c r="H77" s="13"/>
      <c r="I77" s="13"/>
      <c r="J77" s="13"/>
      <c r="K77" s="13"/>
      <c r="L77" s="13"/>
      <c r="M77" s="13"/>
      <c r="N77" s="13"/>
      <c r="O77" s="13"/>
      <c r="P77" s="13"/>
    </row>
    <row r="78" spans="1:16" ht="12.75">
      <c r="A78" s="12"/>
      <c r="B78" s="24"/>
      <c r="C78" s="26"/>
      <c r="D78" s="13"/>
      <c r="E78" s="13"/>
      <c r="F78" s="13"/>
      <c r="G78" s="13"/>
      <c r="H78" s="13"/>
      <c r="I78" s="13"/>
      <c r="J78" s="13"/>
      <c r="K78" s="13"/>
      <c r="L78" s="13"/>
      <c r="M78" s="13"/>
      <c r="N78" s="13"/>
      <c r="O78" s="13"/>
      <c r="P78" s="13"/>
    </row>
    <row r="79" spans="1:16" ht="12.75">
      <c r="A79" s="12"/>
      <c r="B79" s="24"/>
      <c r="C79" s="26"/>
      <c r="D79" s="13"/>
      <c r="E79" s="13"/>
      <c r="F79" s="13"/>
      <c r="G79" s="13"/>
      <c r="H79" s="13"/>
      <c r="I79" s="13"/>
      <c r="J79" s="13"/>
      <c r="K79" s="13"/>
      <c r="L79" s="13"/>
      <c r="M79" s="13"/>
      <c r="N79" s="13"/>
      <c r="O79" s="13"/>
      <c r="P79" s="13"/>
    </row>
    <row r="80" spans="1:16" ht="12.75">
      <c r="A80" s="12"/>
      <c r="B80" s="24"/>
      <c r="C80" s="26"/>
      <c r="D80" s="13"/>
      <c r="E80" s="13"/>
      <c r="F80" s="13"/>
      <c r="G80" s="13"/>
      <c r="H80" s="13"/>
      <c r="I80" s="13"/>
      <c r="J80" s="13"/>
      <c r="K80" s="13"/>
      <c r="L80" s="13"/>
      <c r="M80" s="13"/>
      <c r="N80" s="13"/>
      <c r="O80" s="13"/>
      <c r="P80" s="13"/>
    </row>
    <row r="81" spans="1:16" ht="12.75">
      <c r="A81" s="12"/>
      <c r="B81" s="24"/>
      <c r="C81" s="26"/>
      <c r="D81" s="13"/>
      <c r="E81" s="13"/>
      <c r="F81" s="13"/>
      <c r="G81" s="13"/>
      <c r="H81" s="13"/>
      <c r="I81" s="13"/>
      <c r="J81" s="13"/>
      <c r="K81" s="13"/>
      <c r="L81" s="13"/>
      <c r="M81" s="13"/>
      <c r="N81" s="13"/>
      <c r="O81" s="13"/>
      <c r="P81" s="13"/>
    </row>
    <row r="82" spans="1:16" ht="12.75">
      <c r="A82" s="12"/>
      <c r="B82" s="24"/>
      <c r="C82" s="26"/>
      <c r="D82" s="13"/>
      <c r="E82" s="13"/>
      <c r="F82" s="13"/>
      <c r="G82" s="13"/>
      <c r="H82" s="13"/>
      <c r="I82" s="13"/>
      <c r="J82" s="13"/>
      <c r="K82" s="13"/>
      <c r="L82" s="13"/>
      <c r="M82" s="13"/>
      <c r="N82" s="13"/>
      <c r="O82" s="13"/>
      <c r="P82" s="13"/>
    </row>
    <row r="83" spans="1:16" ht="12.75">
      <c r="A83" s="12"/>
      <c r="B83" s="24"/>
      <c r="C83" s="26"/>
      <c r="D83" s="13"/>
      <c r="E83" s="13"/>
      <c r="F83" s="13"/>
      <c r="G83" s="13"/>
      <c r="H83" s="13"/>
      <c r="I83" s="13"/>
      <c r="J83" s="13"/>
      <c r="K83" s="13"/>
      <c r="L83" s="13"/>
      <c r="M83" s="13"/>
      <c r="N83" s="13"/>
      <c r="O83" s="13"/>
      <c r="P83" s="13"/>
    </row>
    <row r="84" spans="1:16" ht="12.75">
      <c r="A84" s="12"/>
      <c r="B84" s="24"/>
      <c r="C84" s="26"/>
      <c r="D84" s="13"/>
      <c r="E84" s="13"/>
      <c r="F84" s="13"/>
      <c r="G84" s="13"/>
      <c r="H84" s="13"/>
      <c r="I84" s="13"/>
      <c r="J84" s="13"/>
      <c r="K84" s="13"/>
      <c r="L84" s="13"/>
      <c r="M84" s="13"/>
      <c r="N84" s="13"/>
      <c r="O84" s="13"/>
      <c r="P84" s="13"/>
    </row>
    <row r="85" spans="1:16" ht="12.75">
      <c r="A85" s="12"/>
      <c r="B85" s="24"/>
      <c r="C85" s="26"/>
      <c r="D85" s="13"/>
      <c r="E85" s="13"/>
      <c r="F85" s="13"/>
      <c r="G85" s="13"/>
      <c r="H85" s="13"/>
      <c r="I85" s="13"/>
      <c r="J85" s="13"/>
      <c r="K85" s="13"/>
      <c r="L85" s="13"/>
      <c r="M85" s="13"/>
      <c r="N85" s="13"/>
      <c r="O85" s="13"/>
      <c r="P85" s="13"/>
    </row>
    <row r="86" spans="1:16" ht="12.75">
      <c r="A86" s="12"/>
      <c r="B86" s="24"/>
      <c r="C86" s="26"/>
      <c r="D86" s="13"/>
      <c r="E86" s="13"/>
      <c r="F86" s="13"/>
      <c r="G86" s="13"/>
      <c r="H86" s="13"/>
      <c r="I86" s="13"/>
      <c r="J86" s="13"/>
      <c r="K86" s="13"/>
      <c r="L86" s="13"/>
      <c r="M86" s="13"/>
      <c r="N86" s="13"/>
      <c r="O86" s="13"/>
      <c r="P86" s="13"/>
    </row>
    <row r="87" spans="1:16" ht="12.75">
      <c r="A87" s="12"/>
      <c r="K87" s="13"/>
      <c r="O87" s="13"/>
      <c r="P87" s="13"/>
    </row>
    <row r="88" spans="1:16" ht="12.75">
      <c r="A88" s="12"/>
      <c r="K88" s="13"/>
      <c r="O88" s="13"/>
      <c r="P88" s="13"/>
    </row>
    <row r="89" spans="1:16" ht="12.75">
      <c r="A89" s="12"/>
      <c r="O89" s="13"/>
      <c r="P89" s="13"/>
    </row>
    <row r="90" spans="1:16" ht="12.75">
      <c r="A90" s="12"/>
      <c r="O90" s="13"/>
      <c r="P90" s="13"/>
    </row>
    <row r="91" spans="1:16" ht="12.75">
      <c r="A91" s="12"/>
      <c r="O91" s="13"/>
      <c r="P91" s="13"/>
    </row>
    <row r="92" spans="15:16" ht="12.75">
      <c r="O92" s="13"/>
      <c r="P92" s="13"/>
    </row>
    <row r="93" spans="15:16" ht="12.75">
      <c r="O93" s="13"/>
      <c r="P93" s="13"/>
    </row>
    <row r="94" spans="15:16" ht="12.75">
      <c r="O94" s="13"/>
      <c r="P94" s="13"/>
    </row>
    <row r="95" spans="15:16" ht="12.75">
      <c r="O95" s="13"/>
      <c r="P95" s="13"/>
    </row>
    <row r="96" spans="15:16" ht="12.75">
      <c r="O96" s="13"/>
      <c r="P96" s="13"/>
    </row>
    <row r="97" spans="15:16" ht="12.75">
      <c r="O97" s="13"/>
      <c r="P97" s="13"/>
    </row>
    <row r="98" spans="15:16" ht="12.75">
      <c r="O98" s="13"/>
      <c r="P98" s="13"/>
    </row>
    <row r="99" spans="15:16" ht="12.75">
      <c r="O99" s="13"/>
      <c r="P99" s="13"/>
    </row>
  </sheetData>
  <sheetProtection/>
  <mergeCells count="51">
    <mergeCell ref="I16:J16"/>
    <mergeCell ref="I17:J17"/>
    <mergeCell ref="I18:J18"/>
    <mergeCell ref="I19:J19"/>
    <mergeCell ref="I20:J20"/>
    <mergeCell ref="R3:V3"/>
    <mergeCell ref="M16:N16"/>
    <mergeCell ref="M17:N17"/>
    <mergeCell ref="M18:N18"/>
    <mergeCell ref="M19:N19"/>
    <mergeCell ref="M20:N20"/>
    <mergeCell ref="I12:J12"/>
    <mergeCell ref="I13:J13"/>
    <mergeCell ref="I14:J14"/>
    <mergeCell ref="F3:J3"/>
    <mergeCell ref="M10:N10"/>
    <mergeCell ref="M11:N11"/>
    <mergeCell ref="M12:N12"/>
    <mergeCell ref="M13:N13"/>
    <mergeCell ref="M14:N14"/>
    <mergeCell ref="C5:E5"/>
    <mergeCell ref="C6:E6"/>
    <mergeCell ref="C7:E7"/>
    <mergeCell ref="F10:G10"/>
    <mergeCell ref="L3:P3"/>
    <mergeCell ref="C11:E11"/>
    <mergeCell ref="F11:G11"/>
    <mergeCell ref="I10:J10"/>
    <mergeCell ref="I11:J11"/>
    <mergeCell ref="C12:E12"/>
    <mergeCell ref="F12:G12"/>
    <mergeCell ref="C13:E13"/>
    <mergeCell ref="F13:G13"/>
    <mergeCell ref="F14:G14"/>
    <mergeCell ref="F16:G16"/>
    <mergeCell ref="B30:F30"/>
    <mergeCell ref="F17:G17"/>
    <mergeCell ref="C18:E18"/>
    <mergeCell ref="F18:G18"/>
    <mergeCell ref="C19:E19"/>
    <mergeCell ref="F19:G19"/>
    <mergeCell ref="C32:F32"/>
    <mergeCell ref="B40:H40"/>
    <mergeCell ref="B41:G41"/>
    <mergeCell ref="C43:I43"/>
    <mergeCell ref="F20:G20"/>
    <mergeCell ref="B22:C22"/>
    <mergeCell ref="B24:H24"/>
    <mergeCell ref="C26:I26"/>
    <mergeCell ref="C27:I27"/>
    <mergeCell ref="C28:I28"/>
  </mergeCells>
  <printOptions/>
  <pageMargins left="0" right="0" top="0.984251968503937" bottom="0.984251968503937" header="0.5118110236220472" footer="0.5118110236220472"/>
  <pageSetup fitToHeight="1" fitToWidth="1" horizontalDpi="600" verticalDpi="600" orientation="landscape" paperSize="8" scale="48"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M19"/>
  <sheetViews>
    <sheetView showGridLines="0" zoomScale="85" zoomScaleNormal="85" workbookViewId="0" topLeftCell="A1">
      <selection activeCell="A1" sqref="A1"/>
    </sheetView>
  </sheetViews>
  <sheetFormatPr defaultColWidth="9.140625" defaultRowHeight="12.75"/>
  <cols>
    <col min="1" max="1" width="3.8515625" style="49" customWidth="1"/>
    <col min="2" max="2" width="4.421875" style="50" customWidth="1"/>
    <col min="3" max="3" width="110.421875" style="51" customWidth="1"/>
    <col min="4" max="4" width="23.7109375" style="49" customWidth="1"/>
    <col min="5" max="6" width="22.28125" style="58" customWidth="1"/>
    <col min="7" max="7" width="28.00390625" style="53" customWidth="1"/>
    <col min="8" max="13" width="9.140625" style="53" customWidth="1"/>
    <col min="14" max="16384" width="9.140625" style="49" customWidth="1"/>
  </cols>
  <sheetData>
    <row r="1" spans="5:6" ht="15">
      <c r="E1" s="52"/>
      <c r="F1" s="52"/>
    </row>
    <row r="2" spans="4:6" ht="15.75">
      <c r="D2" s="130" t="str">
        <f>INDEX('Data for PN Tool'!$B$5:$B$155,Schools!$A$4)</f>
        <v>Select LA..</v>
      </c>
      <c r="E2" s="52"/>
      <c r="F2" s="52"/>
    </row>
    <row r="3" spans="1:6" ht="15.75" thickBot="1">
      <c r="A3" s="159">
        <f>Schools!$A$3</f>
        <v>0</v>
      </c>
      <c r="B3" s="344" t="s">
        <v>269</v>
      </c>
      <c r="C3" s="345"/>
      <c r="E3" s="55"/>
      <c r="F3" s="55"/>
    </row>
    <row r="4" spans="1:8" ht="18.75" customHeight="1" thickBot="1">
      <c r="A4" s="71"/>
      <c r="B4" s="90"/>
      <c r="C4" s="91"/>
      <c r="D4" s="130"/>
      <c r="E4" s="346" t="s">
        <v>25</v>
      </c>
      <c r="F4" s="347"/>
      <c r="G4" s="243" t="s">
        <v>238</v>
      </c>
      <c r="H4" s="244"/>
    </row>
    <row r="5" spans="2:7" ht="15.75" thickBot="1">
      <c r="B5" s="56"/>
      <c r="C5" s="57"/>
      <c r="D5" s="131" t="s">
        <v>24</v>
      </c>
      <c r="E5" s="201" t="s">
        <v>199</v>
      </c>
      <c r="F5" s="202" t="s">
        <v>198</v>
      </c>
      <c r="G5" s="202"/>
    </row>
    <row r="6" spans="2:13" s="59" customFormat="1" ht="31.5" customHeight="1">
      <c r="B6" s="60" t="s">
        <v>18</v>
      </c>
      <c r="C6" s="60" t="s">
        <v>288</v>
      </c>
      <c r="D6" s="198" t="str">
        <f>IF($A$3=0,"Select LA",SUM(Schools!$J$5:$J$6))</f>
        <v>Select LA</v>
      </c>
      <c r="E6" s="198" t="str">
        <f>IF($A$3=0,"Select LA",'Early Years 3 &amp; 4 yrs '!$V$8)</f>
        <v>Select LA</v>
      </c>
      <c r="F6" s="109" t="str">
        <f>IF($A$3=0,"Select LA",'Early Years  2 yrs'!$V$5)</f>
        <v>Select LA</v>
      </c>
      <c r="G6" s="109" t="str">
        <f>IF($A$3=0,"Select LA",'Early Years Pupil Premium'!$V$8)</f>
        <v>Select LA</v>
      </c>
      <c r="H6" s="61"/>
      <c r="I6" s="61"/>
      <c r="J6" s="61"/>
      <c r="K6" s="61"/>
      <c r="L6" s="61"/>
      <c r="M6" s="61"/>
    </row>
    <row r="7" spans="2:13" s="59" customFormat="1" ht="31.5" customHeight="1" thickBot="1">
      <c r="B7" s="60" t="s">
        <v>19</v>
      </c>
      <c r="C7" s="60" t="s">
        <v>290</v>
      </c>
      <c r="D7" s="199" t="str">
        <f>Schools!$F$18</f>
        <v>Select LA</v>
      </c>
      <c r="E7" s="199" t="str">
        <f>IF($A$3=0,"Select LA",'Early Years 3 &amp; 4 yrs '!$M$22)</f>
        <v>Select LA</v>
      </c>
      <c r="F7" s="110" t="str">
        <f>IF($A$3=0,"Select LA",'Early Years  2 yrs'!$M$12)</f>
        <v>Select LA</v>
      </c>
      <c r="G7" s="110" t="str">
        <f>IF($A$3=0,"Select LA",'Early Years Pupil Premium'!$M$20)</f>
        <v>Select LA</v>
      </c>
      <c r="H7" s="61"/>
      <c r="I7" s="61"/>
      <c r="J7" s="61"/>
      <c r="K7" s="61"/>
      <c r="L7" s="61"/>
      <c r="M7" s="61"/>
    </row>
    <row r="8" spans="2:13" s="59" customFormat="1" ht="31.5" customHeight="1" thickBot="1">
      <c r="B8" s="60" t="s">
        <v>20</v>
      </c>
      <c r="C8" s="60" t="s">
        <v>289</v>
      </c>
      <c r="D8" s="200"/>
      <c r="E8" s="212" t="str">
        <f>IF($A$3=0,"Select LA",'Early Years 3 &amp; 4 yrs '!M15)</f>
        <v>Select LA</v>
      </c>
      <c r="F8" s="111" t="str">
        <f>IF($A$3=0,"Select LA",'Early Years  2 yrs'!M8)</f>
        <v>Select LA</v>
      </c>
      <c r="G8" s="111" t="str">
        <f>IF($A$3=0,"Select LA",'Early Years Pupil Premium'!$M$14)</f>
        <v>Select LA</v>
      </c>
      <c r="H8" s="61"/>
      <c r="I8" s="61"/>
      <c r="J8" s="61"/>
      <c r="K8" s="61"/>
      <c r="L8" s="61"/>
      <c r="M8" s="61"/>
    </row>
    <row r="9" spans="2:13" s="59" customFormat="1" ht="31.5" customHeight="1" thickBot="1">
      <c r="B9" s="60" t="s">
        <v>26</v>
      </c>
      <c r="C9" s="60" t="s">
        <v>270</v>
      </c>
      <c r="D9" s="234" t="str">
        <f>IF(A3=0,"Select LA",Schools!$J$7)</f>
        <v>Select LA</v>
      </c>
      <c r="E9" s="197"/>
      <c r="F9" s="197"/>
      <c r="G9" s="61"/>
      <c r="H9" s="61"/>
      <c r="I9" s="61"/>
      <c r="J9" s="61"/>
      <c r="K9" s="61"/>
      <c r="L9" s="61"/>
      <c r="M9" s="61"/>
    </row>
    <row r="10" spans="2:13" s="59" customFormat="1" ht="31.5" customHeight="1" thickBot="1">
      <c r="B10" s="60" t="s">
        <v>21</v>
      </c>
      <c r="C10" s="60" t="s">
        <v>185</v>
      </c>
      <c r="D10" s="235" t="str">
        <f>IF(A3=0,"Select LA",Schools!$J$8)</f>
        <v>Select LA</v>
      </c>
      <c r="E10" s="80"/>
      <c r="F10" s="80"/>
      <c r="G10" s="61"/>
      <c r="H10" s="61"/>
      <c r="I10" s="61"/>
      <c r="J10" s="61"/>
      <c r="K10" s="61"/>
      <c r="L10" s="61"/>
      <c r="M10" s="61"/>
    </row>
    <row r="11" spans="1:13" s="59" customFormat="1" ht="31.5" customHeight="1" thickBot="1">
      <c r="A11" s="49"/>
      <c r="B11" s="62" t="s">
        <v>22</v>
      </c>
      <c r="C11" s="73" t="s">
        <v>271</v>
      </c>
      <c r="D11" s="112" t="str">
        <f>IF($A$3=0,"Select LA",ROUND(D6+D7-D10+D9,0))</f>
        <v>Select LA</v>
      </c>
      <c r="E11" s="113" t="str">
        <f>IF($A$3=0,"Select LA",ROUND(E6+E7+E8,0))</f>
        <v>Select LA</v>
      </c>
      <c r="F11" s="113" t="str">
        <f>IF($A$3=0,"Select LA",ROUND(F6+F7+F8,0))</f>
        <v>Select LA</v>
      </c>
      <c r="G11" s="113" t="str">
        <f>IF($A$3=0,"Select LA",ROUND(G6+G7+G8,0))</f>
        <v>Select LA</v>
      </c>
      <c r="H11" s="53"/>
      <c r="I11" s="53"/>
      <c r="J11" s="53"/>
      <c r="K11" s="61"/>
      <c r="L11" s="61"/>
      <c r="M11" s="61"/>
    </row>
    <row r="12" spans="3:12" ht="33" customHeight="1">
      <c r="C12" s="63"/>
      <c r="D12" s="63"/>
      <c r="E12" s="64"/>
      <c r="F12" s="64"/>
      <c r="G12" s="65"/>
      <c r="H12" s="66"/>
      <c r="I12" s="65"/>
      <c r="J12" s="65"/>
      <c r="K12" s="65"/>
      <c r="L12" s="65"/>
    </row>
    <row r="13" spans="3:12" ht="15">
      <c r="C13" s="63"/>
      <c r="D13" s="63"/>
      <c r="E13" s="64"/>
      <c r="F13" s="64"/>
      <c r="G13" s="64"/>
      <c r="H13" s="67"/>
      <c r="I13" s="68"/>
      <c r="J13" s="68"/>
      <c r="K13" s="68"/>
      <c r="L13" s="69"/>
    </row>
    <row r="14" ht="23.25" customHeight="1">
      <c r="E14" s="276"/>
    </row>
    <row r="15" spans="2:6" ht="15">
      <c r="B15" s="343" t="s">
        <v>14</v>
      </c>
      <c r="C15" s="343"/>
      <c r="D15" s="19"/>
      <c r="E15" s="275"/>
      <c r="F15" s="20"/>
    </row>
    <row r="16" spans="2:6" ht="6" customHeight="1">
      <c r="B16" s="11"/>
      <c r="C16" s="9"/>
      <c r="D16" s="9"/>
      <c r="E16" s="9"/>
      <c r="F16" s="9"/>
    </row>
    <row r="17" spans="2:6" ht="14.25">
      <c r="B17" s="22" t="s">
        <v>6</v>
      </c>
      <c r="C17" s="297" t="s">
        <v>23</v>
      </c>
      <c r="D17" s="297"/>
      <c r="E17" s="298"/>
      <c r="F17" s="49"/>
    </row>
    <row r="19" ht="15">
      <c r="E19" s="277"/>
    </row>
  </sheetData>
  <sheetProtection/>
  <mergeCells count="4">
    <mergeCell ref="B15:C15"/>
    <mergeCell ref="C17:E17"/>
    <mergeCell ref="B3:C3"/>
    <mergeCell ref="E4:F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9FFCC"/>
  </sheetPr>
  <dimension ref="A1:DG156"/>
  <sheetViews>
    <sheetView zoomScale="85" zoomScaleNormal="85" zoomScalePageLayoutView="0" workbookViewId="0" topLeftCell="A1">
      <pane xSplit="2" ySplit="4" topLeftCell="AF5"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2.75"/>
  <cols>
    <col min="1" max="1" width="9.140625" style="160" customWidth="1"/>
    <col min="2" max="2" width="30.140625" style="161" bestFit="1" customWidth="1"/>
    <col min="3" max="10" width="10.7109375" style="161" customWidth="1"/>
    <col min="11" max="15" width="10.7109375" style="232" customWidth="1"/>
    <col min="16" max="16" width="11.8515625" style="232" customWidth="1"/>
    <col min="17" max="33" width="10.7109375" style="232" customWidth="1"/>
    <col min="34" max="39" width="10.7109375" style="164" customWidth="1"/>
    <col min="40" max="40" width="9.140625" style="164" customWidth="1"/>
    <col min="41" max="41" width="10.28125" style="164" customWidth="1"/>
    <col min="42" max="43" width="9.140625" style="164" customWidth="1"/>
    <col min="44" max="44" width="10.421875" style="164" customWidth="1"/>
    <col min="45" max="49" width="9.140625" style="164" customWidth="1"/>
    <col min="50" max="50" width="11.140625" style="164" customWidth="1"/>
    <col min="51" max="51" width="9.140625" style="164" customWidth="1"/>
    <col min="52" max="52" width="13.00390625" style="164" customWidth="1"/>
    <col min="53" max="53" width="14.28125" style="164" customWidth="1"/>
    <col min="54" max="54" width="11.421875" style="164" customWidth="1"/>
    <col min="55" max="55" width="12.00390625" style="164" customWidth="1"/>
    <col min="56" max="56" width="12.421875" style="164" customWidth="1"/>
    <col min="57" max="73" width="10.7109375" style="232" customWidth="1"/>
    <col min="74" max="79" width="10.7109375" style="164" customWidth="1"/>
    <col min="80" max="80" width="9.140625" style="164" customWidth="1"/>
    <col min="81" max="81" width="10.28125" style="164" customWidth="1"/>
    <col min="82" max="83" width="9.140625" style="164" customWidth="1"/>
    <col min="84" max="84" width="10.421875" style="164" customWidth="1"/>
    <col min="85" max="89" width="9.140625" style="164" customWidth="1"/>
    <col min="90" max="90" width="11.140625" style="164" customWidth="1"/>
    <col min="91" max="91" width="9.140625" style="164" customWidth="1"/>
    <col min="92" max="92" width="13.00390625" style="164" customWidth="1"/>
    <col min="93" max="93" width="14.28125" style="164" customWidth="1"/>
    <col min="94" max="94" width="11.421875" style="164" customWidth="1"/>
    <col min="95" max="95" width="12.00390625" style="164" customWidth="1"/>
    <col min="96" max="96" width="12.421875" style="164" customWidth="1"/>
    <col min="97" max="111" width="9.140625" style="282" customWidth="1"/>
    <col min="112" max="16384" width="9.140625" style="164" customWidth="1"/>
  </cols>
  <sheetData>
    <row r="1" spans="3:111" ht="15">
      <c r="C1" s="167" t="s">
        <v>24</v>
      </c>
      <c r="D1" s="167"/>
      <c r="E1" s="167"/>
      <c r="F1" s="167"/>
      <c r="G1" s="167"/>
      <c r="H1" s="167"/>
      <c r="I1" s="167"/>
      <c r="J1" s="167"/>
      <c r="K1" s="167"/>
      <c r="L1" s="167"/>
      <c r="M1" s="167"/>
      <c r="N1" s="167"/>
      <c r="O1" s="167"/>
      <c r="P1" s="167"/>
      <c r="Q1" s="188" t="s">
        <v>25</v>
      </c>
      <c r="R1" s="193"/>
      <c r="S1" s="193"/>
      <c r="T1" s="193"/>
      <c r="U1" s="193"/>
      <c r="V1" s="193"/>
      <c r="W1" s="193"/>
      <c r="X1" s="193"/>
      <c r="Y1" s="193"/>
      <c r="Z1" s="193"/>
      <c r="AA1" s="193"/>
      <c r="AB1" s="193"/>
      <c r="AC1" s="193"/>
      <c r="AD1" s="193"/>
      <c r="AE1" s="193"/>
      <c r="AF1" s="193"/>
      <c r="AG1" s="193"/>
      <c r="AH1" s="193"/>
      <c r="AI1" s="193"/>
      <c r="AJ1" s="193"/>
      <c r="AK1" s="193"/>
      <c r="AL1" s="193"/>
      <c r="AM1" s="194"/>
      <c r="AN1" s="348" t="s">
        <v>238</v>
      </c>
      <c r="AO1" s="350"/>
      <c r="AP1" s="350"/>
      <c r="AQ1" s="350"/>
      <c r="AR1" s="350"/>
      <c r="AS1" s="350"/>
      <c r="AT1" s="350"/>
      <c r="AU1" s="350"/>
      <c r="AV1" s="350"/>
      <c r="AW1" s="350"/>
      <c r="AX1" s="350"/>
      <c r="AY1" s="350"/>
      <c r="AZ1" s="350"/>
      <c r="BA1" s="350"/>
      <c r="BB1" s="350"/>
      <c r="BC1" s="350"/>
      <c r="BD1" s="349"/>
      <c r="BE1" s="258" t="s">
        <v>25</v>
      </c>
      <c r="BF1" s="259"/>
      <c r="BG1" s="259"/>
      <c r="BH1" s="259"/>
      <c r="BI1" s="259"/>
      <c r="BJ1" s="259"/>
      <c r="BK1" s="259"/>
      <c r="BL1" s="259"/>
      <c r="BM1" s="259"/>
      <c r="BN1" s="259"/>
      <c r="BO1" s="259"/>
      <c r="BP1" s="259"/>
      <c r="BQ1" s="259"/>
      <c r="BR1" s="259"/>
      <c r="BS1" s="259"/>
      <c r="BT1" s="259"/>
      <c r="BU1" s="259"/>
      <c r="BV1" s="259"/>
      <c r="BW1" s="259"/>
      <c r="BX1" s="259"/>
      <c r="BY1" s="259"/>
      <c r="BZ1" s="259"/>
      <c r="CA1" s="260"/>
      <c r="CB1" s="354" t="s">
        <v>238</v>
      </c>
      <c r="CC1" s="355"/>
      <c r="CD1" s="355"/>
      <c r="CE1" s="355"/>
      <c r="CF1" s="355"/>
      <c r="CG1" s="355"/>
      <c r="CH1" s="355"/>
      <c r="CI1" s="355"/>
      <c r="CJ1" s="355"/>
      <c r="CK1" s="355"/>
      <c r="CL1" s="355"/>
      <c r="CM1" s="355"/>
      <c r="CN1" s="355"/>
      <c r="CO1" s="355"/>
      <c r="CP1" s="355"/>
      <c r="CQ1" s="355"/>
      <c r="CR1" s="356"/>
      <c r="CS1" s="360" t="s">
        <v>319</v>
      </c>
      <c r="CT1" s="361"/>
      <c r="CU1" s="361"/>
      <c r="CV1" s="361"/>
      <c r="CW1" s="361"/>
      <c r="CX1" s="361"/>
      <c r="CY1" s="361"/>
      <c r="CZ1" s="361"/>
      <c r="DA1" s="361"/>
      <c r="DB1" s="361"/>
      <c r="DC1" s="361"/>
      <c r="DD1" s="361"/>
      <c r="DE1" s="361"/>
      <c r="DF1" s="361"/>
      <c r="DG1" s="362"/>
    </row>
    <row r="2" spans="2:111" s="160" customFormat="1" ht="15">
      <c r="B2" s="161"/>
      <c r="C2" s="169" t="s">
        <v>217</v>
      </c>
      <c r="D2" s="169"/>
      <c r="E2" s="169"/>
      <c r="F2" s="169"/>
      <c r="G2" s="169"/>
      <c r="H2" s="169"/>
      <c r="I2" s="169"/>
      <c r="J2" s="169"/>
      <c r="K2" s="169" t="s">
        <v>225</v>
      </c>
      <c r="L2" s="169"/>
      <c r="M2" s="169"/>
      <c r="N2" s="169"/>
      <c r="O2" s="170"/>
      <c r="P2" s="173"/>
      <c r="Q2" s="179" t="s">
        <v>242</v>
      </c>
      <c r="R2" s="179"/>
      <c r="S2" s="179"/>
      <c r="T2" s="179"/>
      <c r="U2" s="179"/>
      <c r="V2" s="179"/>
      <c r="W2" s="179"/>
      <c r="X2" s="179"/>
      <c r="Y2" s="179"/>
      <c r="Z2" s="179"/>
      <c r="AA2" s="179"/>
      <c r="AB2" s="179"/>
      <c r="AC2" s="179"/>
      <c r="AD2" s="179"/>
      <c r="AE2" s="179"/>
      <c r="AF2" s="188"/>
      <c r="AG2" s="179" t="s">
        <v>244</v>
      </c>
      <c r="AH2" s="187"/>
      <c r="AI2" s="179"/>
      <c r="AJ2" s="348" t="s">
        <v>245</v>
      </c>
      <c r="AK2" s="350"/>
      <c r="AL2" s="350"/>
      <c r="AM2" s="349"/>
      <c r="AN2" s="348" t="s">
        <v>242</v>
      </c>
      <c r="AO2" s="350"/>
      <c r="AP2" s="350"/>
      <c r="AQ2" s="350"/>
      <c r="AR2" s="350"/>
      <c r="AS2" s="350"/>
      <c r="AT2" s="350"/>
      <c r="AU2" s="350"/>
      <c r="AV2" s="350"/>
      <c r="AW2" s="350"/>
      <c r="AX2" s="350"/>
      <c r="AY2" s="349"/>
      <c r="AZ2" s="241" t="s">
        <v>244</v>
      </c>
      <c r="BA2" s="242"/>
      <c r="BB2" s="348" t="s">
        <v>245</v>
      </c>
      <c r="BC2" s="350"/>
      <c r="BD2" s="349"/>
      <c r="BE2" s="261" t="s">
        <v>274</v>
      </c>
      <c r="BF2" s="261"/>
      <c r="BG2" s="261"/>
      <c r="BH2" s="261"/>
      <c r="BI2" s="261"/>
      <c r="BJ2" s="261"/>
      <c r="BK2" s="261"/>
      <c r="BL2" s="261"/>
      <c r="BM2" s="261"/>
      <c r="BN2" s="261"/>
      <c r="BO2" s="261"/>
      <c r="BP2" s="261"/>
      <c r="BQ2" s="261"/>
      <c r="BR2" s="261"/>
      <c r="BS2" s="261"/>
      <c r="BT2" s="258"/>
      <c r="BU2" s="261" t="s">
        <v>275</v>
      </c>
      <c r="BV2" s="262"/>
      <c r="BW2" s="261"/>
      <c r="BX2" s="354" t="s">
        <v>276</v>
      </c>
      <c r="BY2" s="355"/>
      <c r="BZ2" s="355"/>
      <c r="CA2" s="356"/>
      <c r="CB2" s="354" t="s">
        <v>274</v>
      </c>
      <c r="CC2" s="355"/>
      <c r="CD2" s="355"/>
      <c r="CE2" s="355"/>
      <c r="CF2" s="355"/>
      <c r="CG2" s="355"/>
      <c r="CH2" s="355"/>
      <c r="CI2" s="355"/>
      <c r="CJ2" s="355"/>
      <c r="CK2" s="355"/>
      <c r="CL2" s="355"/>
      <c r="CM2" s="356"/>
      <c r="CN2" s="263" t="s">
        <v>275</v>
      </c>
      <c r="CO2" s="264"/>
      <c r="CP2" s="354" t="s">
        <v>276</v>
      </c>
      <c r="CQ2" s="355"/>
      <c r="CR2" s="356"/>
      <c r="CS2" s="363" t="s">
        <v>274</v>
      </c>
      <c r="CT2" s="364"/>
      <c r="CU2" s="364"/>
      <c r="CV2" s="364"/>
      <c r="CW2" s="364"/>
      <c r="CX2" s="364"/>
      <c r="CY2" s="364"/>
      <c r="CZ2" s="364"/>
      <c r="DA2" s="364"/>
      <c r="DB2" s="364"/>
      <c r="DC2" s="364"/>
      <c r="DD2" s="365"/>
      <c r="DE2" s="366" t="s">
        <v>276</v>
      </c>
      <c r="DF2" s="366"/>
      <c r="DG2" s="366"/>
    </row>
    <row r="3" spans="2:111" s="162" customFormat="1" ht="28.5" customHeight="1">
      <c r="B3" s="163"/>
      <c r="C3" s="167" t="s">
        <v>213</v>
      </c>
      <c r="D3" s="168"/>
      <c r="E3" s="167" t="s">
        <v>214</v>
      </c>
      <c r="F3" s="168"/>
      <c r="G3" s="167" t="s">
        <v>215</v>
      </c>
      <c r="H3" s="168"/>
      <c r="I3" s="167" t="s">
        <v>216</v>
      </c>
      <c r="J3" s="168"/>
      <c r="K3" s="167" t="s">
        <v>224</v>
      </c>
      <c r="L3" s="167"/>
      <c r="M3" s="167"/>
      <c r="N3" s="167"/>
      <c r="O3" s="171"/>
      <c r="P3" s="174"/>
      <c r="Q3" s="178" t="s">
        <v>27</v>
      </c>
      <c r="R3" s="178"/>
      <c r="S3" s="178"/>
      <c r="T3" s="178"/>
      <c r="U3" s="175" t="s">
        <v>28</v>
      </c>
      <c r="V3" s="176"/>
      <c r="W3" s="176"/>
      <c r="X3" s="177"/>
      <c r="Y3" s="175" t="s">
        <v>29</v>
      </c>
      <c r="Z3" s="176"/>
      <c r="AA3" s="176"/>
      <c r="AB3" s="177"/>
      <c r="AC3" s="175" t="s">
        <v>180</v>
      </c>
      <c r="AD3" s="176"/>
      <c r="AE3" s="176"/>
      <c r="AF3" s="176"/>
      <c r="AG3" s="189"/>
      <c r="AH3" s="190"/>
      <c r="AI3" s="245"/>
      <c r="AJ3" s="190"/>
      <c r="AK3" s="190"/>
      <c r="AL3" s="191"/>
      <c r="AM3" s="192"/>
      <c r="AN3" s="351" t="s">
        <v>27</v>
      </c>
      <c r="AO3" s="352"/>
      <c r="AP3" s="353"/>
      <c r="AQ3" s="351" t="s">
        <v>28</v>
      </c>
      <c r="AR3" s="352"/>
      <c r="AS3" s="353"/>
      <c r="AT3" s="351" t="s">
        <v>29</v>
      </c>
      <c r="AU3" s="352"/>
      <c r="AV3" s="353"/>
      <c r="AW3" s="351" t="s">
        <v>246</v>
      </c>
      <c r="AX3" s="352"/>
      <c r="AY3" s="353"/>
      <c r="AZ3" s="348"/>
      <c r="BA3" s="349"/>
      <c r="BB3" s="350"/>
      <c r="BC3" s="350"/>
      <c r="BD3" s="349"/>
      <c r="BE3" s="265" t="s">
        <v>27</v>
      </c>
      <c r="BF3" s="265"/>
      <c r="BG3" s="265"/>
      <c r="BH3" s="265"/>
      <c r="BI3" s="266" t="s">
        <v>28</v>
      </c>
      <c r="BJ3" s="267"/>
      <c r="BK3" s="267"/>
      <c r="BL3" s="268"/>
      <c r="BM3" s="266" t="s">
        <v>29</v>
      </c>
      <c r="BN3" s="267"/>
      <c r="BO3" s="267"/>
      <c r="BP3" s="268"/>
      <c r="BQ3" s="266" t="s">
        <v>180</v>
      </c>
      <c r="BR3" s="267"/>
      <c r="BS3" s="267"/>
      <c r="BT3" s="267"/>
      <c r="BU3" s="269"/>
      <c r="BV3" s="270"/>
      <c r="BW3" s="271"/>
      <c r="BX3" s="270"/>
      <c r="BY3" s="270"/>
      <c r="BZ3" s="272"/>
      <c r="CA3" s="273"/>
      <c r="CB3" s="357" t="s">
        <v>27</v>
      </c>
      <c r="CC3" s="358"/>
      <c r="CD3" s="359"/>
      <c r="CE3" s="357" t="s">
        <v>28</v>
      </c>
      <c r="CF3" s="358"/>
      <c r="CG3" s="359"/>
      <c r="CH3" s="357" t="s">
        <v>29</v>
      </c>
      <c r="CI3" s="358"/>
      <c r="CJ3" s="359"/>
      <c r="CK3" s="357" t="s">
        <v>246</v>
      </c>
      <c r="CL3" s="358"/>
      <c r="CM3" s="359"/>
      <c r="CN3" s="354"/>
      <c r="CO3" s="356"/>
      <c r="CP3" s="355"/>
      <c r="CQ3" s="355"/>
      <c r="CR3" s="356"/>
      <c r="CS3" s="367" t="s">
        <v>27</v>
      </c>
      <c r="CT3" s="368"/>
      <c r="CU3" s="369"/>
      <c r="CV3" s="366" t="s">
        <v>28</v>
      </c>
      <c r="CW3" s="366"/>
      <c r="CX3" s="366"/>
      <c r="CY3" s="366" t="s">
        <v>29</v>
      </c>
      <c r="CZ3" s="366"/>
      <c r="DA3" s="366"/>
      <c r="DB3" s="366" t="s">
        <v>180</v>
      </c>
      <c r="DC3" s="366"/>
      <c r="DD3" s="366"/>
      <c r="DE3" s="279"/>
      <c r="DF3" s="279"/>
      <c r="DG3" s="279"/>
    </row>
    <row r="4" spans="1:111" s="185" customFormat="1" ht="84.75" customHeight="1">
      <c r="A4" s="196" t="s">
        <v>222</v>
      </c>
      <c r="B4" s="196" t="s">
        <v>223</v>
      </c>
      <c r="C4" s="180" t="s">
        <v>211</v>
      </c>
      <c r="D4" s="180" t="s">
        <v>212</v>
      </c>
      <c r="E4" s="180" t="s">
        <v>211</v>
      </c>
      <c r="F4" s="180" t="s">
        <v>212</v>
      </c>
      <c r="G4" s="180" t="s">
        <v>211</v>
      </c>
      <c r="H4" s="180" t="s">
        <v>212</v>
      </c>
      <c r="I4" s="180" t="s">
        <v>211</v>
      </c>
      <c r="J4" s="180" t="s">
        <v>212</v>
      </c>
      <c r="K4" s="181" t="s">
        <v>218</v>
      </c>
      <c r="L4" s="181" t="s">
        <v>219</v>
      </c>
      <c r="M4" s="181" t="s">
        <v>220</v>
      </c>
      <c r="N4" s="182" t="s">
        <v>221</v>
      </c>
      <c r="O4" s="183" t="s">
        <v>226</v>
      </c>
      <c r="P4" s="183" t="s">
        <v>243</v>
      </c>
      <c r="Q4" s="184" t="s">
        <v>227</v>
      </c>
      <c r="R4" s="184" t="s">
        <v>228</v>
      </c>
      <c r="S4" s="184" t="s">
        <v>229</v>
      </c>
      <c r="T4" s="184" t="s">
        <v>218</v>
      </c>
      <c r="U4" s="184" t="s">
        <v>227</v>
      </c>
      <c r="V4" s="184" t="s">
        <v>228</v>
      </c>
      <c r="W4" s="184" t="s">
        <v>229</v>
      </c>
      <c r="X4" s="184" t="s">
        <v>218</v>
      </c>
      <c r="Y4" s="184" t="s">
        <v>227</v>
      </c>
      <c r="Z4" s="184" t="s">
        <v>228</v>
      </c>
      <c r="AA4" s="184" t="s">
        <v>229</v>
      </c>
      <c r="AB4" s="184" t="s">
        <v>218</v>
      </c>
      <c r="AC4" s="184" t="s">
        <v>227</v>
      </c>
      <c r="AD4" s="184" t="s">
        <v>228</v>
      </c>
      <c r="AE4" s="184" t="s">
        <v>229</v>
      </c>
      <c r="AF4" s="184" t="s">
        <v>218</v>
      </c>
      <c r="AG4" s="184" t="s">
        <v>227</v>
      </c>
      <c r="AH4" s="186" t="s">
        <v>228</v>
      </c>
      <c r="AI4" s="186" t="s">
        <v>229</v>
      </c>
      <c r="AJ4" s="186" t="s">
        <v>227</v>
      </c>
      <c r="AK4" s="186" t="s">
        <v>228</v>
      </c>
      <c r="AL4" s="186" t="s">
        <v>229</v>
      </c>
      <c r="AM4" s="186" t="s">
        <v>218</v>
      </c>
      <c r="AN4" s="184" t="s">
        <v>228</v>
      </c>
      <c r="AO4" s="184" t="s">
        <v>229</v>
      </c>
      <c r="AP4" s="184" t="s">
        <v>218</v>
      </c>
      <c r="AQ4" s="184" t="s">
        <v>228</v>
      </c>
      <c r="AR4" s="184" t="s">
        <v>229</v>
      </c>
      <c r="AS4" s="184" t="s">
        <v>218</v>
      </c>
      <c r="AT4" s="184" t="s">
        <v>228</v>
      </c>
      <c r="AU4" s="184" t="s">
        <v>229</v>
      </c>
      <c r="AV4" s="184" t="s">
        <v>218</v>
      </c>
      <c r="AW4" s="184" t="s">
        <v>228</v>
      </c>
      <c r="AX4" s="184" t="s">
        <v>229</v>
      </c>
      <c r="AY4" s="184" t="s">
        <v>218</v>
      </c>
      <c r="AZ4" s="184" t="s">
        <v>228</v>
      </c>
      <c r="BA4" s="184" t="s">
        <v>229</v>
      </c>
      <c r="BB4" s="184" t="s">
        <v>228</v>
      </c>
      <c r="BC4" s="184" t="s">
        <v>229</v>
      </c>
      <c r="BD4" s="184" t="s">
        <v>218</v>
      </c>
      <c r="BE4" s="257" t="s">
        <v>227</v>
      </c>
      <c r="BF4" s="257" t="s">
        <v>228</v>
      </c>
      <c r="BG4" s="257" t="s">
        <v>229</v>
      </c>
      <c r="BH4" s="257" t="s">
        <v>218</v>
      </c>
      <c r="BI4" s="257" t="s">
        <v>227</v>
      </c>
      <c r="BJ4" s="257" t="s">
        <v>228</v>
      </c>
      <c r="BK4" s="257" t="s">
        <v>229</v>
      </c>
      <c r="BL4" s="257" t="s">
        <v>218</v>
      </c>
      <c r="BM4" s="257" t="s">
        <v>227</v>
      </c>
      <c r="BN4" s="257" t="s">
        <v>228</v>
      </c>
      <c r="BO4" s="257" t="s">
        <v>229</v>
      </c>
      <c r="BP4" s="257" t="s">
        <v>218</v>
      </c>
      <c r="BQ4" s="257" t="s">
        <v>227</v>
      </c>
      <c r="BR4" s="257" t="s">
        <v>228</v>
      </c>
      <c r="BS4" s="257" t="s">
        <v>229</v>
      </c>
      <c r="BT4" s="257" t="s">
        <v>218</v>
      </c>
      <c r="BU4" s="257" t="s">
        <v>227</v>
      </c>
      <c r="BV4" s="274" t="s">
        <v>228</v>
      </c>
      <c r="BW4" s="274" t="s">
        <v>229</v>
      </c>
      <c r="BX4" s="274" t="s">
        <v>227</v>
      </c>
      <c r="BY4" s="274" t="s">
        <v>228</v>
      </c>
      <c r="BZ4" s="274" t="s">
        <v>229</v>
      </c>
      <c r="CA4" s="274" t="s">
        <v>218</v>
      </c>
      <c r="CB4" s="257" t="s">
        <v>228</v>
      </c>
      <c r="CC4" s="257" t="s">
        <v>229</v>
      </c>
      <c r="CD4" s="257" t="s">
        <v>218</v>
      </c>
      <c r="CE4" s="257" t="s">
        <v>228</v>
      </c>
      <c r="CF4" s="257" t="s">
        <v>229</v>
      </c>
      <c r="CG4" s="257" t="s">
        <v>218</v>
      </c>
      <c r="CH4" s="257" t="s">
        <v>228</v>
      </c>
      <c r="CI4" s="257" t="s">
        <v>229</v>
      </c>
      <c r="CJ4" s="257" t="s">
        <v>218</v>
      </c>
      <c r="CK4" s="257" t="s">
        <v>228</v>
      </c>
      <c r="CL4" s="257" t="s">
        <v>229</v>
      </c>
      <c r="CM4" s="257" t="s">
        <v>218</v>
      </c>
      <c r="CN4" s="257" t="s">
        <v>228</v>
      </c>
      <c r="CO4" s="257" t="s">
        <v>229</v>
      </c>
      <c r="CP4" s="257" t="s">
        <v>228</v>
      </c>
      <c r="CQ4" s="257" t="s">
        <v>229</v>
      </c>
      <c r="CR4" s="257" t="s">
        <v>218</v>
      </c>
      <c r="CS4" s="280" t="s">
        <v>228</v>
      </c>
      <c r="CT4" s="280" t="s">
        <v>229</v>
      </c>
      <c r="CU4" s="280" t="s">
        <v>218</v>
      </c>
      <c r="CV4" s="280" t="s">
        <v>228</v>
      </c>
      <c r="CW4" s="280" t="s">
        <v>229</v>
      </c>
      <c r="CX4" s="280" t="s">
        <v>218</v>
      </c>
      <c r="CY4" s="280" t="s">
        <v>228</v>
      </c>
      <c r="CZ4" s="280" t="s">
        <v>229</v>
      </c>
      <c r="DA4" s="280" t="s">
        <v>218</v>
      </c>
      <c r="DB4" s="280" t="s">
        <v>228</v>
      </c>
      <c r="DC4" s="280" t="s">
        <v>229</v>
      </c>
      <c r="DD4" s="280" t="s">
        <v>218</v>
      </c>
      <c r="DE4" s="280" t="s">
        <v>228</v>
      </c>
      <c r="DF4" s="280" t="s">
        <v>229</v>
      </c>
      <c r="DG4" s="280" t="s">
        <v>218</v>
      </c>
    </row>
    <row r="5" spans="1:111" s="185" customFormat="1" ht="15">
      <c r="A5" s="196"/>
      <c r="B5" s="196" t="s">
        <v>231</v>
      </c>
      <c r="C5" s="180"/>
      <c r="D5" s="180"/>
      <c r="E5" s="180"/>
      <c r="F5" s="180"/>
      <c r="G5" s="180"/>
      <c r="H5" s="180"/>
      <c r="I5" s="180"/>
      <c r="J5" s="180"/>
      <c r="K5" s="181"/>
      <c r="L5" s="181"/>
      <c r="M5" s="181"/>
      <c r="N5" s="182"/>
      <c r="O5" s="183"/>
      <c r="P5" s="183"/>
      <c r="Q5" s="184"/>
      <c r="R5" s="184"/>
      <c r="S5" s="184"/>
      <c r="T5" s="184"/>
      <c r="U5" s="184"/>
      <c r="V5" s="184"/>
      <c r="W5" s="184"/>
      <c r="X5" s="184"/>
      <c r="Y5" s="184"/>
      <c r="Z5" s="184"/>
      <c r="AA5" s="184"/>
      <c r="AB5" s="184"/>
      <c r="AC5" s="184"/>
      <c r="AD5" s="184"/>
      <c r="AE5" s="184"/>
      <c r="AF5" s="184"/>
      <c r="AG5" s="184"/>
      <c r="AH5" s="186"/>
      <c r="AI5" s="186"/>
      <c r="AJ5" s="186"/>
      <c r="AK5" s="186"/>
      <c r="AL5" s="186"/>
      <c r="AM5" s="186"/>
      <c r="AN5" s="184"/>
      <c r="AO5" s="184"/>
      <c r="AP5" s="184"/>
      <c r="AQ5" s="184"/>
      <c r="AR5" s="184"/>
      <c r="AS5" s="184"/>
      <c r="AT5" s="184"/>
      <c r="AU5" s="184"/>
      <c r="AV5" s="184"/>
      <c r="AW5" s="184"/>
      <c r="AX5" s="184"/>
      <c r="AY5" s="184"/>
      <c r="AZ5" s="186"/>
      <c r="BA5" s="186"/>
      <c r="BB5" s="186"/>
      <c r="BC5" s="186"/>
      <c r="BD5" s="186"/>
      <c r="BE5" s="257"/>
      <c r="BF5" s="257"/>
      <c r="BG5" s="257"/>
      <c r="BH5" s="257"/>
      <c r="BI5" s="257"/>
      <c r="BJ5" s="257"/>
      <c r="BK5" s="257"/>
      <c r="BL5" s="257"/>
      <c r="BM5" s="257"/>
      <c r="BN5" s="257"/>
      <c r="BO5" s="257"/>
      <c r="BP5" s="257"/>
      <c r="BQ5" s="257"/>
      <c r="BR5" s="257"/>
      <c r="BS5" s="257"/>
      <c r="BT5" s="257"/>
      <c r="BU5" s="257"/>
      <c r="BV5" s="274"/>
      <c r="BW5" s="274"/>
      <c r="BX5" s="274"/>
      <c r="BY5" s="274"/>
      <c r="BZ5" s="274"/>
      <c r="CA5" s="274"/>
      <c r="CB5" s="257"/>
      <c r="CC5" s="257"/>
      <c r="CD5" s="257"/>
      <c r="CE5" s="257"/>
      <c r="CF5" s="257"/>
      <c r="CG5" s="257"/>
      <c r="CH5" s="257"/>
      <c r="CI5" s="257"/>
      <c r="CJ5" s="257"/>
      <c r="CK5" s="257"/>
      <c r="CL5" s="257"/>
      <c r="CM5" s="257"/>
      <c r="CN5" s="274"/>
      <c r="CO5" s="274"/>
      <c r="CP5" s="274"/>
      <c r="CQ5" s="274"/>
      <c r="CR5" s="274"/>
      <c r="CS5" s="283"/>
      <c r="CT5" s="283"/>
      <c r="CU5" s="283"/>
      <c r="CV5" s="283"/>
      <c r="CW5" s="283"/>
      <c r="CX5" s="283"/>
      <c r="CY5" s="283"/>
      <c r="CZ5" s="283"/>
      <c r="DA5" s="283"/>
      <c r="DB5" s="283"/>
      <c r="DC5" s="283"/>
      <c r="DD5" s="283"/>
      <c r="DE5" s="283"/>
      <c r="DF5" s="283"/>
      <c r="DG5" s="283"/>
    </row>
    <row r="6" spans="1:111" ht="14.25">
      <c r="A6" s="165">
        <v>301</v>
      </c>
      <c r="B6" s="166" t="s">
        <v>42</v>
      </c>
      <c r="C6" s="248">
        <v>0</v>
      </c>
      <c r="D6" s="248">
        <v>0</v>
      </c>
      <c r="E6" s="248">
        <v>22409</v>
      </c>
      <c r="F6" s="248">
        <v>0</v>
      </c>
      <c r="G6" s="248">
        <v>147</v>
      </c>
      <c r="H6" s="248">
        <v>8737</v>
      </c>
      <c r="I6" s="248">
        <v>2510</v>
      </c>
      <c r="J6" s="248">
        <v>3652.5</v>
      </c>
      <c r="K6" s="249">
        <v>0</v>
      </c>
      <c r="L6" s="249">
        <v>0</v>
      </c>
      <c r="M6" s="249">
        <v>1</v>
      </c>
      <c r="N6" s="249">
        <v>0</v>
      </c>
      <c r="O6" s="250">
        <v>29</v>
      </c>
      <c r="P6" s="250">
        <v>305</v>
      </c>
      <c r="Q6" s="251">
        <v>0</v>
      </c>
      <c r="R6" s="251">
        <v>0</v>
      </c>
      <c r="S6" s="251">
        <v>0</v>
      </c>
      <c r="T6" s="251">
        <v>0</v>
      </c>
      <c r="U6" s="251">
        <v>0</v>
      </c>
      <c r="V6" s="251">
        <v>962.4200000000017</v>
      </c>
      <c r="W6" s="251">
        <v>447</v>
      </c>
      <c r="X6" s="251">
        <v>2.4</v>
      </c>
      <c r="Y6" s="251">
        <v>0</v>
      </c>
      <c r="Z6" s="251">
        <v>21.6</v>
      </c>
      <c r="AA6" s="251">
        <v>7.199999999999999</v>
      </c>
      <c r="AB6" s="251">
        <v>0</v>
      </c>
      <c r="AC6" s="251">
        <v>0</v>
      </c>
      <c r="AD6" s="251">
        <v>77.4</v>
      </c>
      <c r="AE6" s="251">
        <v>46.2</v>
      </c>
      <c r="AF6" s="251">
        <v>0</v>
      </c>
      <c r="AG6" s="207">
        <v>0</v>
      </c>
      <c r="AH6" s="207">
        <v>0</v>
      </c>
      <c r="AI6" s="207">
        <v>0</v>
      </c>
      <c r="AJ6" s="207">
        <v>802.8419600000001</v>
      </c>
      <c r="AK6" s="207">
        <v>923.5956119999987</v>
      </c>
      <c r="AL6" s="207">
        <v>258.4420560000001</v>
      </c>
      <c r="AM6" s="207">
        <v>27.903156000000003</v>
      </c>
      <c r="AN6" s="207">
        <v>0</v>
      </c>
      <c r="AO6" s="207">
        <v>0</v>
      </c>
      <c r="AP6" s="207">
        <v>0</v>
      </c>
      <c r="AQ6" s="207">
        <v>105</v>
      </c>
      <c r="AR6" s="207">
        <v>64.2</v>
      </c>
      <c r="AS6" s="207">
        <v>0.6</v>
      </c>
      <c r="AT6" s="207">
        <v>1.2</v>
      </c>
      <c r="AU6" s="207">
        <v>0</v>
      </c>
      <c r="AV6" s="207">
        <v>0</v>
      </c>
      <c r="AW6" s="207">
        <v>1.7999999999999998</v>
      </c>
      <c r="AX6" s="207">
        <v>6</v>
      </c>
      <c r="AY6" s="207">
        <v>0</v>
      </c>
      <c r="AZ6" s="207">
        <v>0</v>
      </c>
      <c r="BA6" s="207">
        <v>0</v>
      </c>
      <c r="BB6" s="207">
        <v>111.20209199999995</v>
      </c>
      <c r="BC6" s="207">
        <v>38.819994</v>
      </c>
      <c r="BD6" s="207">
        <v>1.7810519999999999</v>
      </c>
      <c r="BE6" s="251">
        <v>0</v>
      </c>
      <c r="BF6" s="251">
        <v>0</v>
      </c>
      <c r="BG6" s="251">
        <v>0</v>
      </c>
      <c r="BH6" s="251">
        <v>0</v>
      </c>
      <c r="BI6" s="251">
        <v>0</v>
      </c>
      <c r="BJ6" s="251">
        <v>844.1999999999999</v>
      </c>
      <c r="BK6" s="251">
        <v>410.4</v>
      </c>
      <c r="BL6" s="251">
        <v>1.2</v>
      </c>
      <c r="BM6" s="251">
        <v>0</v>
      </c>
      <c r="BN6" s="251">
        <v>16.8</v>
      </c>
      <c r="BO6" s="251">
        <v>10.799999999999999</v>
      </c>
      <c r="BP6" s="251">
        <v>0</v>
      </c>
      <c r="BQ6" s="251">
        <v>0</v>
      </c>
      <c r="BR6" s="251">
        <v>124.19999999999999</v>
      </c>
      <c r="BS6" s="251">
        <v>52.199999999999996</v>
      </c>
      <c r="BT6" s="251">
        <v>0</v>
      </c>
      <c r="BU6" s="251">
        <v>0</v>
      </c>
      <c r="BV6" s="251">
        <v>0</v>
      </c>
      <c r="BW6" s="251">
        <v>0</v>
      </c>
      <c r="BX6" s="251">
        <v>808.1748324000005</v>
      </c>
      <c r="BY6" s="251">
        <v>959.400070799999</v>
      </c>
      <c r="BZ6" s="251">
        <v>239.2905413999999</v>
      </c>
      <c r="CA6" s="251">
        <v>29.833685999999997</v>
      </c>
      <c r="CB6" s="251">
        <v>0</v>
      </c>
      <c r="CC6" s="251">
        <v>0</v>
      </c>
      <c r="CD6" s="251">
        <v>0</v>
      </c>
      <c r="CE6" s="251">
        <v>87.6</v>
      </c>
      <c r="CF6" s="251">
        <v>52.8</v>
      </c>
      <c r="CG6" s="251">
        <v>0</v>
      </c>
      <c r="CH6" s="251">
        <v>0</v>
      </c>
      <c r="CI6" s="251">
        <v>0.6</v>
      </c>
      <c r="CJ6" s="251">
        <v>0</v>
      </c>
      <c r="CK6" s="251">
        <v>4.2</v>
      </c>
      <c r="CL6" s="251">
        <v>0.6</v>
      </c>
      <c r="CM6" s="251">
        <v>0</v>
      </c>
      <c r="CN6" s="251">
        <v>0</v>
      </c>
      <c r="CO6" s="251">
        <v>0</v>
      </c>
      <c r="CP6" s="251">
        <v>108.01579739999995</v>
      </c>
      <c r="CQ6" s="251">
        <v>27.433686</v>
      </c>
      <c r="CR6" s="251">
        <v>0</v>
      </c>
      <c r="CS6" s="281">
        <v>0</v>
      </c>
      <c r="CT6" s="281">
        <v>0</v>
      </c>
      <c r="CU6" s="281">
        <v>0</v>
      </c>
      <c r="CV6" s="281">
        <v>106.66667</v>
      </c>
      <c r="CW6" s="281">
        <v>81.11111333333334</v>
      </c>
      <c r="CX6" s="281">
        <v>0</v>
      </c>
      <c r="CY6" s="281">
        <v>0</v>
      </c>
      <c r="CZ6" s="281">
        <v>0</v>
      </c>
      <c r="DA6" s="281">
        <v>0</v>
      </c>
      <c r="DB6" s="281">
        <v>38.333333333333336</v>
      </c>
      <c r="DC6" s="281">
        <v>18.333333333333336</v>
      </c>
      <c r="DD6" s="281">
        <v>0</v>
      </c>
      <c r="DE6" s="281">
        <v>911.6666666666669</v>
      </c>
      <c r="DF6" s="281">
        <v>279.99999999999994</v>
      </c>
      <c r="DG6" s="281">
        <v>0</v>
      </c>
    </row>
    <row r="7" spans="1:111" ht="14.25">
      <c r="A7" s="165">
        <v>302</v>
      </c>
      <c r="B7" s="166" t="s">
        <v>43</v>
      </c>
      <c r="C7" s="248">
        <v>0</v>
      </c>
      <c r="D7" s="248">
        <v>0</v>
      </c>
      <c r="E7" s="248">
        <v>25708.5</v>
      </c>
      <c r="F7" s="248">
        <v>0</v>
      </c>
      <c r="G7" s="248">
        <v>545</v>
      </c>
      <c r="H7" s="248">
        <v>4511.5</v>
      </c>
      <c r="I7" s="248">
        <v>3468</v>
      </c>
      <c r="J7" s="248">
        <v>14788.5</v>
      </c>
      <c r="K7" s="249">
        <v>0</v>
      </c>
      <c r="L7" s="249">
        <v>0</v>
      </c>
      <c r="M7" s="249">
        <v>0</v>
      </c>
      <c r="N7" s="249">
        <v>0</v>
      </c>
      <c r="O7" s="250">
        <v>76.5</v>
      </c>
      <c r="P7" s="250">
        <v>234</v>
      </c>
      <c r="Q7" s="251">
        <v>0.6</v>
      </c>
      <c r="R7" s="251">
        <v>201.59999999999994</v>
      </c>
      <c r="S7" s="251">
        <v>70.2</v>
      </c>
      <c r="T7" s="251">
        <v>1.7999999999999998</v>
      </c>
      <c r="U7" s="251">
        <v>42.88000000000004</v>
      </c>
      <c r="V7" s="251">
        <v>909.859999999999</v>
      </c>
      <c r="W7" s="251">
        <v>431.9799999999999</v>
      </c>
      <c r="X7" s="251">
        <v>3.5999999999999996</v>
      </c>
      <c r="Y7" s="251">
        <v>0</v>
      </c>
      <c r="Z7" s="251">
        <v>14.399999999999999</v>
      </c>
      <c r="AA7" s="251">
        <v>8.4</v>
      </c>
      <c r="AB7" s="251">
        <v>0</v>
      </c>
      <c r="AC7" s="251">
        <v>1.2</v>
      </c>
      <c r="AD7" s="251">
        <v>112.3</v>
      </c>
      <c r="AE7" s="251">
        <v>51.660000000000004</v>
      </c>
      <c r="AF7" s="251">
        <v>0</v>
      </c>
      <c r="AG7" s="207">
        <v>0</v>
      </c>
      <c r="AH7" s="207">
        <v>0</v>
      </c>
      <c r="AI7" s="207">
        <v>0</v>
      </c>
      <c r="AJ7" s="207">
        <v>381.7000000000003</v>
      </c>
      <c r="AK7" s="207">
        <v>1221.1800000000005</v>
      </c>
      <c r="AL7" s="207">
        <v>387.28</v>
      </c>
      <c r="AM7" s="207">
        <v>111</v>
      </c>
      <c r="AN7" s="207">
        <v>15</v>
      </c>
      <c r="AO7" s="207">
        <v>7.199999999999999</v>
      </c>
      <c r="AP7" s="207">
        <v>0</v>
      </c>
      <c r="AQ7" s="207">
        <v>131.57999999999993</v>
      </c>
      <c r="AR7" s="207">
        <v>71.4</v>
      </c>
      <c r="AS7" s="207">
        <v>0</v>
      </c>
      <c r="AT7" s="207">
        <v>1.2</v>
      </c>
      <c r="AU7" s="207">
        <v>1.2</v>
      </c>
      <c r="AV7" s="207">
        <v>0</v>
      </c>
      <c r="AW7" s="207">
        <v>15.019999999999998</v>
      </c>
      <c r="AX7" s="207">
        <v>9</v>
      </c>
      <c r="AY7" s="207">
        <v>0</v>
      </c>
      <c r="AZ7" s="207">
        <v>0</v>
      </c>
      <c r="BA7" s="207">
        <v>0</v>
      </c>
      <c r="BB7" s="207">
        <v>29.36</v>
      </c>
      <c r="BC7" s="207">
        <v>30.48</v>
      </c>
      <c r="BD7" s="207">
        <v>6.6</v>
      </c>
      <c r="BE7" s="251">
        <v>25.2</v>
      </c>
      <c r="BF7" s="251">
        <v>179.88</v>
      </c>
      <c r="BG7" s="251">
        <v>64.8</v>
      </c>
      <c r="BH7" s="251">
        <v>3.5999999999999996</v>
      </c>
      <c r="BI7" s="251">
        <v>66.47000039999999</v>
      </c>
      <c r="BJ7" s="251">
        <v>871.4300003999999</v>
      </c>
      <c r="BK7" s="251">
        <v>378.6800004</v>
      </c>
      <c r="BL7" s="251">
        <v>6</v>
      </c>
      <c r="BM7" s="251">
        <v>0</v>
      </c>
      <c r="BN7" s="251">
        <v>13.2</v>
      </c>
      <c r="BO7" s="251">
        <v>6</v>
      </c>
      <c r="BP7" s="251">
        <v>0</v>
      </c>
      <c r="BQ7" s="251">
        <v>21.599999999999998</v>
      </c>
      <c r="BR7" s="251">
        <v>144</v>
      </c>
      <c r="BS7" s="251">
        <v>59.4</v>
      </c>
      <c r="BT7" s="251">
        <v>0.9999996</v>
      </c>
      <c r="BU7" s="251">
        <v>0</v>
      </c>
      <c r="BV7" s="251">
        <v>0</v>
      </c>
      <c r="BW7" s="251">
        <v>0</v>
      </c>
      <c r="BX7" s="251">
        <v>494.90440020000017</v>
      </c>
      <c r="BY7" s="251">
        <v>1337.3311997999997</v>
      </c>
      <c r="BZ7" s="251">
        <v>375.3536004000001</v>
      </c>
      <c r="CA7" s="251">
        <v>101.28</v>
      </c>
      <c r="CB7" s="251">
        <v>19.8</v>
      </c>
      <c r="CC7" s="251">
        <v>7.199999999999999</v>
      </c>
      <c r="CD7" s="251">
        <v>1.2</v>
      </c>
      <c r="CE7" s="251">
        <v>117.16000019999998</v>
      </c>
      <c r="CF7" s="251">
        <v>58.44</v>
      </c>
      <c r="CG7" s="251">
        <v>0</v>
      </c>
      <c r="CH7" s="251">
        <v>0.6</v>
      </c>
      <c r="CI7" s="251">
        <v>1.2</v>
      </c>
      <c r="CJ7" s="251">
        <v>0</v>
      </c>
      <c r="CK7" s="251">
        <v>15</v>
      </c>
      <c r="CL7" s="251">
        <v>10.799999999999999</v>
      </c>
      <c r="CM7" s="251">
        <v>0</v>
      </c>
      <c r="CN7" s="251">
        <v>0</v>
      </c>
      <c r="CO7" s="251">
        <v>0</v>
      </c>
      <c r="CP7" s="251">
        <v>25.2</v>
      </c>
      <c r="CQ7" s="251">
        <v>15.6</v>
      </c>
      <c r="CR7" s="251">
        <v>1.2</v>
      </c>
      <c r="CS7" s="281">
        <v>180.66666666666669</v>
      </c>
      <c r="CT7" s="281">
        <v>82.16666666666667</v>
      </c>
      <c r="CU7" s="281">
        <v>0</v>
      </c>
      <c r="CV7" s="281">
        <v>413.64444000000003</v>
      </c>
      <c r="CW7" s="281">
        <v>240.22222000000005</v>
      </c>
      <c r="CX7" s="281">
        <v>5</v>
      </c>
      <c r="CY7" s="281">
        <v>0</v>
      </c>
      <c r="CZ7" s="281">
        <v>0</v>
      </c>
      <c r="DA7" s="281">
        <v>0</v>
      </c>
      <c r="DB7" s="281">
        <v>76.66666666666667</v>
      </c>
      <c r="DC7" s="281">
        <v>45</v>
      </c>
      <c r="DD7" s="281">
        <v>0</v>
      </c>
      <c r="DE7" s="281">
        <v>1205.4977783333302</v>
      </c>
      <c r="DF7" s="281">
        <v>394.7422166666666</v>
      </c>
      <c r="DG7" s="281">
        <v>36.666666666666686</v>
      </c>
    </row>
    <row r="8" spans="1:111" ht="14.25">
      <c r="A8" s="165">
        <v>370</v>
      </c>
      <c r="B8" s="166" t="s">
        <v>84</v>
      </c>
      <c r="C8" s="248">
        <v>0</v>
      </c>
      <c r="D8" s="248">
        <v>0</v>
      </c>
      <c r="E8" s="248">
        <v>10264</v>
      </c>
      <c r="F8" s="248">
        <v>0</v>
      </c>
      <c r="G8" s="248">
        <v>420</v>
      </c>
      <c r="H8" s="248">
        <v>7183</v>
      </c>
      <c r="I8" s="248">
        <v>9057</v>
      </c>
      <c r="J8" s="248">
        <v>3710</v>
      </c>
      <c r="K8" s="249">
        <v>0</v>
      </c>
      <c r="L8" s="249">
        <v>1</v>
      </c>
      <c r="M8" s="249">
        <v>4</v>
      </c>
      <c r="N8" s="249">
        <v>0</v>
      </c>
      <c r="O8" s="250">
        <v>39</v>
      </c>
      <c r="P8" s="250">
        <v>77</v>
      </c>
      <c r="Q8" s="251">
        <v>0</v>
      </c>
      <c r="R8" s="251">
        <v>0</v>
      </c>
      <c r="S8" s="251">
        <v>0</v>
      </c>
      <c r="T8" s="251">
        <v>0</v>
      </c>
      <c r="U8" s="251">
        <v>0.6</v>
      </c>
      <c r="V8" s="251">
        <v>451.19999999999925</v>
      </c>
      <c r="W8" s="251">
        <v>194.63999999999987</v>
      </c>
      <c r="X8" s="251">
        <v>2.4</v>
      </c>
      <c r="Y8" s="251">
        <v>0</v>
      </c>
      <c r="Z8" s="251">
        <v>20.4</v>
      </c>
      <c r="AA8" s="251">
        <v>8.4</v>
      </c>
      <c r="AB8" s="251">
        <v>0.6</v>
      </c>
      <c r="AC8" s="251">
        <v>4.8</v>
      </c>
      <c r="AD8" s="251">
        <v>410.7599999999999</v>
      </c>
      <c r="AE8" s="251">
        <v>186.1200000000001</v>
      </c>
      <c r="AF8" s="251">
        <v>2.4</v>
      </c>
      <c r="AG8" s="207">
        <v>0</v>
      </c>
      <c r="AH8" s="207">
        <v>0</v>
      </c>
      <c r="AI8" s="207">
        <v>0</v>
      </c>
      <c r="AJ8" s="207">
        <v>482.59999999999985</v>
      </c>
      <c r="AK8" s="207">
        <v>719.9599999999984</v>
      </c>
      <c r="AL8" s="207">
        <v>202.32000000000008</v>
      </c>
      <c r="AM8" s="207">
        <v>5.4</v>
      </c>
      <c r="AN8" s="207">
        <v>0</v>
      </c>
      <c r="AO8" s="207">
        <v>0</v>
      </c>
      <c r="AP8" s="207">
        <v>0</v>
      </c>
      <c r="AQ8" s="207">
        <v>83.4</v>
      </c>
      <c r="AR8" s="207">
        <v>28.2</v>
      </c>
      <c r="AS8" s="207">
        <v>0.6</v>
      </c>
      <c r="AT8" s="207">
        <v>2.4</v>
      </c>
      <c r="AU8" s="207">
        <v>0</v>
      </c>
      <c r="AV8" s="207">
        <v>0</v>
      </c>
      <c r="AW8" s="207">
        <v>64.08000000000001</v>
      </c>
      <c r="AX8" s="207">
        <v>44.03999999999999</v>
      </c>
      <c r="AY8" s="207">
        <v>1.2</v>
      </c>
      <c r="AZ8" s="207">
        <v>0</v>
      </c>
      <c r="BA8" s="207">
        <v>0</v>
      </c>
      <c r="BB8" s="207">
        <v>26.4</v>
      </c>
      <c r="BC8" s="207">
        <v>10.719999999999999</v>
      </c>
      <c r="BD8" s="207">
        <v>1.7999999999999998</v>
      </c>
      <c r="BE8" s="251">
        <v>0</v>
      </c>
      <c r="BF8" s="251">
        <v>0</v>
      </c>
      <c r="BG8" s="251">
        <v>0</v>
      </c>
      <c r="BH8" s="251">
        <v>0</v>
      </c>
      <c r="BI8" s="251">
        <v>0</v>
      </c>
      <c r="BJ8" s="251">
        <v>410.2399998</v>
      </c>
      <c r="BK8" s="251">
        <v>143.68000019999997</v>
      </c>
      <c r="BL8" s="251">
        <v>0</v>
      </c>
      <c r="BM8" s="251">
        <v>0</v>
      </c>
      <c r="BN8" s="251">
        <v>16.2</v>
      </c>
      <c r="BO8" s="251">
        <v>4.8</v>
      </c>
      <c r="BP8" s="251">
        <v>0</v>
      </c>
      <c r="BQ8" s="251">
        <v>4.8</v>
      </c>
      <c r="BR8" s="251">
        <v>439.56</v>
      </c>
      <c r="BS8" s="251">
        <v>181.79999999999998</v>
      </c>
      <c r="BT8" s="251">
        <v>1.2</v>
      </c>
      <c r="BU8" s="251">
        <v>0</v>
      </c>
      <c r="BV8" s="251">
        <v>0</v>
      </c>
      <c r="BW8" s="251">
        <v>0</v>
      </c>
      <c r="BX8" s="251">
        <v>489.6800003999996</v>
      </c>
      <c r="BY8" s="251">
        <v>768.3311988000002</v>
      </c>
      <c r="BZ8" s="251">
        <v>210.9755994</v>
      </c>
      <c r="CA8" s="251">
        <v>5.3999999999999995</v>
      </c>
      <c r="CB8" s="251">
        <v>0</v>
      </c>
      <c r="CC8" s="251">
        <v>0</v>
      </c>
      <c r="CD8" s="251">
        <v>0</v>
      </c>
      <c r="CE8" s="251">
        <v>45</v>
      </c>
      <c r="CF8" s="251">
        <v>22.2</v>
      </c>
      <c r="CG8" s="251">
        <v>0</v>
      </c>
      <c r="CH8" s="251">
        <v>0.6</v>
      </c>
      <c r="CI8" s="251">
        <v>0</v>
      </c>
      <c r="CJ8" s="251">
        <v>0</v>
      </c>
      <c r="CK8" s="251">
        <v>79.44</v>
      </c>
      <c r="CL8" s="251">
        <v>48</v>
      </c>
      <c r="CM8" s="251">
        <v>0.6</v>
      </c>
      <c r="CN8" s="251">
        <v>0</v>
      </c>
      <c r="CO8" s="251">
        <v>0</v>
      </c>
      <c r="CP8" s="251">
        <v>108.6800004</v>
      </c>
      <c r="CQ8" s="251">
        <v>32.4</v>
      </c>
      <c r="CR8" s="251">
        <v>1.2</v>
      </c>
      <c r="CS8" s="281">
        <v>0</v>
      </c>
      <c r="CT8" s="281">
        <v>0</v>
      </c>
      <c r="CU8" s="281">
        <v>0</v>
      </c>
      <c r="CV8" s="281">
        <v>97.26778000000002</v>
      </c>
      <c r="CW8" s="281">
        <v>26</v>
      </c>
      <c r="CX8" s="281">
        <v>0</v>
      </c>
      <c r="CY8" s="281">
        <v>0</v>
      </c>
      <c r="CZ8" s="281">
        <v>0</v>
      </c>
      <c r="DA8" s="281">
        <v>0</v>
      </c>
      <c r="DB8" s="281">
        <v>114.00000000000001</v>
      </c>
      <c r="DC8" s="281">
        <v>71.33333333333333</v>
      </c>
      <c r="DD8" s="281">
        <v>0</v>
      </c>
      <c r="DE8" s="281">
        <v>1220.972211666667</v>
      </c>
      <c r="DF8" s="281">
        <v>342.38888499999985</v>
      </c>
      <c r="DG8" s="281">
        <v>2.3333333333333335</v>
      </c>
    </row>
    <row r="9" spans="1:111" ht="14.25">
      <c r="A9" s="165">
        <v>800</v>
      </c>
      <c r="B9" s="166" t="s">
        <v>98</v>
      </c>
      <c r="C9" s="248">
        <v>0</v>
      </c>
      <c r="D9" s="248">
        <v>0</v>
      </c>
      <c r="E9" s="248">
        <v>7651.5</v>
      </c>
      <c r="F9" s="248">
        <v>0</v>
      </c>
      <c r="G9" s="248">
        <v>0</v>
      </c>
      <c r="H9" s="248">
        <v>1918</v>
      </c>
      <c r="I9" s="248">
        <v>5282.5</v>
      </c>
      <c r="J9" s="248">
        <v>8620.5</v>
      </c>
      <c r="K9" s="249">
        <v>0</v>
      </c>
      <c r="L9" s="249">
        <v>0</v>
      </c>
      <c r="M9" s="249">
        <v>1</v>
      </c>
      <c r="N9" s="249">
        <v>0</v>
      </c>
      <c r="O9" s="250">
        <v>14</v>
      </c>
      <c r="P9" s="250">
        <v>35</v>
      </c>
      <c r="Q9" s="251">
        <v>0</v>
      </c>
      <c r="R9" s="251">
        <v>0</v>
      </c>
      <c r="S9" s="251">
        <v>0</v>
      </c>
      <c r="T9" s="251">
        <v>0</v>
      </c>
      <c r="U9" s="251">
        <v>23.599999999999998</v>
      </c>
      <c r="V9" s="251">
        <v>120.76000000000008</v>
      </c>
      <c r="W9" s="251">
        <v>55.419999999999995</v>
      </c>
      <c r="X9" s="251">
        <v>0.6</v>
      </c>
      <c r="Y9" s="251">
        <v>0</v>
      </c>
      <c r="Z9" s="251">
        <v>0</v>
      </c>
      <c r="AA9" s="251">
        <v>0</v>
      </c>
      <c r="AB9" s="251">
        <v>0</v>
      </c>
      <c r="AC9" s="251">
        <v>3.7599999999999993</v>
      </c>
      <c r="AD9" s="251">
        <v>61.68000000000005</v>
      </c>
      <c r="AE9" s="251">
        <v>17.94</v>
      </c>
      <c r="AF9" s="251">
        <v>0</v>
      </c>
      <c r="AG9" s="207">
        <v>0</v>
      </c>
      <c r="AH9" s="207">
        <v>0</v>
      </c>
      <c r="AI9" s="207">
        <v>0</v>
      </c>
      <c r="AJ9" s="207">
        <v>160.24630199999984</v>
      </c>
      <c r="AK9" s="207">
        <v>957.5625910000028</v>
      </c>
      <c r="AL9" s="207">
        <v>322.56840800000003</v>
      </c>
      <c r="AM9" s="207">
        <v>60.19262999999999</v>
      </c>
      <c r="AN9" s="207">
        <v>0</v>
      </c>
      <c r="AO9" s="207">
        <v>0</v>
      </c>
      <c r="AP9" s="207">
        <v>0</v>
      </c>
      <c r="AQ9" s="207">
        <v>25.839999999999996</v>
      </c>
      <c r="AR9" s="207">
        <v>12.48</v>
      </c>
      <c r="AS9" s="207">
        <v>0</v>
      </c>
      <c r="AT9" s="207">
        <v>0</v>
      </c>
      <c r="AU9" s="207">
        <v>0</v>
      </c>
      <c r="AV9" s="207">
        <v>0</v>
      </c>
      <c r="AW9" s="207">
        <v>5.06</v>
      </c>
      <c r="AX9" s="207">
        <v>3.42</v>
      </c>
      <c r="AY9" s="207">
        <v>0</v>
      </c>
      <c r="AZ9" s="207">
        <v>0</v>
      </c>
      <c r="BA9" s="207">
        <v>0</v>
      </c>
      <c r="BB9" s="207">
        <v>83.61367700000004</v>
      </c>
      <c r="BC9" s="207">
        <v>25.006312</v>
      </c>
      <c r="BD9" s="207">
        <v>0.6</v>
      </c>
      <c r="BE9" s="251">
        <v>0</v>
      </c>
      <c r="BF9" s="251">
        <v>0</v>
      </c>
      <c r="BG9" s="251">
        <v>0</v>
      </c>
      <c r="BH9" s="251">
        <v>0</v>
      </c>
      <c r="BI9" s="251">
        <v>21.479999999999997</v>
      </c>
      <c r="BJ9" s="251">
        <v>82.88000040000001</v>
      </c>
      <c r="BK9" s="251">
        <v>35.0800002</v>
      </c>
      <c r="BL9" s="251">
        <v>0.6</v>
      </c>
      <c r="BM9" s="251">
        <v>0</v>
      </c>
      <c r="BN9" s="251">
        <v>0</v>
      </c>
      <c r="BO9" s="251">
        <v>0</v>
      </c>
      <c r="BP9" s="251">
        <v>0</v>
      </c>
      <c r="BQ9" s="251">
        <v>8.0000004</v>
      </c>
      <c r="BR9" s="251">
        <v>82.7099994</v>
      </c>
      <c r="BS9" s="251">
        <v>42.47999879999999</v>
      </c>
      <c r="BT9" s="251">
        <v>1.2</v>
      </c>
      <c r="BU9" s="251">
        <v>0</v>
      </c>
      <c r="BV9" s="251">
        <v>0</v>
      </c>
      <c r="BW9" s="251">
        <v>0</v>
      </c>
      <c r="BX9" s="251">
        <v>150.8800008</v>
      </c>
      <c r="BY9" s="251">
        <v>895.8899976000008</v>
      </c>
      <c r="BZ9" s="251">
        <v>332.1400007999998</v>
      </c>
      <c r="CA9" s="251">
        <v>46.50000060000002</v>
      </c>
      <c r="CB9" s="251">
        <v>0</v>
      </c>
      <c r="CC9" s="251">
        <v>0</v>
      </c>
      <c r="CD9" s="251">
        <v>0</v>
      </c>
      <c r="CE9" s="251">
        <v>20.16</v>
      </c>
      <c r="CF9" s="251">
        <v>11.76</v>
      </c>
      <c r="CG9" s="251">
        <v>0.6</v>
      </c>
      <c r="CH9" s="251">
        <v>0</v>
      </c>
      <c r="CI9" s="251">
        <v>0</v>
      </c>
      <c r="CJ9" s="251">
        <v>0</v>
      </c>
      <c r="CK9" s="251">
        <v>12.339999599999999</v>
      </c>
      <c r="CL9" s="251">
        <v>5.1199997999999995</v>
      </c>
      <c r="CM9" s="251">
        <v>0</v>
      </c>
      <c r="CN9" s="251">
        <v>0</v>
      </c>
      <c r="CO9" s="251">
        <v>0</v>
      </c>
      <c r="CP9" s="251">
        <v>71.09999940000002</v>
      </c>
      <c r="CQ9" s="251">
        <v>29.379999599999987</v>
      </c>
      <c r="CR9" s="251">
        <v>0</v>
      </c>
      <c r="CS9" s="281">
        <v>0</v>
      </c>
      <c r="CT9" s="281">
        <v>0</v>
      </c>
      <c r="CU9" s="281">
        <v>0</v>
      </c>
      <c r="CV9" s="281">
        <v>32.83333333333334</v>
      </c>
      <c r="CW9" s="281">
        <v>18.111111666666666</v>
      </c>
      <c r="CX9" s="281">
        <v>0</v>
      </c>
      <c r="CY9" s="281">
        <v>0</v>
      </c>
      <c r="CZ9" s="281">
        <v>0</v>
      </c>
      <c r="DA9" s="281">
        <v>0</v>
      </c>
      <c r="DB9" s="281">
        <v>32.22222166666667</v>
      </c>
      <c r="DC9" s="281">
        <v>23.388886666666668</v>
      </c>
      <c r="DD9" s="281">
        <v>0</v>
      </c>
      <c r="DE9" s="281">
        <v>983.1111283333362</v>
      </c>
      <c r="DF9" s="281">
        <v>366.22222500000026</v>
      </c>
      <c r="DG9" s="281">
        <v>7.388886666666667</v>
      </c>
    </row>
    <row r="10" spans="1:111" ht="14.25">
      <c r="A10" s="165">
        <v>822</v>
      </c>
      <c r="B10" s="166" t="s">
        <v>113</v>
      </c>
      <c r="C10" s="248">
        <v>19</v>
      </c>
      <c r="D10" s="248">
        <v>0</v>
      </c>
      <c r="E10" s="248">
        <v>9160</v>
      </c>
      <c r="F10" s="248">
        <v>179</v>
      </c>
      <c r="G10" s="248">
        <v>446</v>
      </c>
      <c r="H10" s="248">
        <v>1004</v>
      </c>
      <c r="I10" s="248">
        <v>5508</v>
      </c>
      <c r="J10" s="248">
        <v>8101</v>
      </c>
      <c r="K10" s="249">
        <v>0</v>
      </c>
      <c r="L10" s="249">
        <v>0</v>
      </c>
      <c r="M10" s="249">
        <v>1</v>
      </c>
      <c r="N10" s="249">
        <v>0</v>
      </c>
      <c r="O10" s="250">
        <v>38</v>
      </c>
      <c r="P10" s="250">
        <v>64</v>
      </c>
      <c r="Q10" s="251">
        <v>34.640000000000036</v>
      </c>
      <c r="R10" s="251">
        <v>94.61999999999995</v>
      </c>
      <c r="S10" s="251">
        <v>35.74000000000001</v>
      </c>
      <c r="T10" s="251">
        <v>0</v>
      </c>
      <c r="U10" s="251">
        <v>33.16000000000003</v>
      </c>
      <c r="V10" s="251">
        <v>317.98000000000013</v>
      </c>
      <c r="W10" s="251">
        <v>131.64</v>
      </c>
      <c r="X10" s="251">
        <v>1.08</v>
      </c>
      <c r="Y10" s="251">
        <v>0</v>
      </c>
      <c r="Z10" s="251">
        <v>0</v>
      </c>
      <c r="AA10" s="251">
        <v>0</v>
      </c>
      <c r="AB10" s="251">
        <v>0</v>
      </c>
      <c r="AC10" s="251">
        <v>5.8999999999999995</v>
      </c>
      <c r="AD10" s="251">
        <v>81.63999999999997</v>
      </c>
      <c r="AE10" s="251">
        <v>55.94000000000001</v>
      </c>
      <c r="AF10" s="251">
        <v>0</v>
      </c>
      <c r="AG10" s="207">
        <v>0</v>
      </c>
      <c r="AH10" s="207">
        <v>0</v>
      </c>
      <c r="AI10" s="207">
        <v>0</v>
      </c>
      <c r="AJ10" s="207">
        <v>224.92</v>
      </c>
      <c r="AK10" s="207">
        <v>745.5000000000001</v>
      </c>
      <c r="AL10" s="207">
        <v>212.5199999999999</v>
      </c>
      <c r="AM10" s="207">
        <v>37.2</v>
      </c>
      <c r="AN10" s="207">
        <v>9.440000000000001</v>
      </c>
      <c r="AO10" s="207">
        <v>7.199999999999999</v>
      </c>
      <c r="AP10" s="207">
        <v>1</v>
      </c>
      <c r="AQ10" s="207">
        <v>22.6</v>
      </c>
      <c r="AR10" s="207">
        <v>14.759999999999998</v>
      </c>
      <c r="AS10" s="207">
        <v>0</v>
      </c>
      <c r="AT10" s="207">
        <v>0</v>
      </c>
      <c r="AU10" s="207">
        <v>0</v>
      </c>
      <c r="AV10" s="207">
        <v>0</v>
      </c>
      <c r="AW10" s="207">
        <v>7.7</v>
      </c>
      <c r="AX10" s="207">
        <v>8.28</v>
      </c>
      <c r="AY10" s="207">
        <v>0</v>
      </c>
      <c r="AZ10" s="207">
        <v>0</v>
      </c>
      <c r="BA10" s="207">
        <v>0</v>
      </c>
      <c r="BB10" s="207">
        <v>40.82000000000002</v>
      </c>
      <c r="BC10" s="207">
        <v>6.56</v>
      </c>
      <c r="BD10" s="207">
        <v>0</v>
      </c>
      <c r="BE10" s="251">
        <v>26.58</v>
      </c>
      <c r="BF10" s="251">
        <v>85.82000160000001</v>
      </c>
      <c r="BG10" s="251">
        <v>31.9300002</v>
      </c>
      <c r="BH10" s="251">
        <v>0</v>
      </c>
      <c r="BI10" s="251">
        <v>24.679999799999994</v>
      </c>
      <c r="BJ10" s="251">
        <v>269.6800002</v>
      </c>
      <c r="BK10" s="251">
        <v>109.91999999999999</v>
      </c>
      <c r="BL10" s="251">
        <v>1.2</v>
      </c>
      <c r="BM10" s="251">
        <v>0</v>
      </c>
      <c r="BN10" s="251">
        <v>0</v>
      </c>
      <c r="BO10" s="251">
        <v>0</v>
      </c>
      <c r="BP10" s="251">
        <v>0</v>
      </c>
      <c r="BQ10" s="251">
        <v>14.060000399999998</v>
      </c>
      <c r="BR10" s="251">
        <v>162.76999679999997</v>
      </c>
      <c r="BS10" s="251">
        <v>57.6599994</v>
      </c>
      <c r="BT10" s="251">
        <v>0.6</v>
      </c>
      <c r="BU10" s="251">
        <v>0</v>
      </c>
      <c r="BV10" s="251">
        <v>0</v>
      </c>
      <c r="BW10" s="251">
        <v>0</v>
      </c>
      <c r="BX10" s="251">
        <v>171.40999859999994</v>
      </c>
      <c r="BY10" s="251">
        <v>744.3640392000001</v>
      </c>
      <c r="BZ10" s="251">
        <v>231.16827179999993</v>
      </c>
      <c r="CA10" s="251">
        <v>43.859599800000005</v>
      </c>
      <c r="CB10" s="251">
        <v>11.640000599999999</v>
      </c>
      <c r="CC10" s="251">
        <v>2.7700001999999997</v>
      </c>
      <c r="CD10" s="251">
        <v>0</v>
      </c>
      <c r="CE10" s="251">
        <v>34.1200002</v>
      </c>
      <c r="CF10" s="251">
        <v>14.879999999999999</v>
      </c>
      <c r="CG10" s="251">
        <v>0</v>
      </c>
      <c r="CH10" s="251">
        <v>0</v>
      </c>
      <c r="CI10" s="251">
        <v>0</v>
      </c>
      <c r="CJ10" s="251">
        <v>0</v>
      </c>
      <c r="CK10" s="251">
        <v>14.2999998</v>
      </c>
      <c r="CL10" s="251">
        <v>9</v>
      </c>
      <c r="CM10" s="251">
        <v>0</v>
      </c>
      <c r="CN10" s="251">
        <v>0</v>
      </c>
      <c r="CO10" s="251">
        <v>0</v>
      </c>
      <c r="CP10" s="251">
        <v>52.831652399999996</v>
      </c>
      <c r="CQ10" s="251">
        <v>30.612000000000002</v>
      </c>
      <c r="CR10" s="251">
        <v>1.2</v>
      </c>
      <c r="CS10" s="281">
        <v>38.38888666666667</v>
      </c>
      <c r="CT10" s="281">
        <v>23.444443333333332</v>
      </c>
      <c r="CU10" s="281">
        <v>0</v>
      </c>
      <c r="CV10" s="281">
        <v>76.02777666666667</v>
      </c>
      <c r="CW10" s="281">
        <v>50.44444333333333</v>
      </c>
      <c r="CX10" s="281">
        <v>0</v>
      </c>
      <c r="CY10" s="281">
        <v>0</v>
      </c>
      <c r="CZ10" s="281">
        <v>0</v>
      </c>
      <c r="DA10" s="281">
        <v>0</v>
      </c>
      <c r="DB10" s="281">
        <v>97.80555500000001</v>
      </c>
      <c r="DC10" s="281">
        <v>43.388888333333334</v>
      </c>
      <c r="DD10" s="281">
        <v>1.6666666666666667</v>
      </c>
      <c r="DE10" s="281">
        <v>853.0788983333341</v>
      </c>
      <c r="DF10" s="281">
        <v>267.58111500000007</v>
      </c>
      <c r="DG10" s="281">
        <v>5.888888333333332</v>
      </c>
    </row>
    <row r="11" spans="1:111" ht="15" customHeight="1">
      <c r="A11" s="165">
        <v>303</v>
      </c>
      <c r="B11" s="166" t="s">
        <v>44</v>
      </c>
      <c r="C11" s="248">
        <v>0</v>
      </c>
      <c r="D11" s="248">
        <v>0</v>
      </c>
      <c r="E11" s="248">
        <v>9107</v>
      </c>
      <c r="F11" s="248">
        <v>0</v>
      </c>
      <c r="G11" s="248">
        <v>0</v>
      </c>
      <c r="H11" s="248">
        <v>0</v>
      </c>
      <c r="I11" s="248">
        <v>13361.5</v>
      </c>
      <c r="J11" s="248">
        <v>16031.5</v>
      </c>
      <c r="K11" s="249">
        <v>0</v>
      </c>
      <c r="L11" s="249">
        <v>2</v>
      </c>
      <c r="M11" s="249">
        <v>7</v>
      </c>
      <c r="N11" s="249">
        <v>7</v>
      </c>
      <c r="O11" s="250">
        <v>33</v>
      </c>
      <c r="P11" s="250">
        <v>215</v>
      </c>
      <c r="Q11" s="251">
        <v>0</v>
      </c>
      <c r="R11" s="251">
        <v>0</v>
      </c>
      <c r="S11" s="251">
        <v>0</v>
      </c>
      <c r="T11" s="251">
        <v>0</v>
      </c>
      <c r="U11" s="251">
        <v>0</v>
      </c>
      <c r="V11" s="251">
        <v>271.5999999999996</v>
      </c>
      <c r="W11" s="251">
        <v>149.64000000000007</v>
      </c>
      <c r="X11" s="251">
        <v>1.1</v>
      </c>
      <c r="Y11" s="251">
        <v>0</v>
      </c>
      <c r="Z11" s="251">
        <v>0</v>
      </c>
      <c r="AA11" s="251">
        <v>0</v>
      </c>
      <c r="AB11" s="251">
        <v>0</v>
      </c>
      <c r="AC11" s="251">
        <v>1.2</v>
      </c>
      <c r="AD11" s="251">
        <v>333.47999999999985</v>
      </c>
      <c r="AE11" s="251">
        <v>172.8799999999999</v>
      </c>
      <c r="AF11" s="251">
        <v>1.2</v>
      </c>
      <c r="AG11" s="207">
        <v>0</v>
      </c>
      <c r="AH11" s="207">
        <v>0</v>
      </c>
      <c r="AI11" s="207">
        <v>0</v>
      </c>
      <c r="AJ11" s="207">
        <v>321.7800000000002</v>
      </c>
      <c r="AK11" s="207">
        <v>1037.6599999999992</v>
      </c>
      <c r="AL11" s="207">
        <v>305.29999999999967</v>
      </c>
      <c r="AM11" s="207">
        <v>46.72</v>
      </c>
      <c r="AN11" s="207">
        <v>0</v>
      </c>
      <c r="AO11" s="207">
        <v>0</v>
      </c>
      <c r="AP11" s="207">
        <v>0</v>
      </c>
      <c r="AQ11" s="207">
        <v>16.8</v>
      </c>
      <c r="AR11" s="207">
        <v>7.5</v>
      </c>
      <c r="AS11" s="207">
        <v>0</v>
      </c>
      <c r="AT11" s="207">
        <v>0</v>
      </c>
      <c r="AU11" s="207">
        <v>0</v>
      </c>
      <c r="AV11" s="207">
        <v>0</v>
      </c>
      <c r="AW11" s="207">
        <v>69.48</v>
      </c>
      <c r="AX11" s="207">
        <v>25.080000000000002</v>
      </c>
      <c r="AY11" s="207">
        <v>0</v>
      </c>
      <c r="AZ11" s="207">
        <v>0</v>
      </c>
      <c r="BA11" s="207">
        <v>0</v>
      </c>
      <c r="BB11" s="207">
        <v>51.87999999999999</v>
      </c>
      <c r="BC11" s="207">
        <v>38.12000000000001</v>
      </c>
      <c r="BD11" s="207">
        <v>2.82</v>
      </c>
      <c r="BE11" s="251">
        <v>0</v>
      </c>
      <c r="BF11" s="251">
        <v>0</v>
      </c>
      <c r="BG11" s="251">
        <v>0</v>
      </c>
      <c r="BH11" s="251">
        <v>0</v>
      </c>
      <c r="BI11" s="251">
        <v>0</v>
      </c>
      <c r="BJ11" s="251">
        <v>223.746</v>
      </c>
      <c r="BK11" s="251">
        <v>112.8</v>
      </c>
      <c r="BL11" s="251">
        <v>0</v>
      </c>
      <c r="BM11" s="251">
        <v>0</v>
      </c>
      <c r="BN11" s="251">
        <v>0</v>
      </c>
      <c r="BO11" s="251">
        <v>0</v>
      </c>
      <c r="BP11" s="251">
        <v>0</v>
      </c>
      <c r="BQ11" s="251">
        <v>0</v>
      </c>
      <c r="BR11" s="251">
        <v>322.50400559999997</v>
      </c>
      <c r="BS11" s="251">
        <v>169.0640046</v>
      </c>
      <c r="BT11" s="251">
        <v>1.2</v>
      </c>
      <c r="BU11" s="251">
        <v>0</v>
      </c>
      <c r="BV11" s="251">
        <v>0</v>
      </c>
      <c r="BW11" s="251">
        <v>0</v>
      </c>
      <c r="BX11" s="251">
        <v>307.60199759999983</v>
      </c>
      <c r="BY11" s="251">
        <v>1100.829991200001</v>
      </c>
      <c r="BZ11" s="251">
        <v>323.22799620000006</v>
      </c>
      <c r="CA11" s="251">
        <v>44.4</v>
      </c>
      <c r="CB11" s="251">
        <v>0</v>
      </c>
      <c r="CC11" s="251">
        <v>0</v>
      </c>
      <c r="CD11" s="251">
        <v>0</v>
      </c>
      <c r="CE11" s="251">
        <v>8.4</v>
      </c>
      <c r="CF11" s="251">
        <v>10.2</v>
      </c>
      <c r="CG11" s="251">
        <v>0</v>
      </c>
      <c r="CH11" s="251">
        <v>0</v>
      </c>
      <c r="CI11" s="251">
        <v>0</v>
      </c>
      <c r="CJ11" s="251">
        <v>0</v>
      </c>
      <c r="CK11" s="251">
        <v>20.936000399999998</v>
      </c>
      <c r="CL11" s="251">
        <v>10.2</v>
      </c>
      <c r="CM11" s="251">
        <v>0</v>
      </c>
      <c r="CN11" s="251">
        <v>0</v>
      </c>
      <c r="CO11" s="251">
        <v>0</v>
      </c>
      <c r="CP11" s="251">
        <v>39.114</v>
      </c>
      <c r="CQ11" s="251">
        <v>11.399999999999997</v>
      </c>
      <c r="CR11" s="251">
        <v>0.6</v>
      </c>
      <c r="CS11" s="281">
        <v>0</v>
      </c>
      <c r="CT11" s="281">
        <v>0</v>
      </c>
      <c r="CU11" s="281">
        <v>0</v>
      </c>
      <c r="CV11" s="281">
        <v>20</v>
      </c>
      <c r="CW11" s="281">
        <v>16.666666666666668</v>
      </c>
      <c r="CX11" s="281">
        <v>0</v>
      </c>
      <c r="CY11" s="281">
        <v>0</v>
      </c>
      <c r="CZ11" s="281">
        <v>0</v>
      </c>
      <c r="DA11" s="281">
        <v>0</v>
      </c>
      <c r="DB11" s="281">
        <v>32.55555666666667</v>
      </c>
      <c r="DC11" s="281">
        <v>42.111110000000004</v>
      </c>
      <c r="DD11" s="281">
        <v>0</v>
      </c>
      <c r="DE11" s="281">
        <v>1012.5833233333358</v>
      </c>
      <c r="DF11" s="281">
        <v>315.1666599999998</v>
      </c>
      <c r="DG11" s="281">
        <v>3.3333333333333335</v>
      </c>
    </row>
    <row r="12" spans="1:111" ht="14.25">
      <c r="A12" s="246">
        <v>330</v>
      </c>
      <c r="B12" s="247" t="s">
        <v>62</v>
      </c>
      <c r="C12" s="248">
        <v>0</v>
      </c>
      <c r="D12" s="248">
        <v>0</v>
      </c>
      <c r="E12" s="248">
        <v>67592</v>
      </c>
      <c r="F12" s="248">
        <v>0</v>
      </c>
      <c r="G12" s="248">
        <v>1710</v>
      </c>
      <c r="H12" s="248">
        <v>21439.5</v>
      </c>
      <c r="I12" s="248">
        <v>41720</v>
      </c>
      <c r="J12" s="248">
        <v>43062</v>
      </c>
      <c r="K12" s="249">
        <v>0</v>
      </c>
      <c r="L12" s="249">
        <v>0</v>
      </c>
      <c r="M12" s="249">
        <v>3</v>
      </c>
      <c r="N12" s="249">
        <v>0</v>
      </c>
      <c r="O12" s="250">
        <v>237.5</v>
      </c>
      <c r="P12" s="250">
        <v>576</v>
      </c>
      <c r="Q12" s="251">
        <v>353.48000000000206</v>
      </c>
      <c r="R12" s="251">
        <v>1166.7400000000005</v>
      </c>
      <c r="S12" s="251">
        <v>428.4</v>
      </c>
      <c r="T12" s="251">
        <v>19.2</v>
      </c>
      <c r="U12" s="251">
        <v>41.60000000000005</v>
      </c>
      <c r="V12" s="251">
        <v>1830.3999999999976</v>
      </c>
      <c r="W12" s="251">
        <v>816.5999999999989</v>
      </c>
      <c r="X12" s="251">
        <v>4.7</v>
      </c>
      <c r="Y12" s="251">
        <v>0</v>
      </c>
      <c r="Z12" s="251">
        <v>65.4</v>
      </c>
      <c r="AA12" s="251">
        <v>24</v>
      </c>
      <c r="AB12" s="251">
        <v>0</v>
      </c>
      <c r="AC12" s="251">
        <v>59.4000000000001</v>
      </c>
      <c r="AD12" s="251">
        <v>1361.6999999999973</v>
      </c>
      <c r="AE12" s="251">
        <v>652.2000000000002</v>
      </c>
      <c r="AF12" s="251">
        <v>4.6</v>
      </c>
      <c r="AG12" s="207">
        <v>0</v>
      </c>
      <c r="AH12" s="207">
        <v>0</v>
      </c>
      <c r="AI12" s="207">
        <v>0</v>
      </c>
      <c r="AJ12" s="207">
        <v>2926.180000000006</v>
      </c>
      <c r="AK12" s="207">
        <v>4865.080000000008</v>
      </c>
      <c r="AL12" s="207">
        <v>1372.3400000000015</v>
      </c>
      <c r="AM12" s="207">
        <v>214.08526099999995</v>
      </c>
      <c r="AN12" s="207">
        <v>366</v>
      </c>
      <c r="AO12" s="207">
        <v>138.6</v>
      </c>
      <c r="AP12" s="207">
        <v>11.2</v>
      </c>
      <c r="AQ12" s="207">
        <v>420</v>
      </c>
      <c r="AR12" s="207">
        <v>196.2</v>
      </c>
      <c r="AS12" s="207">
        <v>0.6</v>
      </c>
      <c r="AT12" s="207">
        <v>4.8</v>
      </c>
      <c r="AU12" s="207">
        <v>3.5999999999999996</v>
      </c>
      <c r="AV12" s="207">
        <v>0</v>
      </c>
      <c r="AW12" s="207">
        <v>385.2</v>
      </c>
      <c r="AX12" s="207">
        <v>210.6</v>
      </c>
      <c r="AY12" s="207">
        <v>8.2</v>
      </c>
      <c r="AZ12" s="207">
        <v>0</v>
      </c>
      <c r="BA12" s="207">
        <v>0</v>
      </c>
      <c r="BB12" s="207">
        <v>827.0400000000011</v>
      </c>
      <c r="BC12" s="207">
        <v>245.88000000000008</v>
      </c>
      <c r="BD12" s="207">
        <v>24.6</v>
      </c>
      <c r="BE12" s="251">
        <v>507.42</v>
      </c>
      <c r="BF12" s="251">
        <v>1098.048</v>
      </c>
      <c r="BG12" s="251">
        <v>421.60000019999995</v>
      </c>
      <c r="BH12" s="251">
        <v>18.9999984</v>
      </c>
      <c r="BI12" s="251">
        <v>27.600000599999998</v>
      </c>
      <c r="BJ12" s="251">
        <v>1621.1000004</v>
      </c>
      <c r="BK12" s="251">
        <v>739.8</v>
      </c>
      <c r="BL12" s="251">
        <v>8.1999996</v>
      </c>
      <c r="BM12" s="251">
        <v>0</v>
      </c>
      <c r="BN12" s="251">
        <v>60.10000019999999</v>
      </c>
      <c r="BO12" s="251">
        <v>24</v>
      </c>
      <c r="BP12" s="251">
        <v>0</v>
      </c>
      <c r="BQ12" s="251">
        <v>46.32</v>
      </c>
      <c r="BR12" s="251">
        <v>1284.36</v>
      </c>
      <c r="BS12" s="251">
        <v>598.9799999999999</v>
      </c>
      <c r="BT12" s="251">
        <v>3</v>
      </c>
      <c r="BU12" s="251">
        <v>0</v>
      </c>
      <c r="BV12" s="251">
        <v>0</v>
      </c>
      <c r="BW12" s="251">
        <v>0</v>
      </c>
      <c r="BX12" s="251">
        <v>2703.060003599992</v>
      </c>
      <c r="BY12" s="251">
        <v>4803.302104800012</v>
      </c>
      <c r="BZ12" s="251">
        <v>1451.2619999999986</v>
      </c>
      <c r="CA12" s="251">
        <v>208.85157959999998</v>
      </c>
      <c r="CB12" s="251">
        <v>335.4479999999999</v>
      </c>
      <c r="CC12" s="251">
        <v>128.8000002</v>
      </c>
      <c r="CD12" s="251">
        <v>6</v>
      </c>
      <c r="CE12" s="251">
        <v>382.5</v>
      </c>
      <c r="CF12" s="251">
        <v>175.2</v>
      </c>
      <c r="CG12" s="251">
        <v>2.1999996</v>
      </c>
      <c r="CH12" s="251">
        <v>0</v>
      </c>
      <c r="CI12" s="251">
        <v>0.6</v>
      </c>
      <c r="CJ12" s="251">
        <v>0</v>
      </c>
      <c r="CK12" s="251">
        <v>336.66</v>
      </c>
      <c r="CL12" s="251">
        <v>146.7</v>
      </c>
      <c r="CM12" s="251">
        <v>0.6</v>
      </c>
      <c r="CN12" s="251">
        <v>0</v>
      </c>
      <c r="CO12" s="251">
        <v>0</v>
      </c>
      <c r="CP12" s="251">
        <v>744.9680004</v>
      </c>
      <c r="CQ12" s="251">
        <v>240.47999999999993</v>
      </c>
      <c r="CR12" s="251">
        <v>18.599999999999998</v>
      </c>
      <c r="CS12" s="281">
        <v>605.1666666666666</v>
      </c>
      <c r="CT12" s="281">
        <v>272.38888833333334</v>
      </c>
      <c r="CU12" s="281">
        <v>13.333333333333334</v>
      </c>
      <c r="CV12" s="281">
        <v>404.0000033333333</v>
      </c>
      <c r="CW12" s="281">
        <v>211.1111116666667</v>
      </c>
      <c r="CX12" s="281">
        <v>3.3333333333333335</v>
      </c>
      <c r="CY12" s="281">
        <v>0</v>
      </c>
      <c r="CZ12" s="281">
        <v>0</v>
      </c>
      <c r="DA12" s="281">
        <v>0</v>
      </c>
      <c r="DB12" s="281">
        <v>226.27777666666665</v>
      </c>
      <c r="DC12" s="281">
        <v>109.38888833333333</v>
      </c>
      <c r="DD12" s="281">
        <v>0</v>
      </c>
      <c r="DE12" s="281">
        <v>4644.7733200000075</v>
      </c>
      <c r="DF12" s="281">
        <v>1476.4344433333322</v>
      </c>
      <c r="DG12" s="281">
        <v>41.72222333333332</v>
      </c>
    </row>
    <row r="13" spans="1:111" ht="14.25">
      <c r="A13" s="165">
        <v>889</v>
      </c>
      <c r="B13" s="166" t="s">
        <v>157</v>
      </c>
      <c r="C13" s="248">
        <v>0</v>
      </c>
      <c r="D13" s="248">
        <v>0</v>
      </c>
      <c r="E13" s="248">
        <v>13096.5</v>
      </c>
      <c r="F13" s="248">
        <v>0</v>
      </c>
      <c r="G13" s="248">
        <v>0</v>
      </c>
      <c r="H13" s="248">
        <v>2604</v>
      </c>
      <c r="I13" s="248">
        <v>2057.5</v>
      </c>
      <c r="J13" s="248">
        <v>6896</v>
      </c>
      <c r="K13" s="249">
        <v>0</v>
      </c>
      <c r="L13" s="249">
        <v>3</v>
      </c>
      <c r="M13" s="249">
        <v>5</v>
      </c>
      <c r="N13" s="249">
        <v>0</v>
      </c>
      <c r="O13" s="250">
        <v>35</v>
      </c>
      <c r="P13" s="250">
        <v>38</v>
      </c>
      <c r="Q13" s="251">
        <v>0</v>
      </c>
      <c r="R13" s="251">
        <v>120.6</v>
      </c>
      <c r="S13" s="251">
        <v>49.8</v>
      </c>
      <c r="T13" s="251">
        <v>0.6</v>
      </c>
      <c r="U13" s="251">
        <v>28.800000000000026</v>
      </c>
      <c r="V13" s="251">
        <v>286.2</v>
      </c>
      <c r="W13" s="251">
        <v>115.19999999999999</v>
      </c>
      <c r="X13" s="251">
        <v>2.4</v>
      </c>
      <c r="Y13" s="251">
        <v>0</v>
      </c>
      <c r="Z13" s="251">
        <v>0</v>
      </c>
      <c r="AA13" s="251">
        <v>0</v>
      </c>
      <c r="AB13" s="251">
        <v>0</v>
      </c>
      <c r="AC13" s="251">
        <v>7.199999999999998</v>
      </c>
      <c r="AD13" s="251">
        <v>9</v>
      </c>
      <c r="AE13" s="251">
        <v>4.8</v>
      </c>
      <c r="AF13" s="251">
        <v>0</v>
      </c>
      <c r="AG13" s="207">
        <v>0</v>
      </c>
      <c r="AH13" s="207">
        <v>0</v>
      </c>
      <c r="AI13" s="207">
        <v>0</v>
      </c>
      <c r="AJ13" s="207">
        <v>390.47157800000014</v>
      </c>
      <c r="AK13" s="207">
        <v>833.0842079999977</v>
      </c>
      <c r="AL13" s="207">
        <v>278.530526</v>
      </c>
      <c r="AM13" s="207">
        <v>10.8</v>
      </c>
      <c r="AN13" s="207">
        <v>22.2</v>
      </c>
      <c r="AO13" s="207">
        <v>16.8</v>
      </c>
      <c r="AP13" s="207">
        <v>0</v>
      </c>
      <c r="AQ13" s="207">
        <v>71.4</v>
      </c>
      <c r="AR13" s="207">
        <v>23.4</v>
      </c>
      <c r="AS13" s="207">
        <v>1.7999999999999998</v>
      </c>
      <c r="AT13" s="207">
        <v>0</v>
      </c>
      <c r="AU13" s="207">
        <v>0</v>
      </c>
      <c r="AV13" s="207">
        <v>0</v>
      </c>
      <c r="AW13" s="207">
        <v>4.2</v>
      </c>
      <c r="AX13" s="207">
        <v>2.4</v>
      </c>
      <c r="AY13" s="207">
        <v>0</v>
      </c>
      <c r="AZ13" s="207">
        <v>0</v>
      </c>
      <c r="BA13" s="207">
        <v>0</v>
      </c>
      <c r="BB13" s="207">
        <v>86.47999999999999</v>
      </c>
      <c r="BC13" s="207">
        <v>47.4</v>
      </c>
      <c r="BD13" s="207">
        <v>1.2</v>
      </c>
      <c r="BE13" s="251">
        <v>0.6</v>
      </c>
      <c r="BF13" s="251">
        <v>136.56</v>
      </c>
      <c r="BG13" s="251">
        <v>43.8</v>
      </c>
      <c r="BH13" s="251">
        <v>0</v>
      </c>
      <c r="BI13" s="251">
        <v>17.639999999999997</v>
      </c>
      <c r="BJ13" s="251">
        <v>231.48</v>
      </c>
      <c r="BK13" s="251">
        <v>96</v>
      </c>
      <c r="BL13" s="251">
        <v>3</v>
      </c>
      <c r="BM13" s="251">
        <v>0</v>
      </c>
      <c r="BN13" s="251">
        <v>15</v>
      </c>
      <c r="BO13" s="251">
        <v>5.3999999999999995</v>
      </c>
      <c r="BP13" s="251">
        <v>0</v>
      </c>
      <c r="BQ13" s="251">
        <v>3.5999999999999996</v>
      </c>
      <c r="BR13" s="251">
        <v>10.2</v>
      </c>
      <c r="BS13" s="251">
        <v>1.7999999999999998</v>
      </c>
      <c r="BT13" s="251">
        <v>0.6</v>
      </c>
      <c r="BU13" s="251">
        <v>0</v>
      </c>
      <c r="BV13" s="251">
        <v>0</v>
      </c>
      <c r="BW13" s="251">
        <v>0</v>
      </c>
      <c r="BX13" s="251">
        <v>361.9731576000004</v>
      </c>
      <c r="BY13" s="251">
        <v>812.4846264000003</v>
      </c>
      <c r="BZ13" s="251">
        <v>265.4111574000002</v>
      </c>
      <c r="CA13" s="251">
        <v>14.779999799999999</v>
      </c>
      <c r="CB13" s="251">
        <v>18</v>
      </c>
      <c r="CC13" s="251">
        <v>7.199999999999999</v>
      </c>
      <c r="CD13" s="251">
        <v>0</v>
      </c>
      <c r="CE13" s="251">
        <v>29.4</v>
      </c>
      <c r="CF13" s="251">
        <v>14.399999999999999</v>
      </c>
      <c r="CG13" s="251">
        <v>0.6</v>
      </c>
      <c r="CH13" s="251">
        <v>1.7999999999999998</v>
      </c>
      <c r="CI13" s="251">
        <v>0.6</v>
      </c>
      <c r="CJ13" s="251">
        <v>0</v>
      </c>
      <c r="CK13" s="251">
        <v>7.8</v>
      </c>
      <c r="CL13" s="251">
        <v>1.2</v>
      </c>
      <c r="CM13" s="251">
        <v>0.6</v>
      </c>
      <c r="CN13" s="251">
        <v>0</v>
      </c>
      <c r="CO13" s="251">
        <v>0</v>
      </c>
      <c r="CP13" s="251">
        <v>61.92000000000001</v>
      </c>
      <c r="CQ13" s="251">
        <v>35.28000000000001</v>
      </c>
      <c r="CR13" s="251">
        <v>1.2</v>
      </c>
      <c r="CS13" s="281">
        <v>66.66666666666667</v>
      </c>
      <c r="CT13" s="281">
        <v>21.666666666666668</v>
      </c>
      <c r="CU13" s="281">
        <v>0</v>
      </c>
      <c r="CV13" s="281">
        <v>45</v>
      </c>
      <c r="CW13" s="281">
        <v>23.333333333333336</v>
      </c>
      <c r="CX13" s="281">
        <v>1.6666666666666667</v>
      </c>
      <c r="CY13" s="281">
        <v>0</v>
      </c>
      <c r="CZ13" s="281">
        <v>0</v>
      </c>
      <c r="DA13" s="281">
        <v>0</v>
      </c>
      <c r="DB13" s="281">
        <v>0</v>
      </c>
      <c r="DC13" s="281">
        <v>0</v>
      </c>
      <c r="DD13" s="281">
        <v>0</v>
      </c>
      <c r="DE13" s="281">
        <v>835.9666483333335</v>
      </c>
      <c r="DF13" s="281">
        <v>276.1166600000001</v>
      </c>
      <c r="DG13" s="281">
        <v>5.000000000000001</v>
      </c>
    </row>
    <row r="14" spans="1:111" ht="14.25">
      <c r="A14" s="165">
        <v>890</v>
      </c>
      <c r="B14" s="166" t="s">
        <v>158</v>
      </c>
      <c r="C14" s="248">
        <v>0</v>
      </c>
      <c r="D14" s="248">
        <v>0</v>
      </c>
      <c r="E14" s="248">
        <v>4879</v>
      </c>
      <c r="F14" s="248">
        <v>0</v>
      </c>
      <c r="G14" s="248">
        <v>0</v>
      </c>
      <c r="H14" s="248">
        <v>0</v>
      </c>
      <c r="I14" s="248">
        <v>6640.5</v>
      </c>
      <c r="J14" s="248">
        <v>6271</v>
      </c>
      <c r="K14" s="249">
        <v>0</v>
      </c>
      <c r="L14" s="249">
        <v>3</v>
      </c>
      <c r="M14" s="249">
        <v>8</v>
      </c>
      <c r="N14" s="249">
        <v>1</v>
      </c>
      <c r="O14" s="250">
        <v>14</v>
      </c>
      <c r="P14" s="250">
        <v>60</v>
      </c>
      <c r="Q14" s="251">
        <v>0</v>
      </c>
      <c r="R14" s="251">
        <v>0</v>
      </c>
      <c r="S14" s="251">
        <v>0</v>
      </c>
      <c r="T14" s="251">
        <v>0</v>
      </c>
      <c r="U14" s="251">
        <v>8.399999999999999</v>
      </c>
      <c r="V14" s="251">
        <v>68.50000000000001</v>
      </c>
      <c r="W14" s="251">
        <v>28.68</v>
      </c>
      <c r="X14" s="251">
        <v>0</v>
      </c>
      <c r="Y14" s="251">
        <v>0</v>
      </c>
      <c r="Z14" s="251">
        <v>0</v>
      </c>
      <c r="AA14" s="251">
        <v>0</v>
      </c>
      <c r="AB14" s="251">
        <v>0</v>
      </c>
      <c r="AC14" s="251">
        <v>12.599999999999996</v>
      </c>
      <c r="AD14" s="251">
        <v>141.85999999999993</v>
      </c>
      <c r="AE14" s="251">
        <v>52</v>
      </c>
      <c r="AF14" s="251">
        <v>0</v>
      </c>
      <c r="AG14" s="207">
        <v>0</v>
      </c>
      <c r="AH14" s="207">
        <v>0</v>
      </c>
      <c r="AI14" s="207">
        <v>0</v>
      </c>
      <c r="AJ14" s="207">
        <v>326.6952469999999</v>
      </c>
      <c r="AK14" s="207">
        <v>597.2394460000006</v>
      </c>
      <c r="AL14" s="207">
        <v>241.46788400000005</v>
      </c>
      <c r="AM14" s="207">
        <v>1.626315</v>
      </c>
      <c r="AN14" s="207">
        <v>0</v>
      </c>
      <c r="AO14" s="207">
        <v>0</v>
      </c>
      <c r="AP14" s="207">
        <v>0</v>
      </c>
      <c r="AQ14" s="207">
        <v>17.4</v>
      </c>
      <c r="AR14" s="207">
        <v>10.2</v>
      </c>
      <c r="AS14" s="207">
        <v>0</v>
      </c>
      <c r="AT14" s="207">
        <v>0</v>
      </c>
      <c r="AU14" s="207">
        <v>0</v>
      </c>
      <c r="AV14" s="207">
        <v>0</v>
      </c>
      <c r="AW14" s="207">
        <v>40.639999999999986</v>
      </c>
      <c r="AX14" s="207">
        <v>15.2</v>
      </c>
      <c r="AY14" s="207">
        <v>0</v>
      </c>
      <c r="AZ14" s="207">
        <v>0</v>
      </c>
      <c r="BA14" s="207">
        <v>0</v>
      </c>
      <c r="BB14" s="207">
        <v>72.30947199999999</v>
      </c>
      <c r="BC14" s="207">
        <v>37.50841999999999</v>
      </c>
      <c r="BD14" s="207">
        <v>0.6</v>
      </c>
      <c r="BE14" s="251">
        <v>0</v>
      </c>
      <c r="BF14" s="251">
        <v>0</v>
      </c>
      <c r="BG14" s="251">
        <v>0</v>
      </c>
      <c r="BH14" s="251">
        <v>0</v>
      </c>
      <c r="BI14" s="251">
        <v>12</v>
      </c>
      <c r="BJ14" s="251">
        <v>70.44</v>
      </c>
      <c r="BK14" s="251">
        <v>28.2</v>
      </c>
      <c r="BL14" s="251">
        <v>0</v>
      </c>
      <c r="BM14" s="251">
        <v>0</v>
      </c>
      <c r="BN14" s="251">
        <v>0</v>
      </c>
      <c r="BO14" s="251">
        <v>0</v>
      </c>
      <c r="BP14" s="251">
        <v>0</v>
      </c>
      <c r="BQ14" s="251">
        <v>19.640000399999998</v>
      </c>
      <c r="BR14" s="251">
        <v>137.24000039999999</v>
      </c>
      <c r="BS14" s="251">
        <v>65.75999999999999</v>
      </c>
      <c r="BT14" s="251">
        <v>0.6</v>
      </c>
      <c r="BU14" s="251">
        <v>0</v>
      </c>
      <c r="BV14" s="251">
        <v>0</v>
      </c>
      <c r="BW14" s="251">
        <v>0</v>
      </c>
      <c r="BX14" s="251">
        <v>336.6973763999999</v>
      </c>
      <c r="BY14" s="251">
        <v>721.1442305999998</v>
      </c>
      <c r="BZ14" s="251">
        <v>223.5789516000003</v>
      </c>
      <c r="CA14" s="251">
        <v>0</v>
      </c>
      <c r="CB14" s="251">
        <v>0</v>
      </c>
      <c r="CC14" s="251">
        <v>0</v>
      </c>
      <c r="CD14" s="251">
        <v>0</v>
      </c>
      <c r="CE14" s="251">
        <v>26.4</v>
      </c>
      <c r="CF14" s="251">
        <v>7.8</v>
      </c>
      <c r="CG14" s="251">
        <v>0</v>
      </c>
      <c r="CH14" s="251">
        <v>0</v>
      </c>
      <c r="CI14" s="251">
        <v>0</v>
      </c>
      <c r="CJ14" s="251">
        <v>0</v>
      </c>
      <c r="CK14" s="251">
        <v>36.959999999999994</v>
      </c>
      <c r="CL14" s="251">
        <v>18</v>
      </c>
      <c r="CM14" s="251">
        <v>0</v>
      </c>
      <c r="CN14" s="251">
        <v>0</v>
      </c>
      <c r="CO14" s="251">
        <v>0</v>
      </c>
      <c r="CP14" s="251">
        <v>89.75789760000002</v>
      </c>
      <c r="CQ14" s="251">
        <v>40.777894800000006</v>
      </c>
      <c r="CR14" s="251">
        <v>0</v>
      </c>
      <c r="CS14" s="281">
        <v>0</v>
      </c>
      <c r="CT14" s="281">
        <v>0</v>
      </c>
      <c r="CU14" s="281">
        <v>0</v>
      </c>
      <c r="CV14" s="281">
        <v>40.333333333333336</v>
      </c>
      <c r="CW14" s="281">
        <v>21.000000000000004</v>
      </c>
      <c r="CX14" s="281">
        <v>0</v>
      </c>
      <c r="CY14" s="281">
        <v>0</v>
      </c>
      <c r="CZ14" s="281">
        <v>0</v>
      </c>
      <c r="DA14" s="281">
        <v>0</v>
      </c>
      <c r="DB14" s="281">
        <v>56.666668333333334</v>
      </c>
      <c r="DC14" s="281">
        <v>37.333333333333336</v>
      </c>
      <c r="DD14" s="281">
        <v>0</v>
      </c>
      <c r="DE14" s="281">
        <v>799.2221866666669</v>
      </c>
      <c r="DF14" s="281">
        <v>289.61110333333346</v>
      </c>
      <c r="DG14" s="281">
        <v>0</v>
      </c>
    </row>
    <row r="15" spans="1:111" ht="14.25">
      <c r="A15" s="165">
        <v>350</v>
      </c>
      <c r="B15" s="166" t="s">
        <v>74</v>
      </c>
      <c r="C15" s="248">
        <v>0</v>
      </c>
      <c r="D15" s="248">
        <v>0</v>
      </c>
      <c r="E15" s="248">
        <v>22158</v>
      </c>
      <c r="F15" s="248">
        <v>0</v>
      </c>
      <c r="G15" s="248">
        <v>0</v>
      </c>
      <c r="H15" s="248">
        <v>8275.5</v>
      </c>
      <c r="I15" s="248">
        <v>5176.5</v>
      </c>
      <c r="J15" s="248">
        <v>8591.5</v>
      </c>
      <c r="K15" s="249">
        <v>0</v>
      </c>
      <c r="L15" s="249">
        <v>0</v>
      </c>
      <c r="M15" s="249">
        <v>1</v>
      </c>
      <c r="N15" s="249">
        <v>0</v>
      </c>
      <c r="O15" s="250">
        <v>46.5</v>
      </c>
      <c r="P15" s="250">
        <v>29</v>
      </c>
      <c r="Q15" s="251">
        <v>47.60000000000005</v>
      </c>
      <c r="R15" s="251">
        <v>109.8</v>
      </c>
      <c r="S15" s="251">
        <v>39</v>
      </c>
      <c r="T15" s="251">
        <v>0.6</v>
      </c>
      <c r="U15" s="251">
        <v>130.95999999999947</v>
      </c>
      <c r="V15" s="251">
        <v>756.040000000001</v>
      </c>
      <c r="W15" s="251">
        <v>285.84000000000026</v>
      </c>
      <c r="X15" s="251">
        <v>0.6</v>
      </c>
      <c r="Y15" s="251">
        <v>0</v>
      </c>
      <c r="Z15" s="251">
        <v>0</v>
      </c>
      <c r="AA15" s="251">
        <v>0</v>
      </c>
      <c r="AB15" s="251">
        <v>0</v>
      </c>
      <c r="AC15" s="251">
        <v>60.6000000000001</v>
      </c>
      <c r="AD15" s="251">
        <v>259.96</v>
      </c>
      <c r="AE15" s="251">
        <v>108.16000000000005</v>
      </c>
      <c r="AF15" s="251">
        <v>0</v>
      </c>
      <c r="AG15" s="207">
        <v>0</v>
      </c>
      <c r="AH15" s="207">
        <v>0</v>
      </c>
      <c r="AI15" s="207">
        <v>0</v>
      </c>
      <c r="AJ15" s="207">
        <v>428.91999999999985</v>
      </c>
      <c r="AK15" s="207">
        <v>1101.2600000000014</v>
      </c>
      <c r="AL15" s="207">
        <v>349.22</v>
      </c>
      <c r="AM15" s="207">
        <v>4.8</v>
      </c>
      <c r="AN15" s="207">
        <v>29.4</v>
      </c>
      <c r="AO15" s="207">
        <v>9</v>
      </c>
      <c r="AP15" s="207">
        <v>0</v>
      </c>
      <c r="AQ15" s="207">
        <v>171.44000000000017</v>
      </c>
      <c r="AR15" s="207">
        <v>78.96000000000001</v>
      </c>
      <c r="AS15" s="207">
        <v>0</v>
      </c>
      <c r="AT15" s="207">
        <v>0</v>
      </c>
      <c r="AU15" s="207">
        <v>0</v>
      </c>
      <c r="AV15" s="207">
        <v>0</v>
      </c>
      <c r="AW15" s="207">
        <v>61.8</v>
      </c>
      <c r="AX15" s="207">
        <v>28.8</v>
      </c>
      <c r="AY15" s="207">
        <v>0</v>
      </c>
      <c r="AZ15" s="207">
        <v>0</v>
      </c>
      <c r="BA15" s="207">
        <v>0</v>
      </c>
      <c r="BB15" s="207">
        <v>148.47999999999996</v>
      </c>
      <c r="BC15" s="207">
        <v>49.059999999999995</v>
      </c>
      <c r="BD15" s="207">
        <v>0</v>
      </c>
      <c r="BE15" s="251">
        <v>57</v>
      </c>
      <c r="BF15" s="251">
        <v>128.4</v>
      </c>
      <c r="BG15" s="251">
        <v>42</v>
      </c>
      <c r="BH15" s="251">
        <v>0</v>
      </c>
      <c r="BI15" s="251">
        <v>158.28</v>
      </c>
      <c r="BJ15" s="251">
        <v>734.3200002</v>
      </c>
      <c r="BK15" s="251">
        <v>299.3200002</v>
      </c>
      <c r="BL15" s="251">
        <v>0</v>
      </c>
      <c r="BM15" s="251">
        <v>0</v>
      </c>
      <c r="BN15" s="251">
        <v>0</v>
      </c>
      <c r="BO15" s="251">
        <v>0</v>
      </c>
      <c r="BP15" s="251">
        <v>0</v>
      </c>
      <c r="BQ15" s="251">
        <v>62.4</v>
      </c>
      <c r="BR15" s="251">
        <v>258.5999982</v>
      </c>
      <c r="BS15" s="251">
        <v>102.19999920000001</v>
      </c>
      <c r="BT15" s="251">
        <v>0</v>
      </c>
      <c r="BU15" s="251">
        <v>0</v>
      </c>
      <c r="BV15" s="251">
        <v>0</v>
      </c>
      <c r="BW15" s="251">
        <v>0</v>
      </c>
      <c r="BX15" s="251">
        <v>449.0399987999997</v>
      </c>
      <c r="BY15" s="251">
        <v>1162.3223994000007</v>
      </c>
      <c r="BZ15" s="251">
        <v>367.4800002000001</v>
      </c>
      <c r="CA15" s="251">
        <v>1.2</v>
      </c>
      <c r="CB15" s="251">
        <v>21</v>
      </c>
      <c r="CC15" s="251">
        <v>10.2</v>
      </c>
      <c r="CD15" s="251">
        <v>0</v>
      </c>
      <c r="CE15" s="251">
        <v>106.96000019999998</v>
      </c>
      <c r="CF15" s="251">
        <v>48.6</v>
      </c>
      <c r="CG15" s="251">
        <v>0</v>
      </c>
      <c r="CH15" s="251">
        <v>0</v>
      </c>
      <c r="CI15" s="251">
        <v>0</v>
      </c>
      <c r="CJ15" s="251">
        <v>0</v>
      </c>
      <c r="CK15" s="251">
        <v>38.2999998</v>
      </c>
      <c r="CL15" s="251">
        <v>22.099999800000003</v>
      </c>
      <c r="CM15" s="251">
        <v>0</v>
      </c>
      <c r="CN15" s="251">
        <v>0</v>
      </c>
      <c r="CO15" s="251">
        <v>0</v>
      </c>
      <c r="CP15" s="251">
        <v>86.9599992</v>
      </c>
      <c r="CQ15" s="251">
        <v>45.52000019999999</v>
      </c>
      <c r="CR15" s="251">
        <v>0</v>
      </c>
      <c r="CS15" s="281">
        <v>68.17777666666667</v>
      </c>
      <c r="CT15" s="281">
        <v>38.44444333333333</v>
      </c>
      <c r="CU15" s="281">
        <v>0</v>
      </c>
      <c r="CV15" s="281">
        <v>451.0655616666667</v>
      </c>
      <c r="CW15" s="281">
        <v>250.88888833333334</v>
      </c>
      <c r="CX15" s="281">
        <v>0</v>
      </c>
      <c r="CY15" s="281">
        <v>0</v>
      </c>
      <c r="CZ15" s="281">
        <v>0</v>
      </c>
      <c r="DA15" s="281">
        <v>0</v>
      </c>
      <c r="DB15" s="281">
        <v>110.11111166666666</v>
      </c>
      <c r="DC15" s="281">
        <v>50.833333333333336</v>
      </c>
      <c r="DD15" s="281">
        <v>0</v>
      </c>
      <c r="DE15" s="281">
        <v>1679.448886666669</v>
      </c>
      <c r="DF15" s="281">
        <v>534.7088883333338</v>
      </c>
      <c r="DG15" s="281">
        <v>1.6666666666666667</v>
      </c>
    </row>
    <row r="16" spans="1:111" ht="14.25">
      <c r="A16" s="165">
        <v>837</v>
      </c>
      <c r="B16" s="166" t="s">
        <v>121</v>
      </c>
      <c r="C16" s="248">
        <v>0</v>
      </c>
      <c r="D16" s="248">
        <v>0</v>
      </c>
      <c r="E16" s="248">
        <v>1903</v>
      </c>
      <c r="F16" s="248">
        <v>0</v>
      </c>
      <c r="G16" s="248">
        <v>0</v>
      </c>
      <c r="H16" s="248">
        <v>0</v>
      </c>
      <c r="I16" s="248">
        <v>11095</v>
      </c>
      <c r="J16" s="248">
        <v>8075</v>
      </c>
      <c r="K16" s="249">
        <v>0</v>
      </c>
      <c r="L16" s="249">
        <v>0</v>
      </c>
      <c r="M16" s="249">
        <v>1</v>
      </c>
      <c r="N16" s="249">
        <v>1</v>
      </c>
      <c r="O16" s="250">
        <v>31</v>
      </c>
      <c r="P16" s="250">
        <v>17</v>
      </c>
      <c r="Q16" s="251">
        <v>0</v>
      </c>
      <c r="R16" s="251">
        <v>0</v>
      </c>
      <c r="S16" s="251">
        <v>0</v>
      </c>
      <c r="T16" s="251">
        <v>0</v>
      </c>
      <c r="U16" s="251">
        <v>0</v>
      </c>
      <c r="V16" s="251">
        <v>0</v>
      </c>
      <c r="W16" s="251">
        <v>0</v>
      </c>
      <c r="X16" s="251">
        <v>0</v>
      </c>
      <c r="Y16" s="251">
        <v>0</v>
      </c>
      <c r="Z16" s="251">
        <v>0</v>
      </c>
      <c r="AA16" s="251">
        <v>0</v>
      </c>
      <c r="AB16" s="251">
        <v>0</v>
      </c>
      <c r="AC16" s="251">
        <v>0</v>
      </c>
      <c r="AD16" s="251">
        <v>136.48000000000002</v>
      </c>
      <c r="AE16" s="251">
        <v>48.23999999999997</v>
      </c>
      <c r="AF16" s="251">
        <v>0.84</v>
      </c>
      <c r="AG16" s="207">
        <v>0</v>
      </c>
      <c r="AH16" s="207">
        <v>0</v>
      </c>
      <c r="AI16" s="207">
        <v>0</v>
      </c>
      <c r="AJ16" s="207">
        <v>274.94840499999987</v>
      </c>
      <c r="AK16" s="207">
        <v>1097.6567789999992</v>
      </c>
      <c r="AL16" s="207">
        <v>378.6505139999993</v>
      </c>
      <c r="AM16" s="207">
        <v>58.254732999999995</v>
      </c>
      <c r="AN16" s="207">
        <v>0</v>
      </c>
      <c r="AO16" s="207">
        <v>0</v>
      </c>
      <c r="AP16" s="207">
        <v>0</v>
      </c>
      <c r="AQ16" s="207">
        <v>0</v>
      </c>
      <c r="AR16" s="207">
        <v>0</v>
      </c>
      <c r="AS16" s="207">
        <v>0</v>
      </c>
      <c r="AT16" s="207">
        <v>0</v>
      </c>
      <c r="AU16" s="207">
        <v>0</v>
      </c>
      <c r="AV16" s="207">
        <v>0</v>
      </c>
      <c r="AW16" s="207">
        <v>12.959999999999996</v>
      </c>
      <c r="AX16" s="207">
        <v>4.8</v>
      </c>
      <c r="AY16" s="207">
        <v>0.24</v>
      </c>
      <c r="AZ16" s="207">
        <v>0</v>
      </c>
      <c r="BA16" s="207">
        <v>0</v>
      </c>
      <c r="BB16" s="207">
        <v>58.960524000000014</v>
      </c>
      <c r="BC16" s="207">
        <v>29.02736800000001</v>
      </c>
      <c r="BD16" s="207">
        <v>0.36</v>
      </c>
      <c r="BE16" s="251">
        <v>0</v>
      </c>
      <c r="BF16" s="251">
        <v>0</v>
      </c>
      <c r="BG16" s="251">
        <v>0</v>
      </c>
      <c r="BH16" s="251">
        <v>0</v>
      </c>
      <c r="BI16" s="251">
        <v>0</v>
      </c>
      <c r="BJ16" s="251">
        <v>0</v>
      </c>
      <c r="BK16" s="251">
        <v>0</v>
      </c>
      <c r="BL16" s="251">
        <v>0</v>
      </c>
      <c r="BM16" s="251">
        <v>0</v>
      </c>
      <c r="BN16" s="251">
        <v>0</v>
      </c>
      <c r="BO16" s="251">
        <v>0</v>
      </c>
      <c r="BP16" s="251">
        <v>0</v>
      </c>
      <c r="BQ16" s="251">
        <v>1.7999999999999998</v>
      </c>
      <c r="BR16" s="251">
        <v>129.2600004</v>
      </c>
      <c r="BS16" s="251">
        <v>70.8400008</v>
      </c>
      <c r="BT16" s="251">
        <v>1.7999999999999998</v>
      </c>
      <c r="BU16" s="251">
        <v>0</v>
      </c>
      <c r="BV16" s="251">
        <v>0</v>
      </c>
      <c r="BW16" s="251">
        <v>0</v>
      </c>
      <c r="BX16" s="251">
        <v>273.1600043999999</v>
      </c>
      <c r="BY16" s="251">
        <v>1014.069469799999</v>
      </c>
      <c r="BZ16" s="251">
        <v>368.9794722000003</v>
      </c>
      <c r="CA16" s="251">
        <v>55.588158000000014</v>
      </c>
      <c r="CB16" s="251">
        <v>0</v>
      </c>
      <c r="CC16" s="251">
        <v>0</v>
      </c>
      <c r="CD16" s="251">
        <v>0</v>
      </c>
      <c r="CE16" s="251">
        <v>0</v>
      </c>
      <c r="CF16" s="251">
        <v>0</v>
      </c>
      <c r="CG16" s="251">
        <v>0</v>
      </c>
      <c r="CH16" s="251">
        <v>0</v>
      </c>
      <c r="CI16" s="251">
        <v>0</v>
      </c>
      <c r="CJ16" s="251">
        <v>0</v>
      </c>
      <c r="CK16" s="251">
        <v>11.6299998</v>
      </c>
      <c r="CL16" s="251">
        <v>7.0000002</v>
      </c>
      <c r="CM16" s="251">
        <v>0</v>
      </c>
      <c r="CN16" s="251">
        <v>0</v>
      </c>
      <c r="CO16" s="251">
        <v>0</v>
      </c>
      <c r="CP16" s="251">
        <v>52.942632</v>
      </c>
      <c r="CQ16" s="251">
        <v>25.129999799999997</v>
      </c>
      <c r="CR16" s="251">
        <v>0.9199998</v>
      </c>
      <c r="CS16" s="281">
        <v>0</v>
      </c>
      <c r="CT16" s="281">
        <v>0</v>
      </c>
      <c r="CU16" s="281">
        <v>0</v>
      </c>
      <c r="CV16" s="281">
        <v>0</v>
      </c>
      <c r="CW16" s="281">
        <v>0</v>
      </c>
      <c r="CX16" s="281">
        <v>0</v>
      </c>
      <c r="CY16" s="281">
        <v>0</v>
      </c>
      <c r="CZ16" s="281">
        <v>0</v>
      </c>
      <c r="DA16" s="281">
        <v>0</v>
      </c>
      <c r="DB16" s="281">
        <v>67.58333</v>
      </c>
      <c r="DC16" s="281">
        <v>43.38888666666667</v>
      </c>
      <c r="DD16" s="281">
        <v>1.6666666666666667</v>
      </c>
      <c r="DE16" s="281">
        <v>1228.3388583333347</v>
      </c>
      <c r="DF16" s="281">
        <v>434.9722133333333</v>
      </c>
      <c r="DG16" s="281">
        <v>46.38888833333333</v>
      </c>
    </row>
    <row r="17" spans="1:111" ht="14.25">
      <c r="A17" s="165">
        <v>867</v>
      </c>
      <c r="B17" s="166" t="s">
        <v>136</v>
      </c>
      <c r="C17" s="248">
        <v>0</v>
      </c>
      <c r="D17" s="248">
        <v>0</v>
      </c>
      <c r="E17" s="248">
        <v>9864.5</v>
      </c>
      <c r="F17" s="248">
        <v>0</v>
      </c>
      <c r="G17" s="248">
        <v>0</v>
      </c>
      <c r="H17" s="248">
        <v>4170</v>
      </c>
      <c r="I17" s="248">
        <v>207</v>
      </c>
      <c r="J17" s="248">
        <v>1704</v>
      </c>
      <c r="K17" s="249">
        <v>0</v>
      </c>
      <c r="L17" s="249">
        <v>0</v>
      </c>
      <c r="M17" s="249">
        <v>0</v>
      </c>
      <c r="N17" s="249">
        <v>1</v>
      </c>
      <c r="O17" s="250">
        <v>21</v>
      </c>
      <c r="P17" s="250">
        <v>35</v>
      </c>
      <c r="Q17" s="251">
        <v>0</v>
      </c>
      <c r="R17" s="251">
        <v>0</v>
      </c>
      <c r="S17" s="251">
        <v>0</v>
      </c>
      <c r="T17" s="251">
        <v>0</v>
      </c>
      <c r="U17" s="251">
        <v>0</v>
      </c>
      <c r="V17" s="251">
        <v>291.1600000000003</v>
      </c>
      <c r="W17" s="251">
        <v>125.02000000000005</v>
      </c>
      <c r="X17" s="251">
        <v>1.2</v>
      </c>
      <c r="Y17" s="251">
        <v>0</v>
      </c>
      <c r="Z17" s="251">
        <v>0</v>
      </c>
      <c r="AA17" s="251">
        <v>0</v>
      </c>
      <c r="AB17" s="251">
        <v>0</v>
      </c>
      <c r="AC17" s="251">
        <v>0</v>
      </c>
      <c r="AD17" s="251">
        <v>0</v>
      </c>
      <c r="AE17" s="251">
        <v>0</v>
      </c>
      <c r="AF17" s="251">
        <v>0</v>
      </c>
      <c r="AG17" s="207">
        <v>0</v>
      </c>
      <c r="AH17" s="207">
        <v>0</v>
      </c>
      <c r="AI17" s="207">
        <v>0</v>
      </c>
      <c r="AJ17" s="207">
        <v>101.01999999999995</v>
      </c>
      <c r="AK17" s="207">
        <v>486.2399999999996</v>
      </c>
      <c r="AL17" s="207">
        <v>173.95999999999998</v>
      </c>
      <c r="AM17" s="207">
        <v>4.2</v>
      </c>
      <c r="AN17" s="207">
        <v>0</v>
      </c>
      <c r="AO17" s="207">
        <v>0</v>
      </c>
      <c r="AP17" s="207">
        <v>0</v>
      </c>
      <c r="AQ17" s="207">
        <v>11.3</v>
      </c>
      <c r="AR17" s="207">
        <v>6.6</v>
      </c>
      <c r="AS17" s="207">
        <v>0</v>
      </c>
      <c r="AT17" s="207">
        <v>0</v>
      </c>
      <c r="AU17" s="207">
        <v>0</v>
      </c>
      <c r="AV17" s="207">
        <v>0</v>
      </c>
      <c r="AW17" s="207">
        <v>0</v>
      </c>
      <c r="AX17" s="207">
        <v>0</v>
      </c>
      <c r="AY17" s="207">
        <v>0</v>
      </c>
      <c r="AZ17" s="207">
        <v>0</v>
      </c>
      <c r="BA17" s="207">
        <v>0</v>
      </c>
      <c r="BB17" s="207">
        <v>18.939999999999994</v>
      </c>
      <c r="BC17" s="207">
        <v>8.78</v>
      </c>
      <c r="BD17" s="207">
        <v>0</v>
      </c>
      <c r="BE17" s="251">
        <v>0</v>
      </c>
      <c r="BF17" s="251">
        <v>0</v>
      </c>
      <c r="BG17" s="251">
        <v>0</v>
      </c>
      <c r="BH17" s="251">
        <v>0</v>
      </c>
      <c r="BI17" s="251">
        <v>0</v>
      </c>
      <c r="BJ17" s="251">
        <v>245.32999980000002</v>
      </c>
      <c r="BK17" s="251">
        <v>104.64</v>
      </c>
      <c r="BL17" s="251">
        <v>0</v>
      </c>
      <c r="BM17" s="251">
        <v>0</v>
      </c>
      <c r="BN17" s="251">
        <v>0</v>
      </c>
      <c r="BO17" s="251">
        <v>0</v>
      </c>
      <c r="BP17" s="251">
        <v>0</v>
      </c>
      <c r="BQ17" s="251">
        <v>0</v>
      </c>
      <c r="BR17" s="251">
        <v>49.8</v>
      </c>
      <c r="BS17" s="251">
        <v>22.8</v>
      </c>
      <c r="BT17" s="251">
        <v>0</v>
      </c>
      <c r="BU17" s="251">
        <v>0</v>
      </c>
      <c r="BV17" s="251">
        <v>0</v>
      </c>
      <c r="BW17" s="251">
        <v>0</v>
      </c>
      <c r="BX17" s="251">
        <v>98.16279899999999</v>
      </c>
      <c r="BY17" s="251">
        <v>498.7916412000002</v>
      </c>
      <c r="BZ17" s="251">
        <v>147.89608560000002</v>
      </c>
      <c r="CA17" s="251">
        <v>4.999999799999999</v>
      </c>
      <c r="CB17" s="251">
        <v>0</v>
      </c>
      <c r="CC17" s="251">
        <v>0</v>
      </c>
      <c r="CD17" s="251">
        <v>0</v>
      </c>
      <c r="CE17" s="251">
        <v>19.8</v>
      </c>
      <c r="CF17" s="251">
        <v>5.3999999999999995</v>
      </c>
      <c r="CG17" s="251">
        <v>0</v>
      </c>
      <c r="CH17" s="251">
        <v>0</v>
      </c>
      <c r="CI17" s="251">
        <v>0</v>
      </c>
      <c r="CJ17" s="251">
        <v>0</v>
      </c>
      <c r="CK17" s="251">
        <v>4.2</v>
      </c>
      <c r="CL17" s="251">
        <v>1.2</v>
      </c>
      <c r="CM17" s="251">
        <v>0</v>
      </c>
      <c r="CN17" s="251">
        <v>0</v>
      </c>
      <c r="CO17" s="251">
        <v>0</v>
      </c>
      <c r="CP17" s="251">
        <v>26.9510526</v>
      </c>
      <c r="CQ17" s="251">
        <v>4.8</v>
      </c>
      <c r="CR17" s="251">
        <v>0.6</v>
      </c>
      <c r="CS17" s="281">
        <v>0</v>
      </c>
      <c r="CT17" s="281">
        <v>0</v>
      </c>
      <c r="CU17" s="281">
        <v>0</v>
      </c>
      <c r="CV17" s="281">
        <v>202.24999833333337</v>
      </c>
      <c r="CW17" s="281">
        <v>84.50000000000001</v>
      </c>
      <c r="CX17" s="281">
        <v>0</v>
      </c>
      <c r="CY17" s="281">
        <v>0</v>
      </c>
      <c r="CZ17" s="281">
        <v>0</v>
      </c>
      <c r="DA17" s="281">
        <v>0</v>
      </c>
      <c r="DB17" s="281">
        <v>0</v>
      </c>
      <c r="DC17" s="281">
        <v>0</v>
      </c>
      <c r="DD17" s="281">
        <v>0</v>
      </c>
      <c r="DE17" s="281">
        <v>574.4344533333337</v>
      </c>
      <c r="DF17" s="281">
        <v>171.63111000000006</v>
      </c>
      <c r="DG17" s="281">
        <v>3.6388883333333344</v>
      </c>
    </row>
    <row r="18" spans="1:111" ht="14.25">
      <c r="A18" s="165">
        <v>380</v>
      </c>
      <c r="B18" s="166" t="s">
        <v>88</v>
      </c>
      <c r="C18" s="248">
        <v>0</v>
      </c>
      <c r="D18" s="248">
        <v>0</v>
      </c>
      <c r="E18" s="248">
        <v>35058.5</v>
      </c>
      <c r="F18" s="248">
        <v>0</v>
      </c>
      <c r="G18" s="248">
        <v>0</v>
      </c>
      <c r="H18" s="248">
        <v>8425</v>
      </c>
      <c r="I18" s="248">
        <v>19944</v>
      </c>
      <c r="J18" s="248">
        <v>22537.5</v>
      </c>
      <c r="K18" s="249">
        <v>0</v>
      </c>
      <c r="L18" s="249">
        <v>0</v>
      </c>
      <c r="M18" s="249">
        <v>2</v>
      </c>
      <c r="N18" s="249">
        <v>0</v>
      </c>
      <c r="O18" s="250">
        <v>105</v>
      </c>
      <c r="P18" s="250">
        <v>264</v>
      </c>
      <c r="Q18" s="251">
        <v>178.19999999999902</v>
      </c>
      <c r="R18" s="251">
        <v>313.4799999999999</v>
      </c>
      <c r="S18" s="251">
        <v>100.75999999999999</v>
      </c>
      <c r="T18" s="251">
        <v>5</v>
      </c>
      <c r="U18" s="251">
        <v>190.7999999999989</v>
      </c>
      <c r="V18" s="251">
        <v>1509.8799999999992</v>
      </c>
      <c r="W18" s="251">
        <v>618.7799999999991</v>
      </c>
      <c r="X18" s="251">
        <v>1.7999999999999998</v>
      </c>
      <c r="Y18" s="251">
        <v>0</v>
      </c>
      <c r="Z18" s="251">
        <v>0</v>
      </c>
      <c r="AA18" s="251">
        <v>0</v>
      </c>
      <c r="AB18" s="251">
        <v>0</v>
      </c>
      <c r="AC18" s="251">
        <v>138.5999999999994</v>
      </c>
      <c r="AD18" s="251">
        <v>870.3200000000015</v>
      </c>
      <c r="AE18" s="251">
        <v>348.90000000000015</v>
      </c>
      <c r="AF18" s="251">
        <v>1.2</v>
      </c>
      <c r="AG18" s="207">
        <v>0</v>
      </c>
      <c r="AH18" s="207">
        <v>0</v>
      </c>
      <c r="AI18" s="207">
        <v>0</v>
      </c>
      <c r="AJ18" s="207">
        <v>1368.6200000000026</v>
      </c>
      <c r="AK18" s="207">
        <v>1734.3200000000022</v>
      </c>
      <c r="AL18" s="207">
        <v>490.51999999999987</v>
      </c>
      <c r="AM18" s="207">
        <v>63.600000000000016</v>
      </c>
      <c r="AN18" s="207">
        <v>49.16000000000001</v>
      </c>
      <c r="AO18" s="207">
        <v>19.16</v>
      </c>
      <c r="AP18" s="207">
        <v>0.6</v>
      </c>
      <c r="AQ18" s="207">
        <v>198.6</v>
      </c>
      <c r="AR18" s="207">
        <v>99.6</v>
      </c>
      <c r="AS18" s="207">
        <v>0.6</v>
      </c>
      <c r="AT18" s="207">
        <v>0</v>
      </c>
      <c r="AU18" s="207">
        <v>0</v>
      </c>
      <c r="AV18" s="207">
        <v>0</v>
      </c>
      <c r="AW18" s="207">
        <v>170.51999999999998</v>
      </c>
      <c r="AX18" s="207">
        <v>84.9</v>
      </c>
      <c r="AY18" s="207">
        <v>0</v>
      </c>
      <c r="AZ18" s="207">
        <v>0</v>
      </c>
      <c r="BA18" s="207">
        <v>0</v>
      </c>
      <c r="BB18" s="207">
        <v>269.6999999999999</v>
      </c>
      <c r="BC18" s="207">
        <v>78.76</v>
      </c>
      <c r="BD18" s="207">
        <v>4.2</v>
      </c>
      <c r="BE18" s="251">
        <v>168</v>
      </c>
      <c r="BF18" s="251">
        <v>304.8</v>
      </c>
      <c r="BG18" s="251">
        <v>108</v>
      </c>
      <c r="BH18" s="251">
        <v>11.399997599999999</v>
      </c>
      <c r="BI18" s="251">
        <v>198</v>
      </c>
      <c r="BJ18" s="251">
        <v>1386.5800001999999</v>
      </c>
      <c r="BK18" s="251">
        <v>521.76</v>
      </c>
      <c r="BL18" s="251">
        <v>2.4</v>
      </c>
      <c r="BM18" s="251">
        <v>0</v>
      </c>
      <c r="BN18" s="251">
        <v>0</v>
      </c>
      <c r="BO18" s="251">
        <v>0</v>
      </c>
      <c r="BP18" s="251">
        <v>0</v>
      </c>
      <c r="BQ18" s="251">
        <v>171.96</v>
      </c>
      <c r="BR18" s="251">
        <v>900.9499914</v>
      </c>
      <c r="BS18" s="251">
        <v>375.7699962</v>
      </c>
      <c r="BT18" s="251">
        <v>0.6</v>
      </c>
      <c r="BU18" s="251">
        <v>0</v>
      </c>
      <c r="BV18" s="251">
        <v>0</v>
      </c>
      <c r="BW18" s="251">
        <v>0</v>
      </c>
      <c r="BX18" s="251">
        <v>1278.4699950000004</v>
      </c>
      <c r="BY18" s="251">
        <v>1826.4243917999986</v>
      </c>
      <c r="BZ18" s="251">
        <v>524.4371982000002</v>
      </c>
      <c r="CA18" s="251">
        <v>62.80000019999999</v>
      </c>
      <c r="CB18" s="251">
        <v>40.8</v>
      </c>
      <c r="CC18" s="251">
        <v>28.799999999999997</v>
      </c>
      <c r="CD18" s="251">
        <v>4.7999988</v>
      </c>
      <c r="CE18" s="251">
        <v>177</v>
      </c>
      <c r="CF18" s="251">
        <v>108.96</v>
      </c>
      <c r="CG18" s="251">
        <v>0</v>
      </c>
      <c r="CH18" s="251">
        <v>0</v>
      </c>
      <c r="CI18" s="251">
        <v>0</v>
      </c>
      <c r="CJ18" s="251">
        <v>0</v>
      </c>
      <c r="CK18" s="251">
        <v>129.9699996</v>
      </c>
      <c r="CL18" s="251">
        <v>73.6999998</v>
      </c>
      <c r="CM18" s="251">
        <v>0</v>
      </c>
      <c r="CN18" s="251">
        <v>0</v>
      </c>
      <c r="CO18" s="251">
        <v>0</v>
      </c>
      <c r="CP18" s="251">
        <v>259.3599989999999</v>
      </c>
      <c r="CQ18" s="251">
        <v>71.03999999999999</v>
      </c>
      <c r="CR18" s="251">
        <v>3.5999999999999996</v>
      </c>
      <c r="CS18" s="281">
        <v>194.583335</v>
      </c>
      <c r="CT18" s="281">
        <v>65.77777833333334</v>
      </c>
      <c r="CU18" s="281">
        <v>1.6666666666666667</v>
      </c>
      <c r="CV18" s="281">
        <v>292.6111116666666</v>
      </c>
      <c r="CW18" s="281">
        <v>113.16666833333335</v>
      </c>
      <c r="CX18" s="281">
        <v>1.6666666666666667</v>
      </c>
      <c r="CY18" s="281">
        <v>0</v>
      </c>
      <c r="CZ18" s="281">
        <v>0</v>
      </c>
      <c r="DA18" s="281">
        <v>0</v>
      </c>
      <c r="DB18" s="281">
        <v>173.97222166666666</v>
      </c>
      <c r="DC18" s="281">
        <v>100.27778</v>
      </c>
      <c r="DD18" s="281">
        <v>0</v>
      </c>
      <c r="DE18" s="281">
        <v>2627.943328333335</v>
      </c>
      <c r="DF18" s="281">
        <v>798.7566650000012</v>
      </c>
      <c r="DG18" s="281">
        <v>31.388888333333327</v>
      </c>
    </row>
    <row r="19" spans="1:111" ht="14.25">
      <c r="A19" s="165">
        <v>304</v>
      </c>
      <c r="B19" s="166" t="s">
        <v>45</v>
      </c>
      <c r="C19" s="248">
        <v>1</v>
      </c>
      <c r="D19" s="248">
        <v>0</v>
      </c>
      <c r="E19" s="248">
        <v>21829</v>
      </c>
      <c r="F19" s="248">
        <v>0</v>
      </c>
      <c r="G19" s="248">
        <v>0</v>
      </c>
      <c r="H19" s="248">
        <v>1980</v>
      </c>
      <c r="I19" s="248">
        <v>4927</v>
      </c>
      <c r="J19" s="248">
        <v>13157</v>
      </c>
      <c r="K19" s="249">
        <v>0</v>
      </c>
      <c r="L19" s="249">
        <v>0</v>
      </c>
      <c r="M19" s="249">
        <v>0</v>
      </c>
      <c r="N19" s="249">
        <v>0</v>
      </c>
      <c r="O19" s="250">
        <v>89</v>
      </c>
      <c r="P19" s="250">
        <v>104</v>
      </c>
      <c r="Q19" s="251">
        <v>43.20000000000006</v>
      </c>
      <c r="R19" s="251">
        <v>128.4</v>
      </c>
      <c r="S19" s="251">
        <v>62.4</v>
      </c>
      <c r="T19" s="251">
        <v>3</v>
      </c>
      <c r="U19" s="251">
        <v>0</v>
      </c>
      <c r="V19" s="251">
        <v>687</v>
      </c>
      <c r="W19" s="251">
        <v>360</v>
      </c>
      <c r="X19" s="251">
        <v>3.4000000000000004</v>
      </c>
      <c r="Y19" s="251">
        <v>0</v>
      </c>
      <c r="Z19" s="251">
        <v>0</v>
      </c>
      <c r="AA19" s="251">
        <v>0</v>
      </c>
      <c r="AB19" s="251">
        <v>0</v>
      </c>
      <c r="AC19" s="251">
        <v>0</v>
      </c>
      <c r="AD19" s="251">
        <v>178.8</v>
      </c>
      <c r="AE19" s="251">
        <v>82.2</v>
      </c>
      <c r="AF19" s="251">
        <v>1.2</v>
      </c>
      <c r="AG19" s="207">
        <v>0</v>
      </c>
      <c r="AH19" s="207">
        <v>0</v>
      </c>
      <c r="AI19" s="207">
        <v>0</v>
      </c>
      <c r="AJ19" s="207">
        <v>631.0599999999991</v>
      </c>
      <c r="AK19" s="207">
        <v>1236.9200000000035</v>
      </c>
      <c r="AL19" s="207">
        <v>329.0799999999996</v>
      </c>
      <c r="AM19" s="207">
        <v>71.88</v>
      </c>
      <c r="AN19" s="207">
        <v>75</v>
      </c>
      <c r="AO19" s="207">
        <v>42.6</v>
      </c>
      <c r="AP19" s="207">
        <v>2.2</v>
      </c>
      <c r="AQ19" s="207">
        <v>45</v>
      </c>
      <c r="AR19" s="207">
        <v>27.599999999999998</v>
      </c>
      <c r="AS19" s="207">
        <v>0</v>
      </c>
      <c r="AT19" s="207">
        <v>0</v>
      </c>
      <c r="AU19" s="207">
        <v>0</v>
      </c>
      <c r="AV19" s="207">
        <v>0</v>
      </c>
      <c r="AW19" s="207">
        <v>45</v>
      </c>
      <c r="AX19" s="207">
        <v>18.6</v>
      </c>
      <c r="AY19" s="207">
        <v>0</v>
      </c>
      <c r="AZ19" s="207">
        <v>0</v>
      </c>
      <c r="BA19" s="207">
        <v>0</v>
      </c>
      <c r="BB19" s="207">
        <v>30</v>
      </c>
      <c r="BC19" s="207">
        <v>7.199999999999999</v>
      </c>
      <c r="BD19" s="207">
        <v>1.7999999999999998</v>
      </c>
      <c r="BE19" s="251">
        <v>48.6</v>
      </c>
      <c r="BF19" s="251">
        <v>136.79999999999998</v>
      </c>
      <c r="BG19" s="251">
        <v>52.199999999999996</v>
      </c>
      <c r="BH19" s="251">
        <v>2.4</v>
      </c>
      <c r="BI19" s="251">
        <v>0</v>
      </c>
      <c r="BJ19" s="251">
        <v>648.6</v>
      </c>
      <c r="BK19" s="251">
        <v>328.2</v>
      </c>
      <c r="BL19" s="251">
        <v>1.7999999999999998</v>
      </c>
      <c r="BM19" s="251">
        <v>0</v>
      </c>
      <c r="BN19" s="251">
        <v>0</v>
      </c>
      <c r="BO19" s="251">
        <v>0</v>
      </c>
      <c r="BP19" s="251">
        <v>0</v>
      </c>
      <c r="BQ19" s="251">
        <v>0</v>
      </c>
      <c r="BR19" s="251">
        <v>166.79999999999998</v>
      </c>
      <c r="BS19" s="251">
        <v>81.6</v>
      </c>
      <c r="BT19" s="251">
        <v>2.4</v>
      </c>
      <c r="BU19" s="251">
        <v>0</v>
      </c>
      <c r="BV19" s="251">
        <v>0</v>
      </c>
      <c r="BW19" s="251">
        <v>0</v>
      </c>
      <c r="BX19" s="251">
        <v>581.7600000000003</v>
      </c>
      <c r="BY19" s="251">
        <v>1202.9847996000012</v>
      </c>
      <c r="BZ19" s="251">
        <v>344.8400004000002</v>
      </c>
      <c r="CA19" s="251">
        <v>71.39999999999999</v>
      </c>
      <c r="CB19" s="251">
        <v>27.599999999999998</v>
      </c>
      <c r="CC19" s="251">
        <v>15</v>
      </c>
      <c r="CD19" s="251">
        <v>0</v>
      </c>
      <c r="CE19" s="251">
        <v>49.199999999999996</v>
      </c>
      <c r="CF19" s="251">
        <v>21.599999999999998</v>
      </c>
      <c r="CG19" s="251">
        <v>0</v>
      </c>
      <c r="CH19" s="251">
        <v>0</v>
      </c>
      <c r="CI19" s="251">
        <v>0</v>
      </c>
      <c r="CJ19" s="251">
        <v>0</v>
      </c>
      <c r="CK19" s="251">
        <v>9</v>
      </c>
      <c r="CL19" s="251">
        <v>7.199999999999999</v>
      </c>
      <c r="CM19" s="251">
        <v>0</v>
      </c>
      <c r="CN19" s="251">
        <v>0</v>
      </c>
      <c r="CO19" s="251">
        <v>0</v>
      </c>
      <c r="CP19" s="251">
        <v>11.4</v>
      </c>
      <c r="CQ19" s="251">
        <v>6.6</v>
      </c>
      <c r="CR19" s="251">
        <v>0</v>
      </c>
      <c r="CS19" s="281">
        <v>78.33333333333334</v>
      </c>
      <c r="CT19" s="281">
        <v>33.333333333333336</v>
      </c>
      <c r="CU19" s="281">
        <v>1.6666666666666667</v>
      </c>
      <c r="CV19" s="281">
        <v>195.33333333333334</v>
      </c>
      <c r="CW19" s="281">
        <v>106.66666666666667</v>
      </c>
      <c r="CX19" s="281">
        <v>0</v>
      </c>
      <c r="CY19" s="281">
        <v>0</v>
      </c>
      <c r="CZ19" s="281">
        <v>0</v>
      </c>
      <c r="DA19" s="281">
        <v>0</v>
      </c>
      <c r="DB19" s="281">
        <v>50</v>
      </c>
      <c r="DC19" s="281">
        <v>18.333333333333336</v>
      </c>
      <c r="DD19" s="281">
        <v>0</v>
      </c>
      <c r="DE19" s="281">
        <v>1019.9999999999999</v>
      </c>
      <c r="DF19" s="281">
        <v>328.55555499999974</v>
      </c>
      <c r="DG19" s="281">
        <v>31.666666666666675</v>
      </c>
    </row>
    <row r="20" spans="1:111" ht="14.25">
      <c r="A20" s="165">
        <v>846</v>
      </c>
      <c r="B20" s="166" t="s">
        <v>125</v>
      </c>
      <c r="C20" s="248">
        <v>4</v>
      </c>
      <c r="D20" s="248">
        <v>0</v>
      </c>
      <c r="E20" s="248">
        <v>18290</v>
      </c>
      <c r="F20" s="248">
        <v>0</v>
      </c>
      <c r="G20" s="248">
        <v>0</v>
      </c>
      <c r="H20" s="248">
        <v>9664</v>
      </c>
      <c r="I20" s="248">
        <v>703</v>
      </c>
      <c r="J20" s="248">
        <v>1487.5</v>
      </c>
      <c r="K20" s="249">
        <v>0</v>
      </c>
      <c r="L20" s="249">
        <v>0</v>
      </c>
      <c r="M20" s="249">
        <v>1</v>
      </c>
      <c r="N20" s="249">
        <v>0</v>
      </c>
      <c r="O20" s="250">
        <v>25</v>
      </c>
      <c r="P20" s="250">
        <v>72</v>
      </c>
      <c r="Q20" s="251">
        <v>12.599999999999996</v>
      </c>
      <c r="R20" s="251">
        <v>72</v>
      </c>
      <c r="S20" s="251">
        <v>27</v>
      </c>
      <c r="T20" s="251">
        <v>3.5999999999999996</v>
      </c>
      <c r="U20" s="251">
        <v>4.8</v>
      </c>
      <c r="V20" s="251">
        <v>216.5999999999999</v>
      </c>
      <c r="W20" s="251">
        <v>125.88</v>
      </c>
      <c r="X20" s="251">
        <v>1.2</v>
      </c>
      <c r="Y20" s="251">
        <v>0</v>
      </c>
      <c r="Z20" s="251">
        <v>0</v>
      </c>
      <c r="AA20" s="251">
        <v>0</v>
      </c>
      <c r="AB20" s="251">
        <v>0</v>
      </c>
      <c r="AC20" s="251">
        <v>0</v>
      </c>
      <c r="AD20" s="251">
        <v>0</v>
      </c>
      <c r="AE20" s="251">
        <v>0</v>
      </c>
      <c r="AF20" s="251">
        <v>0</v>
      </c>
      <c r="AG20" s="207">
        <v>0</v>
      </c>
      <c r="AH20" s="207">
        <v>0</v>
      </c>
      <c r="AI20" s="207">
        <v>0</v>
      </c>
      <c r="AJ20" s="207">
        <v>368.41999900000036</v>
      </c>
      <c r="AK20" s="207">
        <v>1297.7410430000014</v>
      </c>
      <c r="AL20" s="207">
        <v>474.8473660000006</v>
      </c>
      <c r="AM20" s="207">
        <v>77.32000000000001</v>
      </c>
      <c r="AN20" s="207">
        <v>16.8</v>
      </c>
      <c r="AO20" s="207">
        <v>8.4</v>
      </c>
      <c r="AP20" s="207">
        <v>0.6</v>
      </c>
      <c r="AQ20" s="207">
        <v>43.8</v>
      </c>
      <c r="AR20" s="207">
        <v>20.4</v>
      </c>
      <c r="AS20" s="207">
        <v>0.6</v>
      </c>
      <c r="AT20" s="207">
        <v>0</v>
      </c>
      <c r="AU20" s="207">
        <v>0</v>
      </c>
      <c r="AV20" s="207">
        <v>0</v>
      </c>
      <c r="AW20" s="207">
        <v>0</v>
      </c>
      <c r="AX20" s="207">
        <v>0</v>
      </c>
      <c r="AY20" s="207">
        <v>0</v>
      </c>
      <c r="AZ20" s="207">
        <v>0</v>
      </c>
      <c r="BA20" s="207">
        <v>0</v>
      </c>
      <c r="BB20" s="207">
        <v>107.12210500000006</v>
      </c>
      <c r="BC20" s="207">
        <v>45.20210500000001</v>
      </c>
      <c r="BD20" s="207">
        <v>1.7999999999999998</v>
      </c>
      <c r="BE20" s="251">
        <v>20.4</v>
      </c>
      <c r="BF20" s="251">
        <v>79.44</v>
      </c>
      <c r="BG20" s="251">
        <v>26.4</v>
      </c>
      <c r="BH20" s="251">
        <v>1.7999999999999998</v>
      </c>
      <c r="BI20" s="251">
        <v>8.64</v>
      </c>
      <c r="BJ20" s="251">
        <v>184.68000000000004</v>
      </c>
      <c r="BK20" s="251">
        <v>84.71999999999998</v>
      </c>
      <c r="BL20" s="251">
        <v>2.4</v>
      </c>
      <c r="BM20" s="251">
        <v>0</v>
      </c>
      <c r="BN20" s="251">
        <v>0</v>
      </c>
      <c r="BO20" s="251">
        <v>0</v>
      </c>
      <c r="BP20" s="251">
        <v>0</v>
      </c>
      <c r="BQ20" s="251">
        <v>0</v>
      </c>
      <c r="BR20" s="251">
        <v>0</v>
      </c>
      <c r="BS20" s="251">
        <v>0</v>
      </c>
      <c r="BT20" s="251">
        <v>0</v>
      </c>
      <c r="BU20" s="251">
        <v>0</v>
      </c>
      <c r="BV20" s="251">
        <v>0</v>
      </c>
      <c r="BW20" s="251">
        <v>0</v>
      </c>
      <c r="BX20" s="251">
        <v>335.39218080000006</v>
      </c>
      <c r="BY20" s="251">
        <v>1357.2772367999999</v>
      </c>
      <c r="BZ20" s="251">
        <v>430.7711585999995</v>
      </c>
      <c r="CA20" s="251">
        <v>81.5441052</v>
      </c>
      <c r="CB20" s="251">
        <v>20.04</v>
      </c>
      <c r="CC20" s="251">
        <v>5.3999999999999995</v>
      </c>
      <c r="CD20" s="251">
        <v>0</v>
      </c>
      <c r="CE20" s="251">
        <v>37.199999999999996</v>
      </c>
      <c r="CF20" s="251">
        <v>15.839999999999998</v>
      </c>
      <c r="CG20" s="251">
        <v>0</v>
      </c>
      <c r="CH20" s="251">
        <v>0</v>
      </c>
      <c r="CI20" s="251">
        <v>0</v>
      </c>
      <c r="CJ20" s="251">
        <v>0</v>
      </c>
      <c r="CK20" s="251">
        <v>0</v>
      </c>
      <c r="CL20" s="251">
        <v>0</v>
      </c>
      <c r="CM20" s="251">
        <v>0</v>
      </c>
      <c r="CN20" s="251">
        <v>0</v>
      </c>
      <c r="CO20" s="251">
        <v>0</v>
      </c>
      <c r="CP20" s="251">
        <v>125.76831600000003</v>
      </c>
      <c r="CQ20" s="251">
        <v>47.322632399999996</v>
      </c>
      <c r="CR20" s="251">
        <v>1.7999999999999998</v>
      </c>
      <c r="CS20" s="281">
        <v>88</v>
      </c>
      <c r="CT20" s="281">
        <v>28.333333333333336</v>
      </c>
      <c r="CU20" s="281">
        <v>0</v>
      </c>
      <c r="CV20" s="281">
        <v>102.555555</v>
      </c>
      <c r="CW20" s="281">
        <v>72.33333333333333</v>
      </c>
      <c r="CX20" s="281">
        <v>3.3333333333333335</v>
      </c>
      <c r="CY20" s="281">
        <v>0</v>
      </c>
      <c r="CZ20" s="281">
        <v>0</v>
      </c>
      <c r="DA20" s="281">
        <v>0</v>
      </c>
      <c r="DB20" s="281">
        <v>0</v>
      </c>
      <c r="DC20" s="281">
        <v>0</v>
      </c>
      <c r="DD20" s="281">
        <v>0</v>
      </c>
      <c r="DE20" s="281">
        <v>1523.206633333335</v>
      </c>
      <c r="DF20" s="281">
        <v>495.2877700000003</v>
      </c>
      <c r="DG20" s="281">
        <v>24.263331666666673</v>
      </c>
    </row>
    <row r="21" spans="1:111" ht="14.25">
      <c r="A21" s="165">
        <v>801</v>
      </c>
      <c r="B21" s="166" t="s">
        <v>99</v>
      </c>
      <c r="C21" s="248">
        <v>24</v>
      </c>
      <c r="D21" s="248">
        <v>0</v>
      </c>
      <c r="E21" s="248">
        <v>20691</v>
      </c>
      <c r="F21" s="248">
        <v>0</v>
      </c>
      <c r="G21" s="248">
        <v>0</v>
      </c>
      <c r="H21" s="248">
        <v>2877</v>
      </c>
      <c r="I21" s="248">
        <v>14548.5</v>
      </c>
      <c r="J21" s="248">
        <v>14168.5</v>
      </c>
      <c r="K21" s="249">
        <v>0</v>
      </c>
      <c r="L21" s="249">
        <v>3</v>
      </c>
      <c r="M21" s="249">
        <v>2</v>
      </c>
      <c r="N21" s="249">
        <v>2</v>
      </c>
      <c r="O21" s="250">
        <v>55.5</v>
      </c>
      <c r="P21" s="250">
        <v>255</v>
      </c>
      <c r="Q21" s="251">
        <v>231.35999999999845</v>
      </c>
      <c r="R21" s="251">
        <v>670.6800000000002</v>
      </c>
      <c r="S21" s="251">
        <v>248.27999999999983</v>
      </c>
      <c r="T21" s="251">
        <v>6</v>
      </c>
      <c r="U21" s="251">
        <v>24.72000000000002</v>
      </c>
      <c r="V21" s="251">
        <v>352.0800000000002</v>
      </c>
      <c r="W21" s="251">
        <v>147.1600000000001</v>
      </c>
      <c r="X21" s="251">
        <v>2.4</v>
      </c>
      <c r="Y21" s="251">
        <v>0</v>
      </c>
      <c r="Z21" s="251">
        <v>0</v>
      </c>
      <c r="AA21" s="251">
        <v>0</v>
      </c>
      <c r="AB21" s="251">
        <v>0</v>
      </c>
      <c r="AC21" s="251">
        <v>0.6</v>
      </c>
      <c r="AD21" s="251">
        <v>374.4</v>
      </c>
      <c r="AE21" s="251">
        <v>152.15999999999997</v>
      </c>
      <c r="AF21" s="251">
        <v>9.600000000000001</v>
      </c>
      <c r="AG21" s="207">
        <v>0</v>
      </c>
      <c r="AH21" s="207">
        <v>0</v>
      </c>
      <c r="AI21" s="207">
        <v>0</v>
      </c>
      <c r="AJ21" s="207">
        <v>635.1578849999992</v>
      </c>
      <c r="AK21" s="207">
        <v>1794.962062999998</v>
      </c>
      <c r="AL21" s="207">
        <v>586.5420929999993</v>
      </c>
      <c r="AM21" s="207">
        <v>72.73156600000002</v>
      </c>
      <c r="AN21" s="207">
        <v>176.4</v>
      </c>
      <c r="AO21" s="207">
        <v>58.8</v>
      </c>
      <c r="AP21" s="207">
        <v>4.4</v>
      </c>
      <c r="AQ21" s="207">
        <v>59.88000000000003</v>
      </c>
      <c r="AR21" s="207">
        <v>29.880000000000003</v>
      </c>
      <c r="AS21" s="207">
        <v>0.6</v>
      </c>
      <c r="AT21" s="207">
        <v>0</v>
      </c>
      <c r="AU21" s="207">
        <v>0</v>
      </c>
      <c r="AV21" s="207">
        <v>0</v>
      </c>
      <c r="AW21" s="207">
        <v>102</v>
      </c>
      <c r="AX21" s="207">
        <v>41.4</v>
      </c>
      <c r="AY21" s="207">
        <v>3.8</v>
      </c>
      <c r="AZ21" s="207">
        <v>0</v>
      </c>
      <c r="BA21" s="207">
        <v>0</v>
      </c>
      <c r="BB21" s="207">
        <v>193.30526199999986</v>
      </c>
      <c r="BC21" s="207">
        <v>54.939999000000014</v>
      </c>
      <c r="BD21" s="207">
        <v>1.7999999999999998</v>
      </c>
      <c r="BE21" s="251">
        <v>237.6</v>
      </c>
      <c r="BF21" s="251">
        <v>638.7600000000001</v>
      </c>
      <c r="BG21" s="251">
        <v>197.64</v>
      </c>
      <c r="BH21" s="251">
        <v>11.4</v>
      </c>
      <c r="BI21" s="251">
        <v>26.04</v>
      </c>
      <c r="BJ21" s="251">
        <v>282.59999999999997</v>
      </c>
      <c r="BK21" s="251">
        <v>131.88</v>
      </c>
      <c r="BL21" s="251">
        <v>3</v>
      </c>
      <c r="BM21" s="251">
        <v>0</v>
      </c>
      <c r="BN21" s="251">
        <v>0</v>
      </c>
      <c r="BO21" s="251">
        <v>0</v>
      </c>
      <c r="BP21" s="251">
        <v>0</v>
      </c>
      <c r="BQ21" s="251">
        <v>4.2</v>
      </c>
      <c r="BR21" s="251">
        <v>461.4</v>
      </c>
      <c r="BS21" s="251">
        <v>178.2</v>
      </c>
      <c r="BT21" s="251">
        <v>6.3999984</v>
      </c>
      <c r="BU21" s="251">
        <v>0</v>
      </c>
      <c r="BV21" s="251">
        <v>0</v>
      </c>
      <c r="BW21" s="251">
        <v>0</v>
      </c>
      <c r="BX21" s="251">
        <v>505.19999940000014</v>
      </c>
      <c r="BY21" s="251">
        <v>1793.0739563999987</v>
      </c>
      <c r="BZ21" s="251">
        <v>562.6239503999997</v>
      </c>
      <c r="CA21" s="251">
        <v>44.233684199999985</v>
      </c>
      <c r="CB21" s="251">
        <v>154.79999999999998</v>
      </c>
      <c r="CC21" s="251">
        <v>55.8</v>
      </c>
      <c r="CD21" s="251">
        <v>3</v>
      </c>
      <c r="CE21" s="251">
        <v>53.4</v>
      </c>
      <c r="CF21" s="251">
        <v>24.599999999999998</v>
      </c>
      <c r="CG21" s="251">
        <v>0.6</v>
      </c>
      <c r="CH21" s="251">
        <v>0</v>
      </c>
      <c r="CI21" s="251">
        <v>0</v>
      </c>
      <c r="CJ21" s="251">
        <v>0</v>
      </c>
      <c r="CK21" s="251">
        <v>146.1</v>
      </c>
      <c r="CL21" s="251">
        <v>58.8</v>
      </c>
      <c r="CM21" s="251">
        <v>4.5999984</v>
      </c>
      <c r="CN21" s="251">
        <v>0</v>
      </c>
      <c r="CO21" s="251">
        <v>0</v>
      </c>
      <c r="CP21" s="251">
        <v>154.95999960000003</v>
      </c>
      <c r="CQ21" s="251">
        <v>45.885000000000005</v>
      </c>
      <c r="CR21" s="251">
        <v>0.6</v>
      </c>
      <c r="CS21" s="281">
        <v>372.0833316666667</v>
      </c>
      <c r="CT21" s="281">
        <v>148.27777666666668</v>
      </c>
      <c r="CU21" s="281">
        <v>11.666666666666668</v>
      </c>
      <c r="CV21" s="281">
        <v>123.33333333333334</v>
      </c>
      <c r="CW21" s="281">
        <v>53</v>
      </c>
      <c r="CX21" s="281">
        <v>3.3333333333333335</v>
      </c>
      <c r="CY21" s="281">
        <v>0</v>
      </c>
      <c r="CZ21" s="281">
        <v>0</v>
      </c>
      <c r="DA21" s="281">
        <v>0</v>
      </c>
      <c r="DB21" s="281">
        <v>115.16666666666666</v>
      </c>
      <c r="DC21" s="281">
        <v>76.66666666666667</v>
      </c>
      <c r="DD21" s="281">
        <v>0</v>
      </c>
      <c r="DE21" s="281">
        <v>2380.127799999997</v>
      </c>
      <c r="DF21" s="281">
        <v>749.5455649999997</v>
      </c>
      <c r="DG21" s="281">
        <v>37.97222333333334</v>
      </c>
    </row>
    <row r="22" spans="1:111" ht="14.25">
      <c r="A22" s="165">
        <v>305</v>
      </c>
      <c r="B22" s="166" t="s">
        <v>46</v>
      </c>
      <c r="C22" s="248">
        <v>0</v>
      </c>
      <c r="D22" s="248">
        <v>0</v>
      </c>
      <c r="E22" s="248">
        <v>2669</v>
      </c>
      <c r="F22" s="248">
        <v>0</v>
      </c>
      <c r="G22" s="248">
        <v>0</v>
      </c>
      <c r="H22" s="248">
        <v>622</v>
      </c>
      <c r="I22" s="248">
        <v>24131</v>
      </c>
      <c r="J22" s="248">
        <v>15899.5</v>
      </c>
      <c r="K22" s="249">
        <v>0</v>
      </c>
      <c r="L22" s="249">
        <v>2</v>
      </c>
      <c r="M22" s="249">
        <v>3</v>
      </c>
      <c r="N22" s="249">
        <v>0</v>
      </c>
      <c r="O22" s="250">
        <v>55.5</v>
      </c>
      <c r="P22" s="250">
        <v>364</v>
      </c>
      <c r="Q22" s="251">
        <v>0</v>
      </c>
      <c r="R22" s="251">
        <v>0</v>
      </c>
      <c r="S22" s="251">
        <v>0</v>
      </c>
      <c r="T22" s="251">
        <v>0</v>
      </c>
      <c r="U22" s="251">
        <v>1.5999999999999999</v>
      </c>
      <c r="V22" s="251">
        <v>30.86</v>
      </c>
      <c r="W22" s="251">
        <v>12.279999999999996</v>
      </c>
      <c r="X22" s="251">
        <v>1.2</v>
      </c>
      <c r="Y22" s="251">
        <v>0</v>
      </c>
      <c r="Z22" s="251">
        <v>0</v>
      </c>
      <c r="AA22" s="251">
        <v>0</v>
      </c>
      <c r="AB22" s="251">
        <v>0</v>
      </c>
      <c r="AC22" s="251">
        <v>5.16</v>
      </c>
      <c r="AD22" s="251">
        <v>171.00000000000006</v>
      </c>
      <c r="AE22" s="251">
        <v>67.2</v>
      </c>
      <c r="AF22" s="251">
        <v>0</v>
      </c>
      <c r="AG22" s="207">
        <v>0</v>
      </c>
      <c r="AH22" s="207">
        <v>0</v>
      </c>
      <c r="AI22" s="207">
        <v>0</v>
      </c>
      <c r="AJ22" s="207">
        <v>299.9999999999997</v>
      </c>
      <c r="AK22" s="207">
        <v>1991.8600000000006</v>
      </c>
      <c r="AL22" s="207">
        <v>779.6799999999998</v>
      </c>
      <c r="AM22" s="207">
        <v>84.27999999999994</v>
      </c>
      <c r="AN22" s="207">
        <v>0</v>
      </c>
      <c r="AO22" s="207">
        <v>0</v>
      </c>
      <c r="AP22" s="207">
        <v>0</v>
      </c>
      <c r="AQ22" s="207">
        <v>3</v>
      </c>
      <c r="AR22" s="207">
        <v>0.6</v>
      </c>
      <c r="AS22" s="207">
        <v>0</v>
      </c>
      <c r="AT22" s="207">
        <v>0</v>
      </c>
      <c r="AU22" s="207">
        <v>0</v>
      </c>
      <c r="AV22" s="207">
        <v>0</v>
      </c>
      <c r="AW22" s="207">
        <v>14.399999999999999</v>
      </c>
      <c r="AX22" s="207">
        <v>4.2</v>
      </c>
      <c r="AY22" s="207">
        <v>0</v>
      </c>
      <c r="AZ22" s="207">
        <v>0</v>
      </c>
      <c r="BA22" s="207">
        <v>0</v>
      </c>
      <c r="BB22" s="207">
        <v>106.22000000000003</v>
      </c>
      <c r="BC22" s="207">
        <v>52.70000000000001</v>
      </c>
      <c r="BD22" s="207">
        <v>1.2</v>
      </c>
      <c r="BE22" s="251">
        <v>0</v>
      </c>
      <c r="BF22" s="251">
        <v>0</v>
      </c>
      <c r="BG22" s="251">
        <v>0</v>
      </c>
      <c r="BH22" s="251">
        <v>0</v>
      </c>
      <c r="BI22" s="251">
        <v>3</v>
      </c>
      <c r="BJ22" s="251">
        <v>13.080000000000002</v>
      </c>
      <c r="BK22" s="251">
        <v>7.199999999999999</v>
      </c>
      <c r="BL22" s="251">
        <v>0</v>
      </c>
      <c r="BM22" s="251">
        <v>0</v>
      </c>
      <c r="BN22" s="251">
        <v>0</v>
      </c>
      <c r="BO22" s="251">
        <v>0</v>
      </c>
      <c r="BP22" s="251">
        <v>0</v>
      </c>
      <c r="BQ22" s="251">
        <v>11.5200006</v>
      </c>
      <c r="BR22" s="251">
        <v>184.92000000000002</v>
      </c>
      <c r="BS22" s="251">
        <v>81.64000019999999</v>
      </c>
      <c r="BT22" s="251">
        <v>1.2</v>
      </c>
      <c r="BU22" s="251">
        <v>0</v>
      </c>
      <c r="BV22" s="251">
        <v>0</v>
      </c>
      <c r="BW22" s="251">
        <v>0</v>
      </c>
      <c r="BX22" s="251">
        <v>314.70919680000003</v>
      </c>
      <c r="BY22" s="251">
        <v>2090.887994999997</v>
      </c>
      <c r="BZ22" s="251">
        <v>727.4395967999993</v>
      </c>
      <c r="CA22" s="251">
        <v>76.63000020000001</v>
      </c>
      <c r="CB22" s="251">
        <v>0</v>
      </c>
      <c r="CC22" s="251">
        <v>0</v>
      </c>
      <c r="CD22" s="251">
        <v>0</v>
      </c>
      <c r="CE22" s="251">
        <v>3.5999999999999996</v>
      </c>
      <c r="CF22" s="251">
        <v>1.7999999999999998</v>
      </c>
      <c r="CG22" s="251">
        <v>0</v>
      </c>
      <c r="CH22" s="251">
        <v>0</v>
      </c>
      <c r="CI22" s="251">
        <v>0</v>
      </c>
      <c r="CJ22" s="251">
        <v>0</v>
      </c>
      <c r="CK22" s="251">
        <v>36</v>
      </c>
      <c r="CL22" s="251">
        <v>16.8</v>
      </c>
      <c r="CM22" s="251">
        <v>0</v>
      </c>
      <c r="CN22" s="251">
        <v>0</v>
      </c>
      <c r="CO22" s="251">
        <v>0</v>
      </c>
      <c r="CP22" s="251">
        <v>137.13199860000006</v>
      </c>
      <c r="CQ22" s="251">
        <v>54.1599996</v>
      </c>
      <c r="CR22" s="251">
        <v>1.0000002</v>
      </c>
      <c r="CS22" s="281">
        <v>0</v>
      </c>
      <c r="CT22" s="281">
        <v>0</v>
      </c>
      <c r="CU22" s="281">
        <v>0</v>
      </c>
      <c r="CV22" s="281">
        <v>6</v>
      </c>
      <c r="CW22" s="281">
        <v>6.666666666666667</v>
      </c>
      <c r="CX22" s="281">
        <v>0</v>
      </c>
      <c r="CY22" s="281">
        <v>0</v>
      </c>
      <c r="CZ22" s="281">
        <v>0</v>
      </c>
      <c r="DA22" s="281">
        <v>0</v>
      </c>
      <c r="DB22" s="281">
        <v>100.66666666666669</v>
      </c>
      <c r="DC22" s="281">
        <v>54.22222166666667</v>
      </c>
      <c r="DD22" s="281">
        <v>1.6666666666666667</v>
      </c>
      <c r="DE22" s="281">
        <v>1538.1144233333362</v>
      </c>
      <c r="DF22" s="281">
        <v>588.5310999999992</v>
      </c>
      <c r="DG22" s="281">
        <v>16.666666666666668</v>
      </c>
    </row>
    <row r="23" spans="1:111" ht="14.25">
      <c r="A23" s="165">
        <v>825</v>
      </c>
      <c r="B23" s="166" t="s">
        <v>115</v>
      </c>
      <c r="C23" s="248">
        <v>0</v>
      </c>
      <c r="D23" s="248">
        <v>0</v>
      </c>
      <c r="E23" s="248">
        <v>37343</v>
      </c>
      <c r="F23" s="248">
        <v>0</v>
      </c>
      <c r="G23" s="248">
        <v>415</v>
      </c>
      <c r="H23" s="248">
        <v>5892</v>
      </c>
      <c r="I23" s="248">
        <v>5493</v>
      </c>
      <c r="J23" s="248">
        <v>23180</v>
      </c>
      <c r="K23" s="249">
        <v>0</v>
      </c>
      <c r="L23" s="249">
        <v>0</v>
      </c>
      <c r="M23" s="249">
        <v>3</v>
      </c>
      <c r="N23" s="249">
        <v>3</v>
      </c>
      <c r="O23" s="250">
        <v>93</v>
      </c>
      <c r="P23" s="250">
        <v>272</v>
      </c>
      <c r="Q23" s="251">
        <v>29.400000000000027</v>
      </c>
      <c r="R23" s="251">
        <v>93.60000000000001</v>
      </c>
      <c r="S23" s="251">
        <v>30.08000000000001</v>
      </c>
      <c r="T23" s="251">
        <v>2.8800000000000003</v>
      </c>
      <c r="U23" s="251">
        <v>94.19999999999986</v>
      </c>
      <c r="V23" s="251">
        <v>722.8799999999993</v>
      </c>
      <c r="W23" s="251">
        <v>319.8600000000003</v>
      </c>
      <c r="X23" s="251">
        <v>5.28</v>
      </c>
      <c r="Y23" s="251">
        <v>0</v>
      </c>
      <c r="Z23" s="251">
        <v>13.799999999999999</v>
      </c>
      <c r="AA23" s="251">
        <v>6</v>
      </c>
      <c r="AB23" s="251">
        <v>0</v>
      </c>
      <c r="AC23" s="251">
        <v>7.199999999999998</v>
      </c>
      <c r="AD23" s="251">
        <v>71.64000000000003</v>
      </c>
      <c r="AE23" s="251">
        <v>34.68</v>
      </c>
      <c r="AF23" s="251">
        <v>1.2</v>
      </c>
      <c r="AG23" s="207">
        <v>0</v>
      </c>
      <c r="AH23" s="207">
        <v>0</v>
      </c>
      <c r="AI23" s="207">
        <v>0</v>
      </c>
      <c r="AJ23" s="207">
        <v>455.64840600000025</v>
      </c>
      <c r="AK23" s="207">
        <v>2622.4399370000065</v>
      </c>
      <c r="AL23" s="207">
        <v>914.0762950000004</v>
      </c>
      <c r="AM23" s="207">
        <v>29.571052000000005</v>
      </c>
      <c r="AN23" s="207">
        <v>4.8</v>
      </c>
      <c r="AO23" s="207">
        <v>1.2</v>
      </c>
      <c r="AP23" s="207">
        <v>1.2</v>
      </c>
      <c r="AQ23" s="207">
        <v>69.36000000000003</v>
      </c>
      <c r="AR23" s="207">
        <v>25.680000000000003</v>
      </c>
      <c r="AS23" s="207">
        <v>0.48</v>
      </c>
      <c r="AT23" s="207">
        <v>0</v>
      </c>
      <c r="AU23" s="207">
        <v>0</v>
      </c>
      <c r="AV23" s="207">
        <v>0</v>
      </c>
      <c r="AW23" s="207">
        <v>4.08</v>
      </c>
      <c r="AX23" s="207">
        <v>2.4</v>
      </c>
      <c r="AY23" s="207">
        <v>0</v>
      </c>
      <c r="AZ23" s="207">
        <v>0</v>
      </c>
      <c r="BA23" s="207">
        <v>0</v>
      </c>
      <c r="BB23" s="207">
        <v>97.11999999999999</v>
      </c>
      <c r="BC23" s="207">
        <v>34.04</v>
      </c>
      <c r="BD23" s="207">
        <v>3.4800000000000004</v>
      </c>
      <c r="BE23" s="251">
        <v>28.32</v>
      </c>
      <c r="BF23" s="251">
        <v>104.76</v>
      </c>
      <c r="BG23" s="251">
        <v>33.12</v>
      </c>
      <c r="BH23" s="251">
        <v>3</v>
      </c>
      <c r="BI23" s="251">
        <v>95.75999999999999</v>
      </c>
      <c r="BJ23" s="251">
        <v>684.3200004000003</v>
      </c>
      <c r="BK23" s="251">
        <v>297.6199998</v>
      </c>
      <c r="BL23" s="251">
        <v>6.0999989999999995</v>
      </c>
      <c r="BM23" s="251">
        <v>0</v>
      </c>
      <c r="BN23" s="251">
        <v>12.6</v>
      </c>
      <c r="BO23" s="251">
        <v>5.3999999999999995</v>
      </c>
      <c r="BP23" s="251">
        <v>0</v>
      </c>
      <c r="BQ23" s="251">
        <v>8.28</v>
      </c>
      <c r="BR23" s="251">
        <v>102.71999999999998</v>
      </c>
      <c r="BS23" s="251">
        <v>40.440000000000005</v>
      </c>
      <c r="BT23" s="251">
        <v>1.2</v>
      </c>
      <c r="BU23" s="251">
        <v>0</v>
      </c>
      <c r="BV23" s="251">
        <v>0</v>
      </c>
      <c r="BW23" s="251">
        <v>0</v>
      </c>
      <c r="BX23" s="251">
        <v>421.54827300000005</v>
      </c>
      <c r="BY23" s="251">
        <v>2643.378769800008</v>
      </c>
      <c r="BZ23" s="251">
        <v>859.6488624000002</v>
      </c>
      <c r="CA23" s="251">
        <v>26.006525999999997</v>
      </c>
      <c r="CB23" s="251">
        <v>3.36</v>
      </c>
      <c r="CC23" s="251">
        <v>1.7999999999999998</v>
      </c>
      <c r="CD23" s="251">
        <v>0</v>
      </c>
      <c r="CE23" s="251">
        <v>68.58</v>
      </c>
      <c r="CF23" s="251">
        <v>37.08</v>
      </c>
      <c r="CG23" s="251">
        <v>1.2</v>
      </c>
      <c r="CH23" s="251">
        <v>0</v>
      </c>
      <c r="CI23" s="251">
        <v>0</v>
      </c>
      <c r="CJ23" s="251">
        <v>0</v>
      </c>
      <c r="CK23" s="251">
        <v>8.88</v>
      </c>
      <c r="CL23" s="251">
        <v>6.24</v>
      </c>
      <c r="CM23" s="251">
        <v>0.6</v>
      </c>
      <c r="CN23" s="251">
        <v>0</v>
      </c>
      <c r="CO23" s="251">
        <v>0</v>
      </c>
      <c r="CP23" s="251">
        <v>87.53679119999998</v>
      </c>
      <c r="CQ23" s="251">
        <v>28.630526399999997</v>
      </c>
      <c r="CR23" s="251">
        <v>0.6</v>
      </c>
      <c r="CS23" s="281">
        <v>42</v>
      </c>
      <c r="CT23" s="281">
        <v>34.22222166666667</v>
      </c>
      <c r="CU23" s="281">
        <v>0</v>
      </c>
      <c r="CV23" s="281">
        <v>236.166665</v>
      </c>
      <c r="CW23" s="281">
        <v>156.55555500000003</v>
      </c>
      <c r="CX23" s="281">
        <v>0</v>
      </c>
      <c r="CY23" s="281">
        <v>13.333333333333334</v>
      </c>
      <c r="CZ23" s="281">
        <v>10</v>
      </c>
      <c r="DA23" s="281">
        <v>0</v>
      </c>
      <c r="DB23" s="281">
        <v>54.11111166666667</v>
      </c>
      <c r="DC23" s="281">
        <v>34.66666666666667</v>
      </c>
      <c r="DD23" s="281">
        <v>0</v>
      </c>
      <c r="DE23" s="281">
        <v>2354.6011183333344</v>
      </c>
      <c r="DF23" s="281">
        <v>831.4300000000007</v>
      </c>
      <c r="DG23" s="281">
        <v>14.11111166666667</v>
      </c>
    </row>
    <row r="24" spans="1:111" ht="14.25">
      <c r="A24" s="165">
        <v>351</v>
      </c>
      <c r="B24" s="166" t="s">
        <v>75</v>
      </c>
      <c r="C24" s="248">
        <v>0</v>
      </c>
      <c r="D24" s="248">
        <v>0</v>
      </c>
      <c r="E24" s="248">
        <v>14827.5</v>
      </c>
      <c r="F24" s="248">
        <v>0</v>
      </c>
      <c r="G24" s="248">
        <v>0</v>
      </c>
      <c r="H24" s="248">
        <v>10242</v>
      </c>
      <c r="I24" s="248">
        <v>1701</v>
      </c>
      <c r="J24" s="248">
        <v>771</v>
      </c>
      <c r="K24" s="249">
        <v>0</v>
      </c>
      <c r="L24" s="249">
        <v>0</v>
      </c>
      <c r="M24" s="249">
        <v>5</v>
      </c>
      <c r="N24" s="249">
        <v>0</v>
      </c>
      <c r="O24" s="250">
        <v>17</v>
      </c>
      <c r="P24" s="250">
        <v>56</v>
      </c>
      <c r="Q24" s="251">
        <v>27.00000000000002</v>
      </c>
      <c r="R24" s="251">
        <v>24</v>
      </c>
      <c r="S24" s="251">
        <v>10.8</v>
      </c>
      <c r="T24" s="251">
        <v>0</v>
      </c>
      <c r="U24" s="251">
        <v>14.399999999999995</v>
      </c>
      <c r="V24" s="251">
        <v>449.88000000000017</v>
      </c>
      <c r="W24" s="251">
        <v>218.4</v>
      </c>
      <c r="X24" s="251">
        <v>1</v>
      </c>
      <c r="Y24" s="251">
        <v>0</v>
      </c>
      <c r="Z24" s="251">
        <v>0</v>
      </c>
      <c r="AA24" s="251">
        <v>0</v>
      </c>
      <c r="AB24" s="251">
        <v>0</v>
      </c>
      <c r="AC24" s="251">
        <v>7.199999999999998</v>
      </c>
      <c r="AD24" s="251">
        <v>91.2</v>
      </c>
      <c r="AE24" s="251">
        <v>47.4</v>
      </c>
      <c r="AF24" s="251">
        <v>1.7999999999999998</v>
      </c>
      <c r="AG24" s="207">
        <v>0</v>
      </c>
      <c r="AH24" s="207">
        <v>0</v>
      </c>
      <c r="AI24" s="207">
        <v>0</v>
      </c>
      <c r="AJ24" s="207">
        <v>416.0400000000002</v>
      </c>
      <c r="AK24" s="207">
        <v>883.7399999999998</v>
      </c>
      <c r="AL24" s="207">
        <v>243.94000000000008</v>
      </c>
      <c r="AM24" s="207">
        <v>22.8</v>
      </c>
      <c r="AN24" s="207">
        <v>12.6</v>
      </c>
      <c r="AO24" s="207">
        <v>4.2</v>
      </c>
      <c r="AP24" s="207">
        <v>0</v>
      </c>
      <c r="AQ24" s="207">
        <v>69</v>
      </c>
      <c r="AR24" s="207">
        <v>31.2</v>
      </c>
      <c r="AS24" s="207">
        <v>0</v>
      </c>
      <c r="AT24" s="207">
        <v>0</v>
      </c>
      <c r="AU24" s="207">
        <v>0</v>
      </c>
      <c r="AV24" s="207">
        <v>0</v>
      </c>
      <c r="AW24" s="207">
        <v>9</v>
      </c>
      <c r="AX24" s="207">
        <v>6</v>
      </c>
      <c r="AY24" s="207">
        <v>0</v>
      </c>
      <c r="AZ24" s="207">
        <v>0</v>
      </c>
      <c r="BA24" s="207">
        <v>0</v>
      </c>
      <c r="BB24" s="207">
        <v>59.16000000000001</v>
      </c>
      <c r="BC24" s="207">
        <v>15.459999999999997</v>
      </c>
      <c r="BD24" s="207">
        <v>0</v>
      </c>
      <c r="BE24" s="251">
        <v>24.599999999999998</v>
      </c>
      <c r="BF24" s="251">
        <v>23.4</v>
      </c>
      <c r="BG24" s="251">
        <v>8.4</v>
      </c>
      <c r="BH24" s="251">
        <v>0</v>
      </c>
      <c r="BI24" s="251">
        <v>8.4</v>
      </c>
      <c r="BJ24" s="251">
        <v>361.8799998</v>
      </c>
      <c r="BK24" s="251">
        <v>190.79999999999998</v>
      </c>
      <c r="BL24" s="251">
        <v>1.2</v>
      </c>
      <c r="BM24" s="251">
        <v>0</v>
      </c>
      <c r="BN24" s="251">
        <v>0</v>
      </c>
      <c r="BO24" s="251">
        <v>0</v>
      </c>
      <c r="BP24" s="251">
        <v>0</v>
      </c>
      <c r="BQ24" s="251">
        <v>0</v>
      </c>
      <c r="BR24" s="251">
        <v>128.4</v>
      </c>
      <c r="BS24" s="251">
        <v>49.8</v>
      </c>
      <c r="BT24" s="251">
        <v>1.7999999999999998</v>
      </c>
      <c r="BU24" s="251">
        <v>0</v>
      </c>
      <c r="BV24" s="251">
        <v>0</v>
      </c>
      <c r="BW24" s="251">
        <v>0</v>
      </c>
      <c r="BX24" s="251">
        <v>394.0636013999998</v>
      </c>
      <c r="BY24" s="251">
        <v>888.0960012</v>
      </c>
      <c r="BZ24" s="251">
        <v>256.32000000000016</v>
      </c>
      <c r="CA24" s="251">
        <v>25.2</v>
      </c>
      <c r="CB24" s="251">
        <v>13.799999999999999</v>
      </c>
      <c r="CC24" s="251">
        <v>4.8</v>
      </c>
      <c r="CD24" s="251">
        <v>0</v>
      </c>
      <c r="CE24" s="251">
        <v>36.6</v>
      </c>
      <c r="CF24" s="251">
        <v>24.599999999999998</v>
      </c>
      <c r="CG24" s="251">
        <v>0</v>
      </c>
      <c r="CH24" s="251">
        <v>0</v>
      </c>
      <c r="CI24" s="251">
        <v>0</v>
      </c>
      <c r="CJ24" s="251">
        <v>0</v>
      </c>
      <c r="CK24" s="251">
        <v>9</v>
      </c>
      <c r="CL24" s="251">
        <v>2.4</v>
      </c>
      <c r="CM24" s="251">
        <v>0</v>
      </c>
      <c r="CN24" s="251">
        <v>0</v>
      </c>
      <c r="CO24" s="251">
        <v>0</v>
      </c>
      <c r="CP24" s="251">
        <v>51.20000039999999</v>
      </c>
      <c r="CQ24" s="251">
        <v>22.2</v>
      </c>
      <c r="CR24" s="251">
        <v>1.7999999999999998</v>
      </c>
      <c r="CS24" s="281">
        <v>10</v>
      </c>
      <c r="CT24" s="281">
        <v>1.6666666666666667</v>
      </c>
      <c r="CU24" s="281">
        <v>0</v>
      </c>
      <c r="CV24" s="281">
        <v>284.4444433333333</v>
      </c>
      <c r="CW24" s="281">
        <v>215.66666499999997</v>
      </c>
      <c r="CX24" s="281">
        <v>1</v>
      </c>
      <c r="CY24" s="281">
        <v>0</v>
      </c>
      <c r="CZ24" s="281">
        <v>0</v>
      </c>
      <c r="DA24" s="281">
        <v>0</v>
      </c>
      <c r="DB24" s="281">
        <v>120</v>
      </c>
      <c r="DC24" s="281">
        <v>60</v>
      </c>
      <c r="DD24" s="281">
        <v>1.6666666666666667</v>
      </c>
      <c r="DE24" s="281">
        <v>1308.5555449999947</v>
      </c>
      <c r="DF24" s="281">
        <v>402.66666666666714</v>
      </c>
      <c r="DG24" s="281">
        <v>16.66666666666667</v>
      </c>
    </row>
    <row r="25" spans="1:111" ht="14.25">
      <c r="A25" s="165">
        <v>381</v>
      </c>
      <c r="B25" s="166" t="s">
        <v>89</v>
      </c>
      <c r="C25" s="248">
        <v>0</v>
      </c>
      <c r="D25" s="248">
        <v>0</v>
      </c>
      <c r="E25" s="248">
        <v>13255</v>
      </c>
      <c r="F25" s="248">
        <v>0</v>
      </c>
      <c r="G25" s="248">
        <v>0</v>
      </c>
      <c r="H25" s="248">
        <v>2728</v>
      </c>
      <c r="I25" s="248">
        <v>5836</v>
      </c>
      <c r="J25" s="248">
        <v>10274</v>
      </c>
      <c r="K25" s="249">
        <v>0</v>
      </c>
      <c r="L25" s="249">
        <v>0</v>
      </c>
      <c r="M25" s="249">
        <v>1</v>
      </c>
      <c r="N25" s="249">
        <v>0</v>
      </c>
      <c r="O25" s="250">
        <v>25</v>
      </c>
      <c r="P25" s="250">
        <v>36</v>
      </c>
      <c r="Q25" s="251">
        <v>0</v>
      </c>
      <c r="R25" s="251">
        <v>0</v>
      </c>
      <c r="S25" s="251">
        <v>0</v>
      </c>
      <c r="T25" s="251">
        <v>0</v>
      </c>
      <c r="U25" s="251">
        <v>1.7999999999999998</v>
      </c>
      <c r="V25" s="251">
        <v>381.62000000000035</v>
      </c>
      <c r="W25" s="251">
        <v>189.62</v>
      </c>
      <c r="X25" s="251">
        <v>0</v>
      </c>
      <c r="Y25" s="251">
        <v>0</v>
      </c>
      <c r="Z25" s="251">
        <v>0</v>
      </c>
      <c r="AA25" s="251">
        <v>0</v>
      </c>
      <c r="AB25" s="251">
        <v>0</v>
      </c>
      <c r="AC25" s="251">
        <v>4.2</v>
      </c>
      <c r="AD25" s="251">
        <v>177.91999999999982</v>
      </c>
      <c r="AE25" s="251">
        <v>80.17999999999998</v>
      </c>
      <c r="AF25" s="251">
        <v>0</v>
      </c>
      <c r="AG25" s="207">
        <v>0</v>
      </c>
      <c r="AH25" s="207">
        <v>0</v>
      </c>
      <c r="AI25" s="207">
        <v>0</v>
      </c>
      <c r="AJ25" s="207">
        <v>529.5200000000001</v>
      </c>
      <c r="AK25" s="207">
        <v>929.3800000000003</v>
      </c>
      <c r="AL25" s="207">
        <v>292.40000000000003</v>
      </c>
      <c r="AM25" s="207">
        <v>29.659999999999997</v>
      </c>
      <c r="AN25" s="207">
        <v>0</v>
      </c>
      <c r="AO25" s="207">
        <v>0</v>
      </c>
      <c r="AP25" s="207">
        <v>0</v>
      </c>
      <c r="AQ25" s="207">
        <v>118.7</v>
      </c>
      <c r="AR25" s="207">
        <v>53.639999999999986</v>
      </c>
      <c r="AS25" s="207">
        <v>0</v>
      </c>
      <c r="AT25" s="207">
        <v>0</v>
      </c>
      <c r="AU25" s="207">
        <v>0</v>
      </c>
      <c r="AV25" s="207">
        <v>0</v>
      </c>
      <c r="AW25" s="207">
        <v>47.400000000000006</v>
      </c>
      <c r="AX25" s="207">
        <v>25.680000000000003</v>
      </c>
      <c r="AY25" s="207">
        <v>0</v>
      </c>
      <c r="AZ25" s="207">
        <v>0</v>
      </c>
      <c r="BA25" s="207">
        <v>0</v>
      </c>
      <c r="BB25" s="207">
        <v>58.30000000000002</v>
      </c>
      <c r="BC25" s="207">
        <v>34.879999999999995</v>
      </c>
      <c r="BD25" s="207">
        <v>2.4</v>
      </c>
      <c r="BE25" s="251">
        <v>0</v>
      </c>
      <c r="BF25" s="251">
        <v>0</v>
      </c>
      <c r="BG25" s="251">
        <v>0</v>
      </c>
      <c r="BH25" s="251">
        <v>0</v>
      </c>
      <c r="BI25" s="251">
        <v>15.359999999999998</v>
      </c>
      <c r="BJ25" s="251">
        <v>377.4</v>
      </c>
      <c r="BK25" s="251">
        <v>156.1599996</v>
      </c>
      <c r="BL25" s="251">
        <v>0.6</v>
      </c>
      <c r="BM25" s="251">
        <v>0</v>
      </c>
      <c r="BN25" s="251">
        <v>0</v>
      </c>
      <c r="BO25" s="251">
        <v>0</v>
      </c>
      <c r="BP25" s="251">
        <v>0</v>
      </c>
      <c r="BQ25" s="251">
        <v>7.199999999999999</v>
      </c>
      <c r="BR25" s="251">
        <v>182.55599999999998</v>
      </c>
      <c r="BS25" s="251">
        <v>79.43999999999998</v>
      </c>
      <c r="BT25" s="251">
        <v>1.2</v>
      </c>
      <c r="BU25" s="251">
        <v>0</v>
      </c>
      <c r="BV25" s="251">
        <v>0</v>
      </c>
      <c r="BW25" s="251">
        <v>0</v>
      </c>
      <c r="BX25" s="251">
        <v>483.0763968000002</v>
      </c>
      <c r="BY25" s="251">
        <v>968.8975961999996</v>
      </c>
      <c r="BZ25" s="251">
        <v>295.88320020000003</v>
      </c>
      <c r="CA25" s="251">
        <v>39.4099998</v>
      </c>
      <c r="CB25" s="251">
        <v>0</v>
      </c>
      <c r="CC25" s="251">
        <v>0</v>
      </c>
      <c r="CD25" s="251">
        <v>0</v>
      </c>
      <c r="CE25" s="251">
        <v>109.32</v>
      </c>
      <c r="CF25" s="251">
        <v>56.899999799999996</v>
      </c>
      <c r="CG25" s="251">
        <v>0</v>
      </c>
      <c r="CH25" s="251">
        <v>0</v>
      </c>
      <c r="CI25" s="251">
        <v>0</v>
      </c>
      <c r="CJ25" s="251">
        <v>0</v>
      </c>
      <c r="CK25" s="251">
        <v>27.36</v>
      </c>
      <c r="CL25" s="251">
        <v>20.4</v>
      </c>
      <c r="CM25" s="251">
        <v>1.2</v>
      </c>
      <c r="CN25" s="251">
        <v>0</v>
      </c>
      <c r="CO25" s="251">
        <v>0</v>
      </c>
      <c r="CP25" s="251">
        <v>42.78519899999999</v>
      </c>
      <c r="CQ25" s="251">
        <v>13.139999999999999</v>
      </c>
      <c r="CR25" s="251">
        <v>2.8000002</v>
      </c>
      <c r="CS25" s="281">
        <v>0</v>
      </c>
      <c r="CT25" s="281">
        <v>0</v>
      </c>
      <c r="CU25" s="281">
        <v>0</v>
      </c>
      <c r="CV25" s="281">
        <v>187.55555000000007</v>
      </c>
      <c r="CW25" s="281">
        <v>79.33333166666667</v>
      </c>
      <c r="CX25" s="281">
        <v>0</v>
      </c>
      <c r="CY25" s="281">
        <v>0</v>
      </c>
      <c r="CZ25" s="281">
        <v>0</v>
      </c>
      <c r="DA25" s="281">
        <v>0</v>
      </c>
      <c r="DB25" s="281">
        <v>72.00000000000001</v>
      </c>
      <c r="DC25" s="281">
        <v>34</v>
      </c>
      <c r="DD25" s="281">
        <v>0</v>
      </c>
      <c r="DE25" s="281">
        <v>1296.3577833333338</v>
      </c>
      <c r="DF25" s="281">
        <v>389.9211066666668</v>
      </c>
      <c r="DG25" s="281">
        <v>5.000000000000003</v>
      </c>
    </row>
    <row r="26" spans="1:111" ht="14.25">
      <c r="A26" s="165">
        <v>873</v>
      </c>
      <c r="B26" s="166" t="s">
        <v>142</v>
      </c>
      <c r="C26" s="248">
        <v>0</v>
      </c>
      <c r="D26" s="248">
        <v>0</v>
      </c>
      <c r="E26" s="248">
        <v>36715.5</v>
      </c>
      <c r="F26" s="248">
        <v>0</v>
      </c>
      <c r="G26" s="248">
        <v>0</v>
      </c>
      <c r="H26" s="248">
        <v>101</v>
      </c>
      <c r="I26" s="248">
        <v>13076.5</v>
      </c>
      <c r="J26" s="248">
        <v>28416</v>
      </c>
      <c r="K26" s="249">
        <v>0</v>
      </c>
      <c r="L26" s="249">
        <v>0</v>
      </c>
      <c r="M26" s="249">
        <v>0</v>
      </c>
      <c r="N26" s="249">
        <v>0</v>
      </c>
      <c r="O26" s="250">
        <v>111</v>
      </c>
      <c r="P26" s="250">
        <v>116</v>
      </c>
      <c r="Q26" s="251">
        <v>24.400000000000006</v>
      </c>
      <c r="R26" s="251">
        <v>272.5200000000001</v>
      </c>
      <c r="S26" s="251">
        <v>106.91999999999996</v>
      </c>
      <c r="T26" s="251">
        <v>4.2</v>
      </c>
      <c r="U26" s="251">
        <v>17.279999999999998</v>
      </c>
      <c r="V26" s="251">
        <v>343.9199999999999</v>
      </c>
      <c r="W26" s="251">
        <v>129.71999999999997</v>
      </c>
      <c r="X26" s="251">
        <v>3</v>
      </c>
      <c r="Y26" s="251">
        <v>0</v>
      </c>
      <c r="Z26" s="251">
        <v>0</v>
      </c>
      <c r="AA26" s="251">
        <v>0</v>
      </c>
      <c r="AB26" s="251">
        <v>0</v>
      </c>
      <c r="AC26" s="251">
        <v>15.119999999999996</v>
      </c>
      <c r="AD26" s="251">
        <v>158.34000000000015</v>
      </c>
      <c r="AE26" s="251">
        <v>62.619999999999976</v>
      </c>
      <c r="AF26" s="251">
        <v>1</v>
      </c>
      <c r="AG26" s="207">
        <v>0</v>
      </c>
      <c r="AH26" s="207">
        <v>0</v>
      </c>
      <c r="AI26" s="207">
        <v>0</v>
      </c>
      <c r="AJ26" s="207">
        <v>677.7999830000012</v>
      </c>
      <c r="AK26" s="207">
        <v>3420.734716000001</v>
      </c>
      <c r="AL26" s="207">
        <v>1231.7210469999995</v>
      </c>
      <c r="AM26" s="207">
        <v>41.626315</v>
      </c>
      <c r="AN26" s="207">
        <v>54.6</v>
      </c>
      <c r="AO26" s="207">
        <v>23.4</v>
      </c>
      <c r="AP26" s="207">
        <v>0.6</v>
      </c>
      <c r="AQ26" s="207">
        <v>39</v>
      </c>
      <c r="AR26" s="207">
        <v>20.519999999999996</v>
      </c>
      <c r="AS26" s="207">
        <v>1.2</v>
      </c>
      <c r="AT26" s="207">
        <v>0</v>
      </c>
      <c r="AU26" s="207">
        <v>0</v>
      </c>
      <c r="AV26" s="207">
        <v>0</v>
      </c>
      <c r="AW26" s="207">
        <v>10.8</v>
      </c>
      <c r="AX26" s="207">
        <v>7.06</v>
      </c>
      <c r="AY26" s="207">
        <v>1</v>
      </c>
      <c r="AZ26" s="207">
        <v>0</v>
      </c>
      <c r="BA26" s="207">
        <v>0</v>
      </c>
      <c r="BB26" s="207">
        <v>209.8936840000001</v>
      </c>
      <c r="BC26" s="207">
        <v>119.69368299999992</v>
      </c>
      <c r="BD26" s="207">
        <v>4.6</v>
      </c>
      <c r="BE26" s="251">
        <v>37.6399992</v>
      </c>
      <c r="BF26" s="251">
        <v>271.8399996</v>
      </c>
      <c r="BG26" s="251">
        <v>99.6</v>
      </c>
      <c r="BH26" s="251">
        <v>3.5999999999999996</v>
      </c>
      <c r="BI26" s="251">
        <v>14.879999999999999</v>
      </c>
      <c r="BJ26" s="251">
        <v>270.3199998</v>
      </c>
      <c r="BK26" s="251">
        <v>122.52000000000001</v>
      </c>
      <c r="BL26" s="251">
        <v>3.9999995999999998</v>
      </c>
      <c r="BM26" s="251">
        <v>0</v>
      </c>
      <c r="BN26" s="251">
        <v>0</v>
      </c>
      <c r="BO26" s="251">
        <v>0</v>
      </c>
      <c r="BP26" s="251">
        <v>0</v>
      </c>
      <c r="BQ26" s="251">
        <v>20.5000002</v>
      </c>
      <c r="BR26" s="251">
        <v>181.87999979999998</v>
      </c>
      <c r="BS26" s="251">
        <v>83.9599998</v>
      </c>
      <c r="BT26" s="251">
        <v>0</v>
      </c>
      <c r="BU26" s="251">
        <v>0</v>
      </c>
      <c r="BV26" s="251">
        <v>0</v>
      </c>
      <c r="BW26" s="251">
        <v>0</v>
      </c>
      <c r="BX26" s="251">
        <v>547.0683281999995</v>
      </c>
      <c r="BY26" s="251">
        <v>3349.2433175999968</v>
      </c>
      <c r="BZ26" s="251">
        <v>1171.9696379999984</v>
      </c>
      <c r="CA26" s="251">
        <v>43.6771998</v>
      </c>
      <c r="CB26" s="251">
        <v>28.799999999999997</v>
      </c>
      <c r="CC26" s="251">
        <v>10.2</v>
      </c>
      <c r="CD26" s="251">
        <v>0</v>
      </c>
      <c r="CE26" s="251">
        <v>24.599999999999998</v>
      </c>
      <c r="CF26" s="251">
        <v>12.6</v>
      </c>
      <c r="CG26" s="251">
        <v>0.6</v>
      </c>
      <c r="CH26" s="251">
        <v>0</v>
      </c>
      <c r="CI26" s="251">
        <v>0</v>
      </c>
      <c r="CJ26" s="251">
        <v>0</v>
      </c>
      <c r="CK26" s="251">
        <v>12.8599998</v>
      </c>
      <c r="CL26" s="251">
        <v>10.099999799999999</v>
      </c>
      <c r="CM26" s="251">
        <v>0</v>
      </c>
      <c r="CN26" s="251">
        <v>0</v>
      </c>
      <c r="CO26" s="251">
        <v>0</v>
      </c>
      <c r="CP26" s="251">
        <v>327.2647277999998</v>
      </c>
      <c r="CQ26" s="251">
        <v>56.82204240000001</v>
      </c>
      <c r="CR26" s="251">
        <v>4.6255998</v>
      </c>
      <c r="CS26" s="281">
        <v>157.88888833333337</v>
      </c>
      <c r="CT26" s="281">
        <v>75.66666666666667</v>
      </c>
      <c r="CU26" s="281">
        <v>0</v>
      </c>
      <c r="CV26" s="281">
        <v>91.80555666666666</v>
      </c>
      <c r="CW26" s="281">
        <v>47.138888333333334</v>
      </c>
      <c r="CX26" s="281">
        <v>1.6666666666666667</v>
      </c>
      <c r="CY26" s="281">
        <v>0</v>
      </c>
      <c r="CZ26" s="281">
        <v>0</v>
      </c>
      <c r="DA26" s="281">
        <v>0</v>
      </c>
      <c r="DB26" s="281">
        <v>123.61110833333335</v>
      </c>
      <c r="DC26" s="281">
        <v>77.444445</v>
      </c>
      <c r="DD26" s="281">
        <v>0</v>
      </c>
      <c r="DE26" s="281">
        <v>3276.995568333329</v>
      </c>
      <c r="DF26" s="281">
        <v>1156.9900050000024</v>
      </c>
      <c r="DG26" s="281">
        <v>11.595556666666669</v>
      </c>
    </row>
    <row r="27" spans="1:111" ht="14.25">
      <c r="A27" s="165">
        <v>202</v>
      </c>
      <c r="B27" s="166" t="s">
        <v>30</v>
      </c>
      <c r="C27" s="248">
        <v>0</v>
      </c>
      <c r="D27" s="248">
        <v>0</v>
      </c>
      <c r="E27" s="248">
        <v>10796</v>
      </c>
      <c r="F27" s="248">
        <v>0</v>
      </c>
      <c r="G27" s="248">
        <v>0</v>
      </c>
      <c r="H27" s="248">
        <v>7068</v>
      </c>
      <c r="I27" s="248">
        <v>312</v>
      </c>
      <c r="J27" s="248">
        <v>859</v>
      </c>
      <c r="K27" s="249">
        <v>0</v>
      </c>
      <c r="L27" s="249">
        <v>0</v>
      </c>
      <c r="M27" s="249">
        <v>0</v>
      </c>
      <c r="N27" s="249">
        <v>0</v>
      </c>
      <c r="O27" s="250">
        <v>24</v>
      </c>
      <c r="P27" s="250">
        <v>76</v>
      </c>
      <c r="Q27" s="251">
        <v>16.799999999999997</v>
      </c>
      <c r="R27" s="251">
        <v>34.2</v>
      </c>
      <c r="S27" s="251">
        <v>14.399999999999999</v>
      </c>
      <c r="T27" s="251">
        <v>2</v>
      </c>
      <c r="U27" s="251">
        <v>0</v>
      </c>
      <c r="V27" s="251">
        <v>402.6</v>
      </c>
      <c r="W27" s="251">
        <v>195.6</v>
      </c>
      <c r="X27" s="251">
        <v>7</v>
      </c>
      <c r="Y27" s="251">
        <v>0</v>
      </c>
      <c r="Z27" s="251">
        <v>0</v>
      </c>
      <c r="AA27" s="251">
        <v>0</v>
      </c>
      <c r="AB27" s="251">
        <v>0</v>
      </c>
      <c r="AC27" s="251">
        <v>0</v>
      </c>
      <c r="AD27" s="251">
        <v>14.399999999999999</v>
      </c>
      <c r="AE27" s="251">
        <v>1.2</v>
      </c>
      <c r="AF27" s="251">
        <v>0</v>
      </c>
      <c r="AG27" s="207">
        <v>0</v>
      </c>
      <c r="AH27" s="207">
        <v>0</v>
      </c>
      <c r="AI27" s="207">
        <v>0</v>
      </c>
      <c r="AJ27" s="207">
        <v>252.9</v>
      </c>
      <c r="AK27" s="207">
        <v>713.839999999999</v>
      </c>
      <c r="AL27" s="207">
        <v>194.37999999999994</v>
      </c>
      <c r="AM27" s="207">
        <v>135.00000000000003</v>
      </c>
      <c r="AN27" s="207">
        <v>8.4</v>
      </c>
      <c r="AO27" s="207">
        <v>6</v>
      </c>
      <c r="AP27" s="207">
        <v>0</v>
      </c>
      <c r="AQ27" s="207">
        <v>119.39999999999999</v>
      </c>
      <c r="AR27" s="207">
        <v>63</v>
      </c>
      <c r="AS27" s="207">
        <v>1</v>
      </c>
      <c r="AT27" s="207">
        <v>0</v>
      </c>
      <c r="AU27" s="207">
        <v>0</v>
      </c>
      <c r="AV27" s="207">
        <v>0</v>
      </c>
      <c r="AW27" s="207">
        <v>9</v>
      </c>
      <c r="AX27" s="207">
        <v>3</v>
      </c>
      <c r="AY27" s="207">
        <v>0</v>
      </c>
      <c r="AZ27" s="207">
        <v>0</v>
      </c>
      <c r="BA27" s="207">
        <v>0</v>
      </c>
      <c r="BB27" s="207">
        <v>37.44</v>
      </c>
      <c r="BC27" s="207">
        <v>20.4</v>
      </c>
      <c r="BD27" s="207">
        <v>0.6</v>
      </c>
      <c r="BE27" s="251">
        <v>25.2</v>
      </c>
      <c r="BF27" s="251">
        <v>21</v>
      </c>
      <c r="BG27" s="251">
        <v>8.4</v>
      </c>
      <c r="BH27" s="251">
        <v>1.2</v>
      </c>
      <c r="BI27" s="251">
        <v>29.4</v>
      </c>
      <c r="BJ27" s="251">
        <v>376.8</v>
      </c>
      <c r="BK27" s="251">
        <v>177.6</v>
      </c>
      <c r="BL27" s="251">
        <v>3.5999999999999996</v>
      </c>
      <c r="BM27" s="251">
        <v>0</v>
      </c>
      <c r="BN27" s="251">
        <v>0</v>
      </c>
      <c r="BO27" s="251">
        <v>0</v>
      </c>
      <c r="BP27" s="251">
        <v>0</v>
      </c>
      <c r="BQ27" s="251">
        <v>0</v>
      </c>
      <c r="BR27" s="251">
        <v>10.2</v>
      </c>
      <c r="BS27" s="251">
        <v>5.3999999999999995</v>
      </c>
      <c r="BT27" s="251">
        <v>0</v>
      </c>
      <c r="BU27" s="251">
        <v>0</v>
      </c>
      <c r="BV27" s="251">
        <v>0</v>
      </c>
      <c r="BW27" s="251">
        <v>0</v>
      </c>
      <c r="BX27" s="251">
        <v>240.47999999999996</v>
      </c>
      <c r="BY27" s="251">
        <v>686.480000399999</v>
      </c>
      <c r="BZ27" s="251">
        <v>216.6800003999999</v>
      </c>
      <c r="CA27" s="251">
        <v>113.28</v>
      </c>
      <c r="CB27" s="251">
        <v>4.8</v>
      </c>
      <c r="CC27" s="251">
        <v>2.4</v>
      </c>
      <c r="CD27" s="251">
        <v>0.6</v>
      </c>
      <c r="CE27" s="251">
        <v>105</v>
      </c>
      <c r="CF27" s="251">
        <v>50.4</v>
      </c>
      <c r="CG27" s="251">
        <v>0.6</v>
      </c>
      <c r="CH27" s="251">
        <v>0</v>
      </c>
      <c r="CI27" s="251">
        <v>0</v>
      </c>
      <c r="CJ27" s="251">
        <v>0</v>
      </c>
      <c r="CK27" s="251">
        <v>3.5999999999999996</v>
      </c>
      <c r="CL27" s="251">
        <v>1.7999999999999998</v>
      </c>
      <c r="CM27" s="251">
        <v>0</v>
      </c>
      <c r="CN27" s="251">
        <v>0</v>
      </c>
      <c r="CO27" s="251">
        <v>0</v>
      </c>
      <c r="CP27" s="251">
        <v>30.9</v>
      </c>
      <c r="CQ27" s="251">
        <v>16.8</v>
      </c>
      <c r="CR27" s="251">
        <v>1.2</v>
      </c>
      <c r="CS27" s="281">
        <v>20</v>
      </c>
      <c r="CT27" s="281">
        <v>5</v>
      </c>
      <c r="CU27" s="281">
        <v>0</v>
      </c>
      <c r="CV27" s="281">
        <v>240</v>
      </c>
      <c r="CW27" s="281">
        <v>126.66666666666667</v>
      </c>
      <c r="CX27" s="281">
        <v>1.6666666666666667</v>
      </c>
      <c r="CY27" s="281">
        <v>0</v>
      </c>
      <c r="CZ27" s="281">
        <v>0</v>
      </c>
      <c r="DA27" s="281">
        <v>0</v>
      </c>
      <c r="DB27" s="281">
        <v>11.666666666666668</v>
      </c>
      <c r="DC27" s="281">
        <v>3.3333333333333335</v>
      </c>
      <c r="DD27" s="281">
        <v>0</v>
      </c>
      <c r="DE27" s="281">
        <v>385.94444833333296</v>
      </c>
      <c r="DF27" s="281">
        <v>112.55555666666662</v>
      </c>
      <c r="DG27" s="281">
        <v>3.3333333333333335</v>
      </c>
    </row>
    <row r="28" spans="1:111" ht="14.25">
      <c r="A28" s="165">
        <v>823</v>
      </c>
      <c r="B28" s="166" t="s">
        <v>114</v>
      </c>
      <c r="C28" s="248">
        <v>0</v>
      </c>
      <c r="D28" s="248">
        <v>0</v>
      </c>
      <c r="E28" s="248">
        <v>13424</v>
      </c>
      <c r="F28" s="248">
        <v>0</v>
      </c>
      <c r="G28" s="248">
        <v>875</v>
      </c>
      <c r="H28" s="248">
        <v>2104</v>
      </c>
      <c r="I28" s="248">
        <v>9646.5</v>
      </c>
      <c r="J28" s="248">
        <v>11490.5</v>
      </c>
      <c r="K28" s="249">
        <v>0</v>
      </c>
      <c r="L28" s="249">
        <v>0</v>
      </c>
      <c r="M28" s="249">
        <v>0</v>
      </c>
      <c r="N28" s="249">
        <v>0</v>
      </c>
      <c r="O28" s="250">
        <v>43</v>
      </c>
      <c r="P28" s="250">
        <v>90</v>
      </c>
      <c r="Q28" s="251">
        <v>22.320000000000007</v>
      </c>
      <c r="R28" s="251">
        <v>84.28000000000003</v>
      </c>
      <c r="S28" s="251">
        <v>36.6</v>
      </c>
      <c r="T28" s="251">
        <v>0</v>
      </c>
      <c r="U28" s="251">
        <v>66.58000000000007</v>
      </c>
      <c r="V28" s="251">
        <v>674.4199999999988</v>
      </c>
      <c r="W28" s="251">
        <v>281.5199999999999</v>
      </c>
      <c r="X28" s="251">
        <v>1.2</v>
      </c>
      <c r="Y28" s="251">
        <v>0</v>
      </c>
      <c r="Z28" s="251">
        <v>0</v>
      </c>
      <c r="AA28" s="251">
        <v>0</v>
      </c>
      <c r="AB28" s="251">
        <v>0</v>
      </c>
      <c r="AC28" s="251">
        <v>29.100000000000005</v>
      </c>
      <c r="AD28" s="251">
        <v>242.37999999999988</v>
      </c>
      <c r="AE28" s="251">
        <v>112.35999999999997</v>
      </c>
      <c r="AF28" s="251">
        <v>0</v>
      </c>
      <c r="AG28" s="207">
        <v>0</v>
      </c>
      <c r="AH28" s="207">
        <v>0</v>
      </c>
      <c r="AI28" s="207">
        <v>0</v>
      </c>
      <c r="AJ28" s="207">
        <v>200.21052599999993</v>
      </c>
      <c r="AK28" s="207">
        <v>872.8600000000005</v>
      </c>
      <c r="AL28" s="207">
        <v>266.2</v>
      </c>
      <c r="AM28" s="207">
        <v>22.64</v>
      </c>
      <c r="AN28" s="207">
        <v>14.399999999999999</v>
      </c>
      <c r="AO28" s="207">
        <v>6</v>
      </c>
      <c r="AP28" s="207">
        <v>0</v>
      </c>
      <c r="AQ28" s="207">
        <v>31.84</v>
      </c>
      <c r="AR28" s="207">
        <v>22.18</v>
      </c>
      <c r="AS28" s="207">
        <v>0.6</v>
      </c>
      <c r="AT28" s="207">
        <v>0</v>
      </c>
      <c r="AU28" s="207">
        <v>0</v>
      </c>
      <c r="AV28" s="207">
        <v>0</v>
      </c>
      <c r="AW28" s="207">
        <v>19.04</v>
      </c>
      <c r="AX28" s="207">
        <v>7.640000000000001</v>
      </c>
      <c r="AY28" s="207">
        <v>0</v>
      </c>
      <c r="AZ28" s="207">
        <v>0</v>
      </c>
      <c r="BA28" s="207">
        <v>0</v>
      </c>
      <c r="BB28" s="207">
        <v>49.36</v>
      </c>
      <c r="BC28" s="207">
        <v>29.359999999999996</v>
      </c>
      <c r="BD28" s="207">
        <v>0.6</v>
      </c>
      <c r="BE28" s="251">
        <v>20.16</v>
      </c>
      <c r="BF28" s="251">
        <v>72.84</v>
      </c>
      <c r="BG28" s="251">
        <v>21</v>
      </c>
      <c r="BH28" s="251">
        <v>0.6</v>
      </c>
      <c r="BI28" s="251">
        <v>50.37679979999999</v>
      </c>
      <c r="BJ28" s="251">
        <v>531.2999952</v>
      </c>
      <c r="BK28" s="251">
        <v>263.99999760000003</v>
      </c>
      <c r="BL28" s="251">
        <v>3.1867998</v>
      </c>
      <c r="BM28" s="251">
        <v>0</v>
      </c>
      <c r="BN28" s="251">
        <v>0</v>
      </c>
      <c r="BO28" s="251">
        <v>0</v>
      </c>
      <c r="BP28" s="251">
        <v>0</v>
      </c>
      <c r="BQ28" s="251">
        <v>33.6300006</v>
      </c>
      <c r="BR28" s="251">
        <v>353.3199995999999</v>
      </c>
      <c r="BS28" s="251">
        <v>116.8999998</v>
      </c>
      <c r="BT28" s="251">
        <v>1.7999999999999998</v>
      </c>
      <c r="BU28" s="251">
        <v>0</v>
      </c>
      <c r="BV28" s="251">
        <v>0</v>
      </c>
      <c r="BW28" s="251">
        <v>0</v>
      </c>
      <c r="BX28" s="251">
        <v>176.05291680000013</v>
      </c>
      <c r="BY28" s="251">
        <v>944.5729271999999</v>
      </c>
      <c r="BZ28" s="251">
        <v>267.55630920000004</v>
      </c>
      <c r="CA28" s="251">
        <v>14.3921052</v>
      </c>
      <c r="CB28" s="251">
        <v>9</v>
      </c>
      <c r="CC28" s="251">
        <v>4.8</v>
      </c>
      <c r="CD28" s="251">
        <v>0</v>
      </c>
      <c r="CE28" s="251">
        <v>49.57320000000001</v>
      </c>
      <c r="CF28" s="251">
        <v>23.9200002</v>
      </c>
      <c r="CG28" s="251">
        <v>0</v>
      </c>
      <c r="CH28" s="251">
        <v>0</v>
      </c>
      <c r="CI28" s="251">
        <v>0</v>
      </c>
      <c r="CJ28" s="251">
        <v>0</v>
      </c>
      <c r="CK28" s="251">
        <v>24.319999799999998</v>
      </c>
      <c r="CL28" s="251">
        <v>7.199999999999999</v>
      </c>
      <c r="CM28" s="251">
        <v>0</v>
      </c>
      <c r="CN28" s="251">
        <v>0</v>
      </c>
      <c r="CO28" s="251">
        <v>0</v>
      </c>
      <c r="CP28" s="251">
        <v>58.9904742</v>
      </c>
      <c r="CQ28" s="251">
        <v>26.261406000000004</v>
      </c>
      <c r="CR28" s="251">
        <v>3</v>
      </c>
      <c r="CS28" s="281">
        <v>54.333333333333336</v>
      </c>
      <c r="CT28" s="281">
        <v>17.333333333333336</v>
      </c>
      <c r="CU28" s="281">
        <v>0</v>
      </c>
      <c r="CV28" s="281">
        <v>231.01111833333331</v>
      </c>
      <c r="CW28" s="281">
        <v>120.49111333333335</v>
      </c>
      <c r="CX28" s="281">
        <v>0</v>
      </c>
      <c r="CY28" s="281">
        <v>0</v>
      </c>
      <c r="CZ28" s="281">
        <v>0</v>
      </c>
      <c r="DA28" s="281">
        <v>0</v>
      </c>
      <c r="DB28" s="281">
        <v>148.72222333333337</v>
      </c>
      <c r="DC28" s="281">
        <v>63.944443333333325</v>
      </c>
      <c r="DD28" s="281">
        <v>1</v>
      </c>
      <c r="DE28" s="281">
        <v>1235.4944550000012</v>
      </c>
      <c r="DF28" s="281">
        <v>398.4622266666669</v>
      </c>
      <c r="DG28" s="281">
        <v>8.333333333333334</v>
      </c>
    </row>
    <row r="29" spans="1:111" ht="14.25">
      <c r="A29" s="165">
        <v>895</v>
      </c>
      <c r="B29" s="166" t="s">
        <v>163</v>
      </c>
      <c r="C29" s="248">
        <v>0</v>
      </c>
      <c r="D29" s="248">
        <v>0</v>
      </c>
      <c r="E29" s="248">
        <v>16843</v>
      </c>
      <c r="F29" s="248">
        <v>0</v>
      </c>
      <c r="G29" s="248">
        <v>0</v>
      </c>
      <c r="H29" s="248">
        <v>4869</v>
      </c>
      <c r="I29" s="248">
        <v>12030</v>
      </c>
      <c r="J29" s="248">
        <v>13669.5</v>
      </c>
      <c r="K29" s="249">
        <v>0</v>
      </c>
      <c r="L29" s="249">
        <v>0</v>
      </c>
      <c r="M29" s="249">
        <v>4</v>
      </c>
      <c r="N29" s="249">
        <v>0</v>
      </c>
      <c r="O29" s="250">
        <v>45</v>
      </c>
      <c r="P29" s="250">
        <v>111</v>
      </c>
      <c r="Q29" s="251">
        <v>3.6</v>
      </c>
      <c r="R29" s="251">
        <v>24.6</v>
      </c>
      <c r="S29" s="251">
        <v>8.4</v>
      </c>
      <c r="T29" s="251">
        <v>0</v>
      </c>
      <c r="U29" s="251">
        <v>27.320000000000014</v>
      </c>
      <c r="V29" s="251">
        <v>208.96000000000012</v>
      </c>
      <c r="W29" s="251">
        <v>90.45999999999997</v>
      </c>
      <c r="X29" s="251">
        <v>1.7999999999999998</v>
      </c>
      <c r="Y29" s="251">
        <v>0</v>
      </c>
      <c r="Z29" s="251">
        <v>0</v>
      </c>
      <c r="AA29" s="251">
        <v>0</v>
      </c>
      <c r="AB29" s="251">
        <v>0</v>
      </c>
      <c r="AC29" s="251">
        <v>22.880000000000006</v>
      </c>
      <c r="AD29" s="251">
        <v>230.98000000000005</v>
      </c>
      <c r="AE29" s="251">
        <v>92.36000000000003</v>
      </c>
      <c r="AF29" s="251">
        <v>0.6</v>
      </c>
      <c r="AG29" s="207">
        <v>0</v>
      </c>
      <c r="AH29" s="207">
        <v>0</v>
      </c>
      <c r="AI29" s="207">
        <v>0</v>
      </c>
      <c r="AJ29" s="207">
        <v>367.5236829999999</v>
      </c>
      <c r="AK29" s="207">
        <v>1876.8336710000003</v>
      </c>
      <c r="AL29" s="207">
        <v>698.7199979999987</v>
      </c>
      <c r="AM29" s="207">
        <v>63.38368100000001</v>
      </c>
      <c r="AN29" s="207">
        <v>4.2</v>
      </c>
      <c r="AO29" s="207">
        <v>0</v>
      </c>
      <c r="AP29" s="207">
        <v>0</v>
      </c>
      <c r="AQ29" s="207">
        <v>28.480000000000004</v>
      </c>
      <c r="AR29" s="207">
        <v>10.6</v>
      </c>
      <c r="AS29" s="207">
        <v>0</v>
      </c>
      <c r="AT29" s="207">
        <v>0</v>
      </c>
      <c r="AU29" s="207">
        <v>0</v>
      </c>
      <c r="AV29" s="207">
        <v>0</v>
      </c>
      <c r="AW29" s="207">
        <v>18.639999999999993</v>
      </c>
      <c r="AX29" s="207">
        <v>13.319999999999999</v>
      </c>
      <c r="AY29" s="207">
        <v>0</v>
      </c>
      <c r="AZ29" s="207">
        <v>0</v>
      </c>
      <c r="BA29" s="207">
        <v>0</v>
      </c>
      <c r="BB29" s="207">
        <v>25.039999999999992</v>
      </c>
      <c r="BC29" s="207">
        <v>22.019999999999996</v>
      </c>
      <c r="BD29" s="207">
        <v>0.6</v>
      </c>
      <c r="BE29" s="251">
        <v>4.8</v>
      </c>
      <c r="BF29" s="251">
        <v>16.2</v>
      </c>
      <c r="BG29" s="251">
        <v>6</v>
      </c>
      <c r="BH29" s="251">
        <v>0</v>
      </c>
      <c r="BI29" s="251">
        <v>19.02</v>
      </c>
      <c r="BJ29" s="251">
        <v>171.36</v>
      </c>
      <c r="BK29" s="251">
        <v>78.6</v>
      </c>
      <c r="BL29" s="251">
        <v>1.7999999999999998</v>
      </c>
      <c r="BM29" s="251">
        <v>0</v>
      </c>
      <c r="BN29" s="251">
        <v>0</v>
      </c>
      <c r="BO29" s="251">
        <v>0</v>
      </c>
      <c r="BP29" s="251">
        <v>0</v>
      </c>
      <c r="BQ29" s="251">
        <v>38.79999959999999</v>
      </c>
      <c r="BR29" s="251">
        <v>286.6239996</v>
      </c>
      <c r="BS29" s="251">
        <v>127.4000004</v>
      </c>
      <c r="BT29" s="251">
        <v>1.68</v>
      </c>
      <c r="BU29" s="251">
        <v>0</v>
      </c>
      <c r="BV29" s="251">
        <v>0</v>
      </c>
      <c r="BW29" s="251">
        <v>0</v>
      </c>
      <c r="BX29" s="251">
        <v>335.6560020000002</v>
      </c>
      <c r="BY29" s="251">
        <v>1848.1858218000007</v>
      </c>
      <c r="BZ29" s="251">
        <v>651.4257288000005</v>
      </c>
      <c r="CA29" s="251">
        <v>69.39342059999997</v>
      </c>
      <c r="CB29" s="251">
        <v>1.7999999999999998</v>
      </c>
      <c r="CC29" s="251">
        <v>0</v>
      </c>
      <c r="CD29" s="251">
        <v>0</v>
      </c>
      <c r="CE29" s="251">
        <v>25.2</v>
      </c>
      <c r="CF29" s="251">
        <v>11.4</v>
      </c>
      <c r="CG29" s="251">
        <v>0.6</v>
      </c>
      <c r="CH29" s="251">
        <v>0</v>
      </c>
      <c r="CI29" s="251">
        <v>0</v>
      </c>
      <c r="CJ29" s="251">
        <v>0</v>
      </c>
      <c r="CK29" s="251">
        <v>35.76</v>
      </c>
      <c r="CL29" s="251">
        <v>13.799999999999999</v>
      </c>
      <c r="CM29" s="251">
        <v>0.48</v>
      </c>
      <c r="CN29" s="251">
        <v>0</v>
      </c>
      <c r="CO29" s="251">
        <v>0</v>
      </c>
      <c r="CP29" s="251">
        <v>73.36800000000001</v>
      </c>
      <c r="CQ29" s="251">
        <v>36.2380002</v>
      </c>
      <c r="CR29" s="251">
        <v>1.7999999999999998</v>
      </c>
      <c r="CS29" s="281">
        <v>7.5</v>
      </c>
      <c r="CT29" s="281">
        <v>3.3333333333333335</v>
      </c>
      <c r="CU29" s="281">
        <v>0</v>
      </c>
      <c r="CV29" s="281">
        <v>81.5</v>
      </c>
      <c r="CW29" s="281">
        <v>58.944445</v>
      </c>
      <c r="CX29" s="281">
        <v>0</v>
      </c>
      <c r="CY29" s="281">
        <v>0</v>
      </c>
      <c r="CZ29" s="281">
        <v>0</v>
      </c>
      <c r="DA29" s="281">
        <v>0</v>
      </c>
      <c r="DB29" s="281">
        <v>234.10555666666664</v>
      </c>
      <c r="DC29" s="281">
        <v>106.32221833333335</v>
      </c>
      <c r="DD29" s="281">
        <v>0.555555</v>
      </c>
      <c r="DE29" s="281">
        <v>2453.544426666667</v>
      </c>
      <c r="DF29" s="281">
        <v>882.5877766666667</v>
      </c>
      <c r="DG29" s="281">
        <v>22.666666666666668</v>
      </c>
    </row>
    <row r="30" spans="1:111" ht="14.25">
      <c r="A30" s="165">
        <v>896</v>
      </c>
      <c r="B30" s="166" t="s">
        <v>164</v>
      </c>
      <c r="C30" s="248">
        <v>0</v>
      </c>
      <c r="D30" s="248">
        <v>0</v>
      </c>
      <c r="E30" s="248">
        <v>24687.5</v>
      </c>
      <c r="F30" s="248">
        <v>0</v>
      </c>
      <c r="G30" s="248">
        <v>0</v>
      </c>
      <c r="H30" s="248">
        <v>9165.5</v>
      </c>
      <c r="I30" s="248">
        <v>1979.5</v>
      </c>
      <c r="J30" s="248">
        <v>7791.5</v>
      </c>
      <c r="K30" s="249">
        <v>0</v>
      </c>
      <c r="L30" s="249">
        <v>0</v>
      </c>
      <c r="M30" s="249">
        <v>0</v>
      </c>
      <c r="N30" s="249">
        <v>0</v>
      </c>
      <c r="O30" s="250">
        <v>48</v>
      </c>
      <c r="P30" s="250">
        <v>93</v>
      </c>
      <c r="Q30" s="251">
        <v>0</v>
      </c>
      <c r="R30" s="251">
        <v>28.799999999999997</v>
      </c>
      <c r="S30" s="251">
        <v>9</v>
      </c>
      <c r="T30" s="251">
        <v>0</v>
      </c>
      <c r="U30" s="251">
        <v>41.32000000000004</v>
      </c>
      <c r="V30" s="251">
        <v>499.67999999999967</v>
      </c>
      <c r="W30" s="251">
        <v>212.70000000000007</v>
      </c>
      <c r="X30" s="251">
        <v>1.7999999999999998</v>
      </c>
      <c r="Y30" s="251">
        <v>0</v>
      </c>
      <c r="Z30" s="251">
        <v>0</v>
      </c>
      <c r="AA30" s="251">
        <v>0</v>
      </c>
      <c r="AB30" s="251">
        <v>0</v>
      </c>
      <c r="AC30" s="251">
        <v>0</v>
      </c>
      <c r="AD30" s="251">
        <v>9</v>
      </c>
      <c r="AE30" s="251">
        <v>6.6</v>
      </c>
      <c r="AF30" s="251">
        <v>0.6</v>
      </c>
      <c r="AG30" s="207">
        <v>0</v>
      </c>
      <c r="AH30" s="207">
        <v>0</v>
      </c>
      <c r="AI30" s="207">
        <v>0</v>
      </c>
      <c r="AJ30" s="207">
        <v>486.8199999999998</v>
      </c>
      <c r="AK30" s="207">
        <v>1658.0599999999986</v>
      </c>
      <c r="AL30" s="207">
        <v>544.519999999999</v>
      </c>
      <c r="AM30" s="207">
        <v>60.260000000000005</v>
      </c>
      <c r="AN30" s="207">
        <v>0</v>
      </c>
      <c r="AO30" s="207">
        <v>0</v>
      </c>
      <c r="AP30" s="207">
        <v>0</v>
      </c>
      <c r="AQ30" s="207">
        <v>84.37999999999997</v>
      </c>
      <c r="AR30" s="207">
        <v>30.12</v>
      </c>
      <c r="AS30" s="207">
        <v>0</v>
      </c>
      <c r="AT30" s="207">
        <v>0</v>
      </c>
      <c r="AU30" s="207">
        <v>0</v>
      </c>
      <c r="AV30" s="207">
        <v>0</v>
      </c>
      <c r="AW30" s="207">
        <v>1.2</v>
      </c>
      <c r="AX30" s="207">
        <v>3</v>
      </c>
      <c r="AY30" s="207">
        <v>0</v>
      </c>
      <c r="AZ30" s="207">
        <v>0</v>
      </c>
      <c r="BA30" s="207">
        <v>0</v>
      </c>
      <c r="BB30" s="207">
        <v>97.31999999999996</v>
      </c>
      <c r="BC30" s="207">
        <v>32.74000000000001</v>
      </c>
      <c r="BD30" s="207">
        <v>0</v>
      </c>
      <c r="BE30" s="251">
        <v>0</v>
      </c>
      <c r="BF30" s="251">
        <v>27</v>
      </c>
      <c r="BG30" s="251">
        <v>12</v>
      </c>
      <c r="BH30" s="251">
        <v>1.6000002000000002</v>
      </c>
      <c r="BI30" s="251">
        <v>42.640000199999996</v>
      </c>
      <c r="BJ30" s="251">
        <v>502.17000059999987</v>
      </c>
      <c r="BK30" s="251">
        <v>207.21999960000002</v>
      </c>
      <c r="BL30" s="251">
        <v>3.7199999999999998</v>
      </c>
      <c r="BM30" s="251">
        <v>0</v>
      </c>
      <c r="BN30" s="251">
        <v>0</v>
      </c>
      <c r="BO30" s="251">
        <v>0</v>
      </c>
      <c r="BP30" s="251">
        <v>0</v>
      </c>
      <c r="BQ30" s="251">
        <v>7.829999999999998</v>
      </c>
      <c r="BR30" s="251">
        <v>47.4</v>
      </c>
      <c r="BS30" s="251">
        <v>13.0000002</v>
      </c>
      <c r="BT30" s="251">
        <v>0</v>
      </c>
      <c r="BU30" s="251">
        <v>0</v>
      </c>
      <c r="BV30" s="251">
        <v>0</v>
      </c>
      <c r="BW30" s="251">
        <v>0</v>
      </c>
      <c r="BX30" s="251">
        <v>424.4502599999999</v>
      </c>
      <c r="BY30" s="251">
        <v>1636.9518324000016</v>
      </c>
      <c r="BZ30" s="251">
        <v>522.7449047999996</v>
      </c>
      <c r="CA30" s="251">
        <v>57.74210519999998</v>
      </c>
      <c r="CB30" s="251">
        <v>0</v>
      </c>
      <c r="CC30" s="251">
        <v>0</v>
      </c>
      <c r="CD30" s="251">
        <v>0</v>
      </c>
      <c r="CE30" s="251">
        <v>60.72</v>
      </c>
      <c r="CF30" s="251">
        <v>30.599999999999998</v>
      </c>
      <c r="CG30" s="251">
        <v>0</v>
      </c>
      <c r="CH30" s="251">
        <v>0</v>
      </c>
      <c r="CI30" s="251">
        <v>0</v>
      </c>
      <c r="CJ30" s="251">
        <v>0</v>
      </c>
      <c r="CK30" s="251">
        <v>6</v>
      </c>
      <c r="CL30" s="251">
        <v>2.94</v>
      </c>
      <c r="CM30" s="251">
        <v>0</v>
      </c>
      <c r="CN30" s="251">
        <v>0</v>
      </c>
      <c r="CO30" s="251">
        <v>0</v>
      </c>
      <c r="CP30" s="251">
        <v>143.40562200000002</v>
      </c>
      <c r="CQ30" s="251">
        <v>52.50833819999999</v>
      </c>
      <c r="CR30" s="251">
        <v>0</v>
      </c>
      <c r="CS30" s="281">
        <v>28.333333333333336</v>
      </c>
      <c r="CT30" s="281">
        <v>15</v>
      </c>
      <c r="CU30" s="281">
        <v>5</v>
      </c>
      <c r="CV30" s="281">
        <v>394.0000033333333</v>
      </c>
      <c r="CW30" s="281">
        <v>169.02777666666668</v>
      </c>
      <c r="CX30" s="281">
        <v>0</v>
      </c>
      <c r="CY30" s="281">
        <v>0</v>
      </c>
      <c r="CZ30" s="281">
        <v>0</v>
      </c>
      <c r="DA30" s="281">
        <v>0</v>
      </c>
      <c r="DB30" s="281">
        <v>45.25000000000001</v>
      </c>
      <c r="DC30" s="281">
        <v>11.666666666666668</v>
      </c>
      <c r="DD30" s="281">
        <v>0</v>
      </c>
      <c r="DE30" s="281">
        <v>2174.322235000002</v>
      </c>
      <c r="DF30" s="281">
        <v>757.7500033333336</v>
      </c>
      <c r="DG30" s="281">
        <v>18.02777666666667</v>
      </c>
    </row>
    <row r="31" spans="1:111" ht="14.25">
      <c r="A31" s="165">
        <v>908</v>
      </c>
      <c r="B31" s="166" t="s">
        <v>165</v>
      </c>
      <c r="C31" s="248">
        <v>0</v>
      </c>
      <c r="D31" s="248">
        <v>0</v>
      </c>
      <c r="E31" s="248">
        <v>14487</v>
      </c>
      <c r="F31" s="248">
        <v>0</v>
      </c>
      <c r="G31" s="248">
        <v>0</v>
      </c>
      <c r="H31" s="248">
        <v>10203.5</v>
      </c>
      <c r="I31" s="248">
        <v>26296.5</v>
      </c>
      <c r="J31" s="248">
        <v>16220.5</v>
      </c>
      <c r="K31" s="249">
        <v>0</v>
      </c>
      <c r="L31" s="249">
        <v>0</v>
      </c>
      <c r="M31" s="249">
        <v>6</v>
      </c>
      <c r="N31" s="249">
        <v>2</v>
      </c>
      <c r="O31" s="250">
        <v>81</v>
      </c>
      <c r="P31" s="250">
        <v>275</v>
      </c>
      <c r="Q31" s="251">
        <v>12.359999999999996</v>
      </c>
      <c r="R31" s="251">
        <v>50.27999999999997</v>
      </c>
      <c r="S31" s="251">
        <v>15.359999999999996</v>
      </c>
      <c r="T31" s="251">
        <v>0</v>
      </c>
      <c r="U31" s="251">
        <v>12.239999999999998</v>
      </c>
      <c r="V31" s="251">
        <v>116.97999999999998</v>
      </c>
      <c r="W31" s="251">
        <v>40.91999999999999</v>
      </c>
      <c r="X31" s="251">
        <v>0</v>
      </c>
      <c r="Y31" s="251">
        <v>0</v>
      </c>
      <c r="Z31" s="251">
        <v>0</v>
      </c>
      <c r="AA31" s="251">
        <v>0</v>
      </c>
      <c r="AB31" s="251">
        <v>0</v>
      </c>
      <c r="AC31" s="251">
        <v>50.76000000000005</v>
      </c>
      <c r="AD31" s="251">
        <v>488.0000000000002</v>
      </c>
      <c r="AE31" s="251">
        <v>213.75999999999982</v>
      </c>
      <c r="AF31" s="251">
        <v>1.44</v>
      </c>
      <c r="AG31" s="207">
        <v>0</v>
      </c>
      <c r="AH31" s="207">
        <v>0</v>
      </c>
      <c r="AI31" s="207">
        <v>0</v>
      </c>
      <c r="AJ31" s="207">
        <v>884.4000000000009</v>
      </c>
      <c r="AK31" s="207">
        <v>2527.8000000000125</v>
      </c>
      <c r="AL31" s="207">
        <v>882.0400000000018</v>
      </c>
      <c r="AM31" s="207">
        <v>42.31999999999999</v>
      </c>
      <c r="AN31" s="207">
        <v>4.080000000000001</v>
      </c>
      <c r="AO31" s="207">
        <v>0.6</v>
      </c>
      <c r="AP31" s="207">
        <v>0</v>
      </c>
      <c r="AQ31" s="207">
        <v>44.660000000000025</v>
      </c>
      <c r="AR31" s="207">
        <v>15.480000000000004</v>
      </c>
      <c r="AS31" s="207">
        <v>0</v>
      </c>
      <c r="AT31" s="207">
        <v>0</v>
      </c>
      <c r="AU31" s="207">
        <v>0</v>
      </c>
      <c r="AV31" s="207">
        <v>0</v>
      </c>
      <c r="AW31" s="207">
        <v>69.31999999999996</v>
      </c>
      <c r="AX31" s="207">
        <v>37.2</v>
      </c>
      <c r="AY31" s="207">
        <v>0.6</v>
      </c>
      <c r="AZ31" s="207">
        <v>0</v>
      </c>
      <c r="BA31" s="207">
        <v>0</v>
      </c>
      <c r="BB31" s="207">
        <v>208.1199999999999</v>
      </c>
      <c r="BC31" s="207">
        <v>86.76000000000006</v>
      </c>
      <c r="BD31" s="207">
        <v>5.040000000000001</v>
      </c>
      <c r="BE31" s="251">
        <v>14.64</v>
      </c>
      <c r="BF31" s="251">
        <v>45.24</v>
      </c>
      <c r="BG31" s="251">
        <v>20.16</v>
      </c>
      <c r="BH31" s="251">
        <v>0.6</v>
      </c>
      <c r="BI31" s="251">
        <v>8.04</v>
      </c>
      <c r="BJ31" s="251">
        <v>59.4</v>
      </c>
      <c r="BK31" s="251">
        <v>26.639999999999997</v>
      </c>
      <c r="BL31" s="251">
        <v>0.6</v>
      </c>
      <c r="BM31" s="251">
        <v>0</v>
      </c>
      <c r="BN31" s="251">
        <v>0</v>
      </c>
      <c r="BO31" s="251">
        <v>0</v>
      </c>
      <c r="BP31" s="251">
        <v>0</v>
      </c>
      <c r="BQ31" s="251">
        <v>52.2399996</v>
      </c>
      <c r="BR31" s="251">
        <v>572.8399997999999</v>
      </c>
      <c r="BS31" s="251">
        <v>229.74000119999997</v>
      </c>
      <c r="BT31" s="251">
        <v>3.7600002</v>
      </c>
      <c r="BU31" s="251">
        <v>0</v>
      </c>
      <c r="BV31" s="251">
        <v>0</v>
      </c>
      <c r="BW31" s="251">
        <v>0</v>
      </c>
      <c r="BX31" s="251">
        <v>720.5399862000005</v>
      </c>
      <c r="BY31" s="251">
        <v>2430.803086199998</v>
      </c>
      <c r="BZ31" s="251">
        <v>802.6399716000003</v>
      </c>
      <c r="CA31" s="251">
        <v>48.300000000000004</v>
      </c>
      <c r="CB31" s="251">
        <v>7.08</v>
      </c>
      <c r="CC31" s="251">
        <v>2.88</v>
      </c>
      <c r="CD31" s="251">
        <v>0</v>
      </c>
      <c r="CE31" s="251">
        <v>12.6</v>
      </c>
      <c r="CF31" s="251">
        <v>5.28</v>
      </c>
      <c r="CG31" s="251">
        <v>0</v>
      </c>
      <c r="CH31" s="251">
        <v>0</v>
      </c>
      <c r="CI31" s="251">
        <v>0</v>
      </c>
      <c r="CJ31" s="251">
        <v>0</v>
      </c>
      <c r="CK31" s="251">
        <v>91.24000019999998</v>
      </c>
      <c r="CL31" s="251">
        <v>38.08000079999999</v>
      </c>
      <c r="CM31" s="251">
        <v>1.1200002</v>
      </c>
      <c r="CN31" s="251">
        <v>0</v>
      </c>
      <c r="CO31" s="251">
        <v>0</v>
      </c>
      <c r="CP31" s="251">
        <v>225.41999699999997</v>
      </c>
      <c r="CQ31" s="251">
        <v>86.19999839999998</v>
      </c>
      <c r="CR31" s="251">
        <v>2.7799998</v>
      </c>
      <c r="CS31" s="281">
        <v>46.166666666666664</v>
      </c>
      <c r="CT31" s="281">
        <v>23.472223333333336</v>
      </c>
      <c r="CU31" s="281">
        <v>0</v>
      </c>
      <c r="CV31" s="281">
        <v>23.000000000000004</v>
      </c>
      <c r="CW31" s="281">
        <v>17.666666666666668</v>
      </c>
      <c r="CX31" s="281">
        <v>0</v>
      </c>
      <c r="CY31" s="281">
        <v>0</v>
      </c>
      <c r="CZ31" s="281">
        <v>0</v>
      </c>
      <c r="DA31" s="281">
        <v>0</v>
      </c>
      <c r="DB31" s="281">
        <v>316.97221666666667</v>
      </c>
      <c r="DC31" s="281">
        <v>142.13888833333337</v>
      </c>
      <c r="DD31" s="281">
        <v>1.3333333333333335</v>
      </c>
      <c r="DE31" s="281">
        <v>2451.435413333333</v>
      </c>
      <c r="DF31" s="281">
        <v>905.388850000001</v>
      </c>
      <c r="DG31" s="281">
        <v>35.555555</v>
      </c>
    </row>
    <row r="32" spans="1:111" ht="14.25">
      <c r="A32" s="165">
        <v>331</v>
      </c>
      <c r="B32" s="166" t="s">
        <v>63</v>
      </c>
      <c r="C32" s="248">
        <v>0</v>
      </c>
      <c r="D32" s="248">
        <v>0</v>
      </c>
      <c r="E32" s="248">
        <v>23536</v>
      </c>
      <c r="F32" s="248">
        <v>0</v>
      </c>
      <c r="G32" s="248">
        <v>0</v>
      </c>
      <c r="H32" s="248">
        <v>3628</v>
      </c>
      <c r="I32" s="248">
        <v>6965.5</v>
      </c>
      <c r="J32" s="248">
        <v>14018.5</v>
      </c>
      <c r="K32" s="249">
        <v>0</v>
      </c>
      <c r="L32" s="249">
        <v>2</v>
      </c>
      <c r="M32" s="249">
        <v>13</v>
      </c>
      <c r="N32" s="249">
        <v>3</v>
      </c>
      <c r="O32" s="250">
        <v>48</v>
      </c>
      <c r="P32" s="250">
        <v>66</v>
      </c>
      <c r="Q32" s="251">
        <v>44.80000000000006</v>
      </c>
      <c r="R32" s="251">
        <v>59.4</v>
      </c>
      <c r="S32" s="251">
        <v>14.399999999999999</v>
      </c>
      <c r="T32" s="251">
        <v>0</v>
      </c>
      <c r="U32" s="251">
        <v>31.68000000000003</v>
      </c>
      <c r="V32" s="251">
        <v>804.7599999999998</v>
      </c>
      <c r="W32" s="251">
        <v>439.9199999999998</v>
      </c>
      <c r="X32" s="251">
        <v>0.6</v>
      </c>
      <c r="Y32" s="251">
        <v>0</v>
      </c>
      <c r="Z32" s="251">
        <v>0</v>
      </c>
      <c r="AA32" s="251">
        <v>0</v>
      </c>
      <c r="AB32" s="251">
        <v>0</v>
      </c>
      <c r="AC32" s="251">
        <v>2.4</v>
      </c>
      <c r="AD32" s="251">
        <v>186.11999999999992</v>
      </c>
      <c r="AE32" s="251">
        <v>87.00000000000001</v>
      </c>
      <c r="AF32" s="251">
        <v>0</v>
      </c>
      <c r="AG32" s="207">
        <v>0</v>
      </c>
      <c r="AH32" s="207">
        <v>0</v>
      </c>
      <c r="AI32" s="207">
        <v>0</v>
      </c>
      <c r="AJ32" s="207">
        <v>602.4242080000001</v>
      </c>
      <c r="AK32" s="207">
        <v>1319.104194999997</v>
      </c>
      <c r="AL32" s="207">
        <v>388.514734</v>
      </c>
      <c r="AM32" s="207">
        <v>43.907368</v>
      </c>
      <c r="AN32" s="207">
        <v>7.8</v>
      </c>
      <c r="AO32" s="207">
        <v>6</v>
      </c>
      <c r="AP32" s="207">
        <v>0</v>
      </c>
      <c r="AQ32" s="207">
        <v>91.07999999999997</v>
      </c>
      <c r="AR32" s="207">
        <v>61.199999999999996</v>
      </c>
      <c r="AS32" s="207">
        <v>0</v>
      </c>
      <c r="AT32" s="207">
        <v>0</v>
      </c>
      <c r="AU32" s="207">
        <v>0</v>
      </c>
      <c r="AV32" s="207">
        <v>0</v>
      </c>
      <c r="AW32" s="207">
        <v>26.4</v>
      </c>
      <c r="AX32" s="207">
        <v>18</v>
      </c>
      <c r="AY32" s="207">
        <v>0</v>
      </c>
      <c r="AZ32" s="207">
        <v>0</v>
      </c>
      <c r="BA32" s="207">
        <v>0</v>
      </c>
      <c r="BB32" s="207">
        <v>173.54000000000005</v>
      </c>
      <c r="BC32" s="207">
        <v>90.34736799999999</v>
      </c>
      <c r="BD32" s="207">
        <v>1.7999999999999998</v>
      </c>
      <c r="BE32" s="251">
        <v>40.199999999999996</v>
      </c>
      <c r="BF32" s="251">
        <v>43.8</v>
      </c>
      <c r="BG32" s="251">
        <v>21</v>
      </c>
      <c r="BH32" s="251">
        <v>0</v>
      </c>
      <c r="BI32" s="251">
        <v>47.3800008</v>
      </c>
      <c r="BJ32" s="251">
        <v>818.8600008000001</v>
      </c>
      <c r="BK32" s="251">
        <v>361.53</v>
      </c>
      <c r="BL32" s="251">
        <v>1.2</v>
      </c>
      <c r="BM32" s="251">
        <v>0</v>
      </c>
      <c r="BN32" s="251">
        <v>0</v>
      </c>
      <c r="BO32" s="251">
        <v>0</v>
      </c>
      <c r="BP32" s="251">
        <v>0</v>
      </c>
      <c r="BQ32" s="251">
        <v>5.3999999999999995</v>
      </c>
      <c r="BR32" s="251">
        <v>225.23999999999998</v>
      </c>
      <c r="BS32" s="251">
        <v>100.5</v>
      </c>
      <c r="BT32" s="251">
        <v>0</v>
      </c>
      <c r="BU32" s="251">
        <v>0</v>
      </c>
      <c r="BV32" s="251">
        <v>0</v>
      </c>
      <c r="BW32" s="251">
        <v>0</v>
      </c>
      <c r="BX32" s="251">
        <v>601.9952622000005</v>
      </c>
      <c r="BY32" s="251">
        <v>1323.3251130000021</v>
      </c>
      <c r="BZ32" s="251">
        <v>362.1326358</v>
      </c>
      <c r="CA32" s="251">
        <v>49.809252599999986</v>
      </c>
      <c r="CB32" s="251">
        <v>9</v>
      </c>
      <c r="CC32" s="251">
        <v>7.8</v>
      </c>
      <c r="CD32" s="251">
        <v>0</v>
      </c>
      <c r="CE32" s="251">
        <v>127.55999999999999</v>
      </c>
      <c r="CF32" s="251">
        <v>57.599999999999994</v>
      </c>
      <c r="CG32" s="251">
        <v>0.6</v>
      </c>
      <c r="CH32" s="251">
        <v>0</v>
      </c>
      <c r="CI32" s="251">
        <v>0</v>
      </c>
      <c r="CJ32" s="251">
        <v>0</v>
      </c>
      <c r="CK32" s="251">
        <v>26.4</v>
      </c>
      <c r="CL32" s="251">
        <v>21</v>
      </c>
      <c r="CM32" s="251">
        <v>0</v>
      </c>
      <c r="CN32" s="251">
        <v>0</v>
      </c>
      <c r="CO32" s="251">
        <v>0</v>
      </c>
      <c r="CP32" s="251">
        <v>188.50105320000003</v>
      </c>
      <c r="CQ32" s="251">
        <v>49.8</v>
      </c>
      <c r="CR32" s="251">
        <v>1.2</v>
      </c>
      <c r="CS32" s="281">
        <v>5.416666666666667</v>
      </c>
      <c r="CT32" s="281">
        <v>0</v>
      </c>
      <c r="CU32" s="281">
        <v>0</v>
      </c>
      <c r="CV32" s="281">
        <v>270.61110833333333</v>
      </c>
      <c r="CW32" s="281">
        <v>128.61110833333333</v>
      </c>
      <c r="CX32" s="281">
        <v>0</v>
      </c>
      <c r="CY32" s="281">
        <v>0</v>
      </c>
      <c r="CZ32" s="281">
        <v>0</v>
      </c>
      <c r="DA32" s="281">
        <v>0</v>
      </c>
      <c r="DB32" s="281">
        <v>54</v>
      </c>
      <c r="DC32" s="281">
        <v>24.333333333333336</v>
      </c>
      <c r="DD32" s="281">
        <v>0</v>
      </c>
      <c r="DE32" s="281">
        <v>1512.6333249999998</v>
      </c>
      <c r="DF32" s="281">
        <v>502.3066666666668</v>
      </c>
      <c r="DG32" s="281">
        <v>7.222221666666665</v>
      </c>
    </row>
    <row r="33" spans="1:111" ht="14.25">
      <c r="A33" s="165">
        <v>306</v>
      </c>
      <c r="B33" s="166" t="s">
        <v>47</v>
      </c>
      <c r="C33" s="248">
        <v>0</v>
      </c>
      <c r="D33" s="248">
        <v>0</v>
      </c>
      <c r="E33" s="248">
        <v>15994</v>
      </c>
      <c r="F33" s="248">
        <v>0</v>
      </c>
      <c r="G33" s="248">
        <v>0</v>
      </c>
      <c r="H33" s="248">
        <v>3603.5</v>
      </c>
      <c r="I33" s="248">
        <v>16906.5</v>
      </c>
      <c r="J33" s="248">
        <v>14020</v>
      </c>
      <c r="K33" s="249">
        <v>0</v>
      </c>
      <c r="L33" s="249">
        <v>3</v>
      </c>
      <c r="M33" s="249">
        <v>76</v>
      </c>
      <c r="N33" s="249">
        <v>3</v>
      </c>
      <c r="O33" s="250">
        <v>69.5</v>
      </c>
      <c r="P33" s="250">
        <v>252</v>
      </c>
      <c r="Q33" s="251">
        <v>70.74000000000004</v>
      </c>
      <c r="R33" s="251">
        <v>217.56000000000023</v>
      </c>
      <c r="S33" s="251">
        <v>84</v>
      </c>
      <c r="T33" s="251">
        <v>0.6</v>
      </c>
      <c r="U33" s="251">
        <v>7.199999999999998</v>
      </c>
      <c r="V33" s="251">
        <v>401.76000000000005</v>
      </c>
      <c r="W33" s="251">
        <v>195</v>
      </c>
      <c r="X33" s="251">
        <v>0.6</v>
      </c>
      <c r="Y33" s="251">
        <v>0</v>
      </c>
      <c r="Z33" s="251">
        <v>0</v>
      </c>
      <c r="AA33" s="251">
        <v>0</v>
      </c>
      <c r="AB33" s="251">
        <v>0</v>
      </c>
      <c r="AC33" s="251">
        <v>19.200000000000003</v>
      </c>
      <c r="AD33" s="251">
        <v>406.8000000000001</v>
      </c>
      <c r="AE33" s="251">
        <v>182.4</v>
      </c>
      <c r="AF33" s="251">
        <v>0.6</v>
      </c>
      <c r="AG33" s="207">
        <v>0</v>
      </c>
      <c r="AH33" s="207">
        <v>0</v>
      </c>
      <c r="AI33" s="207">
        <v>0</v>
      </c>
      <c r="AJ33" s="207">
        <v>581.9599999999995</v>
      </c>
      <c r="AK33" s="207">
        <v>1677.6399999999956</v>
      </c>
      <c r="AL33" s="207">
        <v>540.4000000000001</v>
      </c>
      <c r="AM33" s="207">
        <v>118.41999999999994</v>
      </c>
      <c r="AN33" s="207">
        <v>26.4</v>
      </c>
      <c r="AO33" s="207">
        <v>8.4</v>
      </c>
      <c r="AP33" s="207">
        <v>0</v>
      </c>
      <c r="AQ33" s="207">
        <v>51.96</v>
      </c>
      <c r="AR33" s="207">
        <v>18.6</v>
      </c>
      <c r="AS33" s="207">
        <v>0</v>
      </c>
      <c r="AT33" s="207">
        <v>0</v>
      </c>
      <c r="AU33" s="207">
        <v>0</v>
      </c>
      <c r="AV33" s="207">
        <v>0</v>
      </c>
      <c r="AW33" s="207">
        <v>55.800000000000004</v>
      </c>
      <c r="AX33" s="207">
        <v>22.2</v>
      </c>
      <c r="AY33" s="207">
        <v>0</v>
      </c>
      <c r="AZ33" s="207">
        <v>0</v>
      </c>
      <c r="BA33" s="207">
        <v>0</v>
      </c>
      <c r="BB33" s="207">
        <v>59.400000000000006</v>
      </c>
      <c r="BC33" s="207">
        <v>20.4</v>
      </c>
      <c r="BD33" s="207">
        <v>1.64</v>
      </c>
      <c r="BE33" s="251">
        <v>63.35999999999999</v>
      </c>
      <c r="BF33" s="251">
        <v>198</v>
      </c>
      <c r="BG33" s="251">
        <v>64.2</v>
      </c>
      <c r="BH33" s="251">
        <v>1.7999999999999998</v>
      </c>
      <c r="BI33" s="251">
        <v>2.4</v>
      </c>
      <c r="BJ33" s="251">
        <v>303.59999999999997</v>
      </c>
      <c r="BK33" s="251">
        <v>159</v>
      </c>
      <c r="BL33" s="251">
        <v>3</v>
      </c>
      <c r="BM33" s="251">
        <v>0</v>
      </c>
      <c r="BN33" s="251">
        <v>0</v>
      </c>
      <c r="BO33" s="251">
        <v>0</v>
      </c>
      <c r="BP33" s="251">
        <v>0</v>
      </c>
      <c r="BQ33" s="251">
        <v>17.4</v>
      </c>
      <c r="BR33" s="251">
        <v>444.9</v>
      </c>
      <c r="BS33" s="251">
        <v>206.88</v>
      </c>
      <c r="BT33" s="251">
        <v>2.4</v>
      </c>
      <c r="BU33" s="251">
        <v>0</v>
      </c>
      <c r="BV33" s="251">
        <v>0</v>
      </c>
      <c r="BW33" s="251">
        <v>0</v>
      </c>
      <c r="BX33" s="251">
        <v>559.9911401999998</v>
      </c>
      <c r="BY33" s="251">
        <v>1657.3088969999997</v>
      </c>
      <c r="BZ33" s="251">
        <v>513.2319359999999</v>
      </c>
      <c r="CA33" s="251">
        <v>88.190526</v>
      </c>
      <c r="CB33" s="251">
        <v>41.4</v>
      </c>
      <c r="CC33" s="251">
        <v>9</v>
      </c>
      <c r="CD33" s="251">
        <v>0.6</v>
      </c>
      <c r="CE33" s="251">
        <v>39.6</v>
      </c>
      <c r="CF33" s="251">
        <v>19.8</v>
      </c>
      <c r="CG33" s="251">
        <v>0.6</v>
      </c>
      <c r="CH33" s="251">
        <v>0</v>
      </c>
      <c r="CI33" s="251">
        <v>0</v>
      </c>
      <c r="CJ33" s="251">
        <v>0</v>
      </c>
      <c r="CK33" s="251">
        <v>43.199999999999996</v>
      </c>
      <c r="CL33" s="251">
        <v>21.599999999999998</v>
      </c>
      <c r="CM33" s="251">
        <v>0</v>
      </c>
      <c r="CN33" s="251">
        <v>0</v>
      </c>
      <c r="CO33" s="251">
        <v>0</v>
      </c>
      <c r="CP33" s="251">
        <v>60.71999820000001</v>
      </c>
      <c r="CQ33" s="251">
        <v>26.079999599999997</v>
      </c>
      <c r="CR33" s="251">
        <v>0</v>
      </c>
      <c r="CS33" s="281">
        <v>131.87777833333334</v>
      </c>
      <c r="CT33" s="281">
        <v>47.388888333333334</v>
      </c>
      <c r="CU33" s="281">
        <v>1.6666666666666667</v>
      </c>
      <c r="CV33" s="281">
        <v>154.16666666666669</v>
      </c>
      <c r="CW33" s="281">
        <v>77.66666666666667</v>
      </c>
      <c r="CX33" s="281">
        <v>1.6666666666666667</v>
      </c>
      <c r="CY33" s="281">
        <v>0</v>
      </c>
      <c r="CZ33" s="281">
        <v>0</v>
      </c>
      <c r="DA33" s="281">
        <v>0</v>
      </c>
      <c r="DB33" s="281">
        <v>128.33333333333334</v>
      </c>
      <c r="DC33" s="281">
        <v>68.33333333333334</v>
      </c>
      <c r="DD33" s="281">
        <v>0</v>
      </c>
      <c r="DE33" s="281">
        <v>1533.166665000002</v>
      </c>
      <c r="DF33" s="281">
        <v>539.2777716666669</v>
      </c>
      <c r="DG33" s="281">
        <v>10.333333333333332</v>
      </c>
    </row>
    <row r="34" spans="1:111" ht="14.25">
      <c r="A34" s="165">
        <v>909</v>
      </c>
      <c r="B34" s="166" t="s">
        <v>166</v>
      </c>
      <c r="C34" s="248">
        <v>4</v>
      </c>
      <c r="D34" s="248">
        <v>0</v>
      </c>
      <c r="E34" s="248">
        <v>30946</v>
      </c>
      <c r="F34" s="248">
        <v>0</v>
      </c>
      <c r="G34" s="248">
        <v>0</v>
      </c>
      <c r="H34" s="248">
        <v>8956</v>
      </c>
      <c r="I34" s="248">
        <v>5008.5</v>
      </c>
      <c r="J34" s="248">
        <v>16172.5</v>
      </c>
      <c r="K34" s="249">
        <v>0</v>
      </c>
      <c r="L34" s="249">
        <v>0</v>
      </c>
      <c r="M34" s="249">
        <v>0</v>
      </c>
      <c r="N34" s="249">
        <v>0</v>
      </c>
      <c r="O34" s="250">
        <v>56.5</v>
      </c>
      <c r="P34" s="250">
        <v>142</v>
      </c>
      <c r="Q34" s="251">
        <v>30.60000000000003</v>
      </c>
      <c r="R34" s="251">
        <v>137.88</v>
      </c>
      <c r="S34" s="251">
        <v>67.2</v>
      </c>
      <c r="T34" s="251">
        <v>1.7999999999999998</v>
      </c>
      <c r="U34" s="251">
        <v>94.3599999999998</v>
      </c>
      <c r="V34" s="251">
        <v>1058.3799999999994</v>
      </c>
      <c r="W34" s="251">
        <v>443.4199999999996</v>
      </c>
      <c r="X34" s="251">
        <v>5.64</v>
      </c>
      <c r="Y34" s="251">
        <v>0</v>
      </c>
      <c r="Z34" s="251">
        <v>0</v>
      </c>
      <c r="AA34" s="251">
        <v>0</v>
      </c>
      <c r="AB34" s="251">
        <v>0</v>
      </c>
      <c r="AC34" s="251">
        <v>17.639999999999997</v>
      </c>
      <c r="AD34" s="251">
        <v>178.50000000000009</v>
      </c>
      <c r="AE34" s="251">
        <v>78.86</v>
      </c>
      <c r="AF34" s="251">
        <v>2.4</v>
      </c>
      <c r="AG34" s="207">
        <v>0</v>
      </c>
      <c r="AH34" s="207">
        <v>0</v>
      </c>
      <c r="AI34" s="207">
        <v>0</v>
      </c>
      <c r="AJ34" s="207">
        <v>624.9184120000006</v>
      </c>
      <c r="AK34" s="207">
        <v>1458.508936000001</v>
      </c>
      <c r="AL34" s="207">
        <v>471.654735</v>
      </c>
      <c r="AM34" s="207">
        <v>22.379999999999995</v>
      </c>
      <c r="AN34" s="207">
        <v>22.2</v>
      </c>
      <c r="AO34" s="207">
        <v>12.6</v>
      </c>
      <c r="AP34" s="207">
        <v>0.6</v>
      </c>
      <c r="AQ34" s="207">
        <v>150.14000000000004</v>
      </c>
      <c r="AR34" s="207">
        <v>77.46000000000001</v>
      </c>
      <c r="AS34" s="207">
        <v>0.6</v>
      </c>
      <c r="AT34" s="207">
        <v>0</v>
      </c>
      <c r="AU34" s="207">
        <v>0</v>
      </c>
      <c r="AV34" s="207">
        <v>0</v>
      </c>
      <c r="AW34" s="207">
        <v>17.520000000000003</v>
      </c>
      <c r="AX34" s="207">
        <v>9</v>
      </c>
      <c r="AY34" s="207">
        <v>0</v>
      </c>
      <c r="AZ34" s="207">
        <v>0</v>
      </c>
      <c r="BA34" s="207">
        <v>0</v>
      </c>
      <c r="BB34" s="207">
        <v>145.95999799999979</v>
      </c>
      <c r="BC34" s="207">
        <v>39.779999999999994</v>
      </c>
      <c r="BD34" s="207">
        <v>0.6</v>
      </c>
      <c r="BE34" s="251">
        <v>37.600000200000004</v>
      </c>
      <c r="BF34" s="251">
        <v>118.54000020000001</v>
      </c>
      <c r="BG34" s="251">
        <v>52.8</v>
      </c>
      <c r="BH34" s="251">
        <v>3.5999999999999996</v>
      </c>
      <c r="BI34" s="251">
        <v>96.60000000000001</v>
      </c>
      <c r="BJ34" s="251">
        <v>1102.9767941999999</v>
      </c>
      <c r="BK34" s="251">
        <v>434.8799988</v>
      </c>
      <c r="BL34" s="251">
        <v>8.0199996</v>
      </c>
      <c r="BM34" s="251">
        <v>0</v>
      </c>
      <c r="BN34" s="251">
        <v>0</v>
      </c>
      <c r="BO34" s="251">
        <v>0</v>
      </c>
      <c r="BP34" s="251">
        <v>0</v>
      </c>
      <c r="BQ34" s="251">
        <v>13.08</v>
      </c>
      <c r="BR34" s="251">
        <v>191.1999996</v>
      </c>
      <c r="BS34" s="251">
        <v>75.4400004</v>
      </c>
      <c r="BT34" s="251">
        <v>1.7999999999999998</v>
      </c>
      <c r="BU34" s="251">
        <v>0</v>
      </c>
      <c r="BV34" s="251">
        <v>0</v>
      </c>
      <c r="BW34" s="251">
        <v>0</v>
      </c>
      <c r="BX34" s="251">
        <v>567.2987994000006</v>
      </c>
      <c r="BY34" s="251">
        <v>1388.0471736000006</v>
      </c>
      <c r="BZ34" s="251">
        <v>428.8325885999999</v>
      </c>
      <c r="CA34" s="251">
        <v>22.145599800000006</v>
      </c>
      <c r="CB34" s="251">
        <v>18.84</v>
      </c>
      <c r="CC34" s="251">
        <v>12.6</v>
      </c>
      <c r="CD34" s="251">
        <v>0.6</v>
      </c>
      <c r="CE34" s="251">
        <v>117.06999779999998</v>
      </c>
      <c r="CF34" s="251">
        <v>68.97999959999999</v>
      </c>
      <c r="CG34" s="251">
        <v>1.2</v>
      </c>
      <c r="CH34" s="251">
        <v>0</v>
      </c>
      <c r="CI34" s="251">
        <v>0</v>
      </c>
      <c r="CJ34" s="251">
        <v>0</v>
      </c>
      <c r="CK34" s="251">
        <v>7.199999999999999</v>
      </c>
      <c r="CL34" s="251">
        <v>7.8</v>
      </c>
      <c r="CM34" s="251">
        <v>0</v>
      </c>
      <c r="CN34" s="251">
        <v>0</v>
      </c>
      <c r="CO34" s="251">
        <v>0</v>
      </c>
      <c r="CP34" s="251">
        <v>89.37920039999999</v>
      </c>
      <c r="CQ34" s="251">
        <v>15.989599799999999</v>
      </c>
      <c r="CR34" s="251">
        <v>0.6</v>
      </c>
      <c r="CS34" s="281">
        <v>123.42222333333335</v>
      </c>
      <c r="CT34" s="281">
        <v>58.79444500000001</v>
      </c>
      <c r="CU34" s="281">
        <v>1.6666666666666667</v>
      </c>
      <c r="CV34" s="281">
        <v>801.5866683333333</v>
      </c>
      <c r="CW34" s="281">
        <v>408.02</v>
      </c>
      <c r="CX34" s="281">
        <v>0.5833333333333334</v>
      </c>
      <c r="CY34" s="281">
        <v>0</v>
      </c>
      <c r="CZ34" s="281">
        <v>0</v>
      </c>
      <c r="DA34" s="281">
        <v>0</v>
      </c>
      <c r="DB34" s="281">
        <v>194.30555666666666</v>
      </c>
      <c r="DC34" s="281">
        <v>104.61111000000001</v>
      </c>
      <c r="DD34" s="281">
        <v>2.3333333333333335</v>
      </c>
      <c r="DE34" s="281">
        <v>2102.963323333335</v>
      </c>
      <c r="DF34" s="281">
        <v>695.8422133333332</v>
      </c>
      <c r="DG34" s="281">
        <v>14.00111166666667</v>
      </c>
    </row>
    <row r="35" spans="1:111" ht="14.25">
      <c r="A35" s="165">
        <v>841</v>
      </c>
      <c r="B35" s="166" t="s">
        <v>123</v>
      </c>
      <c r="C35" s="248">
        <v>0</v>
      </c>
      <c r="D35" s="248">
        <v>0</v>
      </c>
      <c r="E35" s="248">
        <v>1666</v>
      </c>
      <c r="F35" s="248">
        <v>0</v>
      </c>
      <c r="G35" s="248">
        <v>0</v>
      </c>
      <c r="H35" s="248">
        <v>0</v>
      </c>
      <c r="I35" s="248">
        <v>7261</v>
      </c>
      <c r="J35" s="248">
        <v>5788.5</v>
      </c>
      <c r="K35" s="249">
        <v>0</v>
      </c>
      <c r="L35" s="249">
        <v>0</v>
      </c>
      <c r="M35" s="249">
        <v>0</v>
      </c>
      <c r="N35" s="249">
        <v>0</v>
      </c>
      <c r="O35" s="250">
        <v>11.5</v>
      </c>
      <c r="P35" s="250">
        <v>57</v>
      </c>
      <c r="Q35" s="251">
        <v>33.000000000000036</v>
      </c>
      <c r="R35" s="251">
        <v>64.68000000000002</v>
      </c>
      <c r="S35" s="251">
        <v>17.4</v>
      </c>
      <c r="T35" s="251">
        <v>0</v>
      </c>
      <c r="U35" s="251">
        <v>7.799999999999998</v>
      </c>
      <c r="V35" s="251">
        <v>60.599999999999994</v>
      </c>
      <c r="W35" s="251">
        <v>24</v>
      </c>
      <c r="X35" s="251">
        <v>0</v>
      </c>
      <c r="Y35" s="251">
        <v>0</v>
      </c>
      <c r="Z35" s="251">
        <v>0</v>
      </c>
      <c r="AA35" s="251">
        <v>0</v>
      </c>
      <c r="AB35" s="251">
        <v>0</v>
      </c>
      <c r="AC35" s="251">
        <v>23.400000000000013</v>
      </c>
      <c r="AD35" s="251">
        <v>220.4399999999999</v>
      </c>
      <c r="AE35" s="251">
        <v>100.56</v>
      </c>
      <c r="AF35" s="251">
        <v>2.4</v>
      </c>
      <c r="AG35" s="207">
        <v>0</v>
      </c>
      <c r="AH35" s="207">
        <v>0</v>
      </c>
      <c r="AI35" s="207">
        <v>0</v>
      </c>
      <c r="AJ35" s="207">
        <v>185.0400000000001</v>
      </c>
      <c r="AK35" s="207">
        <v>355.2999999999997</v>
      </c>
      <c r="AL35" s="207">
        <v>134.67999999999992</v>
      </c>
      <c r="AM35" s="207">
        <v>1.7999999999999998</v>
      </c>
      <c r="AN35" s="207">
        <v>12.6</v>
      </c>
      <c r="AO35" s="207">
        <v>1.7999999999999998</v>
      </c>
      <c r="AP35" s="207">
        <v>0</v>
      </c>
      <c r="AQ35" s="207">
        <v>14.399999999999999</v>
      </c>
      <c r="AR35" s="207">
        <v>6</v>
      </c>
      <c r="AS35" s="207">
        <v>0</v>
      </c>
      <c r="AT35" s="207">
        <v>0</v>
      </c>
      <c r="AU35" s="207">
        <v>0</v>
      </c>
      <c r="AV35" s="207">
        <v>0</v>
      </c>
      <c r="AW35" s="207">
        <v>58.8</v>
      </c>
      <c r="AX35" s="207">
        <v>33.36</v>
      </c>
      <c r="AY35" s="207">
        <v>0.6</v>
      </c>
      <c r="AZ35" s="207">
        <v>0</v>
      </c>
      <c r="BA35" s="207">
        <v>0</v>
      </c>
      <c r="BB35" s="207">
        <v>62.640000000000015</v>
      </c>
      <c r="BC35" s="207">
        <v>25.8</v>
      </c>
      <c r="BD35" s="207">
        <v>0</v>
      </c>
      <c r="BE35" s="251">
        <v>25.56</v>
      </c>
      <c r="BF35" s="251">
        <v>63.68999999999999</v>
      </c>
      <c r="BG35" s="251">
        <v>19.639999800000002</v>
      </c>
      <c r="BH35" s="251">
        <v>1.7999999999999998</v>
      </c>
      <c r="BI35" s="251">
        <v>7.8</v>
      </c>
      <c r="BJ35" s="251">
        <v>54.6</v>
      </c>
      <c r="BK35" s="251">
        <v>16.2</v>
      </c>
      <c r="BL35" s="251">
        <v>3</v>
      </c>
      <c r="BM35" s="251">
        <v>0</v>
      </c>
      <c r="BN35" s="251">
        <v>0</v>
      </c>
      <c r="BO35" s="251">
        <v>0</v>
      </c>
      <c r="BP35" s="251">
        <v>0</v>
      </c>
      <c r="BQ35" s="251">
        <v>25.679999999999996</v>
      </c>
      <c r="BR35" s="251">
        <v>200.04</v>
      </c>
      <c r="BS35" s="251">
        <v>86.39999999999999</v>
      </c>
      <c r="BT35" s="251">
        <v>1.7999999999999998</v>
      </c>
      <c r="BU35" s="251">
        <v>0</v>
      </c>
      <c r="BV35" s="251">
        <v>0</v>
      </c>
      <c r="BW35" s="251">
        <v>0</v>
      </c>
      <c r="BX35" s="251">
        <v>167.9527997999999</v>
      </c>
      <c r="BY35" s="251">
        <v>353.4348270000002</v>
      </c>
      <c r="BZ35" s="251">
        <v>112.08539039999998</v>
      </c>
      <c r="CA35" s="251">
        <v>4.7486526</v>
      </c>
      <c r="CB35" s="251">
        <v>17.9599998</v>
      </c>
      <c r="CC35" s="251">
        <v>6</v>
      </c>
      <c r="CD35" s="251">
        <v>0.6</v>
      </c>
      <c r="CE35" s="251">
        <v>2.4</v>
      </c>
      <c r="CF35" s="251">
        <v>1.2</v>
      </c>
      <c r="CG35" s="251">
        <v>0</v>
      </c>
      <c r="CH35" s="251">
        <v>0</v>
      </c>
      <c r="CI35" s="251">
        <v>0</v>
      </c>
      <c r="CJ35" s="251">
        <v>0</v>
      </c>
      <c r="CK35" s="251">
        <v>58.199999999999996</v>
      </c>
      <c r="CL35" s="251">
        <v>23.4</v>
      </c>
      <c r="CM35" s="251">
        <v>1.2</v>
      </c>
      <c r="CN35" s="251">
        <v>0</v>
      </c>
      <c r="CO35" s="251">
        <v>0</v>
      </c>
      <c r="CP35" s="251">
        <v>61.89680039999999</v>
      </c>
      <c r="CQ35" s="251">
        <v>12.6</v>
      </c>
      <c r="CR35" s="251">
        <v>1.2</v>
      </c>
      <c r="CS35" s="281">
        <v>42.27777833333334</v>
      </c>
      <c r="CT35" s="281">
        <v>14.277778333333332</v>
      </c>
      <c r="CU35" s="281">
        <v>3.3333333333333335</v>
      </c>
      <c r="CV35" s="281">
        <v>42.5</v>
      </c>
      <c r="CW35" s="281">
        <v>15</v>
      </c>
      <c r="CX35" s="281">
        <v>0</v>
      </c>
      <c r="CY35" s="281">
        <v>0</v>
      </c>
      <c r="CZ35" s="281">
        <v>0</v>
      </c>
      <c r="DA35" s="281">
        <v>0</v>
      </c>
      <c r="DB35" s="281">
        <v>28.333333333333336</v>
      </c>
      <c r="DC35" s="281">
        <v>23.666666666666668</v>
      </c>
      <c r="DD35" s="281">
        <v>0</v>
      </c>
      <c r="DE35" s="281">
        <v>586.9755499999997</v>
      </c>
      <c r="DF35" s="281">
        <v>221.34444333333332</v>
      </c>
      <c r="DG35" s="281">
        <v>6.277778333333334</v>
      </c>
    </row>
    <row r="36" spans="1:111" ht="14.25">
      <c r="A36" s="165">
        <v>831</v>
      </c>
      <c r="B36" s="166" t="s">
        <v>118</v>
      </c>
      <c r="C36" s="248">
        <v>1</v>
      </c>
      <c r="D36" s="248">
        <v>0</v>
      </c>
      <c r="E36" s="248">
        <v>20211</v>
      </c>
      <c r="F36" s="248">
        <v>0</v>
      </c>
      <c r="G36" s="248">
        <v>213</v>
      </c>
      <c r="H36" s="248">
        <v>4864</v>
      </c>
      <c r="I36" s="248">
        <v>2746</v>
      </c>
      <c r="J36" s="248">
        <v>9552.5</v>
      </c>
      <c r="K36" s="249">
        <v>0</v>
      </c>
      <c r="L36" s="249">
        <v>0</v>
      </c>
      <c r="M36" s="249">
        <v>0</v>
      </c>
      <c r="N36" s="249">
        <v>0</v>
      </c>
      <c r="O36" s="250">
        <v>61</v>
      </c>
      <c r="P36" s="250">
        <v>223</v>
      </c>
      <c r="Q36" s="251">
        <v>57.600000000000094</v>
      </c>
      <c r="R36" s="251">
        <v>213.72000000000025</v>
      </c>
      <c r="S36" s="251">
        <v>75.48000000000002</v>
      </c>
      <c r="T36" s="251">
        <v>2.4</v>
      </c>
      <c r="U36" s="251">
        <v>59.4000000000001</v>
      </c>
      <c r="V36" s="251">
        <v>654.0000000000005</v>
      </c>
      <c r="W36" s="251">
        <v>295.0800000000001</v>
      </c>
      <c r="X36" s="251">
        <v>0.6</v>
      </c>
      <c r="Y36" s="251">
        <v>0</v>
      </c>
      <c r="Z36" s="251">
        <v>0</v>
      </c>
      <c r="AA36" s="251">
        <v>0.6</v>
      </c>
      <c r="AB36" s="251">
        <v>0</v>
      </c>
      <c r="AC36" s="251">
        <v>0</v>
      </c>
      <c r="AD36" s="251">
        <v>65.4</v>
      </c>
      <c r="AE36" s="251">
        <v>28.2</v>
      </c>
      <c r="AF36" s="251">
        <v>0</v>
      </c>
      <c r="AG36" s="207">
        <v>0</v>
      </c>
      <c r="AH36" s="207">
        <v>0</v>
      </c>
      <c r="AI36" s="207">
        <v>0</v>
      </c>
      <c r="AJ36" s="207">
        <v>527.9599999999997</v>
      </c>
      <c r="AK36" s="207">
        <v>932.3599999999993</v>
      </c>
      <c r="AL36" s="207">
        <v>309.9800000000002</v>
      </c>
      <c r="AM36" s="207">
        <v>27.879999999999995</v>
      </c>
      <c r="AN36" s="207">
        <v>36</v>
      </c>
      <c r="AO36" s="207">
        <v>16.2</v>
      </c>
      <c r="AP36" s="207">
        <v>1.6</v>
      </c>
      <c r="AQ36" s="207">
        <v>79.8</v>
      </c>
      <c r="AR36" s="207">
        <v>57</v>
      </c>
      <c r="AS36" s="207">
        <v>0</v>
      </c>
      <c r="AT36" s="207">
        <v>0</v>
      </c>
      <c r="AU36" s="207">
        <v>0</v>
      </c>
      <c r="AV36" s="207">
        <v>0</v>
      </c>
      <c r="AW36" s="207">
        <v>23.4</v>
      </c>
      <c r="AX36" s="207">
        <v>16.2</v>
      </c>
      <c r="AY36" s="207">
        <v>0</v>
      </c>
      <c r="AZ36" s="207">
        <v>0</v>
      </c>
      <c r="BA36" s="207">
        <v>0</v>
      </c>
      <c r="BB36" s="207">
        <v>100.8</v>
      </c>
      <c r="BC36" s="207">
        <v>41.04</v>
      </c>
      <c r="BD36" s="207">
        <v>1.7999999999999998</v>
      </c>
      <c r="BE36" s="251">
        <v>61.3999998</v>
      </c>
      <c r="BF36" s="251">
        <v>209.83999980000002</v>
      </c>
      <c r="BG36" s="251">
        <v>66.2651994</v>
      </c>
      <c r="BH36" s="251">
        <v>4.2</v>
      </c>
      <c r="BI36" s="251">
        <v>37.199999999999996</v>
      </c>
      <c r="BJ36" s="251">
        <v>548.7399996</v>
      </c>
      <c r="BK36" s="251">
        <v>233.0599992</v>
      </c>
      <c r="BL36" s="251">
        <v>2.4</v>
      </c>
      <c r="BM36" s="251">
        <v>0</v>
      </c>
      <c r="BN36" s="251">
        <v>6</v>
      </c>
      <c r="BO36" s="251">
        <v>3.5999999999999996</v>
      </c>
      <c r="BP36" s="251">
        <v>0</v>
      </c>
      <c r="BQ36" s="251">
        <v>9</v>
      </c>
      <c r="BR36" s="251">
        <v>136.68</v>
      </c>
      <c r="BS36" s="251">
        <v>49.919999999999995</v>
      </c>
      <c r="BT36" s="251">
        <v>0.6</v>
      </c>
      <c r="BU36" s="251">
        <v>0</v>
      </c>
      <c r="BV36" s="251">
        <v>0</v>
      </c>
      <c r="BW36" s="251">
        <v>0</v>
      </c>
      <c r="BX36" s="251">
        <v>487.573686</v>
      </c>
      <c r="BY36" s="251">
        <v>1012.6795169999997</v>
      </c>
      <c r="BZ36" s="251">
        <v>279.6312792</v>
      </c>
      <c r="CA36" s="251">
        <v>25.204210800000002</v>
      </c>
      <c r="CB36" s="251">
        <v>52.440000000000005</v>
      </c>
      <c r="CC36" s="251">
        <v>17.7199998</v>
      </c>
      <c r="CD36" s="251">
        <v>1.2</v>
      </c>
      <c r="CE36" s="251">
        <v>97.63999980000001</v>
      </c>
      <c r="CF36" s="251">
        <v>38.4</v>
      </c>
      <c r="CG36" s="251">
        <v>0.6</v>
      </c>
      <c r="CH36" s="251">
        <v>2.4</v>
      </c>
      <c r="CI36" s="251">
        <v>1.7999999999999998</v>
      </c>
      <c r="CJ36" s="251">
        <v>0</v>
      </c>
      <c r="CK36" s="251">
        <v>33.6</v>
      </c>
      <c r="CL36" s="251">
        <v>12</v>
      </c>
      <c r="CM36" s="251">
        <v>0.6</v>
      </c>
      <c r="CN36" s="251">
        <v>0</v>
      </c>
      <c r="CO36" s="251">
        <v>0</v>
      </c>
      <c r="CP36" s="251">
        <v>119.5999998</v>
      </c>
      <c r="CQ36" s="251">
        <v>33.95663159999999</v>
      </c>
      <c r="CR36" s="251">
        <v>3.5999999999999996</v>
      </c>
      <c r="CS36" s="281">
        <v>92.20777500000003</v>
      </c>
      <c r="CT36" s="281">
        <v>30.431111666666666</v>
      </c>
      <c r="CU36" s="281">
        <v>1.6666666666666667</v>
      </c>
      <c r="CV36" s="281">
        <v>181.70332833333333</v>
      </c>
      <c r="CW36" s="281">
        <v>110.22222166666668</v>
      </c>
      <c r="CX36" s="281">
        <v>0</v>
      </c>
      <c r="CY36" s="281">
        <v>5</v>
      </c>
      <c r="CZ36" s="281">
        <v>1.6666666666666667</v>
      </c>
      <c r="DA36" s="281">
        <v>0</v>
      </c>
      <c r="DB36" s="281">
        <v>43.333333333333336</v>
      </c>
      <c r="DC36" s="281">
        <v>18.333333333333336</v>
      </c>
      <c r="DD36" s="281">
        <v>0</v>
      </c>
      <c r="DE36" s="281">
        <v>1340.9355649999986</v>
      </c>
      <c r="DF36" s="281">
        <v>384.7688900000002</v>
      </c>
      <c r="DG36" s="281">
        <v>10.555555000000002</v>
      </c>
    </row>
    <row r="37" spans="1:111" ht="14.25">
      <c r="A37" s="165">
        <v>830</v>
      </c>
      <c r="B37" s="166" t="s">
        <v>117</v>
      </c>
      <c r="C37" s="248">
        <v>0</v>
      </c>
      <c r="D37" s="248">
        <v>0</v>
      </c>
      <c r="E37" s="248">
        <v>54178</v>
      </c>
      <c r="F37" s="248">
        <v>0</v>
      </c>
      <c r="G37" s="248">
        <v>0</v>
      </c>
      <c r="H37" s="248">
        <v>20258</v>
      </c>
      <c r="I37" s="248">
        <v>5008</v>
      </c>
      <c r="J37" s="248">
        <v>17017.5</v>
      </c>
      <c r="K37" s="249">
        <v>0</v>
      </c>
      <c r="L37" s="249">
        <v>0</v>
      </c>
      <c r="M37" s="249">
        <v>0</v>
      </c>
      <c r="N37" s="249">
        <v>0</v>
      </c>
      <c r="O37" s="250">
        <v>100</v>
      </c>
      <c r="P37" s="250">
        <v>274</v>
      </c>
      <c r="Q37" s="251">
        <v>5.3999999999999995</v>
      </c>
      <c r="R37" s="251">
        <v>281.6800000000001</v>
      </c>
      <c r="S37" s="251">
        <v>116.5</v>
      </c>
      <c r="T37" s="251">
        <v>1.7999999999999998</v>
      </c>
      <c r="U37" s="251">
        <v>74.46000000000002</v>
      </c>
      <c r="V37" s="251">
        <v>1458.0200000000002</v>
      </c>
      <c r="W37" s="251">
        <v>644.5799999999997</v>
      </c>
      <c r="X37" s="251">
        <v>4.920000000000001</v>
      </c>
      <c r="Y37" s="251">
        <v>0</v>
      </c>
      <c r="Z37" s="251">
        <v>0</v>
      </c>
      <c r="AA37" s="251">
        <v>0</v>
      </c>
      <c r="AB37" s="251">
        <v>0</v>
      </c>
      <c r="AC37" s="251">
        <v>0.6</v>
      </c>
      <c r="AD37" s="251">
        <v>92.77999999999996</v>
      </c>
      <c r="AE37" s="251">
        <v>39.6</v>
      </c>
      <c r="AF37" s="251">
        <v>1.5</v>
      </c>
      <c r="AG37" s="207">
        <v>0</v>
      </c>
      <c r="AH37" s="207">
        <v>0</v>
      </c>
      <c r="AI37" s="207">
        <v>0</v>
      </c>
      <c r="AJ37" s="207">
        <v>899.3200000000003</v>
      </c>
      <c r="AK37" s="207">
        <v>2704.7999999999956</v>
      </c>
      <c r="AL37" s="207">
        <v>935.1800000000018</v>
      </c>
      <c r="AM37" s="207">
        <v>72.96000000000001</v>
      </c>
      <c r="AN37" s="207">
        <v>34.300000000000004</v>
      </c>
      <c r="AO37" s="207">
        <v>17.18</v>
      </c>
      <c r="AP37" s="207">
        <v>0</v>
      </c>
      <c r="AQ37" s="207">
        <v>230.63999999999993</v>
      </c>
      <c r="AR37" s="207">
        <v>113.1</v>
      </c>
      <c r="AS37" s="207">
        <v>1.2</v>
      </c>
      <c r="AT37" s="207">
        <v>0</v>
      </c>
      <c r="AU37" s="207">
        <v>0</v>
      </c>
      <c r="AV37" s="207">
        <v>0</v>
      </c>
      <c r="AW37" s="207">
        <v>17.1</v>
      </c>
      <c r="AX37" s="207">
        <v>6</v>
      </c>
      <c r="AY37" s="207">
        <v>0.6</v>
      </c>
      <c r="AZ37" s="207">
        <v>0</v>
      </c>
      <c r="BA37" s="207">
        <v>0</v>
      </c>
      <c r="BB37" s="207">
        <v>153.28000000000003</v>
      </c>
      <c r="BC37" s="207">
        <v>72.67999999999995</v>
      </c>
      <c r="BD37" s="207">
        <v>1.56</v>
      </c>
      <c r="BE37" s="251">
        <v>6.6</v>
      </c>
      <c r="BF37" s="251">
        <v>260.79999719999995</v>
      </c>
      <c r="BG37" s="251">
        <v>100.1599992</v>
      </c>
      <c r="BH37" s="251">
        <v>6.6</v>
      </c>
      <c r="BI37" s="251">
        <v>73.55999999999999</v>
      </c>
      <c r="BJ37" s="251">
        <v>1308.9099941999998</v>
      </c>
      <c r="BK37" s="251">
        <v>526.4799972</v>
      </c>
      <c r="BL37" s="251">
        <v>4.2</v>
      </c>
      <c r="BM37" s="251">
        <v>0</v>
      </c>
      <c r="BN37" s="251">
        <v>13.2</v>
      </c>
      <c r="BO37" s="251">
        <v>6</v>
      </c>
      <c r="BP37" s="251">
        <v>0</v>
      </c>
      <c r="BQ37" s="251">
        <v>13.2</v>
      </c>
      <c r="BR37" s="251">
        <v>166.13999879999997</v>
      </c>
      <c r="BS37" s="251">
        <v>61.739999999999995</v>
      </c>
      <c r="BT37" s="251">
        <v>0.6</v>
      </c>
      <c r="BU37" s="251">
        <v>0</v>
      </c>
      <c r="BV37" s="251">
        <v>0</v>
      </c>
      <c r="BW37" s="251">
        <v>0</v>
      </c>
      <c r="BX37" s="251">
        <v>843.9250871999991</v>
      </c>
      <c r="BY37" s="251">
        <v>2727.4996361999915</v>
      </c>
      <c r="BZ37" s="251">
        <v>843.6496116000004</v>
      </c>
      <c r="CA37" s="251">
        <v>63.64000020000002</v>
      </c>
      <c r="CB37" s="251">
        <v>34.2399996</v>
      </c>
      <c r="CC37" s="251">
        <v>17.4</v>
      </c>
      <c r="CD37" s="251">
        <v>1.2</v>
      </c>
      <c r="CE37" s="251">
        <v>214.49999879999996</v>
      </c>
      <c r="CF37" s="251">
        <v>100.2599994</v>
      </c>
      <c r="CG37" s="251">
        <v>0.6</v>
      </c>
      <c r="CH37" s="251">
        <v>0.6</v>
      </c>
      <c r="CI37" s="251">
        <v>0.6</v>
      </c>
      <c r="CJ37" s="251">
        <v>0</v>
      </c>
      <c r="CK37" s="251">
        <v>28.679999999999996</v>
      </c>
      <c r="CL37" s="251">
        <v>15.3799998</v>
      </c>
      <c r="CM37" s="251">
        <v>0</v>
      </c>
      <c r="CN37" s="251">
        <v>0</v>
      </c>
      <c r="CO37" s="251">
        <v>0</v>
      </c>
      <c r="CP37" s="251">
        <v>102.75600119999999</v>
      </c>
      <c r="CQ37" s="251">
        <v>43.6299996</v>
      </c>
      <c r="CR37" s="251">
        <v>3.5999999999999996</v>
      </c>
      <c r="CS37" s="281">
        <v>200.50000500000002</v>
      </c>
      <c r="CT37" s="281">
        <v>99.33333166666667</v>
      </c>
      <c r="CU37" s="281">
        <v>5</v>
      </c>
      <c r="CV37" s="281">
        <v>592.6822166666667</v>
      </c>
      <c r="CW37" s="281">
        <v>273.13000000000005</v>
      </c>
      <c r="CX37" s="281">
        <v>0</v>
      </c>
      <c r="CY37" s="281">
        <v>10</v>
      </c>
      <c r="CZ37" s="281">
        <v>6.666666666666667</v>
      </c>
      <c r="DA37" s="281">
        <v>0</v>
      </c>
      <c r="DB37" s="281">
        <v>67.33333333333333</v>
      </c>
      <c r="DC37" s="281">
        <v>31.000000000000004</v>
      </c>
      <c r="DD37" s="281">
        <v>0</v>
      </c>
      <c r="DE37" s="281">
        <v>3688.407771666659</v>
      </c>
      <c r="DF37" s="281">
        <v>1224.614438333333</v>
      </c>
      <c r="DG37" s="281">
        <v>19.098890000000008</v>
      </c>
    </row>
    <row r="38" spans="1:111" ht="14.25">
      <c r="A38" s="165">
        <v>878</v>
      </c>
      <c r="B38" s="166" t="s">
        <v>146</v>
      </c>
      <c r="C38" s="248">
        <v>0</v>
      </c>
      <c r="D38" s="248">
        <v>0</v>
      </c>
      <c r="E38" s="248">
        <v>38522.5</v>
      </c>
      <c r="F38" s="248">
        <v>0</v>
      </c>
      <c r="G38" s="248">
        <v>0</v>
      </c>
      <c r="H38" s="248">
        <v>12448</v>
      </c>
      <c r="I38" s="248">
        <v>16454</v>
      </c>
      <c r="J38" s="248">
        <v>21881</v>
      </c>
      <c r="K38" s="249">
        <v>0</v>
      </c>
      <c r="L38" s="249">
        <v>3</v>
      </c>
      <c r="M38" s="249">
        <v>14</v>
      </c>
      <c r="N38" s="249">
        <v>3</v>
      </c>
      <c r="O38" s="250">
        <v>115</v>
      </c>
      <c r="P38" s="250">
        <v>101</v>
      </c>
      <c r="Q38" s="251">
        <v>32.760000000000026</v>
      </c>
      <c r="R38" s="251">
        <v>47.6</v>
      </c>
      <c r="S38" s="251">
        <v>23.040000000000006</v>
      </c>
      <c r="T38" s="251">
        <v>1.7999999999999998</v>
      </c>
      <c r="U38" s="251">
        <v>47.080000000000055</v>
      </c>
      <c r="V38" s="251">
        <v>700.0999999999987</v>
      </c>
      <c r="W38" s="251">
        <v>281.50000000000034</v>
      </c>
      <c r="X38" s="251">
        <v>7.559999999999999</v>
      </c>
      <c r="Y38" s="251">
        <v>0</v>
      </c>
      <c r="Z38" s="251">
        <v>0</v>
      </c>
      <c r="AA38" s="251">
        <v>0</v>
      </c>
      <c r="AB38" s="251">
        <v>0</v>
      </c>
      <c r="AC38" s="251">
        <v>18.84</v>
      </c>
      <c r="AD38" s="251">
        <v>244.1800000000001</v>
      </c>
      <c r="AE38" s="251">
        <v>93.11999999999995</v>
      </c>
      <c r="AF38" s="251">
        <v>2.4</v>
      </c>
      <c r="AG38" s="207">
        <v>0</v>
      </c>
      <c r="AH38" s="207">
        <v>0</v>
      </c>
      <c r="AI38" s="207">
        <v>0</v>
      </c>
      <c r="AJ38" s="207">
        <v>960.2003980000006</v>
      </c>
      <c r="AK38" s="207">
        <v>3301.741305999985</v>
      </c>
      <c r="AL38" s="207">
        <v>1196.8215019999984</v>
      </c>
      <c r="AM38" s="207">
        <v>100.95368299999996</v>
      </c>
      <c r="AN38" s="207">
        <v>10.2</v>
      </c>
      <c r="AO38" s="207">
        <v>8.28</v>
      </c>
      <c r="AP38" s="207">
        <v>0</v>
      </c>
      <c r="AQ38" s="207">
        <v>116.71999999999998</v>
      </c>
      <c r="AR38" s="207">
        <v>59.75999999999998</v>
      </c>
      <c r="AS38" s="207">
        <v>2.4</v>
      </c>
      <c r="AT38" s="207">
        <v>0</v>
      </c>
      <c r="AU38" s="207">
        <v>0</v>
      </c>
      <c r="AV38" s="207">
        <v>0</v>
      </c>
      <c r="AW38" s="207">
        <v>18.26</v>
      </c>
      <c r="AX38" s="207">
        <v>11.34</v>
      </c>
      <c r="AY38" s="207">
        <v>0</v>
      </c>
      <c r="AZ38" s="207">
        <v>0</v>
      </c>
      <c r="BA38" s="207">
        <v>0</v>
      </c>
      <c r="BB38" s="207">
        <v>261.399988</v>
      </c>
      <c r="BC38" s="207">
        <v>105.45788899999995</v>
      </c>
      <c r="BD38" s="207">
        <v>5.319999999999999</v>
      </c>
      <c r="BE38" s="251">
        <v>29.04</v>
      </c>
      <c r="BF38" s="251">
        <v>67.62</v>
      </c>
      <c r="BG38" s="251">
        <v>19.8</v>
      </c>
      <c r="BH38" s="251">
        <v>0.6</v>
      </c>
      <c r="BI38" s="251">
        <v>71.08000019999999</v>
      </c>
      <c r="BJ38" s="251">
        <v>617.8500077999998</v>
      </c>
      <c r="BK38" s="251">
        <v>250.1600016</v>
      </c>
      <c r="BL38" s="251">
        <v>16.3000002</v>
      </c>
      <c r="BM38" s="251">
        <v>0</v>
      </c>
      <c r="BN38" s="251">
        <v>0</v>
      </c>
      <c r="BO38" s="251">
        <v>0</v>
      </c>
      <c r="BP38" s="251">
        <v>0</v>
      </c>
      <c r="BQ38" s="251">
        <v>27.4000002</v>
      </c>
      <c r="BR38" s="251">
        <v>355.2400002</v>
      </c>
      <c r="BS38" s="251">
        <v>154.72000140000003</v>
      </c>
      <c r="BT38" s="251">
        <v>5.3800002000000005</v>
      </c>
      <c r="BU38" s="251">
        <v>0</v>
      </c>
      <c r="BV38" s="251">
        <v>0</v>
      </c>
      <c r="BW38" s="251">
        <v>0</v>
      </c>
      <c r="BX38" s="251">
        <v>867.4642974000005</v>
      </c>
      <c r="BY38" s="251">
        <v>3300.3873414000004</v>
      </c>
      <c r="BZ38" s="251">
        <v>1127.4726318000005</v>
      </c>
      <c r="CA38" s="251">
        <v>111.03052679999998</v>
      </c>
      <c r="CB38" s="251">
        <v>13.079999999999998</v>
      </c>
      <c r="CC38" s="251">
        <v>2.4</v>
      </c>
      <c r="CD38" s="251">
        <v>0</v>
      </c>
      <c r="CE38" s="251">
        <v>87.95000039999998</v>
      </c>
      <c r="CF38" s="251">
        <v>50.9799996</v>
      </c>
      <c r="CG38" s="251">
        <v>1.68</v>
      </c>
      <c r="CH38" s="251">
        <v>0</v>
      </c>
      <c r="CI38" s="251">
        <v>0</v>
      </c>
      <c r="CJ38" s="251">
        <v>0</v>
      </c>
      <c r="CK38" s="251">
        <v>24.0400002</v>
      </c>
      <c r="CL38" s="251">
        <v>20.160000000000004</v>
      </c>
      <c r="CM38" s="251">
        <v>0</v>
      </c>
      <c r="CN38" s="251">
        <v>0</v>
      </c>
      <c r="CO38" s="251">
        <v>0</v>
      </c>
      <c r="CP38" s="251">
        <v>233.6552652000001</v>
      </c>
      <c r="CQ38" s="251">
        <v>109.44315840000003</v>
      </c>
      <c r="CR38" s="251">
        <v>7.0399997999999995</v>
      </c>
      <c r="CS38" s="281">
        <v>58.11111333333333</v>
      </c>
      <c r="CT38" s="281">
        <v>24.666666666666668</v>
      </c>
      <c r="CU38" s="281">
        <v>0.11111166666666668</v>
      </c>
      <c r="CV38" s="281">
        <v>327.0277733333333</v>
      </c>
      <c r="CW38" s="281">
        <v>148.30555333333334</v>
      </c>
      <c r="CX38" s="281">
        <v>14.722221666666666</v>
      </c>
      <c r="CY38" s="281">
        <v>0</v>
      </c>
      <c r="CZ38" s="281">
        <v>0</v>
      </c>
      <c r="DA38" s="281">
        <v>0</v>
      </c>
      <c r="DB38" s="281">
        <v>191.20333166666666</v>
      </c>
      <c r="DC38" s="281">
        <v>117.00000000000003</v>
      </c>
      <c r="DD38" s="281">
        <v>1</v>
      </c>
      <c r="DE38" s="281">
        <v>3490.0377450000015</v>
      </c>
      <c r="DF38" s="281">
        <v>1207.847790000001</v>
      </c>
      <c r="DG38" s="281">
        <v>61.51555666666668</v>
      </c>
    </row>
    <row r="39" spans="1:111" ht="14.25">
      <c r="A39" s="165">
        <v>371</v>
      </c>
      <c r="B39" s="166" t="s">
        <v>85</v>
      </c>
      <c r="C39" s="248">
        <v>0</v>
      </c>
      <c r="D39" s="248">
        <v>0</v>
      </c>
      <c r="E39" s="248">
        <v>17547.5</v>
      </c>
      <c r="F39" s="248">
        <v>0</v>
      </c>
      <c r="G39" s="248">
        <v>0</v>
      </c>
      <c r="H39" s="248">
        <v>0</v>
      </c>
      <c r="I39" s="248">
        <v>8315</v>
      </c>
      <c r="J39" s="248">
        <v>15441</v>
      </c>
      <c r="K39" s="249">
        <v>0</v>
      </c>
      <c r="L39" s="249">
        <v>0</v>
      </c>
      <c r="M39" s="249">
        <v>34</v>
      </c>
      <c r="N39" s="249">
        <v>0</v>
      </c>
      <c r="O39" s="250">
        <v>55</v>
      </c>
      <c r="P39" s="250">
        <v>42</v>
      </c>
      <c r="Q39" s="251">
        <v>0</v>
      </c>
      <c r="R39" s="251">
        <v>0</v>
      </c>
      <c r="S39" s="251">
        <v>0</v>
      </c>
      <c r="T39" s="251">
        <v>0</v>
      </c>
      <c r="U39" s="251">
        <v>29.16000000000002</v>
      </c>
      <c r="V39" s="251">
        <v>869.1399999999995</v>
      </c>
      <c r="W39" s="251">
        <v>407.76000000000016</v>
      </c>
      <c r="X39" s="251">
        <v>1.7999999999999998</v>
      </c>
      <c r="Y39" s="251">
        <v>0</v>
      </c>
      <c r="Z39" s="251">
        <v>0</v>
      </c>
      <c r="AA39" s="251">
        <v>0</v>
      </c>
      <c r="AB39" s="251">
        <v>0</v>
      </c>
      <c r="AC39" s="251">
        <v>12.379999999999997</v>
      </c>
      <c r="AD39" s="251">
        <v>388.5</v>
      </c>
      <c r="AE39" s="251">
        <v>165.90000000000006</v>
      </c>
      <c r="AF39" s="251">
        <v>0.6</v>
      </c>
      <c r="AG39" s="207">
        <v>0</v>
      </c>
      <c r="AH39" s="207">
        <v>0</v>
      </c>
      <c r="AI39" s="207">
        <v>0</v>
      </c>
      <c r="AJ39" s="207">
        <v>695.5599999999989</v>
      </c>
      <c r="AK39" s="207">
        <v>843.8599999999993</v>
      </c>
      <c r="AL39" s="207">
        <v>196.95999999999998</v>
      </c>
      <c r="AM39" s="207">
        <v>15.88</v>
      </c>
      <c r="AN39" s="207">
        <v>0</v>
      </c>
      <c r="AO39" s="207">
        <v>0</v>
      </c>
      <c r="AP39" s="207">
        <v>0</v>
      </c>
      <c r="AQ39" s="207">
        <v>187.2</v>
      </c>
      <c r="AR39" s="207">
        <v>78.6</v>
      </c>
      <c r="AS39" s="207">
        <v>0.6</v>
      </c>
      <c r="AT39" s="207">
        <v>0</v>
      </c>
      <c r="AU39" s="207">
        <v>0</v>
      </c>
      <c r="AV39" s="207">
        <v>0</v>
      </c>
      <c r="AW39" s="207">
        <v>81.71999999999998</v>
      </c>
      <c r="AX39" s="207">
        <v>33.6</v>
      </c>
      <c r="AY39" s="207">
        <v>0</v>
      </c>
      <c r="AZ39" s="207">
        <v>0</v>
      </c>
      <c r="BA39" s="207">
        <v>0</v>
      </c>
      <c r="BB39" s="207">
        <v>63.71999999999999</v>
      </c>
      <c r="BC39" s="207">
        <v>37.1</v>
      </c>
      <c r="BD39" s="207">
        <v>0</v>
      </c>
      <c r="BE39" s="251">
        <v>0</v>
      </c>
      <c r="BF39" s="251">
        <v>0</v>
      </c>
      <c r="BG39" s="251">
        <v>0</v>
      </c>
      <c r="BH39" s="251">
        <v>0</v>
      </c>
      <c r="BI39" s="251">
        <v>15.6</v>
      </c>
      <c r="BJ39" s="251">
        <v>657.3599999999999</v>
      </c>
      <c r="BK39" s="251">
        <v>270.48</v>
      </c>
      <c r="BL39" s="251">
        <v>0</v>
      </c>
      <c r="BM39" s="251">
        <v>0</v>
      </c>
      <c r="BN39" s="251">
        <v>0</v>
      </c>
      <c r="BO39" s="251">
        <v>0</v>
      </c>
      <c r="BP39" s="251">
        <v>0</v>
      </c>
      <c r="BQ39" s="251">
        <v>34.800000600000004</v>
      </c>
      <c r="BR39" s="251">
        <v>561.9200003999999</v>
      </c>
      <c r="BS39" s="251">
        <v>254.21999999999997</v>
      </c>
      <c r="BT39" s="251">
        <v>2.1999996</v>
      </c>
      <c r="BU39" s="251">
        <v>0</v>
      </c>
      <c r="BV39" s="251">
        <v>0</v>
      </c>
      <c r="BW39" s="251">
        <v>0</v>
      </c>
      <c r="BX39" s="251">
        <v>643.0024013999997</v>
      </c>
      <c r="BY39" s="251">
        <v>808.1755980000007</v>
      </c>
      <c r="BZ39" s="251">
        <v>217.96119839999997</v>
      </c>
      <c r="CA39" s="251">
        <v>13.296</v>
      </c>
      <c r="CB39" s="251">
        <v>0</v>
      </c>
      <c r="CC39" s="251">
        <v>0</v>
      </c>
      <c r="CD39" s="251">
        <v>0</v>
      </c>
      <c r="CE39" s="251">
        <v>123.6</v>
      </c>
      <c r="CF39" s="251">
        <v>54.6</v>
      </c>
      <c r="CG39" s="251">
        <v>0</v>
      </c>
      <c r="CH39" s="251">
        <v>0</v>
      </c>
      <c r="CI39" s="251">
        <v>0</v>
      </c>
      <c r="CJ39" s="251">
        <v>0</v>
      </c>
      <c r="CK39" s="251">
        <v>97.8</v>
      </c>
      <c r="CL39" s="251">
        <v>46.8</v>
      </c>
      <c r="CM39" s="251">
        <v>0</v>
      </c>
      <c r="CN39" s="251">
        <v>0</v>
      </c>
      <c r="CO39" s="251">
        <v>0</v>
      </c>
      <c r="CP39" s="251">
        <v>37.1455998</v>
      </c>
      <c r="CQ39" s="251">
        <v>13.6000002</v>
      </c>
      <c r="CR39" s="251">
        <v>0</v>
      </c>
      <c r="CS39" s="281">
        <v>0</v>
      </c>
      <c r="CT39" s="281">
        <v>0</v>
      </c>
      <c r="CU39" s="281">
        <v>0</v>
      </c>
      <c r="CV39" s="281">
        <v>205.555555</v>
      </c>
      <c r="CW39" s="281">
        <v>103.88888833333334</v>
      </c>
      <c r="CX39" s="281">
        <v>0</v>
      </c>
      <c r="CY39" s="281">
        <v>0</v>
      </c>
      <c r="CZ39" s="281">
        <v>0</v>
      </c>
      <c r="DA39" s="281">
        <v>0</v>
      </c>
      <c r="DB39" s="281">
        <v>222.33444500000002</v>
      </c>
      <c r="DC39" s="281">
        <v>144.55555333333334</v>
      </c>
      <c r="DD39" s="281">
        <v>0</v>
      </c>
      <c r="DE39" s="281">
        <v>1278.169993333331</v>
      </c>
      <c r="DF39" s="281">
        <v>409.11333333333334</v>
      </c>
      <c r="DG39" s="281">
        <v>12.833333333333332</v>
      </c>
    </row>
    <row r="40" spans="1:111" ht="14.25">
      <c r="A40" s="165">
        <v>835</v>
      </c>
      <c r="B40" s="166" t="s">
        <v>119</v>
      </c>
      <c r="C40" s="248">
        <v>0</v>
      </c>
      <c r="D40" s="248">
        <v>0</v>
      </c>
      <c r="E40" s="248">
        <v>19395.5</v>
      </c>
      <c r="F40" s="248">
        <v>0</v>
      </c>
      <c r="G40" s="248">
        <v>1085</v>
      </c>
      <c r="H40" s="248">
        <v>9708</v>
      </c>
      <c r="I40" s="248">
        <v>8168.5</v>
      </c>
      <c r="J40" s="248">
        <v>11233.5</v>
      </c>
      <c r="K40" s="249">
        <v>0</v>
      </c>
      <c r="L40" s="249">
        <v>0</v>
      </c>
      <c r="M40" s="249">
        <v>0</v>
      </c>
      <c r="N40" s="249">
        <v>0</v>
      </c>
      <c r="O40" s="250">
        <v>53.5</v>
      </c>
      <c r="P40" s="250">
        <v>199</v>
      </c>
      <c r="Q40" s="251">
        <v>0</v>
      </c>
      <c r="R40" s="251">
        <v>0</v>
      </c>
      <c r="S40" s="251">
        <v>0</v>
      </c>
      <c r="T40" s="251">
        <v>0</v>
      </c>
      <c r="U40" s="251">
        <v>13.979999999999999</v>
      </c>
      <c r="V40" s="251">
        <v>83.76000000000002</v>
      </c>
      <c r="W40" s="251">
        <v>34.32000000000001</v>
      </c>
      <c r="X40" s="251">
        <v>0</v>
      </c>
      <c r="Y40" s="251">
        <v>0</v>
      </c>
      <c r="Z40" s="251">
        <v>0</v>
      </c>
      <c r="AA40" s="251">
        <v>0</v>
      </c>
      <c r="AB40" s="251">
        <v>0</v>
      </c>
      <c r="AC40" s="251">
        <v>11.999999999999998</v>
      </c>
      <c r="AD40" s="251">
        <v>57.6</v>
      </c>
      <c r="AE40" s="251">
        <v>18.42</v>
      </c>
      <c r="AF40" s="251">
        <v>0</v>
      </c>
      <c r="AG40" s="207">
        <v>0</v>
      </c>
      <c r="AH40" s="207">
        <v>0</v>
      </c>
      <c r="AI40" s="207">
        <v>0</v>
      </c>
      <c r="AJ40" s="207">
        <v>421.53999999999957</v>
      </c>
      <c r="AK40" s="207">
        <v>2027.540000000002</v>
      </c>
      <c r="AL40" s="207">
        <v>729.3200000000011</v>
      </c>
      <c r="AM40" s="207">
        <v>67.68</v>
      </c>
      <c r="AN40" s="207">
        <v>0</v>
      </c>
      <c r="AO40" s="207">
        <v>0</v>
      </c>
      <c r="AP40" s="207">
        <v>0</v>
      </c>
      <c r="AQ40" s="207">
        <v>19.8</v>
      </c>
      <c r="AR40" s="207">
        <v>6.720000000000001</v>
      </c>
      <c r="AS40" s="207">
        <v>0</v>
      </c>
      <c r="AT40" s="207">
        <v>0</v>
      </c>
      <c r="AU40" s="207">
        <v>0</v>
      </c>
      <c r="AV40" s="207">
        <v>0</v>
      </c>
      <c r="AW40" s="207">
        <v>8.040000000000001</v>
      </c>
      <c r="AX40" s="207">
        <v>5.279999999999999</v>
      </c>
      <c r="AY40" s="207">
        <v>0</v>
      </c>
      <c r="AZ40" s="207">
        <v>0</v>
      </c>
      <c r="BA40" s="207">
        <v>0</v>
      </c>
      <c r="BB40" s="207">
        <v>193.66</v>
      </c>
      <c r="BC40" s="207">
        <v>84.18000000000002</v>
      </c>
      <c r="BD40" s="207">
        <v>2.84</v>
      </c>
      <c r="BE40" s="251">
        <v>0</v>
      </c>
      <c r="BF40" s="251">
        <v>0</v>
      </c>
      <c r="BG40" s="251">
        <v>0</v>
      </c>
      <c r="BH40" s="251">
        <v>0</v>
      </c>
      <c r="BI40" s="251">
        <v>10.799999999999999</v>
      </c>
      <c r="BJ40" s="251">
        <v>81.7580016</v>
      </c>
      <c r="BK40" s="251">
        <v>42.808000199999995</v>
      </c>
      <c r="BL40" s="251">
        <v>0.6</v>
      </c>
      <c r="BM40" s="251">
        <v>0</v>
      </c>
      <c r="BN40" s="251">
        <v>0</v>
      </c>
      <c r="BO40" s="251">
        <v>0</v>
      </c>
      <c r="BP40" s="251">
        <v>0</v>
      </c>
      <c r="BQ40" s="251">
        <v>8.16</v>
      </c>
      <c r="BR40" s="251">
        <v>71.5200006</v>
      </c>
      <c r="BS40" s="251">
        <v>21.0600006</v>
      </c>
      <c r="BT40" s="251">
        <v>0.6</v>
      </c>
      <c r="BU40" s="251">
        <v>0</v>
      </c>
      <c r="BV40" s="251">
        <v>0</v>
      </c>
      <c r="BW40" s="251">
        <v>0</v>
      </c>
      <c r="BX40" s="251">
        <v>426.97894380000025</v>
      </c>
      <c r="BY40" s="251">
        <v>1937.3052653999987</v>
      </c>
      <c r="BZ40" s="251">
        <v>664.0200113999999</v>
      </c>
      <c r="CA40" s="251">
        <v>58.52473680000001</v>
      </c>
      <c r="CB40" s="251">
        <v>0</v>
      </c>
      <c r="CC40" s="251">
        <v>0</v>
      </c>
      <c r="CD40" s="251">
        <v>0</v>
      </c>
      <c r="CE40" s="251">
        <v>16.9900002</v>
      </c>
      <c r="CF40" s="251">
        <v>10.2500004</v>
      </c>
      <c r="CG40" s="251">
        <v>0</v>
      </c>
      <c r="CH40" s="251">
        <v>0</v>
      </c>
      <c r="CI40" s="251">
        <v>0</v>
      </c>
      <c r="CJ40" s="251">
        <v>0</v>
      </c>
      <c r="CK40" s="251">
        <v>7.68</v>
      </c>
      <c r="CL40" s="251">
        <v>3.48</v>
      </c>
      <c r="CM40" s="251">
        <v>0</v>
      </c>
      <c r="CN40" s="251">
        <v>0</v>
      </c>
      <c r="CO40" s="251">
        <v>0</v>
      </c>
      <c r="CP40" s="251">
        <v>161.46105060000008</v>
      </c>
      <c r="CQ40" s="251">
        <v>60.616315799999995</v>
      </c>
      <c r="CR40" s="251">
        <v>4.272631199999999</v>
      </c>
      <c r="CS40" s="281">
        <v>0</v>
      </c>
      <c r="CT40" s="281">
        <v>0</v>
      </c>
      <c r="CU40" s="281">
        <v>0</v>
      </c>
      <c r="CV40" s="281">
        <v>50.861110000000004</v>
      </c>
      <c r="CW40" s="281">
        <v>31.22222166666667</v>
      </c>
      <c r="CX40" s="281">
        <v>0</v>
      </c>
      <c r="CY40" s="281">
        <v>0</v>
      </c>
      <c r="CZ40" s="281">
        <v>0</v>
      </c>
      <c r="DA40" s="281">
        <v>0</v>
      </c>
      <c r="DB40" s="281">
        <v>32.861113333333336</v>
      </c>
      <c r="DC40" s="281">
        <v>13.083333333333334</v>
      </c>
      <c r="DD40" s="281">
        <v>0.33333333333333337</v>
      </c>
      <c r="DE40" s="281">
        <v>1919.5666983333335</v>
      </c>
      <c r="DF40" s="281">
        <v>710.678901666666</v>
      </c>
      <c r="DG40" s="281">
        <v>27.083333333333336</v>
      </c>
    </row>
    <row r="41" spans="1:111" ht="14.25">
      <c r="A41" s="165">
        <v>332</v>
      </c>
      <c r="B41" s="166" t="s">
        <v>64</v>
      </c>
      <c r="C41" s="248">
        <v>0</v>
      </c>
      <c r="D41" s="248">
        <v>0</v>
      </c>
      <c r="E41" s="248">
        <v>23040</v>
      </c>
      <c r="F41" s="248">
        <v>0</v>
      </c>
      <c r="G41" s="248">
        <v>0</v>
      </c>
      <c r="H41" s="248">
        <v>6536</v>
      </c>
      <c r="I41" s="248">
        <v>3345</v>
      </c>
      <c r="J41" s="248">
        <v>10480</v>
      </c>
      <c r="K41" s="249">
        <v>0</v>
      </c>
      <c r="L41" s="249">
        <v>0</v>
      </c>
      <c r="M41" s="249">
        <v>42</v>
      </c>
      <c r="N41" s="249">
        <v>0</v>
      </c>
      <c r="O41" s="250">
        <v>29</v>
      </c>
      <c r="P41" s="250">
        <v>86</v>
      </c>
      <c r="Q41" s="251">
        <v>0</v>
      </c>
      <c r="R41" s="251">
        <v>46.55999999999999</v>
      </c>
      <c r="S41" s="251">
        <v>21.6</v>
      </c>
      <c r="T41" s="251">
        <v>0</v>
      </c>
      <c r="U41" s="251">
        <v>39.60000000000005</v>
      </c>
      <c r="V41" s="251">
        <v>794.1600000000013</v>
      </c>
      <c r="W41" s="251">
        <v>343.39999999999964</v>
      </c>
      <c r="X41" s="251">
        <v>0.6</v>
      </c>
      <c r="Y41" s="251">
        <v>0</v>
      </c>
      <c r="Z41" s="251">
        <v>0</v>
      </c>
      <c r="AA41" s="251">
        <v>0</v>
      </c>
      <c r="AB41" s="251">
        <v>0</v>
      </c>
      <c r="AC41" s="251">
        <v>0</v>
      </c>
      <c r="AD41" s="251">
        <v>96.84</v>
      </c>
      <c r="AE41" s="251">
        <v>45.6</v>
      </c>
      <c r="AF41" s="251">
        <v>1.2</v>
      </c>
      <c r="AG41" s="207">
        <v>0</v>
      </c>
      <c r="AH41" s="207">
        <v>0</v>
      </c>
      <c r="AI41" s="207">
        <v>0</v>
      </c>
      <c r="AJ41" s="207">
        <v>499.83893800000004</v>
      </c>
      <c r="AK41" s="207">
        <v>1243.4210409999978</v>
      </c>
      <c r="AL41" s="207">
        <v>385.48315399999996</v>
      </c>
      <c r="AM41" s="207">
        <v>12.510526000000002</v>
      </c>
      <c r="AN41" s="207">
        <v>13.2</v>
      </c>
      <c r="AO41" s="207">
        <v>5.4</v>
      </c>
      <c r="AP41" s="207">
        <v>0</v>
      </c>
      <c r="AQ41" s="207">
        <v>119.16000000000003</v>
      </c>
      <c r="AR41" s="207">
        <v>70.7</v>
      </c>
      <c r="AS41" s="207">
        <v>0</v>
      </c>
      <c r="AT41" s="207">
        <v>0</v>
      </c>
      <c r="AU41" s="207">
        <v>0</v>
      </c>
      <c r="AV41" s="207">
        <v>0</v>
      </c>
      <c r="AW41" s="207">
        <v>7.8</v>
      </c>
      <c r="AX41" s="207">
        <v>4.2</v>
      </c>
      <c r="AY41" s="207">
        <v>0.6</v>
      </c>
      <c r="AZ41" s="207">
        <v>0</v>
      </c>
      <c r="BA41" s="207">
        <v>0</v>
      </c>
      <c r="BB41" s="207">
        <v>73.11368399999996</v>
      </c>
      <c r="BC41" s="207">
        <v>21</v>
      </c>
      <c r="BD41" s="207">
        <v>1.2</v>
      </c>
      <c r="BE41" s="251">
        <v>0</v>
      </c>
      <c r="BF41" s="251">
        <v>52.08000000000001</v>
      </c>
      <c r="BG41" s="251">
        <v>16.2</v>
      </c>
      <c r="BH41" s="251">
        <v>0</v>
      </c>
      <c r="BI41" s="251">
        <v>47.879999999999995</v>
      </c>
      <c r="BJ41" s="251">
        <v>561.96</v>
      </c>
      <c r="BK41" s="251">
        <v>216.24</v>
      </c>
      <c r="BL41" s="251">
        <v>5.52</v>
      </c>
      <c r="BM41" s="251">
        <v>0</v>
      </c>
      <c r="BN41" s="251">
        <v>0</v>
      </c>
      <c r="BO41" s="251">
        <v>0</v>
      </c>
      <c r="BP41" s="251">
        <v>0</v>
      </c>
      <c r="BQ41" s="251">
        <v>5.3999999999999995</v>
      </c>
      <c r="BR41" s="251">
        <v>286.779999</v>
      </c>
      <c r="BS41" s="251">
        <v>114.1799994</v>
      </c>
      <c r="BT41" s="251">
        <v>0.6</v>
      </c>
      <c r="BU41" s="251">
        <v>0</v>
      </c>
      <c r="BV41" s="251">
        <v>0</v>
      </c>
      <c r="BW41" s="251">
        <v>0</v>
      </c>
      <c r="BX41" s="251">
        <v>524.7000030000002</v>
      </c>
      <c r="BY41" s="251">
        <v>1202.2240109999989</v>
      </c>
      <c r="BZ41" s="251">
        <v>406.80400079999987</v>
      </c>
      <c r="CA41" s="251">
        <v>11.28</v>
      </c>
      <c r="CB41" s="251">
        <v>13.2</v>
      </c>
      <c r="CC41" s="251">
        <v>2.4</v>
      </c>
      <c r="CD41" s="251">
        <v>0</v>
      </c>
      <c r="CE41" s="251">
        <v>73.2</v>
      </c>
      <c r="CF41" s="251">
        <v>38.279999999999994</v>
      </c>
      <c r="CG41" s="251">
        <v>0.6</v>
      </c>
      <c r="CH41" s="251">
        <v>0</v>
      </c>
      <c r="CI41" s="251">
        <v>0</v>
      </c>
      <c r="CJ41" s="251">
        <v>0</v>
      </c>
      <c r="CK41" s="251">
        <v>24.599999999999998</v>
      </c>
      <c r="CL41" s="251">
        <v>13.2</v>
      </c>
      <c r="CM41" s="251">
        <v>0</v>
      </c>
      <c r="CN41" s="251">
        <v>0</v>
      </c>
      <c r="CO41" s="251">
        <v>0</v>
      </c>
      <c r="CP41" s="251">
        <v>59.03999999999999</v>
      </c>
      <c r="CQ41" s="251">
        <v>29.3599998</v>
      </c>
      <c r="CR41" s="251">
        <v>0</v>
      </c>
      <c r="CS41" s="281">
        <v>43.333333333333336</v>
      </c>
      <c r="CT41" s="281">
        <v>16.666666666666668</v>
      </c>
      <c r="CU41" s="281">
        <v>0</v>
      </c>
      <c r="CV41" s="281">
        <v>102.00000000000001</v>
      </c>
      <c r="CW41" s="281">
        <v>40.33333333333334</v>
      </c>
      <c r="CX41" s="281">
        <v>0</v>
      </c>
      <c r="CY41" s="281">
        <v>0</v>
      </c>
      <c r="CZ41" s="281">
        <v>0</v>
      </c>
      <c r="DA41" s="281">
        <v>0</v>
      </c>
      <c r="DB41" s="281">
        <v>65.33333333333334</v>
      </c>
      <c r="DC41" s="281">
        <v>25.11111166666667</v>
      </c>
      <c r="DD41" s="281">
        <v>0</v>
      </c>
      <c r="DE41" s="281">
        <v>1298.7633266666703</v>
      </c>
      <c r="DF41" s="281">
        <v>442.37333333333305</v>
      </c>
      <c r="DG41" s="281">
        <v>6.111111666666667</v>
      </c>
    </row>
    <row r="42" spans="1:111" ht="14.25">
      <c r="A42" s="165">
        <v>840</v>
      </c>
      <c r="B42" s="166" t="s">
        <v>122</v>
      </c>
      <c r="C42" s="248">
        <v>0</v>
      </c>
      <c r="D42" s="248">
        <v>0</v>
      </c>
      <c r="E42" s="248">
        <v>35563</v>
      </c>
      <c r="F42" s="248">
        <v>0</v>
      </c>
      <c r="G42" s="248">
        <v>0</v>
      </c>
      <c r="H42" s="248">
        <v>10377</v>
      </c>
      <c r="I42" s="248">
        <v>3274</v>
      </c>
      <c r="J42" s="248">
        <v>13519.5</v>
      </c>
      <c r="K42" s="249">
        <v>0</v>
      </c>
      <c r="L42" s="249">
        <v>0</v>
      </c>
      <c r="M42" s="249">
        <v>0</v>
      </c>
      <c r="N42" s="249">
        <v>0</v>
      </c>
      <c r="O42" s="250">
        <v>72</v>
      </c>
      <c r="P42" s="250">
        <v>123</v>
      </c>
      <c r="Q42" s="251">
        <v>81.83999999999993</v>
      </c>
      <c r="R42" s="251">
        <v>388.2000000000005</v>
      </c>
      <c r="S42" s="251">
        <v>145.8</v>
      </c>
      <c r="T42" s="251">
        <v>2.4</v>
      </c>
      <c r="U42" s="251">
        <v>231.9799999999985</v>
      </c>
      <c r="V42" s="251">
        <v>1242.9800000000012</v>
      </c>
      <c r="W42" s="251">
        <v>510.2000000000006</v>
      </c>
      <c r="X42" s="251">
        <v>10.2</v>
      </c>
      <c r="Y42" s="251">
        <v>0</v>
      </c>
      <c r="Z42" s="251">
        <v>0</v>
      </c>
      <c r="AA42" s="251">
        <v>0</v>
      </c>
      <c r="AB42" s="251">
        <v>0</v>
      </c>
      <c r="AC42" s="251">
        <v>1.1</v>
      </c>
      <c r="AD42" s="251">
        <v>114</v>
      </c>
      <c r="AE42" s="251">
        <v>45.7</v>
      </c>
      <c r="AF42" s="251">
        <v>1.2</v>
      </c>
      <c r="AG42" s="207">
        <v>0</v>
      </c>
      <c r="AH42" s="207">
        <v>0</v>
      </c>
      <c r="AI42" s="207">
        <v>0</v>
      </c>
      <c r="AJ42" s="207">
        <v>788.2799999999994</v>
      </c>
      <c r="AK42" s="207">
        <v>1465.5</v>
      </c>
      <c r="AL42" s="207">
        <v>448.92000000000013</v>
      </c>
      <c r="AM42" s="207">
        <v>29.600000000000016</v>
      </c>
      <c r="AN42" s="207">
        <v>66</v>
      </c>
      <c r="AO42" s="207">
        <v>19.8</v>
      </c>
      <c r="AP42" s="207">
        <v>0</v>
      </c>
      <c r="AQ42" s="207">
        <v>326.77999999999986</v>
      </c>
      <c r="AR42" s="207">
        <v>129.48000000000002</v>
      </c>
      <c r="AS42" s="207">
        <v>3</v>
      </c>
      <c r="AT42" s="207">
        <v>0</v>
      </c>
      <c r="AU42" s="207">
        <v>0</v>
      </c>
      <c r="AV42" s="207">
        <v>0</v>
      </c>
      <c r="AW42" s="207">
        <v>33.2</v>
      </c>
      <c r="AX42" s="207">
        <v>11.799999999999999</v>
      </c>
      <c r="AY42" s="207">
        <v>0.6</v>
      </c>
      <c r="AZ42" s="207">
        <v>0</v>
      </c>
      <c r="BA42" s="207">
        <v>0</v>
      </c>
      <c r="BB42" s="207">
        <v>114.24</v>
      </c>
      <c r="BC42" s="207">
        <v>45.06</v>
      </c>
      <c r="BD42" s="207">
        <v>2.8000000000000003</v>
      </c>
      <c r="BE42" s="251">
        <v>89.63999999999999</v>
      </c>
      <c r="BF42" s="251">
        <v>310.44</v>
      </c>
      <c r="BG42" s="251">
        <v>129.6</v>
      </c>
      <c r="BH42" s="251">
        <v>2.4</v>
      </c>
      <c r="BI42" s="251">
        <v>234.6</v>
      </c>
      <c r="BJ42" s="251">
        <v>1166.76</v>
      </c>
      <c r="BK42" s="251">
        <v>435.8800002</v>
      </c>
      <c r="BL42" s="251">
        <v>6.6</v>
      </c>
      <c r="BM42" s="251">
        <v>0</v>
      </c>
      <c r="BN42" s="251">
        <v>0</v>
      </c>
      <c r="BO42" s="251">
        <v>0</v>
      </c>
      <c r="BP42" s="251">
        <v>0</v>
      </c>
      <c r="BQ42" s="251">
        <v>2.4</v>
      </c>
      <c r="BR42" s="251">
        <v>107.89999859999999</v>
      </c>
      <c r="BS42" s="251">
        <v>53.599998</v>
      </c>
      <c r="BT42" s="251">
        <v>1.2</v>
      </c>
      <c r="BU42" s="251">
        <v>0</v>
      </c>
      <c r="BV42" s="251">
        <v>0</v>
      </c>
      <c r="BW42" s="251">
        <v>0</v>
      </c>
      <c r="BX42" s="251">
        <v>813.8920008000002</v>
      </c>
      <c r="BY42" s="251">
        <v>1580.8347995999977</v>
      </c>
      <c r="BZ42" s="251">
        <v>499.0356005999999</v>
      </c>
      <c r="CA42" s="251">
        <v>24.599999999999998</v>
      </c>
      <c r="CB42" s="251">
        <v>49.8</v>
      </c>
      <c r="CC42" s="251">
        <v>19.2</v>
      </c>
      <c r="CD42" s="251">
        <v>0</v>
      </c>
      <c r="CE42" s="251">
        <v>271.1200002</v>
      </c>
      <c r="CF42" s="251">
        <v>108.6</v>
      </c>
      <c r="CG42" s="251">
        <v>0.6</v>
      </c>
      <c r="CH42" s="251">
        <v>0</v>
      </c>
      <c r="CI42" s="251">
        <v>0</v>
      </c>
      <c r="CJ42" s="251">
        <v>0</v>
      </c>
      <c r="CK42" s="251">
        <v>20.7999996</v>
      </c>
      <c r="CL42" s="251">
        <v>12.999999599999999</v>
      </c>
      <c r="CM42" s="251">
        <v>0</v>
      </c>
      <c r="CN42" s="251">
        <v>0</v>
      </c>
      <c r="CO42" s="251">
        <v>0</v>
      </c>
      <c r="CP42" s="251">
        <v>152.08000019999997</v>
      </c>
      <c r="CQ42" s="251">
        <v>42</v>
      </c>
      <c r="CR42" s="251">
        <v>2.4</v>
      </c>
      <c r="CS42" s="281">
        <v>302.3333316666667</v>
      </c>
      <c r="CT42" s="281">
        <v>177.666665</v>
      </c>
      <c r="CU42" s="281">
        <v>1.6666666666666667</v>
      </c>
      <c r="CV42" s="281">
        <v>602.1944416666666</v>
      </c>
      <c r="CW42" s="281">
        <v>326.11110833333333</v>
      </c>
      <c r="CX42" s="281">
        <v>5</v>
      </c>
      <c r="CY42" s="281">
        <v>0</v>
      </c>
      <c r="CZ42" s="281">
        <v>0</v>
      </c>
      <c r="DA42" s="281">
        <v>0</v>
      </c>
      <c r="DB42" s="281">
        <v>41.66666666666667</v>
      </c>
      <c r="DC42" s="281">
        <v>11.666666666666668</v>
      </c>
      <c r="DD42" s="281">
        <v>0</v>
      </c>
      <c r="DE42" s="281">
        <v>2350.1233316666708</v>
      </c>
      <c r="DF42" s="281">
        <v>754.4111099999999</v>
      </c>
      <c r="DG42" s="281">
        <v>12.960000000000004</v>
      </c>
    </row>
    <row r="43" spans="1:111" ht="14.25">
      <c r="A43" s="165">
        <v>307</v>
      </c>
      <c r="B43" s="166" t="s">
        <v>48</v>
      </c>
      <c r="C43" s="248">
        <v>6</v>
      </c>
      <c r="D43" s="248">
        <v>0</v>
      </c>
      <c r="E43" s="248">
        <v>28728</v>
      </c>
      <c r="F43" s="248">
        <v>0</v>
      </c>
      <c r="G43" s="248">
        <v>0</v>
      </c>
      <c r="H43" s="248">
        <v>9951</v>
      </c>
      <c r="I43" s="248">
        <v>2085</v>
      </c>
      <c r="J43" s="248">
        <v>4886.5</v>
      </c>
      <c r="K43" s="249">
        <v>0</v>
      </c>
      <c r="L43" s="249">
        <v>3</v>
      </c>
      <c r="M43" s="249">
        <v>6</v>
      </c>
      <c r="N43" s="249">
        <v>4</v>
      </c>
      <c r="O43" s="250">
        <v>84</v>
      </c>
      <c r="P43" s="250">
        <v>108</v>
      </c>
      <c r="Q43" s="251">
        <v>80.39999999999995</v>
      </c>
      <c r="R43" s="251">
        <v>184.36000000000013</v>
      </c>
      <c r="S43" s="251">
        <v>63</v>
      </c>
      <c r="T43" s="251">
        <v>1.7999999999999998</v>
      </c>
      <c r="U43" s="251">
        <v>18</v>
      </c>
      <c r="V43" s="251">
        <v>1316.160000000001</v>
      </c>
      <c r="W43" s="251">
        <v>637.8</v>
      </c>
      <c r="X43" s="251">
        <v>7.8</v>
      </c>
      <c r="Y43" s="251">
        <v>0</v>
      </c>
      <c r="Z43" s="251">
        <v>0</v>
      </c>
      <c r="AA43" s="251">
        <v>0</v>
      </c>
      <c r="AB43" s="251">
        <v>0</v>
      </c>
      <c r="AC43" s="251">
        <v>1.2</v>
      </c>
      <c r="AD43" s="251">
        <v>62.4</v>
      </c>
      <c r="AE43" s="251">
        <v>32.4</v>
      </c>
      <c r="AF43" s="251">
        <v>0</v>
      </c>
      <c r="AG43" s="207">
        <v>0</v>
      </c>
      <c r="AH43" s="207">
        <v>0</v>
      </c>
      <c r="AI43" s="207">
        <v>0</v>
      </c>
      <c r="AJ43" s="207">
        <v>533.8599999999996</v>
      </c>
      <c r="AK43" s="207">
        <v>936.3199999999991</v>
      </c>
      <c r="AL43" s="207">
        <v>241.96000000000018</v>
      </c>
      <c r="AM43" s="207">
        <v>82.2</v>
      </c>
      <c r="AN43" s="207">
        <v>13.799999999999999</v>
      </c>
      <c r="AO43" s="207">
        <v>6</v>
      </c>
      <c r="AP43" s="207">
        <v>0</v>
      </c>
      <c r="AQ43" s="207">
        <v>108</v>
      </c>
      <c r="AR43" s="207">
        <v>63.599999999999994</v>
      </c>
      <c r="AS43" s="207">
        <v>0.6</v>
      </c>
      <c r="AT43" s="207">
        <v>0</v>
      </c>
      <c r="AU43" s="207">
        <v>0</v>
      </c>
      <c r="AV43" s="207">
        <v>0</v>
      </c>
      <c r="AW43" s="207">
        <v>10.2</v>
      </c>
      <c r="AX43" s="207">
        <v>2.4</v>
      </c>
      <c r="AY43" s="207">
        <v>0</v>
      </c>
      <c r="AZ43" s="207">
        <v>0</v>
      </c>
      <c r="BA43" s="207">
        <v>0</v>
      </c>
      <c r="BB43" s="207">
        <v>18.36</v>
      </c>
      <c r="BC43" s="207">
        <v>15</v>
      </c>
      <c r="BD43" s="207">
        <v>0</v>
      </c>
      <c r="BE43" s="251">
        <v>77.39999999999999</v>
      </c>
      <c r="BF43" s="251">
        <v>169.56</v>
      </c>
      <c r="BG43" s="251">
        <v>61.8</v>
      </c>
      <c r="BH43" s="251">
        <v>3</v>
      </c>
      <c r="BI43" s="251">
        <v>1.2</v>
      </c>
      <c r="BJ43" s="251">
        <v>1312.68</v>
      </c>
      <c r="BK43" s="251">
        <v>540</v>
      </c>
      <c r="BL43" s="251">
        <v>6.6</v>
      </c>
      <c r="BM43" s="251">
        <v>0</v>
      </c>
      <c r="BN43" s="251">
        <v>0</v>
      </c>
      <c r="BO43" s="251">
        <v>0</v>
      </c>
      <c r="BP43" s="251">
        <v>0</v>
      </c>
      <c r="BQ43" s="251">
        <v>0</v>
      </c>
      <c r="BR43" s="251">
        <v>60.599999999999994</v>
      </c>
      <c r="BS43" s="251">
        <v>28.799999999999997</v>
      </c>
      <c r="BT43" s="251">
        <v>0</v>
      </c>
      <c r="BU43" s="251">
        <v>0</v>
      </c>
      <c r="BV43" s="251">
        <v>0</v>
      </c>
      <c r="BW43" s="251">
        <v>0</v>
      </c>
      <c r="BX43" s="251">
        <v>550.3800006</v>
      </c>
      <c r="BY43" s="251">
        <v>1057.7843958</v>
      </c>
      <c r="BZ43" s="251">
        <v>288.3271997999999</v>
      </c>
      <c r="CA43" s="251">
        <v>96.35999999999996</v>
      </c>
      <c r="CB43" s="251">
        <v>11.4</v>
      </c>
      <c r="CC43" s="251">
        <v>4.2</v>
      </c>
      <c r="CD43" s="251">
        <v>0</v>
      </c>
      <c r="CE43" s="251">
        <v>116.39999999999999</v>
      </c>
      <c r="CF43" s="251">
        <v>55.199999999999996</v>
      </c>
      <c r="CG43" s="251">
        <v>0</v>
      </c>
      <c r="CH43" s="251">
        <v>0</v>
      </c>
      <c r="CI43" s="251">
        <v>0</v>
      </c>
      <c r="CJ43" s="251">
        <v>0</v>
      </c>
      <c r="CK43" s="251">
        <v>8.4</v>
      </c>
      <c r="CL43" s="251">
        <v>6.6</v>
      </c>
      <c r="CM43" s="251">
        <v>0</v>
      </c>
      <c r="CN43" s="251">
        <v>0</v>
      </c>
      <c r="CO43" s="251">
        <v>0</v>
      </c>
      <c r="CP43" s="251">
        <v>27</v>
      </c>
      <c r="CQ43" s="251">
        <v>10.2</v>
      </c>
      <c r="CR43" s="251">
        <v>0</v>
      </c>
      <c r="CS43" s="281">
        <v>105</v>
      </c>
      <c r="CT43" s="281">
        <v>38.333333333333336</v>
      </c>
      <c r="CU43" s="281">
        <v>0</v>
      </c>
      <c r="CV43" s="281">
        <v>190.000005</v>
      </c>
      <c r="CW43" s="281">
        <v>88.333335</v>
      </c>
      <c r="CX43" s="281">
        <v>2.7777783333333335</v>
      </c>
      <c r="CY43" s="281">
        <v>0</v>
      </c>
      <c r="CZ43" s="281">
        <v>0</v>
      </c>
      <c r="DA43" s="281">
        <v>0</v>
      </c>
      <c r="DB43" s="281">
        <v>25</v>
      </c>
      <c r="DC43" s="281">
        <v>6.666666666666667</v>
      </c>
      <c r="DD43" s="281">
        <v>0</v>
      </c>
      <c r="DE43" s="281">
        <v>1116.211108333332</v>
      </c>
      <c r="DF43" s="281">
        <v>328.05555499999997</v>
      </c>
      <c r="DG43" s="281">
        <v>5.000000000000001</v>
      </c>
    </row>
    <row r="44" spans="1:111" ht="14.25">
      <c r="A44" s="165">
        <v>811</v>
      </c>
      <c r="B44" s="166" t="s">
        <v>107</v>
      </c>
      <c r="C44" s="248">
        <v>0</v>
      </c>
      <c r="D44" s="248">
        <v>0</v>
      </c>
      <c r="E44" s="248">
        <v>22056</v>
      </c>
      <c r="F44" s="248">
        <v>0</v>
      </c>
      <c r="G44" s="248">
        <v>0</v>
      </c>
      <c r="H44" s="248">
        <v>8579</v>
      </c>
      <c r="I44" s="248">
        <v>2622</v>
      </c>
      <c r="J44" s="248">
        <v>8082.5</v>
      </c>
      <c r="K44" s="249">
        <v>0</v>
      </c>
      <c r="L44" s="249">
        <v>0</v>
      </c>
      <c r="M44" s="249">
        <v>0</v>
      </c>
      <c r="N44" s="249">
        <v>0</v>
      </c>
      <c r="O44" s="250">
        <v>47</v>
      </c>
      <c r="P44" s="250">
        <v>0</v>
      </c>
      <c r="Q44" s="251">
        <v>4.2</v>
      </c>
      <c r="R44" s="251">
        <v>150.48000000000005</v>
      </c>
      <c r="S44" s="251">
        <v>54.07999999999998</v>
      </c>
      <c r="T44" s="251">
        <v>0.6</v>
      </c>
      <c r="U44" s="251">
        <v>11.039999999999997</v>
      </c>
      <c r="V44" s="251">
        <v>421.56000000000023</v>
      </c>
      <c r="W44" s="251">
        <v>179.62000000000012</v>
      </c>
      <c r="X44" s="251">
        <v>2.28</v>
      </c>
      <c r="Y44" s="251">
        <v>0</v>
      </c>
      <c r="Z44" s="251">
        <v>0</v>
      </c>
      <c r="AA44" s="251">
        <v>0</v>
      </c>
      <c r="AB44" s="251">
        <v>0</v>
      </c>
      <c r="AC44" s="251">
        <v>0</v>
      </c>
      <c r="AD44" s="251">
        <v>58.24</v>
      </c>
      <c r="AE44" s="251">
        <v>28.080000000000002</v>
      </c>
      <c r="AF44" s="251">
        <v>0</v>
      </c>
      <c r="AG44" s="207">
        <v>0</v>
      </c>
      <c r="AH44" s="207">
        <v>0</v>
      </c>
      <c r="AI44" s="207">
        <v>0</v>
      </c>
      <c r="AJ44" s="207">
        <v>475.89999999999986</v>
      </c>
      <c r="AK44" s="207">
        <v>1252.5800000000022</v>
      </c>
      <c r="AL44" s="207">
        <v>404.7399999999999</v>
      </c>
      <c r="AM44" s="207">
        <v>23.039999999999992</v>
      </c>
      <c r="AN44" s="207">
        <v>30.240000000000002</v>
      </c>
      <c r="AO44" s="207">
        <v>10.2</v>
      </c>
      <c r="AP44" s="207">
        <v>0</v>
      </c>
      <c r="AQ44" s="207">
        <v>50.67999999999997</v>
      </c>
      <c r="AR44" s="207">
        <v>20.640000000000004</v>
      </c>
      <c r="AS44" s="207">
        <v>1.2</v>
      </c>
      <c r="AT44" s="207">
        <v>0</v>
      </c>
      <c r="AU44" s="207">
        <v>0</v>
      </c>
      <c r="AV44" s="207">
        <v>0</v>
      </c>
      <c r="AW44" s="207">
        <v>14.86</v>
      </c>
      <c r="AX44" s="207">
        <v>4.8</v>
      </c>
      <c r="AY44" s="207">
        <v>0</v>
      </c>
      <c r="AZ44" s="207">
        <v>0</v>
      </c>
      <c r="BA44" s="207">
        <v>0</v>
      </c>
      <c r="BB44" s="207">
        <v>113.01999999999997</v>
      </c>
      <c r="BC44" s="207">
        <v>33.88</v>
      </c>
      <c r="BD44" s="207">
        <v>1.2</v>
      </c>
      <c r="BE44" s="251">
        <v>7.919999999999999</v>
      </c>
      <c r="BF44" s="251">
        <v>143.04000000000002</v>
      </c>
      <c r="BG44" s="251">
        <v>54.19999980000001</v>
      </c>
      <c r="BH44" s="251">
        <v>1.2</v>
      </c>
      <c r="BI44" s="251">
        <v>8.5599996</v>
      </c>
      <c r="BJ44" s="251">
        <v>419.9199990000001</v>
      </c>
      <c r="BK44" s="251">
        <v>173.0299998</v>
      </c>
      <c r="BL44" s="251">
        <v>0.96</v>
      </c>
      <c r="BM44" s="251">
        <v>0</v>
      </c>
      <c r="BN44" s="251">
        <v>0</v>
      </c>
      <c r="BO44" s="251">
        <v>0</v>
      </c>
      <c r="BP44" s="251">
        <v>0</v>
      </c>
      <c r="BQ44" s="251">
        <v>0</v>
      </c>
      <c r="BR44" s="251">
        <v>67.7200002</v>
      </c>
      <c r="BS44" s="251">
        <v>24.240000000000002</v>
      </c>
      <c r="BT44" s="251">
        <v>0</v>
      </c>
      <c r="BU44" s="251">
        <v>0</v>
      </c>
      <c r="BV44" s="251">
        <v>0</v>
      </c>
      <c r="BW44" s="251">
        <v>0</v>
      </c>
      <c r="BX44" s="251">
        <v>407.12000459999985</v>
      </c>
      <c r="BY44" s="251">
        <v>1248.7020024000003</v>
      </c>
      <c r="BZ44" s="251">
        <v>396.6600024000003</v>
      </c>
      <c r="CA44" s="251">
        <v>20.04</v>
      </c>
      <c r="CB44" s="251">
        <v>14.399999999999999</v>
      </c>
      <c r="CC44" s="251">
        <v>9.96</v>
      </c>
      <c r="CD44" s="251">
        <v>0</v>
      </c>
      <c r="CE44" s="251">
        <v>47.710000199999996</v>
      </c>
      <c r="CF44" s="251">
        <v>20.76</v>
      </c>
      <c r="CG44" s="251">
        <v>0</v>
      </c>
      <c r="CH44" s="251">
        <v>0</v>
      </c>
      <c r="CI44" s="251">
        <v>0</v>
      </c>
      <c r="CJ44" s="251">
        <v>0</v>
      </c>
      <c r="CK44" s="251">
        <v>6</v>
      </c>
      <c r="CL44" s="251">
        <v>4.2</v>
      </c>
      <c r="CM44" s="251">
        <v>0</v>
      </c>
      <c r="CN44" s="251">
        <v>0</v>
      </c>
      <c r="CO44" s="251">
        <v>0</v>
      </c>
      <c r="CP44" s="251">
        <v>57.2600004</v>
      </c>
      <c r="CQ44" s="251">
        <v>21.6200004</v>
      </c>
      <c r="CR44" s="251">
        <v>0</v>
      </c>
      <c r="CS44" s="281">
        <v>137.91667</v>
      </c>
      <c r="CT44" s="281">
        <v>68.75000333333334</v>
      </c>
      <c r="CU44" s="281">
        <v>1.6666666666666667</v>
      </c>
      <c r="CV44" s="281">
        <v>137.16666</v>
      </c>
      <c r="CW44" s="281">
        <v>61.27777500000002</v>
      </c>
      <c r="CX44" s="281">
        <v>0</v>
      </c>
      <c r="CY44" s="281">
        <v>0</v>
      </c>
      <c r="CZ44" s="281">
        <v>0</v>
      </c>
      <c r="DA44" s="281">
        <v>0</v>
      </c>
      <c r="DB44" s="281">
        <v>45.94444333333334</v>
      </c>
      <c r="DC44" s="281">
        <v>19.11111166666667</v>
      </c>
      <c r="DD44" s="281">
        <v>0</v>
      </c>
      <c r="DE44" s="281">
        <v>1899.2388816666685</v>
      </c>
      <c r="DF44" s="281">
        <v>615.9166616666662</v>
      </c>
      <c r="DG44" s="281">
        <v>9.333333333333336</v>
      </c>
    </row>
    <row r="45" spans="1:111" ht="14.25">
      <c r="A45" s="165">
        <v>845</v>
      </c>
      <c r="B45" s="166" t="s">
        <v>124</v>
      </c>
      <c r="C45" s="248">
        <v>0</v>
      </c>
      <c r="D45" s="248">
        <v>0</v>
      </c>
      <c r="E45" s="248">
        <v>28961</v>
      </c>
      <c r="F45" s="248">
        <v>0</v>
      </c>
      <c r="G45" s="248">
        <v>0</v>
      </c>
      <c r="H45" s="248">
        <v>10289</v>
      </c>
      <c r="I45" s="248">
        <v>9295</v>
      </c>
      <c r="J45" s="248">
        <v>13610.5</v>
      </c>
      <c r="K45" s="249">
        <v>0</v>
      </c>
      <c r="L45" s="249">
        <v>0</v>
      </c>
      <c r="M45" s="249">
        <v>0</v>
      </c>
      <c r="N45" s="249">
        <v>0</v>
      </c>
      <c r="O45" s="250">
        <v>66</v>
      </c>
      <c r="P45" s="250">
        <v>164</v>
      </c>
      <c r="Q45" s="251">
        <v>0</v>
      </c>
      <c r="R45" s="251">
        <v>0</v>
      </c>
      <c r="S45" s="251">
        <v>0</v>
      </c>
      <c r="T45" s="251">
        <v>0</v>
      </c>
      <c r="U45" s="251">
        <v>29.880000000000024</v>
      </c>
      <c r="V45" s="251">
        <v>216.47999999999988</v>
      </c>
      <c r="W45" s="251">
        <v>96.64000000000001</v>
      </c>
      <c r="X45" s="251">
        <v>1.7999999999999998</v>
      </c>
      <c r="Y45" s="251">
        <v>0</v>
      </c>
      <c r="Z45" s="251">
        <v>0</v>
      </c>
      <c r="AA45" s="251">
        <v>0</v>
      </c>
      <c r="AB45" s="251">
        <v>0</v>
      </c>
      <c r="AC45" s="251">
        <v>45.36000000000004</v>
      </c>
      <c r="AD45" s="251">
        <v>213.86000000000007</v>
      </c>
      <c r="AE45" s="251">
        <v>89.63999999999999</v>
      </c>
      <c r="AF45" s="251">
        <v>0.6</v>
      </c>
      <c r="AG45" s="207">
        <v>0</v>
      </c>
      <c r="AH45" s="207">
        <v>0</v>
      </c>
      <c r="AI45" s="207">
        <v>0</v>
      </c>
      <c r="AJ45" s="207">
        <v>731.2000000000004</v>
      </c>
      <c r="AK45" s="207">
        <v>2641.5799999999867</v>
      </c>
      <c r="AL45" s="207">
        <v>927.8200000000014</v>
      </c>
      <c r="AM45" s="207">
        <v>80.60000000000001</v>
      </c>
      <c r="AN45" s="207">
        <v>0</v>
      </c>
      <c r="AO45" s="207">
        <v>0</v>
      </c>
      <c r="AP45" s="207">
        <v>0</v>
      </c>
      <c r="AQ45" s="207">
        <v>15.479999999999997</v>
      </c>
      <c r="AR45" s="207">
        <v>13.080000000000002</v>
      </c>
      <c r="AS45" s="207">
        <v>1.2</v>
      </c>
      <c r="AT45" s="207">
        <v>0</v>
      </c>
      <c r="AU45" s="207">
        <v>0</v>
      </c>
      <c r="AV45" s="207">
        <v>0</v>
      </c>
      <c r="AW45" s="207">
        <v>31.020000000000007</v>
      </c>
      <c r="AX45" s="207">
        <v>13.679999999999998</v>
      </c>
      <c r="AY45" s="207">
        <v>0.6</v>
      </c>
      <c r="AZ45" s="207">
        <v>0</v>
      </c>
      <c r="BA45" s="207">
        <v>0</v>
      </c>
      <c r="BB45" s="207">
        <v>136.9</v>
      </c>
      <c r="BC45" s="207">
        <v>85.8</v>
      </c>
      <c r="BD45" s="207">
        <v>2.68</v>
      </c>
      <c r="BE45" s="251">
        <v>0</v>
      </c>
      <c r="BF45" s="251">
        <v>0</v>
      </c>
      <c r="BG45" s="251">
        <v>0</v>
      </c>
      <c r="BH45" s="251">
        <v>0</v>
      </c>
      <c r="BI45" s="251">
        <v>21.320000399999998</v>
      </c>
      <c r="BJ45" s="251">
        <v>253.310001</v>
      </c>
      <c r="BK45" s="251">
        <v>84.1000008</v>
      </c>
      <c r="BL45" s="251">
        <v>1.2</v>
      </c>
      <c r="BM45" s="251">
        <v>0</v>
      </c>
      <c r="BN45" s="251">
        <v>0</v>
      </c>
      <c r="BO45" s="251">
        <v>0</v>
      </c>
      <c r="BP45" s="251">
        <v>0</v>
      </c>
      <c r="BQ45" s="251">
        <v>60.60000000000001</v>
      </c>
      <c r="BR45" s="251">
        <v>221.3299998</v>
      </c>
      <c r="BS45" s="251">
        <v>81.16000019999998</v>
      </c>
      <c r="BT45" s="251">
        <v>1.7999999999999998</v>
      </c>
      <c r="BU45" s="251">
        <v>0</v>
      </c>
      <c r="BV45" s="251">
        <v>0</v>
      </c>
      <c r="BW45" s="251">
        <v>0</v>
      </c>
      <c r="BX45" s="251">
        <v>691.201998</v>
      </c>
      <c r="BY45" s="251">
        <v>2472.377994599998</v>
      </c>
      <c r="BZ45" s="251">
        <v>907.4499965999984</v>
      </c>
      <c r="CA45" s="251">
        <v>82.77</v>
      </c>
      <c r="CB45" s="251">
        <v>0</v>
      </c>
      <c r="CC45" s="251">
        <v>0</v>
      </c>
      <c r="CD45" s="251">
        <v>0</v>
      </c>
      <c r="CE45" s="251">
        <v>26.8399998</v>
      </c>
      <c r="CF45" s="251">
        <v>11.04</v>
      </c>
      <c r="CG45" s="251">
        <v>0</v>
      </c>
      <c r="CH45" s="251">
        <v>0</v>
      </c>
      <c r="CI45" s="251">
        <v>0</v>
      </c>
      <c r="CJ45" s="251">
        <v>0</v>
      </c>
      <c r="CK45" s="251">
        <v>23.209999800000002</v>
      </c>
      <c r="CL45" s="251">
        <v>12.6</v>
      </c>
      <c r="CM45" s="251">
        <v>0</v>
      </c>
      <c r="CN45" s="251">
        <v>0</v>
      </c>
      <c r="CO45" s="251">
        <v>0</v>
      </c>
      <c r="CP45" s="251">
        <v>158.27999879999996</v>
      </c>
      <c r="CQ45" s="251">
        <v>96.69000000000001</v>
      </c>
      <c r="CR45" s="251">
        <v>2.4</v>
      </c>
      <c r="CS45" s="281">
        <v>0</v>
      </c>
      <c r="CT45" s="281">
        <v>0</v>
      </c>
      <c r="CU45" s="281">
        <v>0</v>
      </c>
      <c r="CV45" s="281">
        <v>100.91666333333335</v>
      </c>
      <c r="CW45" s="281">
        <v>38</v>
      </c>
      <c r="CX45" s="281">
        <v>0</v>
      </c>
      <c r="CY45" s="281">
        <v>0</v>
      </c>
      <c r="CZ45" s="281">
        <v>0</v>
      </c>
      <c r="DA45" s="281">
        <v>0</v>
      </c>
      <c r="DB45" s="281">
        <v>89.74999833333334</v>
      </c>
      <c r="DC45" s="281">
        <v>58.88888833333334</v>
      </c>
      <c r="DD45" s="281">
        <v>0</v>
      </c>
      <c r="DE45" s="281">
        <v>1879.888879999994</v>
      </c>
      <c r="DF45" s="281">
        <v>735.422216666664</v>
      </c>
      <c r="DG45" s="281">
        <v>26.88888833333334</v>
      </c>
    </row>
    <row r="46" spans="1:111" ht="14.25">
      <c r="A46" s="165">
        <v>308</v>
      </c>
      <c r="B46" s="166" t="s">
        <v>49</v>
      </c>
      <c r="C46" s="248">
        <v>0</v>
      </c>
      <c r="D46" s="248">
        <v>0</v>
      </c>
      <c r="E46" s="248">
        <v>26999</v>
      </c>
      <c r="F46" s="248">
        <v>0</v>
      </c>
      <c r="G46" s="248">
        <v>0</v>
      </c>
      <c r="H46" s="248">
        <v>9158</v>
      </c>
      <c r="I46" s="248">
        <v>5327.5</v>
      </c>
      <c r="J46" s="248">
        <v>8992.5</v>
      </c>
      <c r="K46" s="249">
        <v>0</v>
      </c>
      <c r="L46" s="249">
        <v>1</v>
      </c>
      <c r="M46" s="249">
        <v>0</v>
      </c>
      <c r="N46" s="249">
        <v>1</v>
      </c>
      <c r="O46" s="250">
        <v>45</v>
      </c>
      <c r="P46" s="250">
        <v>138</v>
      </c>
      <c r="Q46" s="251">
        <v>0</v>
      </c>
      <c r="R46" s="251">
        <v>0</v>
      </c>
      <c r="S46" s="251">
        <v>0</v>
      </c>
      <c r="T46" s="251">
        <v>0</v>
      </c>
      <c r="U46" s="251">
        <v>147.35999999999933</v>
      </c>
      <c r="V46" s="251">
        <v>874.0599999999991</v>
      </c>
      <c r="W46" s="251">
        <v>399.32</v>
      </c>
      <c r="X46" s="251">
        <v>3.4</v>
      </c>
      <c r="Y46" s="251">
        <v>0</v>
      </c>
      <c r="Z46" s="251">
        <v>0</v>
      </c>
      <c r="AA46" s="251">
        <v>0</v>
      </c>
      <c r="AB46" s="251">
        <v>0</v>
      </c>
      <c r="AC46" s="251">
        <v>34.20000000000004</v>
      </c>
      <c r="AD46" s="251">
        <v>226.1999999999999</v>
      </c>
      <c r="AE46" s="251">
        <v>91.2</v>
      </c>
      <c r="AF46" s="251">
        <v>0</v>
      </c>
      <c r="AG46" s="207">
        <v>0</v>
      </c>
      <c r="AH46" s="207">
        <v>0</v>
      </c>
      <c r="AI46" s="207">
        <v>0</v>
      </c>
      <c r="AJ46" s="207">
        <v>570.2400000000004</v>
      </c>
      <c r="AK46" s="207">
        <v>1180.6999999999998</v>
      </c>
      <c r="AL46" s="207">
        <v>379.9199999999999</v>
      </c>
      <c r="AM46" s="207">
        <v>55.439999999999976</v>
      </c>
      <c r="AN46" s="207">
        <v>0</v>
      </c>
      <c r="AO46" s="207">
        <v>0</v>
      </c>
      <c r="AP46" s="207">
        <v>0</v>
      </c>
      <c r="AQ46" s="207">
        <v>139.70000000000005</v>
      </c>
      <c r="AR46" s="207">
        <v>82.2</v>
      </c>
      <c r="AS46" s="207">
        <v>0</v>
      </c>
      <c r="AT46" s="207">
        <v>0</v>
      </c>
      <c r="AU46" s="207">
        <v>0</v>
      </c>
      <c r="AV46" s="207">
        <v>0</v>
      </c>
      <c r="AW46" s="207">
        <v>58.10000000000002</v>
      </c>
      <c r="AX46" s="207">
        <v>25.2</v>
      </c>
      <c r="AY46" s="207">
        <v>0</v>
      </c>
      <c r="AZ46" s="207">
        <v>0</v>
      </c>
      <c r="BA46" s="207">
        <v>0</v>
      </c>
      <c r="BB46" s="207">
        <v>192.27999999999997</v>
      </c>
      <c r="BC46" s="207">
        <v>0</v>
      </c>
      <c r="BD46" s="207">
        <v>0</v>
      </c>
      <c r="BE46" s="251">
        <v>0</v>
      </c>
      <c r="BF46" s="251">
        <v>0</v>
      </c>
      <c r="BG46" s="251">
        <v>0</v>
      </c>
      <c r="BH46" s="251">
        <v>0</v>
      </c>
      <c r="BI46" s="251">
        <v>154.2100002</v>
      </c>
      <c r="BJ46" s="251">
        <v>743.5999992</v>
      </c>
      <c r="BK46" s="251">
        <v>335.0999994</v>
      </c>
      <c r="BL46" s="251">
        <v>5.3999999999999995</v>
      </c>
      <c r="BM46" s="251">
        <v>0</v>
      </c>
      <c r="BN46" s="251">
        <v>0</v>
      </c>
      <c r="BO46" s="251">
        <v>0</v>
      </c>
      <c r="BP46" s="251">
        <v>0</v>
      </c>
      <c r="BQ46" s="251">
        <v>45.6</v>
      </c>
      <c r="BR46" s="251">
        <v>263.7</v>
      </c>
      <c r="BS46" s="251">
        <v>132</v>
      </c>
      <c r="BT46" s="251">
        <v>0.6</v>
      </c>
      <c r="BU46" s="251">
        <v>0</v>
      </c>
      <c r="BV46" s="251">
        <v>0</v>
      </c>
      <c r="BW46" s="251">
        <v>0</v>
      </c>
      <c r="BX46" s="251">
        <v>567.4900001999998</v>
      </c>
      <c r="BY46" s="251">
        <v>1358.6243964000012</v>
      </c>
      <c r="BZ46" s="251">
        <v>402.1020005999999</v>
      </c>
      <c r="CA46" s="251">
        <v>71.26000079999999</v>
      </c>
      <c r="CB46" s="251">
        <v>0</v>
      </c>
      <c r="CC46" s="251">
        <v>0</v>
      </c>
      <c r="CD46" s="251">
        <v>0</v>
      </c>
      <c r="CE46" s="251">
        <v>80.39999999999999</v>
      </c>
      <c r="CF46" s="251">
        <v>54.6</v>
      </c>
      <c r="CG46" s="251">
        <v>0.6</v>
      </c>
      <c r="CH46" s="251">
        <v>0</v>
      </c>
      <c r="CI46" s="251">
        <v>0</v>
      </c>
      <c r="CJ46" s="251">
        <v>0</v>
      </c>
      <c r="CK46" s="251">
        <v>27.599999999999998</v>
      </c>
      <c r="CL46" s="251">
        <v>19.6999998</v>
      </c>
      <c r="CM46" s="251">
        <v>0</v>
      </c>
      <c r="CN46" s="251">
        <v>0</v>
      </c>
      <c r="CO46" s="251">
        <v>0</v>
      </c>
      <c r="CP46" s="251">
        <v>73.6900002</v>
      </c>
      <c r="CQ46" s="251">
        <v>19.2</v>
      </c>
      <c r="CR46" s="251">
        <v>3</v>
      </c>
      <c r="CS46" s="281">
        <v>0</v>
      </c>
      <c r="CT46" s="281">
        <v>0</v>
      </c>
      <c r="CU46" s="281">
        <v>0</v>
      </c>
      <c r="CV46" s="281">
        <v>108.5</v>
      </c>
      <c r="CW46" s="281">
        <v>65</v>
      </c>
      <c r="CX46" s="281">
        <v>0</v>
      </c>
      <c r="CY46" s="281">
        <v>0</v>
      </c>
      <c r="CZ46" s="281">
        <v>0</v>
      </c>
      <c r="DA46" s="281">
        <v>0</v>
      </c>
      <c r="DB46" s="281">
        <v>40</v>
      </c>
      <c r="DC46" s="281">
        <v>30</v>
      </c>
      <c r="DD46" s="281">
        <v>0</v>
      </c>
      <c r="DE46" s="281">
        <v>1136.000001666664</v>
      </c>
      <c r="DF46" s="281">
        <v>369.90000000000015</v>
      </c>
      <c r="DG46" s="281">
        <v>12</v>
      </c>
    </row>
    <row r="47" spans="1:111" ht="14.25">
      <c r="A47" s="165">
        <v>881</v>
      </c>
      <c r="B47" s="166" t="s">
        <v>149</v>
      </c>
      <c r="C47" s="248">
        <v>0</v>
      </c>
      <c r="D47" s="248">
        <v>0</v>
      </c>
      <c r="E47" s="248">
        <v>75100.5</v>
      </c>
      <c r="F47" s="248">
        <v>0</v>
      </c>
      <c r="G47" s="248">
        <v>0</v>
      </c>
      <c r="H47" s="248">
        <v>5581</v>
      </c>
      <c r="I47" s="248">
        <v>39845.5</v>
      </c>
      <c r="J47" s="248">
        <v>68080.5</v>
      </c>
      <c r="K47" s="249">
        <v>0</v>
      </c>
      <c r="L47" s="249">
        <v>0</v>
      </c>
      <c r="M47" s="249">
        <v>0</v>
      </c>
      <c r="N47" s="249">
        <v>0</v>
      </c>
      <c r="O47" s="250">
        <v>244</v>
      </c>
      <c r="P47" s="250">
        <v>317</v>
      </c>
      <c r="Q47" s="251">
        <v>25.440000000000005</v>
      </c>
      <c r="R47" s="251">
        <v>110.87999999999997</v>
      </c>
      <c r="S47" s="251">
        <v>40.68</v>
      </c>
      <c r="T47" s="251">
        <v>3</v>
      </c>
      <c r="U47" s="251">
        <v>7.219999999999999</v>
      </c>
      <c r="V47" s="251">
        <v>691.6999999999999</v>
      </c>
      <c r="W47" s="251">
        <v>280.6600000000001</v>
      </c>
      <c r="X47" s="251">
        <v>5.2</v>
      </c>
      <c r="Y47" s="251">
        <v>0</v>
      </c>
      <c r="Z47" s="251">
        <v>0</v>
      </c>
      <c r="AA47" s="251">
        <v>0</v>
      </c>
      <c r="AB47" s="251">
        <v>0</v>
      </c>
      <c r="AC47" s="251">
        <v>72.68</v>
      </c>
      <c r="AD47" s="251">
        <v>544.3599999999998</v>
      </c>
      <c r="AE47" s="251">
        <v>236.55999999999997</v>
      </c>
      <c r="AF47" s="251">
        <v>7.8</v>
      </c>
      <c r="AG47" s="207">
        <v>0</v>
      </c>
      <c r="AH47" s="207">
        <v>0</v>
      </c>
      <c r="AI47" s="207">
        <v>0</v>
      </c>
      <c r="AJ47" s="207">
        <v>1559.4599999999994</v>
      </c>
      <c r="AK47" s="207">
        <v>8044.600000000006</v>
      </c>
      <c r="AL47" s="207">
        <v>2891.0600000000145</v>
      </c>
      <c r="AM47" s="207">
        <v>287.32000000000005</v>
      </c>
      <c r="AN47" s="207">
        <v>18.24</v>
      </c>
      <c r="AO47" s="207">
        <v>4.2</v>
      </c>
      <c r="AP47" s="207">
        <v>0</v>
      </c>
      <c r="AQ47" s="207">
        <v>118.47999999999996</v>
      </c>
      <c r="AR47" s="207">
        <v>33.92000000000001</v>
      </c>
      <c r="AS47" s="207">
        <v>0.6</v>
      </c>
      <c r="AT47" s="207">
        <v>0</v>
      </c>
      <c r="AU47" s="207">
        <v>0</v>
      </c>
      <c r="AV47" s="207">
        <v>0</v>
      </c>
      <c r="AW47" s="207">
        <v>71</v>
      </c>
      <c r="AX47" s="207">
        <v>29.2</v>
      </c>
      <c r="AY47" s="207">
        <v>1.2</v>
      </c>
      <c r="AZ47" s="207">
        <v>0</v>
      </c>
      <c r="BA47" s="207">
        <v>0</v>
      </c>
      <c r="BB47" s="207">
        <v>315.52000000000004</v>
      </c>
      <c r="BC47" s="207">
        <v>145.44000000000003</v>
      </c>
      <c r="BD47" s="207">
        <v>10.080000000000002</v>
      </c>
      <c r="BE47" s="251">
        <v>18.24</v>
      </c>
      <c r="BF47" s="251">
        <v>112.44</v>
      </c>
      <c r="BG47" s="251">
        <v>35.52</v>
      </c>
      <c r="BH47" s="251">
        <v>6.359999999999999</v>
      </c>
      <c r="BI47" s="251">
        <v>11.64</v>
      </c>
      <c r="BJ47" s="251">
        <v>619.4899968</v>
      </c>
      <c r="BK47" s="251">
        <v>239.0399982</v>
      </c>
      <c r="BL47" s="251">
        <v>2.4</v>
      </c>
      <c r="BM47" s="251">
        <v>0</v>
      </c>
      <c r="BN47" s="251">
        <v>0</v>
      </c>
      <c r="BO47" s="251">
        <v>0</v>
      </c>
      <c r="BP47" s="251">
        <v>0</v>
      </c>
      <c r="BQ47" s="251">
        <v>63.0099996</v>
      </c>
      <c r="BR47" s="251">
        <v>691.4799971999998</v>
      </c>
      <c r="BS47" s="251">
        <v>259.55999940000004</v>
      </c>
      <c r="BT47" s="251">
        <v>7.199999999999999</v>
      </c>
      <c r="BU47" s="251">
        <v>0</v>
      </c>
      <c r="BV47" s="251">
        <v>0</v>
      </c>
      <c r="BW47" s="251">
        <v>0</v>
      </c>
      <c r="BX47" s="251">
        <v>1523.0056013999993</v>
      </c>
      <c r="BY47" s="251">
        <v>8291.218784999988</v>
      </c>
      <c r="BZ47" s="251">
        <v>2782.2088008000005</v>
      </c>
      <c r="CA47" s="251">
        <v>253.0760010000001</v>
      </c>
      <c r="CB47" s="251">
        <v>12.719999999999999</v>
      </c>
      <c r="CC47" s="251">
        <v>6.84</v>
      </c>
      <c r="CD47" s="251">
        <v>2.16</v>
      </c>
      <c r="CE47" s="251">
        <v>79.03999920000001</v>
      </c>
      <c r="CF47" s="251">
        <v>31.769999399999996</v>
      </c>
      <c r="CG47" s="251">
        <v>1.2</v>
      </c>
      <c r="CH47" s="251">
        <v>0</v>
      </c>
      <c r="CI47" s="251">
        <v>0</v>
      </c>
      <c r="CJ47" s="251">
        <v>0</v>
      </c>
      <c r="CK47" s="251">
        <v>67.84000019999999</v>
      </c>
      <c r="CL47" s="251">
        <v>39.7600002</v>
      </c>
      <c r="CM47" s="251">
        <v>0.6</v>
      </c>
      <c r="CN47" s="251">
        <v>0</v>
      </c>
      <c r="CO47" s="251">
        <v>0</v>
      </c>
      <c r="CP47" s="251">
        <v>360.7327998000001</v>
      </c>
      <c r="CQ47" s="251">
        <v>87.79439939999997</v>
      </c>
      <c r="CR47" s="251">
        <v>9.9800004</v>
      </c>
      <c r="CS47" s="281">
        <v>22.88889</v>
      </c>
      <c r="CT47" s="281">
        <v>13.444445000000002</v>
      </c>
      <c r="CU47" s="281">
        <v>1.6666666666666667</v>
      </c>
      <c r="CV47" s="281">
        <v>148.50000000000003</v>
      </c>
      <c r="CW47" s="281">
        <v>66.38888833333334</v>
      </c>
      <c r="CX47" s="281">
        <v>0</v>
      </c>
      <c r="CY47" s="281">
        <v>0</v>
      </c>
      <c r="CZ47" s="281">
        <v>0</v>
      </c>
      <c r="DA47" s="281">
        <v>0</v>
      </c>
      <c r="DB47" s="281">
        <v>202.33333666666667</v>
      </c>
      <c r="DC47" s="281">
        <v>108.66666833333333</v>
      </c>
      <c r="DD47" s="281">
        <v>2.3333333333333335</v>
      </c>
      <c r="DE47" s="281">
        <v>6086.5510800000075</v>
      </c>
      <c r="DF47" s="281">
        <v>2081.765564999997</v>
      </c>
      <c r="DG47" s="281">
        <v>39.27777833333334</v>
      </c>
    </row>
    <row r="48" spans="1:111" ht="14.25">
      <c r="A48" s="165">
        <v>390</v>
      </c>
      <c r="B48" s="166" t="s">
        <v>93</v>
      </c>
      <c r="C48" s="248">
        <v>0</v>
      </c>
      <c r="D48" s="248">
        <v>0</v>
      </c>
      <c r="E48" s="248">
        <v>14295.5</v>
      </c>
      <c r="F48" s="248">
        <v>0</v>
      </c>
      <c r="G48" s="248">
        <v>0</v>
      </c>
      <c r="H48" s="248">
        <v>1617</v>
      </c>
      <c r="I48" s="248">
        <v>550</v>
      </c>
      <c r="J48" s="248">
        <v>7080</v>
      </c>
      <c r="K48" s="249">
        <v>0</v>
      </c>
      <c r="L48" s="249">
        <v>0</v>
      </c>
      <c r="M48" s="249">
        <v>0</v>
      </c>
      <c r="N48" s="249">
        <v>0</v>
      </c>
      <c r="O48" s="250">
        <v>28.5</v>
      </c>
      <c r="P48" s="250">
        <v>146</v>
      </c>
      <c r="Q48" s="251">
        <v>0</v>
      </c>
      <c r="R48" s="251">
        <v>36.480000000000004</v>
      </c>
      <c r="S48" s="251">
        <v>11.16</v>
      </c>
      <c r="T48" s="251">
        <v>0</v>
      </c>
      <c r="U48" s="251">
        <v>8.959999999999997</v>
      </c>
      <c r="V48" s="251">
        <v>625.1600000000008</v>
      </c>
      <c r="W48" s="251">
        <v>248.64000000000013</v>
      </c>
      <c r="X48" s="251">
        <v>4.44</v>
      </c>
      <c r="Y48" s="251">
        <v>0</v>
      </c>
      <c r="Z48" s="251">
        <v>0</v>
      </c>
      <c r="AA48" s="251">
        <v>0</v>
      </c>
      <c r="AB48" s="251">
        <v>0</v>
      </c>
      <c r="AC48" s="251">
        <v>0</v>
      </c>
      <c r="AD48" s="251">
        <v>34.2</v>
      </c>
      <c r="AE48" s="251">
        <v>7.199999999999999</v>
      </c>
      <c r="AF48" s="251">
        <v>0</v>
      </c>
      <c r="AG48" s="207">
        <v>0</v>
      </c>
      <c r="AH48" s="207">
        <v>0</v>
      </c>
      <c r="AI48" s="207">
        <v>0</v>
      </c>
      <c r="AJ48" s="207">
        <v>433.6863139999997</v>
      </c>
      <c r="AK48" s="207">
        <v>627.2231560000005</v>
      </c>
      <c r="AL48" s="207">
        <v>185.56000000000003</v>
      </c>
      <c r="AM48" s="207">
        <v>49.8</v>
      </c>
      <c r="AN48" s="207">
        <v>7.199999999999999</v>
      </c>
      <c r="AO48" s="207">
        <v>1.2</v>
      </c>
      <c r="AP48" s="207">
        <v>0</v>
      </c>
      <c r="AQ48" s="207">
        <v>100.68000000000002</v>
      </c>
      <c r="AR48" s="207">
        <v>57.599999999999994</v>
      </c>
      <c r="AS48" s="207">
        <v>1.2</v>
      </c>
      <c r="AT48" s="207">
        <v>0</v>
      </c>
      <c r="AU48" s="207">
        <v>0</v>
      </c>
      <c r="AV48" s="207">
        <v>0</v>
      </c>
      <c r="AW48" s="207">
        <v>4.8</v>
      </c>
      <c r="AX48" s="207">
        <v>1.7999999999999998</v>
      </c>
      <c r="AY48" s="207">
        <v>0</v>
      </c>
      <c r="AZ48" s="207">
        <v>0</v>
      </c>
      <c r="BA48" s="207">
        <v>0</v>
      </c>
      <c r="BB48" s="207">
        <v>65.99368399999996</v>
      </c>
      <c r="BC48" s="207">
        <v>22.2</v>
      </c>
      <c r="BD48" s="207">
        <v>1.7999999999999998</v>
      </c>
      <c r="BE48" s="251">
        <v>0.6</v>
      </c>
      <c r="BF48" s="251">
        <v>30.36</v>
      </c>
      <c r="BG48" s="251">
        <v>9.6</v>
      </c>
      <c r="BH48" s="251">
        <v>0.6</v>
      </c>
      <c r="BI48" s="251">
        <v>15</v>
      </c>
      <c r="BJ48" s="251">
        <v>583.416</v>
      </c>
      <c r="BK48" s="251">
        <v>256.33600019999994</v>
      </c>
      <c r="BL48" s="251">
        <v>4.3999992</v>
      </c>
      <c r="BM48" s="251">
        <v>0</v>
      </c>
      <c r="BN48" s="251">
        <v>0</v>
      </c>
      <c r="BO48" s="251">
        <v>0</v>
      </c>
      <c r="BP48" s="251">
        <v>0</v>
      </c>
      <c r="BQ48" s="251">
        <v>0</v>
      </c>
      <c r="BR48" s="251">
        <v>27</v>
      </c>
      <c r="BS48" s="251">
        <v>11.4</v>
      </c>
      <c r="BT48" s="251">
        <v>0</v>
      </c>
      <c r="BU48" s="251">
        <v>0</v>
      </c>
      <c r="BV48" s="251">
        <v>0</v>
      </c>
      <c r="BW48" s="251">
        <v>0</v>
      </c>
      <c r="BX48" s="251">
        <v>440.7488484000002</v>
      </c>
      <c r="BY48" s="251">
        <v>656.2381943999998</v>
      </c>
      <c r="BZ48" s="251">
        <v>204.0387456</v>
      </c>
      <c r="CA48" s="251">
        <v>51.00000000000001</v>
      </c>
      <c r="CB48" s="251">
        <v>4.8</v>
      </c>
      <c r="CC48" s="251">
        <v>1.7999999999999998</v>
      </c>
      <c r="CD48" s="251">
        <v>0</v>
      </c>
      <c r="CE48" s="251">
        <v>134.4</v>
      </c>
      <c r="CF48" s="251">
        <v>62.4</v>
      </c>
      <c r="CG48" s="251">
        <v>2.5999992</v>
      </c>
      <c r="CH48" s="251">
        <v>0</v>
      </c>
      <c r="CI48" s="251">
        <v>0</v>
      </c>
      <c r="CJ48" s="251">
        <v>0</v>
      </c>
      <c r="CK48" s="251">
        <v>6</v>
      </c>
      <c r="CL48" s="251">
        <v>2.4</v>
      </c>
      <c r="CM48" s="251">
        <v>0</v>
      </c>
      <c r="CN48" s="251">
        <v>0</v>
      </c>
      <c r="CO48" s="251">
        <v>0</v>
      </c>
      <c r="CP48" s="251">
        <v>62.562106799999995</v>
      </c>
      <c r="CQ48" s="251">
        <v>19.680000000000003</v>
      </c>
      <c r="CR48" s="251">
        <v>0.6</v>
      </c>
      <c r="CS48" s="281">
        <v>0</v>
      </c>
      <c r="CT48" s="281">
        <v>0</v>
      </c>
      <c r="CU48" s="281">
        <v>0</v>
      </c>
      <c r="CV48" s="281">
        <v>256.2222216666667</v>
      </c>
      <c r="CW48" s="281">
        <v>143.38888833333334</v>
      </c>
      <c r="CX48" s="281">
        <v>0</v>
      </c>
      <c r="CY48" s="281">
        <v>0</v>
      </c>
      <c r="CZ48" s="281">
        <v>0</v>
      </c>
      <c r="DA48" s="281">
        <v>0</v>
      </c>
      <c r="DB48" s="281">
        <v>33.333333333333336</v>
      </c>
      <c r="DC48" s="281">
        <v>16.666666666666668</v>
      </c>
      <c r="DD48" s="281">
        <v>0</v>
      </c>
      <c r="DE48" s="281">
        <v>1186.495545</v>
      </c>
      <c r="DF48" s="281">
        <v>399.97221666666695</v>
      </c>
      <c r="DG48" s="281">
        <v>85.00000000000001</v>
      </c>
    </row>
    <row r="49" spans="1:111" ht="14.25">
      <c r="A49" s="165">
        <v>916</v>
      </c>
      <c r="B49" s="166" t="s">
        <v>167</v>
      </c>
      <c r="C49" s="248">
        <v>0</v>
      </c>
      <c r="D49" s="248">
        <v>0</v>
      </c>
      <c r="E49" s="248">
        <v>37092</v>
      </c>
      <c r="F49" s="248">
        <v>0</v>
      </c>
      <c r="G49" s="248">
        <v>0</v>
      </c>
      <c r="H49" s="248">
        <v>4264.5</v>
      </c>
      <c r="I49" s="248">
        <v>9532</v>
      </c>
      <c r="J49" s="248">
        <v>27276.5</v>
      </c>
      <c r="K49" s="249">
        <v>0</v>
      </c>
      <c r="L49" s="249">
        <v>2</v>
      </c>
      <c r="M49" s="249">
        <v>2</v>
      </c>
      <c r="N49" s="249">
        <v>0</v>
      </c>
      <c r="O49" s="250">
        <v>93.5</v>
      </c>
      <c r="P49" s="250">
        <v>70</v>
      </c>
      <c r="Q49" s="251">
        <v>0</v>
      </c>
      <c r="R49" s="251">
        <v>0</v>
      </c>
      <c r="S49" s="251">
        <v>0</v>
      </c>
      <c r="T49" s="251">
        <v>0</v>
      </c>
      <c r="U49" s="251">
        <v>0</v>
      </c>
      <c r="V49" s="251">
        <v>0</v>
      </c>
      <c r="W49" s="251">
        <v>0</v>
      </c>
      <c r="X49" s="251">
        <v>0</v>
      </c>
      <c r="Y49" s="251">
        <v>0</v>
      </c>
      <c r="Z49" s="251">
        <v>0</v>
      </c>
      <c r="AA49" s="251">
        <v>0</v>
      </c>
      <c r="AB49" s="251">
        <v>0</v>
      </c>
      <c r="AC49" s="251">
        <v>14.519999999999994</v>
      </c>
      <c r="AD49" s="251">
        <v>116.30000000000001</v>
      </c>
      <c r="AE49" s="251">
        <v>50.57999999999999</v>
      </c>
      <c r="AF49" s="251">
        <v>0</v>
      </c>
      <c r="AG49" s="207">
        <v>0</v>
      </c>
      <c r="AH49" s="207">
        <v>0</v>
      </c>
      <c r="AI49" s="207">
        <v>0</v>
      </c>
      <c r="AJ49" s="207">
        <v>730.2400000000002</v>
      </c>
      <c r="AK49" s="207">
        <v>3703.659999999998</v>
      </c>
      <c r="AL49" s="207">
        <v>1375.220000000002</v>
      </c>
      <c r="AM49" s="207">
        <v>126.77999999999999</v>
      </c>
      <c r="AN49" s="207">
        <v>0</v>
      </c>
      <c r="AO49" s="207">
        <v>0</v>
      </c>
      <c r="AP49" s="207">
        <v>0</v>
      </c>
      <c r="AQ49" s="207">
        <v>0</v>
      </c>
      <c r="AR49" s="207">
        <v>0</v>
      </c>
      <c r="AS49" s="207">
        <v>0</v>
      </c>
      <c r="AT49" s="207">
        <v>0</v>
      </c>
      <c r="AU49" s="207">
        <v>0</v>
      </c>
      <c r="AV49" s="207">
        <v>0</v>
      </c>
      <c r="AW49" s="207">
        <v>11.399999999999999</v>
      </c>
      <c r="AX49" s="207">
        <v>10.079999999999998</v>
      </c>
      <c r="AY49" s="207">
        <v>0</v>
      </c>
      <c r="AZ49" s="207">
        <v>0</v>
      </c>
      <c r="BA49" s="207">
        <v>0</v>
      </c>
      <c r="BB49" s="207">
        <v>269.1400000000001</v>
      </c>
      <c r="BC49" s="207">
        <v>202.09999999999988</v>
      </c>
      <c r="BD49" s="207">
        <v>9.72</v>
      </c>
      <c r="BE49" s="251">
        <v>0</v>
      </c>
      <c r="BF49" s="251">
        <v>0</v>
      </c>
      <c r="BG49" s="251">
        <v>0</v>
      </c>
      <c r="BH49" s="251">
        <v>0</v>
      </c>
      <c r="BI49" s="251">
        <v>0</v>
      </c>
      <c r="BJ49" s="251">
        <v>0</v>
      </c>
      <c r="BK49" s="251">
        <v>0</v>
      </c>
      <c r="BL49" s="251">
        <v>0</v>
      </c>
      <c r="BM49" s="251">
        <v>0</v>
      </c>
      <c r="BN49" s="251">
        <v>0</v>
      </c>
      <c r="BO49" s="251">
        <v>0</v>
      </c>
      <c r="BP49" s="251">
        <v>0</v>
      </c>
      <c r="BQ49" s="251">
        <v>20.04</v>
      </c>
      <c r="BR49" s="251">
        <v>116.07439980000001</v>
      </c>
      <c r="BS49" s="251">
        <v>44.9600004</v>
      </c>
      <c r="BT49" s="251">
        <v>1.2</v>
      </c>
      <c r="BU49" s="251">
        <v>0</v>
      </c>
      <c r="BV49" s="251">
        <v>0</v>
      </c>
      <c r="BW49" s="251">
        <v>0</v>
      </c>
      <c r="BX49" s="251">
        <v>646.1903964000004</v>
      </c>
      <c r="BY49" s="251">
        <v>3707.4855942000095</v>
      </c>
      <c r="BZ49" s="251">
        <v>1301.508398400001</v>
      </c>
      <c r="CA49" s="251">
        <v>90.98479979999998</v>
      </c>
      <c r="CB49" s="251">
        <v>0</v>
      </c>
      <c r="CC49" s="251">
        <v>0</v>
      </c>
      <c r="CD49" s="251">
        <v>0</v>
      </c>
      <c r="CE49" s="251">
        <v>0</v>
      </c>
      <c r="CF49" s="251">
        <v>0</v>
      </c>
      <c r="CG49" s="251">
        <v>0</v>
      </c>
      <c r="CH49" s="251">
        <v>0</v>
      </c>
      <c r="CI49" s="251">
        <v>0</v>
      </c>
      <c r="CJ49" s="251">
        <v>0</v>
      </c>
      <c r="CK49" s="251">
        <v>10.08</v>
      </c>
      <c r="CL49" s="251">
        <v>7.8</v>
      </c>
      <c r="CM49" s="251">
        <v>0</v>
      </c>
      <c r="CN49" s="251">
        <v>0</v>
      </c>
      <c r="CO49" s="251">
        <v>0</v>
      </c>
      <c r="CP49" s="251">
        <v>250.82919960000015</v>
      </c>
      <c r="CQ49" s="251">
        <v>40.3732002</v>
      </c>
      <c r="CR49" s="251">
        <v>1.7999999999999998</v>
      </c>
      <c r="CS49" s="281">
        <v>0</v>
      </c>
      <c r="CT49" s="281">
        <v>0</v>
      </c>
      <c r="CU49" s="281">
        <v>0</v>
      </c>
      <c r="CV49" s="281">
        <v>0</v>
      </c>
      <c r="CW49" s="281">
        <v>0</v>
      </c>
      <c r="CX49" s="281">
        <v>0</v>
      </c>
      <c r="CY49" s="281">
        <v>0</v>
      </c>
      <c r="CZ49" s="281">
        <v>0</v>
      </c>
      <c r="DA49" s="281">
        <v>0</v>
      </c>
      <c r="DB49" s="281">
        <v>17.055555</v>
      </c>
      <c r="DC49" s="281">
        <v>12.071110000000001</v>
      </c>
      <c r="DD49" s="281">
        <v>1.6666666666666667</v>
      </c>
      <c r="DE49" s="281">
        <v>3451.6200033333344</v>
      </c>
      <c r="DF49" s="281">
        <v>1351.6677933333312</v>
      </c>
      <c r="DG49" s="281">
        <v>30.467778333333335</v>
      </c>
    </row>
    <row r="50" spans="1:111" ht="14.25">
      <c r="A50" s="165">
        <v>203</v>
      </c>
      <c r="B50" s="166" t="s">
        <v>31</v>
      </c>
      <c r="C50" s="248">
        <v>0</v>
      </c>
      <c r="D50" s="248">
        <v>0</v>
      </c>
      <c r="E50" s="248">
        <v>22001</v>
      </c>
      <c r="F50" s="248">
        <v>0</v>
      </c>
      <c r="G50" s="248">
        <v>520</v>
      </c>
      <c r="H50" s="248">
        <v>5242.5</v>
      </c>
      <c r="I50" s="248">
        <v>1652</v>
      </c>
      <c r="J50" s="248">
        <v>6809</v>
      </c>
      <c r="K50" s="249">
        <v>0</v>
      </c>
      <c r="L50" s="249">
        <v>0</v>
      </c>
      <c r="M50" s="249">
        <v>60</v>
      </c>
      <c r="N50" s="249">
        <v>0</v>
      </c>
      <c r="O50" s="250">
        <v>69</v>
      </c>
      <c r="P50" s="250">
        <v>224</v>
      </c>
      <c r="Q50" s="251">
        <v>105.59999999999971</v>
      </c>
      <c r="R50" s="251">
        <v>240</v>
      </c>
      <c r="S50" s="251">
        <v>76.2</v>
      </c>
      <c r="T50" s="251">
        <v>1.7999999999999998</v>
      </c>
      <c r="U50" s="251">
        <v>60.0000000000001</v>
      </c>
      <c r="V50" s="251">
        <v>1100.7599999999995</v>
      </c>
      <c r="W50" s="251">
        <v>464.27999999999963</v>
      </c>
      <c r="X50" s="251">
        <v>2.4</v>
      </c>
      <c r="Y50" s="251">
        <v>0</v>
      </c>
      <c r="Z50" s="251">
        <v>18.6</v>
      </c>
      <c r="AA50" s="251">
        <v>10.2</v>
      </c>
      <c r="AB50" s="251">
        <v>0</v>
      </c>
      <c r="AC50" s="251">
        <v>1.7999999999999998</v>
      </c>
      <c r="AD50" s="251">
        <v>63.599999999999994</v>
      </c>
      <c r="AE50" s="251">
        <v>34.8</v>
      </c>
      <c r="AF50" s="251">
        <v>1.2</v>
      </c>
      <c r="AG50" s="207">
        <v>0</v>
      </c>
      <c r="AH50" s="207">
        <v>0</v>
      </c>
      <c r="AI50" s="207">
        <v>0</v>
      </c>
      <c r="AJ50" s="207">
        <v>309.13155199999994</v>
      </c>
      <c r="AK50" s="207">
        <v>874.4052240000008</v>
      </c>
      <c r="AL50" s="207">
        <v>256.71052</v>
      </c>
      <c r="AM50" s="207">
        <v>34.69473599999999</v>
      </c>
      <c r="AN50" s="207">
        <v>66</v>
      </c>
      <c r="AO50" s="207">
        <v>18</v>
      </c>
      <c r="AP50" s="207">
        <v>0.6</v>
      </c>
      <c r="AQ50" s="207">
        <v>185.4</v>
      </c>
      <c r="AR50" s="207">
        <v>93.6</v>
      </c>
      <c r="AS50" s="207">
        <v>1.2</v>
      </c>
      <c r="AT50" s="207">
        <v>3.5999999999999996</v>
      </c>
      <c r="AU50" s="207">
        <v>3</v>
      </c>
      <c r="AV50" s="207">
        <v>0</v>
      </c>
      <c r="AW50" s="207">
        <v>6.6000000000000005</v>
      </c>
      <c r="AX50" s="207">
        <v>3.6</v>
      </c>
      <c r="AY50" s="207">
        <v>0</v>
      </c>
      <c r="AZ50" s="207">
        <v>0</v>
      </c>
      <c r="BA50" s="207">
        <v>0</v>
      </c>
      <c r="BB50" s="207">
        <v>20.222104</v>
      </c>
      <c r="BC50" s="207">
        <v>4.8</v>
      </c>
      <c r="BD50" s="207">
        <v>0</v>
      </c>
      <c r="BE50" s="251">
        <v>114</v>
      </c>
      <c r="BF50" s="251">
        <v>240</v>
      </c>
      <c r="BG50" s="251">
        <v>91.8</v>
      </c>
      <c r="BH50" s="251">
        <v>4.8</v>
      </c>
      <c r="BI50" s="251">
        <v>45</v>
      </c>
      <c r="BJ50" s="251">
        <v>822.6</v>
      </c>
      <c r="BK50" s="251">
        <v>315.59999999999997</v>
      </c>
      <c r="BL50" s="251">
        <v>1.7999999999999998</v>
      </c>
      <c r="BM50" s="251">
        <v>0</v>
      </c>
      <c r="BN50" s="251">
        <v>21.599999999999998</v>
      </c>
      <c r="BO50" s="251">
        <v>9</v>
      </c>
      <c r="BP50" s="251">
        <v>0</v>
      </c>
      <c r="BQ50" s="251">
        <v>12</v>
      </c>
      <c r="BR50" s="251">
        <v>286.2</v>
      </c>
      <c r="BS50" s="251">
        <v>109.8</v>
      </c>
      <c r="BT50" s="251">
        <v>1.7999999999999998</v>
      </c>
      <c r="BU50" s="251">
        <v>0</v>
      </c>
      <c r="BV50" s="251">
        <v>0</v>
      </c>
      <c r="BW50" s="251">
        <v>0</v>
      </c>
      <c r="BX50" s="251">
        <v>340.7352606000003</v>
      </c>
      <c r="BY50" s="251">
        <v>854.1440796000002</v>
      </c>
      <c r="BZ50" s="251">
        <v>251.6681514</v>
      </c>
      <c r="CA50" s="251">
        <v>35.392105199999996</v>
      </c>
      <c r="CB50" s="251">
        <v>54</v>
      </c>
      <c r="CC50" s="251">
        <v>19.2</v>
      </c>
      <c r="CD50" s="251">
        <v>2.4</v>
      </c>
      <c r="CE50" s="251">
        <v>116.39999999999999</v>
      </c>
      <c r="CF50" s="251">
        <v>64.2</v>
      </c>
      <c r="CG50" s="251">
        <v>0.6</v>
      </c>
      <c r="CH50" s="251">
        <v>0</v>
      </c>
      <c r="CI50" s="251">
        <v>0</v>
      </c>
      <c r="CJ50" s="251">
        <v>0</v>
      </c>
      <c r="CK50" s="251">
        <v>31.799999999999997</v>
      </c>
      <c r="CL50" s="251">
        <v>9.6</v>
      </c>
      <c r="CM50" s="251">
        <v>0</v>
      </c>
      <c r="CN50" s="251">
        <v>0</v>
      </c>
      <c r="CO50" s="251">
        <v>0</v>
      </c>
      <c r="CP50" s="251">
        <v>54.56842080000001</v>
      </c>
      <c r="CQ50" s="251">
        <v>17.3921052</v>
      </c>
      <c r="CR50" s="251">
        <v>0.6</v>
      </c>
      <c r="CS50" s="281">
        <v>181.88888833333334</v>
      </c>
      <c r="CT50" s="281">
        <v>72.33333333333333</v>
      </c>
      <c r="CU50" s="281">
        <v>0</v>
      </c>
      <c r="CV50" s="281">
        <v>258.33333333333337</v>
      </c>
      <c r="CW50" s="281">
        <v>125</v>
      </c>
      <c r="CX50" s="281">
        <v>1.6666666666666667</v>
      </c>
      <c r="CY50" s="281">
        <v>0</v>
      </c>
      <c r="CZ50" s="281">
        <v>0</v>
      </c>
      <c r="DA50" s="281">
        <v>0</v>
      </c>
      <c r="DB50" s="281">
        <v>70</v>
      </c>
      <c r="DC50" s="281">
        <v>26.666666666666668</v>
      </c>
      <c r="DD50" s="281">
        <v>0</v>
      </c>
      <c r="DE50" s="281">
        <v>891.2678933333324</v>
      </c>
      <c r="DF50" s="281">
        <v>286.9067083333335</v>
      </c>
      <c r="DG50" s="281">
        <v>5</v>
      </c>
    </row>
    <row r="51" spans="1:111" ht="14.25">
      <c r="A51" s="165">
        <v>204</v>
      </c>
      <c r="B51" s="166" t="s">
        <v>32</v>
      </c>
      <c r="C51" s="248">
        <v>0</v>
      </c>
      <c r="D51" s="248">
        <v>0</v>
      </c>
      <c r="E51" s="248">
        <v>17206.5</v>
      </c>
      <c r="F51" s="248">
        <v>0</v>
      </c>
      <c r="G51" s="248">
        <v>0</v>
      </c>
      <c r="H51" s="248">
        <v>4800.5</v>
      </c>
      <c r="I51" s="248">
        <v>1503</v>
      </c>
      <c r="J51" s="248">
        <v>6405</v>
      </c>
      <c r="K51" s="249">
        <v>0</v>
      </c>
      <c r="L51" s="249">
        <v>0</v>
      </c>
      <c r="M51" s="249">
        <v>2</v>
      </c>
      <c r="N51" s="249">
        <v>0</v>
      </c>
      <c r="O51" s="250">
        <v>35</v>
      </c>
      <c r="P51" s="250">
        <v>83</v>
      </c>
      <c r="Q51" s="251">
        <v>32.28000000000003</v>
      </c>
      <c r="R51" s="251">
        <v>62.4</v>
      </c>
      <c r="S51" s="251">
        <v>25.8</v>
      </c>
      <c r="T51" s="251">
        <v>0.6</v>
      </c>
      <c r="U51" s="251">
        <v>75.83999999999999</v>
      </c>
      <c r="V51" s="251">
        <v>746.4</v>
      </c>
      <c r="W51" s="251">
        <v>363.6</v>
      </c>
      <c r="X51" s="251">
        <v>6.800000000000001</v>
      </c>
      <c r="Y51" s="251">
        <v>0</v>
      </c>
      <c r="Z51" s="251">
        <v>0</v>
      </c>
      <c r="AA51" s="251">
        <v>0</v>
      </c>
      <c r="AB51" s="251">
        <v>0</v>
      </c>
      <c r="AC51" s="251">
        <v>0</v>
      </c>
      <c r="AD51" s="251">
        <v>38.4</v>
      </c>
      <c r="AE51" s="251">
        <v>13.799999999999999</v>
      </c>
      <c r="AF51" s="251">
        <v>0</v>
      </c>
      <c r="AG51" s="207">
        <v>0</v>
      </c>
      <c r="AH51" s="207">
        <v>0</v>
      </c>
      <c r="AI51" s="207">
        <v>0</v>
      </c>
      <c r="AJ51" s="207">
        <v>684.0200000000006</v>
      </c>
      <c r="AK51" s="207">
        <v>1206.300000000001</v>
      </c>
      <c r="AL51" s="207">
        <v>357.92000000000036</v>
      </c>
      <c r="AM51" s="207">
        <v>340.2</v>
      </c>
      <c r="AN51" s="207">
        <v>17.4</v>
      </c>
      <c r="AO51" s="207">
        <v>12</v>
      </c>
      <c r="AP51" s="207">
        <v>0</v>
      </c>
      <c r="AQ51" s="207">
        <v>176.4</v>
      </c>
      <c r="AR51" s="207">
        <v>97.2</v>
      </c>
      <c r="AS51" s="207">
        <v>2.8000000000000003</v>
      </c>
      <c r="AT51" s="207">
        <v>0</v>
      </c>
      <c r="AU51" s="207">
        <v>0</v>
      </c>
      <c r="AV51" s="207">
        <v>0</v>
      </c>
      <c r="AW51" s="207">
        <v>13.799999999999999</v>
      </c>
      <c r="AX51" s="207">
        <v>4.2</v>
      </c>
      <c r="AY51" s="207">
        <v>0</v>
      </c>
      <c r="AZ51" s="207">
        <v>0</v>
      </c>
      <c r="BA51" s="207">
        <v>0</v>
      </c>
      <c r="BB51" s="207">
        <v>118.55999999999999</v>
      </c>
      <c r="BC51" s="207">
        <v>38.160000000000004</v>
      </c>
      <c r="BD51" s="207">
        <v>12</v>
      </c>
      <c r="BE51" s="251">
        <v>31.799999999999997</v>
      </c>
      <c r="BF51" s="251">
        <v>70.8</v>
      </c>
      <c r="BG51" s="251">
        <v>16.2</v>
      </c>
      <c r="BH51" s="251">
        <v>1.7999999999999998</v>
      </c>
      <c r="BI51" s="251">
        <v>72.96</v>
      </c>
      <c r="BJ51" s="251">
        <v>765.6</v>
      </c>
      <c r="BK51" s="251">
        <v>295.8</v>
      </c>
      <c r="BL51" s="251">
        <v>0.6</v>
      </c>
      <c r="BM51" s="251">
        <v>0</v>
      </c>
      <c r="BN51" s="251">
        <v>0</v>
      </c>
      <c r="BO51" s="251">
        <v>0</v>
      </c>
      <c r="BP51" s="251">
        <v>0</v>
      </c>
      <c r="BQ51" s="251">
        <v>0</v>
      </c>
      <c r="BR51" s="251">
        <v>34.8</v>
      </c>
      <c r="BS51" s="251">
        <v>16.8</v>
      </c>
      <c r="BT51" s="251">
        <v>0</v>
      </c>
      <c r="BU51" s="251">
        <v>0</v>
      </c>
      <c r="BV51" s="251">
        <v>0</v>
      </c>
      <c r="BW51" s="251">
        <v>0</v>
      </c>
      <c r="BX51" s="251">
        <v>711.3699995999995</v>
      </c>
      <c r="BY51" s="251">
        <v>1193.100000000001</v>
      </c>
      <c r="BZ51" s="251">
        <v>361.07999999999987</v>
      </c>
      <c r="CA51" s="251">
        <v>350.8799999999999</v>
      </c>
      <c r="CB51" s="251">
        <v>20.4</v>
      </c>
      <c r="CC51" s="251">
        <v>2.4</v>
      </c>
      <c r="CD51" s="251">
        <v>0.6</v>
      </c>
      <c r="CE51" s="251">
        <v>114.6</v>
      </c>
      <c r="CF51" s="251">
        <v>53.4</v>
      </c>
      <c r="CG51" s="251">
        <v>0</v>
      </c>
      <c r="CH51" s="251">
        <v>0</v>
      </c>
      <c r="CI51" s="251">
        <v>0</v>
      </c>
      <c r="CJ51" s="251">
        <v>0</v>
      </c>
      <c r="CK51" s="251">
        <v>10.799999999999999</v>
      </c>
      <c r="CL51" s="251">
        <v>6.6</v>
      </c>
      <c r="CM51" s="251">
        <v>0</v>
      </c>
      <c r="CN51" s="251">
        <v>0</v>
      </c>
      <c r="CO51" s="251">
        <v>0</v>
      </c>
      <c r="CP51" s="251">
        <v>114.5599998</v>
      </c>
      <c r="CQ51" s="251">
        <v>44.28000000000001</v>
      </c>
      <c r="CR51" s="251">
        <v>7.199999999999999</v>
      </c>
      <c r="CS51" s="281">
        <v>66.44444333333333</v>
      </c>
      <c r="CT51" s="281">
        <v>19.777778333333334</v>
      </c>
      <c r="CU51" s="281">
        <v>0</v>
      </c>
      <c r="CV51" s="281">
        <v>592.3333333333334</v>
      </c>
      <c r="CW51" s="281">
        <v>255.66666666666669</v>
      </c>
      <c r="CX51" s="281">
        <v>0</v>
      </c>
      <c r="CY51" s="281">
        <v>0</v>
      </c>
      <c r="CZ51" s="281">
        <v>0</v>
      </c>
      <c r="DA51" s="281">
        <v>0</v>
      </c>
      <c r="DB51" s="281">
        <v>5.555556666666667</v>
      </c>
      <c r="DC51" s="281">
        <v>3.88889</v>
      </c>
      <c r="DD51" s="281">
        <v>0</v>
      </c>
      <c r="DE51" s="281">
        <v>1049.3888916666683</v>
      </c>
      <c r="DF51" s="281">
        <v>343.88888833333334</v>
      </c>
      <c r="DG51" s="281">
        <v>275.9999999999996</v>
      </c>
    </row>
    <row r="52" spans="1:111" ht="14.25">
      <c r="A52" s="165">
        <v>876</v>
      </c>
      <c r="B52" s="166" t="s">
        <v>144</v>
      </c>
      <c r="C52" s="248">
        <v>0</v>
      </c>
      <c r="D52" s="248">
        <v>0</v>
      </c>
      <c r="E52" s="248">
        <v>9606</v>
      </c>
      <c r="F52" s="248">
        <v>0</v>
      </c>
      <c r="G52" s="248">
        <v>434</v>
      </c>
      <c r="H52" s="248">
        <v>2724</v>
      </c>
      <c r="I52" s="248">
        <v>652</v>
      </c>
      <c r="J52" s="248">
        <v>4374</v>
      </c>
      <c r="K52" s="249">
        <v>0</v>
      </c>
      <c r="L52" s="249">
        <v>0</v>
      </c>
      <c r="M52" s="249">
        <v>0</v>
      </c>
      <c r="N52" s="249">
        <v>0</v>
      </c>
      <c r="O52" s="250">
        <v>22.5</v>
      </c>
      <c r="P52" s="250">
        <v>144</v>
      </c>
      <c r="Q52" s="251">
        <v>1.7999999999999998</v>
      </c>
      <c r="R52" s="251">
        <v>118.80000000000004</v>
      </c>
      <c r="S52" s="251">
        <v>49.55999999999999</v>
      </c>
      <c r="T52" s="251">
        <v>0</v>
      </c>
      <c r="U52" s="251">
        <v>0</v>
      </c>
      <c r="V52" s="251">
        <v>83.4</v>
      </c>
      <c r="W52" s="251">
        <v>22.8</v>
      </c>
      <c r="X52" s="251">
        <v>0</v>
      </c>
      <c r="Y52" s="251">
        <v>0</v>
      </c>
      <c r="Z52" s="251">
        <v>22.2</v>
      </c>
      <c r="AA52" s="251">
        <v>12.6</v>
      </c>
      <c r="AB52" s="251">
        <v>0</v>
      </c>
      <c r="AC52" s="251">
        <v>0</v>
      </c>
      <c r="AD52" s="251">
        <v>18</v>
      </c>
      <c r="AE52" s="251">
        <v>10.8</v>
      </c>
      <c r="AF52" s="251">
        <v>0</v>
      </c>
      <c r="AG52" s="207">
        <v>0</v>
      </c>
      <c r="AH52" s="207">
        <v>0</v>
      </c>
      <c r="AI52" s="207">
        <v>0</v>
      </c>
      <c r="AJ52" s="207">
        <v>314.40000000000026</v>
      </c>
      <c r="AK52" s="207">
        <v>615.7199999999997</v>
      </c>
      <c r="AL52" s="207">
        <v>210.4799999999999</v>
      </c>
      <c r="AM52" s="207">
        <v>1.92</v>
      </c>
      <c r="AN52" s="207">
        <v>23.759999999999998</v>
      </c>
      <c r="AO52" s="207">
        <v>10.2</v>
      </c>
      <c r="AP52" s="207">
        <v>0</v>
      </c>
      <c r="AQ52" s="207">
        <v>18.6</v>
      </c>
      <c r="AR52" s="207">
        <v>6</v>
      </c>
      <c r="AS52" s="207">
        <v>0</v>
      </c>
      <c r="AT52" s="207">
        <v>4.2</v>
      </c>
      <c r="AU52" s="207">
        <v>1.7999999999999998</v>
      </c>
      <c r="AV52" s="207">
        <v>0</v>
      </c>
      <c r="AW52" s="207">
        <v>7.799999999999999</v>
      </c>
      <c r="AX52" s="207">
        <v>6</v>
      </c>
      <c r="AY52" s="207">
        <v>0</v>
      </c>
      <c r="AZ52" s="207">
        <v>0</v>
      </c>
      <c r="BA52" s="207">
        <v>0</v>
      </c>
      <c r="BB52" s="207">
        <v>109.16</v>
      </c>
      <c r="BC52" s="207">
        <v>49.16000000000002</v>
      </c>
      <c r="BD52" s="207">
        <v>1.7999999999999998</v>
      </c>
      <c r="BE52" s="251">
        <v>0</v>
      </c>
      <c r="BF52" s="251">
        <v>103.8</v>
      </c>
      <c r="BG52" s="251">
        <v>47.4</v>
      </c>
      <c r="BH52" s="251">
        <v>0</v>
      </c>
      <c r="BI52" s="251">
        <v>0.6</v>
      </c>
      <c r="BJ52" s="251">
        <v>73.08</v>
      </c>
      <c r="BK52" s="251">
        <v>32.4</v>
      </c>
      <c r="BL52" s="251">
        <v>0.6</v>
      </c>
      <c r="BM52" s="251">
        <v>0</v>
      </c>
      <c r="BN52" s="251">
        <v>0</v>
      </c>
      <c r="BO52" s="251">
        <v>0</v>
      </c>
      <c r="BP52" s="251">
        <v>0</v>
      </c>
      <c r="BQ52" s="251">
        <v>1.2</v>
      </c>
      <c r="BR52" s="251">
        <v>38.04</v>
      </c>
      <c r="BS52" s="251">
        <v>19.2</v>
      </c>
      <c r="BT52" s="251">
        <v>0</v>
      </c>
      <c r="BU52" s="251">
        <v>0</v>
      </c>
      <c r="BV52" s="251">
        <v>0</v>
      </c>
      <c r="BW52" s="251">
        <v>0</v>
      </c>
      <c r="BX52" s="251">
        <v>292.96399800000023</v>
      </c>
      <c r="BY52" s="251">
        <v>623.3100006000003</v>
      </c>
      <c r="BZ52" s="251">
        <v>194.59000019999996</v>
      </c>
      <c r="CA52" s="251">
        <v>3</v>
      </c>
      <c r="CB52" s="251">
        <v>22.2</v>
      </c>
      <c r="CC52" s="251">
        <v>8.4</v>
      </c>
      <c r="CD52" s="251">
        <v>0</v>
      </c>
      <c r="CE52" s="251">
        <v>23.88</v>
      </c>
      <c r="CF52" s="251">
        <v>9.6</v>
      </c>
      <c r="CG52" s="251">
        <v>0</v>
      </c>
      <c r="CH52" s="251">
        <v>0</v>
      </c>
      <c r="CI52" s="251">
        <v>0</v>
      </c>
      <c r="CJ52" s="251">
        <v>0</v>
      </c>
      <c r="CK52" s="251">
        <v>10.799999999999999</v>
      </c>
      <c r="CL52" s="251">
        <v>4.2</v>
      </c>
      <c r="CM52" s="251">
        <v>0</v>
      </c>
      <c r="CN52" s="251">
        <v>0</v>
      </c>
      <c r="CO52" s="251">
        <v>0</v>
      </c>
      <c r="CP52" s="251">
        <v>157.8800004</v>
      </c>
      <c r="CQ52" s="251">
        <v>47.400000000000006</v>
      </c>
      <c r="CR52" s="251">
        <v>0</v>
      </c>
      <c r="CS52" s="281">
        <v>84.33333333333334</v>
      </c>
      <c r="CT52" s="281">
        <v>63.22222166666668</v>
      </c>
      <c r="CU52" s="281">
        <v>0</v>
      </c>
      <c r="CV52" s="281">
        <v>10</v>
      </c>
      <c r="CW52" s="281">
        <v>10</v>
      </c>
      <c r="CX52" s="281">
        <v>0</v>
      </c>
      <c r="CY52" s="281">
        <v>0</v>
      </c>
      <c r="CZ52" s="281">
        <v>0</v>
      </c>
      <c r="DA52" s="281">
        <v>0</v>
      </c>
      <c r="DB52" s="281">
        <v>16.666666666666668</v>
      </c>
      <c r="DC52" s="281">
        <v>10</v>
      </c>
      <c r="DD52" s="281">
        <v>0</v>
      </c>
      <c r="DE52" s="281">
        <v>860.9744433333329</v>
      </c>
      <c r="DF52" s="281">
        <v>281.27777666666685</v>
      </c>
      <c r="DG52" s="281">
        <v>0</v>
      </c>
    </row>
    <row r="53" spans="1:111" ht="14.25">
      <c r="A53" s="165">
        <v>205</v>
      </c>
      <c r="B53" s="166" t="s">
        <v>33</v>
      </c>
      <c r="C53" s="248">
        <v>0</v>
      </c>
      <c r="D53" s="248">
        <v>0</v>
      </c>
      <c r="E53" s="248">
        <v>7235</v>
      </c>
      <c r="F53" s="248">
        <v>0</v>
      </c>
      <c r="G53" s="248">
        <v>0</v>
      </c>
      <c r="H53" s="248">
        <v>0</v>
      </c>
      <c r="I53" s="248">
        <v>2593.5</v>
      </c>
      <c r="J53" s="248">
        <v>6720.5</v>
      </c>
      <c r="K53" s="249">
        <v>0</v>
      </c>
      <c r="L53" s="249">
        <v>0</v>
      </c>
      <c r="M53" s="249">
        <v>0</v>
      </c>
      <c r="N53" s="249">
        <v>0</v>
      </c>
      <c r="O53" s="250">
        <v>28.5</v>
      </c>
      <c r="P53" s="250">
        <v>86</v>
      </c>
      <c r="Q53" s="251">
        <v>50.40000000000008</v>
      </c>
      <c r="R53" s="251">
        <v>124.19999999999999</v>
      </c>
      <c r="S53" s="251">
        <v>41.4</v>
      </c>
      <c r="T53" s="251">
        <v>3.4</v>
      </c>
      <c r="U53" s="251">
        <v>6.799999999999998</v>
      </c>
      <c r="V53" s="251">
        <v>309.6</v>
      </c>
      <c r="W53" s="251">
        <v>132</v>
      </c>
      <c r="X53" s="251">
        <v>1.2</v>
      </c>
      <c r="Y53" s="251">
        <v>0</v>
      </c>
      <c r="Z53" s="251">
        <v>0</v>
      </c>
      <c r="AA53" s="251">
        <v>0</v>
      </c>
      <c r="AB53" s="251">
        <v>0</v>
      </c>
      <c r="AC53" s="251">
        <v>3.6</v>
      </c>
      <c r="AD53" s="251">
        <v>124.8</v>
      </c>
      <c r="AE53" s="251">
        <v>53.75999999999999</v>
      </c>
      <c r="AF53" s="251">
        <v>5</v>
      </c>
      <c r="AG53" s="207">
        <v>0</v>
      </c>
      <c r="AH53" s="207">
        <v>0</v>
      </c>
      <c r="AI53" s="207">
        <v>0</v>
      </c>
      <c r="AJ53" s="207">
        <v>179.4</v>
      </c>
      <c r="AK53" s="207">
        <v>592.5799999999992</v>
      </c>
      <c r="AL53" s="207">
        <v>171.53999999999988</v>
      </c>
      <c r="AM53" s="207">
        <v>172.8</v>
      </c>
      <c r="AN53" s="207">
        <v>31.2</v>
      </c>
      <c r="AO53" s="207">
        <v>12.6</v>
      </c>
      <c r="AP53" s="207">
        <v>2.2</v>
      </c>
      <c r="AQ53" s="207">
        <v>84.6</v>
      </c>
      <c r="AR53" s="207">
        <v>37.2</v>
      </c>
      <c r="AS53" s="207">
        <v>0.6</v>
      </c>
      <c r="AT53" s="207">
        <v>0</v>
      </c>
      <c r="AU53" s="207">
        <v>0</v>
      </c>
      <c r="AV53" s="207">
        <v>0</v>
      </c>
      <c r="AW53" s="207">
        <v>40.800000000000004</v>
      </c>
      <c r="AX53" s="207">
        <v>14.399999999999999</v>
      </c>
      <c r="AY53" s="207">
        <v>2</v>
      </c>
      <c r="AZ53" s="207">
        <v>0</v>
      </c>
      <c r="BA53" s="207">
        <v>0</v>
      </c>
      <c r="BB53" s="207">
        <v>2.4</v>
      </c>
      <c r="BC53" s="207">
        <v>0</v>
      </c>
      <c r="BD53" s="207">
        <v>0</v>
      </c>
      <c r="BE53" s="251">
        <v>48</v>
      </c>
      <c r="BF53" s="251">
        <v>122.39999999999999</v>
      </c>
      <c r="BG53" s="251">
        <v>35.4</v>
      </c>
      <c r="BH53" s="251">
        <v>3.5999999999999996</v>
      </c>
      <c r="BI53" s="251">
        <v>2.4</v>
      </c>
      <c r="BJ53" s="251">
        <v>246.6</v>
      </c>
      <c r="BK53" s="251">
        <v>117</v>
      </c>
      <c r="BL53" s="251">
        <v>3.5999999999999996</v>
      </c>
      <c r="BM53" s="251">
        <v>0</v>
      </c>
      <c r="BN53" s="251">
        <v>17.4</v>
      </c>
      <c r="BO53" s="251">
        <v>7.8</v>
      </c>
      <c r="BP53" s="251">
        <v>0</v>
      </c>
      <c r="BQ53" s="251">
        <v>0.6</v>
      </c>
      <c r="BR53" s="251">
        <v>116.88</v>
      </c>
      <c r="BS53" s="251">
        <v>45</v>
      </c>
      <c r="BT53" s="251">
        <v>1.2</v>
      </c>
      <c r="BU53" s="251">
        <v>0</v>
      </c>
      <c r="BV53" s="251">
        <v>0</v>
      </c>
      <c r="BW53" s="251">
        <v>0</v>
      </c>
      <c r="BX53" s="251">
        <v>186.52559819999996</v>
      </c>
      <c r="BY53" s="251">
        <v>577.9815990000001</v>
      </c>
      <c r="BZ53" s="251">
        <v>173.31999659999994</v>
      </c>
      <c r="CA53" s="251">
        <v>125.96799959999997</v>
      </c>
      <c r="CB53" s="251">
        <v>28.799999999999997</v>
      </c>
      <c r="CC53" s="251">
        <v>7.199999999999999</v>
      </c>
      <c r="CD53" s="251">
        <v>1.2</v>
      </c>
      <c r="CE53" s="251">
        <v>46.199999999999996</v>
      </c>
      <c r="CF53" s="251">
        <v>18</v>
      </c>
      <c r="CG53" s="251">
        <v>1.2</v>
      </c>
      <c r="CH53" s="251">
        <v>4.8</v>
      </c>
      <c r="CI53" s="251">
        <v>2.4</v>
      </c>
      <c r="CJ53" s="251">
        <v>0</v>
      </c>
      <c r="CK53" s="251">
        <v>23.4</v>
      </c>
      <c r="CL53" s="251">
        <v>12</v>
      </c>
      <c r="CM53" s="251">
        <v>0.6</v>
      </c>
      <c r="CN53" s="251">
        <v>0</v>
      </c>
      <c r="CO53" s="251">
        <v>0</v>
      </c>
      <c r="CP53" s="251">
        <v>9</v>
      </c>
      <c r="CQ53" s="251">
        <v>0</v>
      </c>
      <c r="CR53" s="251">
        <v>0</v>
      </c>
      <c r="CS53" s="281">
        <v>45</v>
      </c>
      <c r="CT53" s="281">
        <v>11.666666666666668</v>
      </c>
      <c r="CU53" s="281">
        <v>0</v>
      </c>
      <c r="CV53" s="281">
        <v>50</v>
      </c>
      <c r="CW53" s="281">
        <v>25</v>
      </c>
      <c r="CX53" s="281">
        <v>0</v>
      </c>
      <c r="CY53" s="281">
        <v>6.666666666666667</v>
      </c>
      <c r="CZ53" s="281">
        <v>0</v>
      </c>
      <c r="DA53" s="281">
        <v>0</v>
      </c>
      <c r="DB53" s="281">
        <v>42.66666666666667</v>
      </c>
      <c r="DC53" s="281">
        <v>13.333333333333334</v>
      </c>
      <c r="DD53" s="281">
        <v>0</v>
      </c>
      <c r="DE53" s="281">
        <v>232.00000000000003</v>
      </c>
      <c r="DF53" s="281">
        <v>65.33333333333334</v>
      </c>
      <c r="DG53" s="281">
        <v>0</v>
      </c>
    </row>
    <row r="54" spans="1:111" ht="14.25">
      <c r="A54" s="165">
        <v>850</v>
      </c>
      <c r="B54" s="166" t="s">
        <v>126</v>
      </c>
      <c r="C54" s="248">
        <v>0</v>
      </c>
      <c r="D54" s="248">
        <v>0</v>
      </c>
      <c r="E54" s="248">
        <v>100904.5</v>
      </c>
      <c r="F54" s="248">
        <v>0</v>
      </c>
      <c r="G54" s="248">
        <v>179</v>
      </c>
      <c r="H54" s="248">
        <v>34261.5</v>
      </c>
      <c r="I54" s="248">
        <v>3605.5</v>
      </c>
      <c r="J54" s="248">
        <v>30288.5</v>
      </c>
      <c r="K54" s="249">
        <v>0</v>
      </c>
      <c r="L54" s="249">
        <v>3</v>
      </c>
      <c r="M54" s="249">
        <v>10</v>
      </c>
      <c r="N54" s="249">
        <v>0</v>
      </c>
      <c r="O54" s="250">
        <v>140</v>
      </c>
      <c r="P54" s="250">
        <v>539</v>
      </c>
      <c r="Q54" s="251">
        <v>2.8800000000000003</v>
      </c>
      <c r="R54" s="251">
        <v>123.80000000000004</v>
      </c>
      <c r="S54" s="251">
        <v>47.68</v>
      </c>
      <c r="T54" s="251">
        <v>3.5999999999999996</v>
      </c>
      <c r="U54" s="251">
        <v>14.399999999999993</v>
      </c>
      <c r="V54" s="251">
        <v>241.7399999999999</v>
      </c>
      <c r="W54" s="251">
        <v>87.85999999999999</v>
      </c>
      <c r="X54" s="251">
        <v>5.6</v>
      </c>
      <c r="Y54" s="251">
        <v>0</v>
      </c>
      <c r="Z54" s="251">
        <v>0</v>
      </c>
      <c r="AA54" s="251">
        <v>0</v>
      </c>
      <c r="AB54" s="251">
        <v>0</v>
      </c>
      <c r="AC54" s="251">
        <v>11.159999999999997</v>
      </c>
      <c r="AD54" s="251">
        <v>19.2</v>
      </c>
      <c r="AE54" s="251">
        <v>6.440000000000001</v>
      </c>
      <c r="AF54" s="251">
        <v>1</v>
      </c>
      <c r="AG54" s="207">
        <v>0</v>
      </c>
      <c r="AH54" s="207">
        <v>0</v>
      </c>
      <c r="AI54" s="207">
        <v>0</v>
      </c>
      <c r="AJ54" s="207">
        <v>1283.1525680000032</v>
      </c>
      <c r="AK54" s="207">
        <v>7803.091087999985</v>
      </c>
      <c r="AL54" s="207">
        <v>3019.444583000005</v>
      </c>
      <c r="AM54" s="207">
        <v>249.07473300000004</v>
      </c>
      <c r="AN54" s="207">
        <v>12</v>
      </c>
      <c r="AO54" s="207">
        <v>3.5999999999999996</v>
      </c>
      <c r="AP54" s="207">
        <v>0.6</v>
      </c>
      <c r="AQ54" s="207">
        <v>62.81999999999997</v>
      </c>
      <c r="AR54" s="207">
        <v>20.160000000000007</v>
      </c>
      <c r="AS54" s="207">
        <v>0.6</v>
      </c>
      <c r="AT54" s="207">
        <v>0</v>
      </c>
      <c r="AU54" s="207">
        <v>0</v>
      </c>
      <c r="AV54" s="207">
        <v>0</v>
      </c>
      <c r="AW54" s="207">
        <v>8.56</v>
      </c>
      <c r="AX54" s="207">
        <v>2.9200000000000004</v>
      </c>
      <c r="AY54" s="207">
        <v>0</v>
      </c>
      <c r="AZ54" s="207">
        <v>0</v>
      </c>
      <c r="BA54" s="207">
        <v>0</v>
      </c>
      <c r="BB54" s="207">
        <v>659.1283969999995</v>
      </c>
      <c r="BC54" s="207">
        <v>319.41315099999986</v>
      </c>
      <c r="BD54" s="207">
        <v>8.010526000000002</v>
      </c>
      <c r="BE54" s="251">
        <v>12.2399994</v>
      </c>
      <c r="BF54" s="251">
        <v>113.28</v>
      </c>
      <c r="BG54" s="251">
        <v>44.7399996</v>
      </c>
      <c r="BH54" s="251">
        <v>8.4</v>
      </c>
      <c r="BI54" s="251">
        <v>12.8800002</v>
      </c>
      <c r="BJ54" s="251">
        <v>201.96999899999997</v>
      </c>
      <c r="BK54" s="251">
        <v>86.6600004</v>
      </c>
      <c r="BL54" s="251">
        <v>2.22</v>
      </c>
      <c r="BM54" s="251">
        <v>0</v>
      </c>
      <c r="BN54" s="251">
        <v>0</v>
      </c>
      <c r="BO54" s="251">
        <v>0</v>
      </c>
      <c r="BP54" s="251">
        <v>0</v>
      </c>
      <c r="BQ54" s="251">
        <v>6</v>
      </c>
      <c r="BR54" s="251">
        <v>47.28000000000001</v>
      </c>
      <c r="BS54" s="251">
        <v>14.04</v>
      </c>
      <c r="BT54" s="251">
        <v>0.6</v>
      </c>
      <c r="BU54" s="251">
        <v>0</v>
      </c>
      <c r="BV54" s="251">
        <v>0</v>
      </c>
      <c r="BW54" s="251">
        <v>0</v>
      </c>
      <c r="BX54" s="251">
        <v>1225.1287512000001</v>
      </c>
      <c r="BY54" s="251">
        <v>7965.707258400006</v>
      </c>
      <c r="BZ54" s="251">
        <v>2808.2583630000036</v>
      </c>
      <c r="CA54" s="251">
        <v>200.95402140000002</v>
      </c>
      <c r="CB54" s="251">
        <v>15.6</v>
      </c>
      <c r="CC54" s="251">
        <v>5.3999999999999995</v>
      </c>
      <c r="CD54" s="251">
        <v>0.6</v>
      </c>
      <c r="CE54" s="251">
        <v>26.1199998</v>
      </c>
      <c r="CF54" s="251">
        <v>16.519999799999997</v>
      </c>
      <c r="CG54" s="251">
        <v>0</v>
      </c>
      <c r="CH54" s="251">
        <v>0</v>
      </c>
      <c r="CI54" s="251">
        <v>0</v>
      </c>
      <c r="CJ54" s="251">
        <v>0</v>
      </c>
      <c r="CK54" s="251">
        <v>8.4</v>
      </c>
      <c r="CL54" s="251">
        <v>3.5999999999999996</v>
      </c>
      <c r="CM54" s="251">
        <v>0</v>
      </c>
      <c r="CN54" s="251">
        <v>0</v>
      </c>
      <c r="CO54" s="251">
        <v>0</v>
      </c>
      <c r="CP54" s="251">
        <v>511.7557590000001</v>
      </c>
      <c r="CQ54" s="251">
        <v>254.29378079999995</v>
      </c>
      <c r="CR54" s="251">
        <v>7.355789399999999</v>
      </c>
      <c r="CS54" s="281">
        <v>111.66666666666667</v>
      </c>
      <c r="CT54" s="281">
        <v>43.611111666666666</v>
      </c>
      <c r="CU54" s="281">
        <v>14.444445000000002</v>
      </c>
      <c r="CV54" s="281">
        <v>87.19444166666668</v>
      </c>
      <c r="CW54" s="281">
        <v>50.97222000000001</v>
      </c>
      <c r="CX54" s="281">
        <v>1.25</v>
      </c>
      <c r="CY54" s="281">
        <v>0</v>
      </c>
      <c r="CZ54" s="281">
        <v>0</v>
      </c>
      <c r="DA54" s="281">
        <v>0</v>
      </c>
      <c r="DB54" s="281">
        <v>16.888888333333334</v>
      </c>
      <c r="DC54" s="281">
        <v>13</v>
      </c>
      <c r="DD54" s="281">
        <v>0</v>
      </c>
      <c r="DE54" s="281">
        <v>8140.616593333361</v>
      </c>
      <c r="DF54" s="281">
        <v>2970.854406666678</v>
      </c>
      <c r="DG54" s="281">
        <v>60.294443333333334</v>
      </c>
    </row>
    <row r="55" spans="1:111" ht="14.25">
      <c r="A55" s="165">
        <v>309</v>
      </c>
      <c r="B55" s="166" t="s">
        <v>50</v>
      </c>
      <c r="C55" s="248">
        <v>2</v>
      </c>
      <c r="D55" s="248">
        <v>0</v>
      </c>
      <c r="E55" s="248">
        <v>18477.5</v>
      </c>
      <c r="F55" s="248">
        <v>0</v>
      </c>
      <c r="G55" s="248">
        <v>0</v>
      </c>
      <c r="H55" s="248">
        <v>6523.5</v>
      </c>
      <c r="I55" s="248">
        <v>3210.5</v>
      </c>
      <c r="J55" s="248">
        <v>5209.5</v>
      </c>
      <c r="K55" s="249">
        <v>0</v>
      </c>
      <c r="L55" s="249">
        <v>0</v>
      </c>
      <c r="M55" s="249">
        <v>0</v>
      </c>
      <c r="N55" s="249">
        <v>0</v>
      </c>
      <c r="O55" s="250">
        <v>70</v>
      </c>
      <c r="P55" s="250">
        <v>26</v>
      </c>
      <c r="Q55" s="251">
        <v>61.800000000000104</v>
      </c>
      <c r="R55" s="251">
        <v>125.9</v>
      </c>
      <c r="S55" s="251">
        <v>44.20000000000001</v>
      </c>
      <c r="T55" s="251">
        <v>5.4</v>
      </c>
      <c r="U55" s="251">
        <v>46.80000000000007</v>
      </c>
      <c r="V55" s="251">
        <v>753.5999999999998</v>
      </c>
      <c r="W55" s="251">
        <v>304.2</v>
      </c>
      <c r="X55" s="251">
        <v>11.4</v>
      </c>
      <c r="Y55" s="251">
        <v>0</v>
      </c>
      <c r="Z55" s="251">
        <v>0</v>
      </c>
      <c r="AA55" s="251">
        <v>0</v>
      </c>
      <c r="AB55" s="251">
        <v>0</v>
      </c>
      <c r="AC55" s="251">
        <v>0.6</v>
      </c>
      <c r="AD55" s="251">
        <v>93.68</v>
      </c>
      <c r="AE55" s="251">
        <v>45.6</v>
      </c>
      <c r="AF55" s="251">
        <v>1.2</v>
      </c>
      <c r="AG55" s="207">
        <v>0</v>
      </c>
      <c r="AH55" s="207">
        <v>0</v>
      </c>
      <c r="AI55" s="207">
        <v>0</v>
      </c>
      <c r="AJ55" s="207">
        <v>343.7600000000001</v>
      </c>
      <c r="AK55" s="207">
        <v>726.2999999999995</v>
      </c>
      <c r="AL55" s="207">
        <v>204.5800000000002</v>
      </c>
      <c r="AM55" s="207">
        <v>45</v>
      </c>
      <c r="AN55" s="207">
        <v>24.6</v>
      </c>
      <c r="AO55" s="207">
        <v>10.8</v>
      </c>
      <c r="AP55" s="207">
        <v>1.2</v>
      </c>
      <c r="AQ55" s="207">
        <v>104.9</v>
      </c>
      <c r="AR55" s="207">
        <v>54</v>
      </c>
      <c r="AS55" s="207">
        <v>0.6</v>
      </c>
      <c r="AT55" s="207">
        <v>0</v>
      </c>
      <c r="AU55" s="207">
        <v>0</v>
      </c>
      <c r="AV55" s="207">
        <v>0</v>
      </c>
      <c r="AW55" s="207">
        <v>15.6</v>
      </c>
      <c r="AX55" s="207">
        <v>4.199999999999999</v>
      </c>
      <c r="AY55" s="207">
        <v>1.2</v>
      </c>
      <c r="AZ55" s="207">
        <v>0</v>
      </c>
      <c r="BA55" s="207">
        <v>0</v>
      </c>
      <c r="BB55" s="207">
        <v>63</v>
      </c>
      <c r="BC55" s="207">
        <v>28.799999999999997</v>
      </c>
      <c r="BD55" s="207">
        <v>4.8</v>
      </c>
      <c r="BE55" s="251">
        <v>36</v>
      </c>
      <c r="BF55" s="251">
        <v>118.80000000000003</v>
      </c>
      <c r="BG55" s="251">
        <v>49.8</v>
      </c>
      <c r="BH55" s="251">
        <v>6</v>
      </c>
      <c r="BI55" s="251">
        <v>86.39999999999999</v>
      </c>
      <c r="BJ55" s="251">
        <v>707.64</v>
      </c>
      <c r="BK55" s="251">
        <v>316.2</v>
      </c>
      <c r="BL55" s="251">
        <v>12.6</v>
      </c>
      <c r="BM55" s="251">
        <v>0</v>
      </c>
      <c r="BN55" s="251">
        <v>0</v>
      </c>
      <c r="BO55" s="251">
        <v>0</v>
      </c>
      <c r="BP55" s="251">
        <v>0</v>
      </c>
      <c r="BQ55" s="251">
        <v>0</v>
      </c>
      <c r="BR55" s="251">
        <v>88.2</v>
      </c>
      <c r="BS55" s="251">
        <v>45.6</v>
      </c>
      <c r="BT55" s="251">
        <v>1.7999999999999998</v>
      </c>
      <c r="BU55" s="251">
        <v>0</v>
      </c>
      <c r="BV55" s="251">
        <v>0</v>
      </c>
      <c r="BW55" s="251">
        <v>0</v>
      </c>
      <c r="BX55" s="251">
        <v>388.1600004000001</v>
      </c>
      <c r="BY55" s="251">
        <v>735.9560003999994</v>
      </c>
      <c r="BZ55" s="251">
        <v>214.1199996</v>
      </c>
      <c r="CA55" s="251">
        <v>38.88</v>
      </c>
      <c r="CB55" s="251">
        <v>0</v>
      </c>
      <c r="CC55" s="251">
        <v>0.6</v>
      </c>
      <c r="CD55" s="251">
        <v>1.2</v>
      </c>
      <c r="CE55" s="251">
        <v>77.39999999999999</v>
      </c>
      <c r="CF55" s="251">
        <v>43.199999999999996</v>
      </c>
      <c r="CG55" s="251">
        <v>0.6</v>
      </c>
      <c r="CH55" s="251">
        <v>0</v>
      </c>
      <c r="CI55" s="251">
        <v>0</v>
      </c>
      <c r="CJ55" s="251">
        <v>0</v>
      </c>
      <c r="CK55" s="251">
        <v>25.8</v>
      </c>
      <c r="CL55" s="251">
        <v>14.399999999999999</v>
      </c>
      <c r="CM55" s="251">
        <v>1.2</v>
      </c>
      <c r="CN55" s="251">
        <v>0</v>
      </c>
      <c r="CO55" s="251">
        <v>0</v>
      </c>
      <c r="CP55" s="251">
        <v>70.04000039999998</v>
      </c>
      <c r="CQ55" s="251">
        <v>24</v>
      </c>
      <c r="CR55" s="251">
        <v>1.7999999999999998</v>
      </c>
      <c r="CS55" s="281">
        <v>80</v>
      </c>
      <c r="CT55" s="281">
        <v>48.333333333333336</v>
      </c>
      <c r="CU55" s="281">
        <v>1.6666666666666667</v>
      </c>
      <c r="CV55" s="281">
        <v>491.4444466666666</v>
      </c>
      <c r="CW55" s="281">
        <v>284.00000166666666</v>
      </c>
      <c r="CX55" s="281">
        <v>3.3333333333333335</v>
      </c>
      <c r="CY55" s="281">
        <v>0</v>
      </c>
      <c r="CZ55" s="281">
        <v>0</v>
      </c>
      <c r="DA55" s="281">
        <v>0</v>
      </c>
      <c r="DB55" s="281">
        <v>65.48333333333333</v>
      </c>
      <c r="DC55" s="281">
        <v>35</v>
      </c>
      <c r="DD55" s="281">
        <v>0</v>
      </c>
      <c r="DE55" s="281">
        <v>613.3333316666664</v>
      </c>
      <c r="DF55" s="281">
        <v>207.05555666666677</v>
      </c>
      <c r="DG55" s="281">
        <v>5</v>
      </c>
    </row>
    <row r="56" spans="1:111" ht="14.25">
      <c r="A56" s="165">
        <v>310</v>
      </c>
      <c r="B56" s="166" t="s">
        <v>51</v>
      </c>
      <c r="C56" s="248">
        <v>0</v>
      </c>
      <c r="D56" s="248">
        <v>0</v>
      </c>
      <c r="E56" s="248">
        <v>18452.5</v>
      </c>
      <c r="F56" s="248">
        <v>0</v>
      </c>
      <c r="G56" s="248">
        <v>0</v>
      </c>
      <c r="H56" s="248">
        <v>2082</v>
      </c>
      <c r="I56" s="248">
        <v>2696</v>
      </c>
      <c r="J56" s="248">
        <v>8890.5</v>
      </c>
      <c r="K56" s="249">
        <v>0</v>
      </c>
      <c r="L56" s="249">
        <v>0</v>
      </c>
      <c r="M56" s="249">
        <v>1</v>
      </c>
      <c r="N56" s="249">
        <v>1</v>
      </c>
      <c r="O56" s="250">
        <v>48</v>
      </c>
      <c r="P56" s="250">
        <v>95</v>
      </c>
      <c r="Q56" s="251">
        <v>3</v>
      </c>
      <c r="R56" s="251">
        <v>13.799999999999999</v>
      </c>
      <c r="S56" s="251">
        <v>5.4</v>
      </c>
      <c r="T56" s="251">
        <v>0</v>
      </c>
      <c r="U56" s="251">
        <v>0.44</v>
      </c>
      <c r="V56" s="251">
        <v>417.1600000000001</v>
      </c>
      <c r="W56" s="251">
        <v>244.40000000000026</v>
      </c>
      <c r="X56" s="251">
        <v>1.7999999999999998</v>
      </c>
      <c r="Y56" s="251">
        <v>0</v>
      </c>
      <c r="Z56" s="251">
        <v>0</v>
      </c>
      <c r="AA56" s="251">
        <v>0</v>
      </c>
      <c r="AB56" s="251">
        <v>0</v>
      </c>
      <c r="AC56" s="251">
        <v>0</v>
      </c>
      <c r="AD56" s="251">
        <v>84.35999999999999</v>
      </c>
      <c r="AE56" s="251">
        <v>39.6</v>
      </c>
      <c r="AF56" s="251">
        <v>0</v>
      </c>
      <c r="AG56" s="207">
        <v>0</v>
      </c>
      <c r="AH56" s="207">
        <v>0</v>
      </c>
      <c r="AI56" s="207">
        <v>0</v>
      </c>
      <c r="AJ56" s="207">
        <v>312.24</v>
      </c>
      <c r="AK56" s="207">
        <v>1230.4399999999994</v>
      </c>
      <c r="AL56" s="207">
        <v>371.2999999999996</v>
      </c>
      <c r="AM56" s="207">
        <v>62.759999999999984</v>
      </c>
      <c r="AN56" s="207">
        <v>2.4</v>
      </c>
      <c r="AO56" s="207">
        <v>0.6</v>
      </c>
      <c r="AP56" s="207">
        <v>0</v>
      </c>
      <c r="AQ56" s="207">
        <v>19.8</v>
      </c>
      <c r="AR56" s="207">
        <v>10.2</v>
      </c>
      <c r="AS56" s="207">
        <v>0</v>
      </c>
      <c r="AT56" s="207">
        <v>0</v>
      </c>
      <c r="AU56" s="207">
        <v>0</v>
      </c>
      <c r="AV56" s="207">
        <v>0</v>
      </c>
      <c r="AW56" s="207">
        <v>5.4</v>
      </c>
      <c r="AX56" s="207">
        <v>1.7999999999999998</v>
      </c>
      <c r="AY56" s="207">
        <v>0</v>
      </c>
      <c r="AZ56" s="207">
        <v>0</v>
      </c>
      <c r="BA56" s="207">
        <v>0</v>
      </c>
      <c r="BB56" s="207">
        <v>91.31999999999998</v>
      </c>
      <c r="BC56" s="207">
        <v>35.16</v>
      </c>
      <c r="BD56" s="207">
        <v>2.2800000000000002</v>
      </c>
      <c r="BE56" s="251">
        <v>2.4</v>
      </c>
      <c r="BF56" s="251">
        <v>30</v>
      </c>
      <c r="BG56" s="251">
        <v>8.4</v>
      </c>
      <c r="BH56" s="251">
        <v>0.6</v>
      </c>
      <c r="BI56" s="251">
        <v>0.6</v>
      </c>
      <c r="BJ56" s="251">
        <v>393.59999999999997</v>
      </c>
      <c r="BK56" s="251">
        <v>197.4</v>
      </c>
      <c r="BL56" s="251">
        <v>2.4</v>
      </c>
      <c r="BM56" s="251">
        <v>0</v>
      </c>
      <c r="BN56" s="251">
        <v>0</v>
      </c>
      <c r="BO56" s="251">
        <v>0</v>
      </c>
      <c r="BP56" s="251">
        <v>0</v>
      </c>
      <c r="BQ56" s="251">
        <v>0</v>
      </c>
      <c r="BR56" s="251">
        <v>87.6</v>
      </c>
      <c r="BS56" s="251">
        <v>32.4</v>
      </c>
      <c r="BT56" s="251">
        <v>0</v>
      </c>
      <c r="BU56" s="251">
        <v>0</v>
      </c>
      <c r="BV56" s="251">
        <v>0</v>
      </c>
      <c r="BW56" s="251">
        <v>0</v>
      </c>
      <c r="BX56" s="251">
        <v>328.1140001999999</v>
      </c>
      <c r="BY56" s="251">
        <v>1216.880003399999</v>
      </c>
      <c r="BZ56" s="251">
        <v>374.2439994000001</v>
      </c>
      <c r="CA56" s="251">
        <v>65.75999999999999</v>
      </c>
      <c r="CB56" s="251">
        <v>4.2</v>
      </c>
      <c r="CC56" s="251">
        <v>1.7999999999999998</v>
      </c>
      <c r="CD56" s="251">
        <v>0.6</v>
      </c>
      <c r="CE56" s="251">
        <v>10.799999999999999</v>
      </c>
      <c r="CF56" s="251">
        <v>10.2</v>
      </c>
      <c r="CG56" s="251">
        <v>0.6</v>
      </c>
      <c r="CH56" s="251">
        <v>0</v>
      </c>
      <c r="CI56" s="251">
        <v>0</v>
      </c>
      <c r="CJ56" s="251">
        <v>0</v>
      </c>
      <c r="CK56" s="251">
        <v>5.3999999999999995</v>
      </c>
      <c r="CL56" s="251">
        <v>1.7999999999999998</v>
      </c>
      <c r="CM56" s="251">
        <v>0</v>
      </c>
      <c r="CN56" s="251">
        <v>0</v>
      </c>
      <c r="CO56" s="251">
        <v>0</v>
      </c>
      <c r="CP56" s="251">
        <v>75.0800004</v>
      </c>
      <c r="CQ56" s="251">
        <v>34.080000000000005</v>
      </c>
      <c r="CR56" s="251">
        <v>1.7999999999999998</v>
      </c>
      <c r="CS56" s="281">
        <v>10</v>
      </c>
      <c r="CT56" s="281">
        <v>5</v>
      </c>
      <c r="CU56" s="281">
        <v>0</v>
      </c>
      <c r="CV56" s="281">
        <v>53.333333333333336</v>
      </c>
      <c r="CW56" s="281">
        <v>41.333333333333336</v>
      </c>
      <c r="CX56" s="281">
        <v>0</v>
      </c>
      <c r="CY56" s="281">
        <v>0</v>
      </c>
      <c r="CZ56" s="281">
        <v>0</v>
      </c>
      <c r="DA56" s="281">
        <v>0</v>
      </c>
      <c r="DB56" s="281">
        <v>16.666666666666668</v>
      </c>
      <c r="DC56" s="281">
        <v>3.3333333333333335</v>
      </c>
      <c r="DD56" s="281">
        <v>0</v>
      </c>
      <c r="DE56" s="281">
        <v>994.2277816666666</v>
      </c>
      <c r="DF56" s="281">
        <v>310.58333500000043</v>
      </c>
      <c r="DG56" s="281">
        <v>5.0000000000000036</v>
      </c>
    </row>
    <row r="57" spans="1:111" ht="14.25">
      <c r="A57" s="165">
        <v>805</v>
      </c>
      <c r="B57" s="166" t="s">
        <v>102</v>
      </c>
      <c r="C57" s="248">
        <v>0</v>
      </c>
      <c r="D57" s="248">
        <v>0</v>
      </c>
      <c r="E57" s="248">
        <v>5964</v>
      </c>
      <c r="F57" s="248">
        <v>0</v>
      </c>
      <c r="G57" s="248">
        <v>0</v>
      </c>
      <c r="H57" s="248">
        <v>1639</v>
      </c>
      <c r="I57" s="248">
        <v>2197</v>
      </c>
      <c r="J57" s="248">
        <v>3482</v>
      </c>
      <c r="K57" s="249">
        <v>0</v>
      </c>
      <c r="L57" s="249">
        <v>0</v>
      </c>
      <c r="M57" s="249">
        <v>0</v>
      </c>
      <c r="N57" s="249">
        <v>0</v>
      </c>
      <c r="O57" s="250">
        <v>14</v>
      </c>
      <c r="P57" s="250">
        <v>96</v>
      </c>
      <c r="Q57" s="251">
        <v>0</v>
      </c>
      <c r="R57" s="251">
        <v>0</v>
      </c>
      <c r="S57" s="251">
        <v>0</v>
      </c>
      <c r="T57" s="251">
        <v>0</v>
      </c>
      <c r="U57" s="251">
        <v>47.40000000000007</v>
      </c>
      <c r="V57" s="251">
        <v>383.4</v>
      </c>
      <c r="W57" s="251">
        <v>161.4</v>
      </c>
      <c r="X57" s="251">
        <v>0</v>
      </c>
      <c r="Y57" s="251">
        <v>0</v>
      </c>
      <c r="Z57" s="251">
        <v>0</v>
      </c>
      <c r="AA57" s="251">
        <v>0</v>
      </c>
      <c r="AB57" s="251">
        <v>0</v>
      </c>
      <c r="AC57" s="251">
        <v>46.20000000000007</v>
      </c>
      <c r="AD57" s="251">
        <v>149.4</v>
      </c>
      <c r="AE57" s="251">
        <v>52.8</v>
      </c>
      <c r="AF57" s="251">
        <v>0.4</v>
      </c>
      <c r="AG57" s="207">
        <v>0</v>
      </c>
      <c r="AH57" s="207">
        <v>0</v>
      </c>
      <c r="AI57" s="207">
        <v>0</v>
      </c>
      <c r="AJ57" s="207">
        <v>187.79999999999984</v>
      </c>
      <c r="AK57" s="207">
        <v>75.00526200000002</v>
      </c>
      <c r="AL57" s="207">
        <v>16.8</v>
      </c>
      <c r="AM57" s="207">
        <v>0</v>
      </c>
      <c r="AN57" s="207">
        <v>0</v>
      </c>
      <c r="AO57" s="207">
        <v>0</v>
      </c>
      <c r="AP57" s="207">
        <v>0</v>
      </c>
      <c r="AQ57" s="207">
        <v>87.6</v>
      </c>
      <c r="AR57" s="207">
        <v>44.4</v>
      </c>
      <c r="AS57" s="207">
        <v>0</v>
      </c>
      <c r="AT57" s="207">
        <v>0</v>
      </c>
      <c r="AU57" s="207">
        <v>0</v>
      </c>
      <c r="AV57" s="207">
        <v>0</v>
      </c>
      <c r="AW57" s="207">
        <v>55.199999999999996</v>
      </c>
      <c r="AX57" s="207">
        <v>28.799999999999997</v>
      </c>
      <c r="AY57" s="207">
        <v>0</v>
      </c>
      <c r="AZ57" s="207">
        <v>0</v>
      </c>
      <c r="BA57" s="207">
        <v>0</v>
      </c>
      <c r="BB57" s="207">
        <v>16.2</v>
      </c>
      <c r="BC57" s="207">
        <v>4.8</v>
      </c>
      <c r="BD57" s="207">
        <v>0</v>
      </c>
      <c r="BE57" s="251">
        <v>0</v>
      </c>
      <c r="BF57" s="251">
        <v>0</v>
      </c>
      <c r="BG57" s="251">
        <v>0</v>
      </c>
      <c r="BH57" s="251">
        <v>0</v>
      </c>
      <c r="BI57" s="251">
        <v>48.6</v>
      </c>
      <c r="BJ57" s="251">
        <v>351.84</v>
      </c>
      <c r="BK57" s="251">
        <v>140.4</v>
      </c>
      <c r="BL57" s="251">
        <v>0</v>
      </c>
      <c r="BM57" s="251">
        <v>0</v>
      </c>
      <c r="BN57" s="251">
        <v>0</v>
      </c>
      <c r="BO57" s="251">
        <v>0</v>
      </c>
      <c r="BP57" s="251">
        <v>0</v>
      </c>
      <c r="BQ57" s="251">
        <v>54</v>
      </c>
      <c r="BR57" s="251">
        <v>169.79999999999998</v>
      </c>
      <c r="BS57" s="251">
        <v>57</v>
      </c>
      <c r="BT57" s="251">
        <v>0</v>
      </c>
      <c r="BU57" s="251">
        <v>0</v>
      </c>
      <c r="BV57" s="251">
        <v>0</v>
      </c>
      <c r="BW57" s="251">
        <v>0</v>
      </c>
      <c r="BX57" s="251">
        <v>166.79999999999998</v>
      </c>
      <c r="BY57" s="251">
        <v>94.5600000000001</v>
      </c>
      <c r="BZ57" s="251">
        <v>17.400000000000002</v>
      </c>
      <c r="CA57" s="251">
        <v>0.6</v>
      </c>
      <c r="CB57" s="251">
        <v>0</v>
      </c>
      <c r="CC57" s="251">
        <v>0</v>
      </c>
      <c r="CD57" s="251">
        <v>0</v>
      </c>
      <c r="CE57" s="251">
        <v>106.2</v>
      </c>
      <c r="CF57" s="251">
        <v>43.199999999999996</v>
      </c>
      <c r="CG57" s="251">
        <v>0</v>
      </c>
      <c r="CH57" s="251">
        <v>0</v>
      </c>
      <c r="CI57" s="251">
        <v>0</v>
      </c>
      <c r="CJ57" s="251">
        <v>0</v>
      </c>
      <c r="CK57" s="251">
        <v>67.2</v>
      </c>
      <c r="CL57" s="251">
        <v>24</v>
      </c>
      <c r="CM57" s="251">
        <v>0</v>
      </c>
      <c r="CN57" s="251">
        <v>0</v>
      </c>
      <c r="CO57" s="251">
        <v>0</v>
      </c>
      <c r="CP57" s="251">
        <v>23.759999999999994</v>
      </c>
      <c r="CQ57" s="251">
        <v>1.2</v>
      </c>
      <c r="CR57" s="251">
        <v>0</v>
      </c>
      <c r="CS57" s="281">
        <v>0</v>
      </c>
      <c r="CT57" s="281">
        <v>0</v>
      </c>
      <c r="CU57" s="281">
        <v>0</v>
      </c>
      <c r="CV57" s="281">
        <v>76.905555</v>
      </c>
      <c r="CW57" s="281">
        <v>29.833335</v>
      </c>
      <c r="CX57" s="281">
        <v>0</v>
      </c>
      <c r="CY57" s="281">
        <v>0</v>
      </c>
      <c r="CZ57" s="281">
        <v>0</v>
      </c>
      <c r="DA57" s="281">
        <v>0</v>
      </c>
      <c r="DB57" s="281">
        <v>59.27777833333334</v>
      </c>
      <c r="DC57" s="281">
        <v>28.222221666666663</v>
      </c>
      <c r="DD57" s="281">
        <v>0</v>
      </c>
      <c r="DE57" s="281">
        <v>322.0055550000003</v>
      </c>
      <c r="DF57" s="281">
        <v>108.444445</v>
      </c>
      <c r="DG57" s="281">
        <v>1.6666666666666667</v>
      </c>
    </row>
    <row r="58" spans="1:111" ht="14.25">
      <c r="A58" s="165">
        <v>311</v>
      </c>
      <c r="B58" s="166" t="s">
        <v>52</v>
      </c>
      <c r="C58" s="248">
        <v>0</v>
      </c>
      <c r="D58" s="248">
        <v>0</v>
      </c>
      <c r="E58" s="248">
        <v>18385</v>
      </c>
      <c r="F58" s="248">
        <v>0</v>
      </c>
      <c r="G58" s="248">
        <v>0</v>
      </c>
      <c r="H58" s="248">
        <v>1940.5</v>
      </c>
      <c r="I58" s="248">
        <v>3182</v>
      </c>
      <c r="J58" s="248">
        <v>12603.5</v>
      </c>
      <c r="K58" s="249">
        <v>0</v>
      </c>
      <c r="L58" s="249">
        <v>2</v>
      </c>
      <c r="M58" s="249">
        <v>2</v>
      </c>
      <c r="N58" s="249">
        <v>4</v>
      </c>
      <c r="O58" s="250">
        <v>31</v>
      </c>
      <c r="P58" s="250">
        <v>95</v>
      </c>
      <c r="Q58" s="251">
        <v>0</v>
      </c>
      <c r="R58" s="251">
        <v>0</v>
      </c>
      <c r="S58" s="251">
        <v>0</v>
      </c>
      <c r="T58" s="251">
        <v>0</v>
      </c>
      <c r="U58" s="251">
        <v>8.279999999999998</v>
      </c>
      <c r="V58" s="251">
        <v>300.7599999999997</v>
      </c>
      <c r="W58" s="251">
        <v>133.32000000000002</v>
      </c>
      <c r="X58" s="251">
        <v>0</v>
      </c>
      <c r="Y58" s="251">
        <v>0</v>
      </c>
      <c r="Z58" s="251">
        <v>0</v>
      </c>
      <c r="AA58" s="251">
        <v>0</v>
      </c>
      <c r="AB58" s="251">
        <v>0</v>
      </c>
      <c r="AC58" s="251">
        <v>0.6</v>
      </c>
      <c r="AD58" s="251">
        <v>48.6</v>
      </c>
      <c r="AE58" s="251">
        <v>23.4</v>
      </c>
      <c r="AF58" s="251">
        <v>0.6</v>
      </c>
      <c r="AG58" s="207">
        <v>0</v>
      </c>
      <c r="AH58" s="207">
        <v>0</v>
      </c>
      <c r="AI58" s="207">
        <v>0</v>
      </c>
      <c r="AJ58" s="207">
        <v>330.0800000000004</v>
      </c>
      <c r="AK58" s="207">
        <v>1402.3200000000031</v>
      </c>
      <c r="AL58" s="207">
        <v>474.5399999999989</v>
      </c>
      <c r="AM58" s="207">
        <v>40.01999999999999</v>
      </c>
      <c r="AN58" s="207">
        <v>0</v>
      </c>
      <c r="AO58" s="207">
        <v>0</v>
      </c>
      <c r="AP58" s="207">
        <v>0</v>
      </c>
      <c r="AQ58" s="207">
        <v>42.84</v>
      </c>
      <c r="AR58" s="207">
        <v>18.12</v>
      </c>
      <c r="AS58" s="207">
        <v>0</v>
      </c>
      <c r="AT58" s="207">
        <v>0</v>
      </c>
      <c r="AU58" s="207">
        <v>0</v>
      </c>
      <c r="AV58" s="207">
        <v>0</v>
      </c>
      <c r="AW58" s="207">
        <v>9.6</v>
      </c>
      <c r="AX58" s="207">
        <v>4.8</v>
      </c>
      <c r="AY58" s="207">
        <v>0</v>
      </c>
      <c r="AZ58" s="207">
        <v>0</v>
      </c>
      <c r="BA58" s="207">
        <v>0</v>
      </c>
      <c r="BB58" s="207">
        <v>84.46000000000002</v>
      </c>
      <c r="BC58" s="207">
        <v>41.01999999999999</v>
      </c>
      <c r="BD58" s="207">
        <v>0.6</v>
      </c>
      <c r="BE58" s="251">
        <v>0</v>
      </c>
      <c r="BF58" s="251">
        <v>0</v>
      </c>
      <c r="BG58" s="251">
        <v>0</v>
      </c>
      <c r="BH58" s="251">
        <v>0</v>
      </c>
      <c r="BI58" s="251">
        <v>5.159999999999999</v>
      </c>
      <c r="BJ58" s="251">
        <v>362.11999979999996</v>
      </c>
      <c r="BK58" s="251">
        <v>148.92</v>
      </c>
      <c r="BL58" s="251">
        <v>1.2</v>
      </c>
      <c r="BM58" s="251">
        <v>0</v>
      </c>
      <c r="BN58" s="251">
        <v>0</v>
      </c>
      <c r="BO58" s="251">
        <v>0</v>
      </c>
      <c r="BP58" s="251">
        <v>0</v>
      </c>
      <c r="BQ58" s="251">
        <v>0.6</v>
      </c>
      <c r="BR58" s="251">
        <v>56.279999999999994</v>
      </c>
      <c r="BS58" s="251">
        <v>24</v>
      </c>
      <c r="BT58" s="251">
        <v>0</v>
      </c>
      <c r="BU58" s="251">
        <v>0</v>
      </c>
      <c r="BV58" s="251">
        <v>0</v>
      </c>
      <c r="BW58" s="251">
        <v>0</v>
      </c>
      <c r="BX58" s="251">
        <v>320.5167990000001</v>
      </c>
      <c r="BY58" s="251">
        <v>1375.6180049999998</v>
      </c>
      <c r="BZ58" s="251">
        <v>431.82640140000007</v>
      </c>
      <c r="CA58" s="251">
        <v>38.620000199999986</v>
      </c>
      <c r="CB58" s="251">
        <v>0</v>
      </c>
      <c r="CC58" s="251">
        <v>0</v>
      </c>
      <c r="CD58" s="251">
        <v>0</v>
      </c>
      <c r="CE58" s="251">
        <v>34.56</v>
      </c>
      <c r="CF58" s="251">
        <v>11.88</v>
      </c>
      <c r="CG58" s="251">
        <v>0</v>
      </c>
      <c r="CH58" s="251">
        <v>0</v>
      </c>
      <c r="CI58" s="251">
        <v>0</v>
      </c>
      <c r="CJ58" s="251">
        <v>0</v>
      </c>
      <c r="CK58" s="251">
        <v>6.6</v>
      </c>
      <c r="CL58" s="251">
        <v>6</v>
      </c>
      <c r="CM58" s="251">
        <v>0</v>
      </c>
      <c r="CN58" s="251">
        <v>0</v>
      </c>
      <c r="CO58" s="251">
        <v>0</v>
      </c>
      <c r="CP58" s="251">
        <v>82.29999959999999</v>
      </c>
      <c r="CQ58" s="251">
        <v>29.144000399999996</v>
      </c>
      <c r="CR58" s="251">
        <v>0.6</v>
      </c>
      <c r="CS58" s="281">
        <v>0</v>
      </c>
      <c r="CT58" s="281">
        <v>0</v>
      </c>
      <c r="CU58" s="281">
        <v>0</v>
      </c>
      <c r="CV58" s="281">
        <v>189.00000000000003</v>
      </c>
      <c r="CW58" s="281">
        <v>105.66666666666667</v>
      </c>
      <c r="CX58" s="281">
        <v>1.6666666666666667</v>
      </c>
      <c r="CY58" s="281">
        <v>0</v>
      </c>
      <c r="CZ58" s="281">
        <v>0</v>
      </c>
      <c r="DA58" s="281">
        <v>0</v>
      </c>
      <c r="DB58" s="281">
        <v>36.00000000000001</v>
      </c>
      <c r="DC58" s="281">
        <v>12.333333333333334</v>
      </c>
      <c r="DD58" s="281">
        <v>0</v>
      </c>
      <c r="DE58" s="281">
        <v>1212.3044449999993</v>
      </c>
      <c r="DF58" s="281">
        <v>371.4944466666668</v>
      </c>
      <c r="DG58" s="281">
        <v>13.52777833333333</v>
      </c>
    </row>
    <row r="59" spans="1:111" ht="14.25">
      <c r="A59" s="165">
        <v>884</v>
      </c>
      <c r="B59" s="166" t="s">
        <v>152</v>
      </c>
      <c r="C59" s="248">
        <v>0</v>
      </c>
      <c r="D59" s="248">
        <v>0</v>
      </c>
      <c r="E59" s="248">
        <v>9504</v>
      </c>
      <c r="F59" s="248">
        <v>0</v>
      </c>
      <c r="G59" s="248">
        <v>0</v>
      </c>
      <c r="H59" s="248">
        <v>3231</v>
      </c>
      <c r="I59" s="248">
        <v>3649</v>
      </c>
      <c r="J59" s="248">
        <v>5387</v>
      </c>
      <c r="K59" s="249">
        <v>0</v>
      </c>
      <c r="L59" s="249">
        <v>0</v>
      </c>
      <c r="M59" s="249">
        <v>2</v>
      </c>
      <c r="N59" s="249">
        <v>0</v>
      </c>
      <c r="O59" s="250">
        <v>23</v>
      </c>
      <c r="P59" s="250">
        <v>36</v>
      </c>
      <c r="Q59" s="251">
        <v>0</v>
      </c>
      <c r="R59" s="251">
        <v>0</v>
      </c>
      <c r="S59" s="251">
        <v>0</v>
      </c>
      <c r="T59" s="251">
        <v>0</v>
      </c>
      <c r="U59" s="251">
        <v>0.72</v>
      </c>
      <c r="V59" s="251">
        <v>141.04000000000005</v>
      </c>
      <c r="W59" s="251">
        <v>65.35999999999999</v>
      </c>
      <c r="X59" s="251">
        <v>1.2</v>
      </c>
      <c r="Y59" s="251">
        <v>0</v>
      </c>
      <c r="Z59" s="251">
        <v>0</v>
      </c>
      <c r="AA59" s="251">
        <v>0</v>
      </c>
      <c r="AB59" s="251">
        <v>0</v>
      </c>
      <c r="AC59" s="251">
        <v>1.32</v>
      </c>
      <c r="AD59" s="251">
        <v>46.91999999999996</v>
      </c>
      <c r="AE59" s="251">
        <v>18.740000000000006</v>
      </c>
      <c r="AF59" s="251">
        <v>0</v>
      </c>
      <c r="AG59" s="207">
        <v>0</v>
      </c>
      <c r="AH59" s="207">
        <v>0</v>
      </c>
      <c r="AI59" s="207">
        <v>0</v>
      </c>
      <c r="AJ59" s="207">
        <v>201.62471599999995</v>
      </c>
      <c r="AK59" s="207">
        <v>916.4852069999997</v>
      </c>
      <c r="AL59" s="207">
        <v>342.87577600000003</v>
      </c>
      <c r="AM59" s="207">
        <v>22.590525999999997</v>
      </c>
      <c r="AN59" s="207">
        <v>0</v>
      </c>
      <c r="AO59" s="207">
        <v>0</v>
      </c>
      <c r="AP59" s="207">
        <v>0</v>
      </c>
      <c r="AQ59" s="207">
        <v>30.480000000000004</v>
      </c>
      <c r="AR59" s="207">
        <v>16.04</v>
      </c>
      <c r="AS59" s="207">
        <v>0.6</v>
      </c>
      <c r="AT59" s="207">
        <v>0</v>
      </c>
      <c r="AU59" s="207">
        <v>0</v>
      </c>
      <c r="AV59" s="207">
        <v>0</v>
      </c>
      <c r="AW59" s="207">
        <v>6.859999999999999</v>
      </c>
      <c r="AX59" s="207">
        <v>4.199999999999999</v>
      </c>
      <c r="AY59" s="207">
        <v>0</v>
      </c>
      <c r="AZ59" s="207">
        <v>0</v>
      </c>
      <c r="BA59" s="207">
        <v>0</v>
      </c>
      <c r="BB59" s="207">
        <v>57.29946999999997</v>
      </c>
      <c r="BC59" s="207">
        <v>25.941052000000003</v>
      </c>
      <c r="BD59" s="207">
        <v>0.58</v>
      </c>
      <c r="BE59" s="251">
        <v>0</v>
      </c>
      <c r="BF59" s="251">
        <v>0</v>
      </c>
      <c r="BG59" s="251">
        <v>0</v>
      </c>
      <c r="BH59" s="251">
        <v>0</v>
      </c>
      <c r="BI59" s="251">
        <v>7.4399999999999995</v>
      </c>
      <c r="BJ59" s="251">
        <v>131.08000019999997</v>
      </c>
      <c r="BK59" s="251">
        <v>57.959999999999994</v>
      </c>
      <c r="BL59" s="251">
        <v>0</v>
      </c>
      <c r="BM59" s="251">
        <v>0</v>
      </c>
      <c r="BN59" s="251">
        <v>0</v>
      </c>
      <c r="BO59" s="251">
        <v>0</v>
      </c>
      <c r="BP59" s="251">
        <v>0</v>
      </c>
      <c r="BQ59" s="251">
        <v>6.180000000000001</v>
      </c>
      <c r="BR59" s="251">
        <v>53.167999800000004</v>
      </c>
      <c r="BS59" s="251">
        <v>24.036</v>
      </c>
      <c r="BT59" s="251">
        <v>0</v>
      </c>
      <c r="BU59" s="251">
        <v>0</v>
      </c>
      <c r="BV59" s="251">
        <v>0</v>
      </c>
      <c r="BW59" s="251">
        <v>0</v>
      </c>
      <c r="BX59" s="251">
        <v>166.47527699999998</v>
      </c>
      <c r="BY59" s="251">
        <v>831.3537696</v>
      </c>
      <c r="BZ59" s="251">
        <v>302.1162221999999</v>
      </c>
      <c r="CA59" s="251">
        <v>21.36</v>
      </c>
      <c r="CB59" s="251">
        <v>0</v>
      </c>
      <c r="CC59" s="251">
        <v>0</v>
      </c>
      <c r="CD59" s="251">
        <v>0</v>
      </c>
      <c r="CE59" s="251">
        <v>32.4</v>
      </c>
      <c r="CF59" s="251">
        <v>10.68</v>
      </c>
      <c r="CG59" s="251">
        <v>0</v>
      </c>
      <c r="CH59" s="251">
        <v>0</v>
      </c>
      <c r="CI59" s="251">
        <v>0</v>
      </c>
      <c r="CJ59" s="251">
        <v>0</v>
      </c>
      <c r="CK59" s="251">
        <v>0.96</v>
      </c>
      <c r="CL59" s="251">
        <v>1.2</v>
      </c>
      <c r="CM59" s="251">
        <v>0</v>
      </c>
      <c r="CN59" s="251">
        <v>0</v>
      </c>
      <c r="CO59" s="251">
        <v>0</v>
      </c>
      <c r="CP59" s="251">
        <v>83.345268</v>
      </c>
      <c r="CQ59" s="251">
        <v>32.50105319999999</v>
      </c>
      <c r="CR59" s="251">
        <v>0</v>
      </c>
      <c r="CS59" s="281">
        <v>0</v>
      </c>
      <c r="CT59" s="281">
        <v>0</v>
      </c>
      <c r="CU59" s="281">
        <v>0</v>
      </c>
      <c r="CV59" s="281">
        <v>93.38888833333334</v>
      </c>
      <c r="CW59" s="281">
        <v>41.666665</v>
      </c>
      <c r="CX59" s="281">
        <v>0</v>
      </c>
      <c r="CY59" s="281">
        <v>0</v>
      </c>
      <c r="CZ59" s="281">
        <v>0</v>
      </c>
      <c r="DA59" s="281">
        <v>0</v>
      </c>
      <c r="DB59" s="281">
        <v>43.22222166666667</v>
      </c>
      <c r="DC59" s="281">
        <v>25.777776666666668</v>
      </c>
      <c r="DD59" s="281">
        <v>0</v>
      </c>
      <c r="DE59" s="281">
        <v>924.0666916666673</v>
      </c>
      <c r="DF59" s="281">
        <v>377.45222666666643</v>
      </c>
      <c r="DG59" s="281">
        <v>6.666666666666667</v>
      </c>
    </row>
    <row r="60" spans="1:111" ht="14.25">
      <c r="A60" s="165">
        <v>919</v>
      </c>
      <c r="B60" s="166" t="s">
        <v>168</v>
      </c>
      <c r="C60" s="248">
        <v>0</v>
      </c>
      <c r="D60" s="248">
        <v>0</v>
      </c>
      <c r="E60" s="248">
        <v>87295.5</v>
      </c>
      <c r="F60" s="248">
        <v>0</v>
      </c>
      <c r="G60" s="248">
        <v>202</v>
      </c>
      <c r="H60" s="248">
        <v>14493.5</v>
      </c>
      <c r="I60" s="248">
        <v>11786</v>
      </c>
      <c r="J60" s="248">
        <v>50622</v>
      </c>
      <c r="K60" s="249">
        <v>1</v>
      </c>
      <c r="L60" s="249">
        <v>5</v>
      </c>
      <c r="M60" s="249">
        <v>3</v>
      </c>
      <c r="N60" s="249">
        <v>1</v>
      </c>
      <c r="O60" s="250">
        <v>150</v>
      </c>
      <c r="P60" s="250">
        <v>194</v>
      </c>
      <c r="Q60" s="251">
        <v>106.69999999999975</v>
      </c>
      <c r="R60" s="251">
        <v>601.3200000000002</v>
      </c>
      <c r="S60" s="251">
        <v>259.80000000000007</v>
      </c>
      <c r="T60" s="251">
        <v>19.2</v>
      </c>
      <c r="U60" s="251">
        <v>47.96000000000006</v>
      </c>
      <c r="V60" s="251">
        <v>2945.899999999992</v>
      </c>
      <c r="W60" s="251">
        <v>1599.5800000000002</v>
      </c>
      <c r="X60" s="251">
        <v>49.92</v>
      </c>
      <c r="Y60" s="251">
        <v>0</v>
      </c>
      <c r="Z60" s="251">
        <v>0</v>
      </c>
      <c r="AA60" s="251">
        <v>0</v>
      </c>
      <c r="AB60" s="251">
        <v>0</v>
      </c>
      <c r="AC60" s="251">
        <v>4.32</v>
      </c>
      <c r="AD60" s="251">
        <v>294.14000000000004</v>
      </c>
      <c r="AE60" s="251">
        <v>158.77999999999992</v>
      </c>
      <c r="AF60" s="251">
        <v>4.2</v>
      </c>
      <c r="AG60" s="207">
        <v>0</v>
      </c>
      <c r="AH60" s="207">
        <v>0</v>
      </c>
      <c r="AI60" s="207">
        <v>0</v>
      </c>
      <c r="AJ60" s="207">
        <v>1159.5143779999964</v>
      </c>
      <c r="AK60" s="207">
        <v>4465.483151999979</v>
      </c>
      <c r="AL60" s="207">
        <v>1080.153893000002</v>
      </c>
      <c r="AM60" s="207">
        <v>107.98260600000005</v>
      </c>
      <c r="AN60" s="207">
        <v>100.2</v>
      </c>
      <c r="AO60" s="207">
        <v>41.4</v>
      </c>
      <c r="AP60" s="207">
        <v>5.800000000000001</v>
      </c>
      <c r="AQ60" s="207">
        <v>263.71999999999997</v>
      </c>
      <c r="AR60" s="207">
        <v>159</v>
      </c>
      <c r="AS60" s="207">
        <v>3.5999999999999996</v>
      </c>
      <c r="AT60" s="207">
        <v>0</v>
      </c>
      <c r="AU60" s="207">
        <v>0</v>
      </c>
      <c r="AV60" s="207">
        <v>0</v>
      </c>
      <c r="AW60" s="207">
        <v>25.8</v>
      </c>
      <c r="AX60" s="207">
        <v>14.399999999999999</v>
      </c>
      <c r="AY60" s="207">
        <v>1.2</v>
      </c>
      <c r="AZ60" s="207">
        <v>0</v>
      </c>
      <c r="BA60" s="207">
        <v>0</v>
      </c>
      <c r="BB60" s="207">
        <v>466.5199879999998</v>
      </c>
      <c r="BC60" s="207">
        <v>98.19473399999991</v>
      </c>
      <c r="BD60" s="207">
        <v>7.8</v>
      </c>
      <c r="BE60" s="251">
        <v>99.1399992</v>
      </c>
      <c r="BF60" s="251">
        <v>599.9699994</v>
      </c>
      <c r="BG60" s="251">
        <v>212.46</v>
      </c>
      <c r="BH60" s="251">
        <v>23.88</v>
      </c>
      <c r="BI60" s="251">
        <v>35.56000019999999</v>
      </c>
      <c r="BJ60" s="251">
        <v>2667.0199997999994</v>
      </c>
      <c r="BK60" s="251">
        <v>1368.5399993999995</v>
      </c>
      <c r="BL60" s="251">
        <v>59.75999999999999</v>
      </c>
      <c r="BM60" s="251">
        <v>0</v>
      </c>
      <c r="BN60" s="251">
        <v>0</v>
      </c>
      <c r="BO60" s="251">
        <v>0</v>
      </c>
      <c r="BP60" s="251">
        <v>0</v>
      </c>
      <c r="BQ60" s="251">
        <v>13.3599996</v>
      </c>
      <c r="BR60" s="251">
        <v>486.47999999999996</v>
      </c>
      <c r="BS60" s="251">
        <v>247.52000040000001</v>
      </c>
      <c r="BT60" s="251">
        <v>10.2</v>
      </c>
      <c r="BU60" s="251">
        <v>0</v>
      </c>
      <c r="BV60" s="251">
        <v>0</v>
      </c>
      <c r="BW60" s="251">
        <v>0</v>
      </c>
      <c r="BX60" s="251">
        <v>1087.6051331999995</v>
      </c>
      <c r="BY60" s="251">
        <v>4491.457771799999</v>
      </c>
      <c r="BZ60" s="251">
        <v>1115.8844448000002</v>
      </c>
      <c r="CA60" s="251">
        <v>93.0875478</v>
      </c>
      <c r="CB60" s="251">
        <v>100.55999999999999</v>
      </c>
      <c r="CC60" s="251">
        <v>37.199999999999996</v>
      </c>
      <c r="CD60" s="251">
        <v>4.2</v>
      </c>
      <c r="CE60" s="251">
        <v>325.87999980000006</v>
      </c>
      <c r="CF60" s="251">
        <v>168.6799998</v>
      </c>
      <c r="CG60" s="251">
        <v>6.6</v>
      </c>
      <c r="CH60" s="251">
        <v>0</v>
      </c>
      <c r="CI60" s="251">
        <v>0</v>
      </c>
      <c r="CJ60" s="251">
        <v>0</v>
      </c>
      <c r="CK60" s="251">
        <v>62.4</v>
      </c>
      <c r="CL60" s="251">
        <v>33.5200002</v>
      </c>
      <c r="CM60" s="251">
        <v>1.2</v>
      </c>
      <c r="CN60" s="251">
        <v>0</v>
      </c>
      <c r="CO60" s="251">
        <v>0</v>
      </c>
      <c r="CP60" s="251">
        <v>465.3977273999996</v>
      </c>
      <c r="CQ60" s="251">
        <v>95.02353660000004</v>
      </c>
      <c r="CR60" s="251">
        <v>8.76</v>
      </c>
      <c r="CS60" s="281">
        <v>492.6944466666667</v>
      </c>
      <c r="CT60" s="281">
        <v>182.97222166666666</v>
      </c>
      <c r="CU60" s="281">
        <v>16.666666666666668</v>
      </c>
      <c r="CV60" s="281">
        <v>900.2777783333331</v>
      </c>
      <c r="CW60" s="281">
        <v>506.3277683333333</v>
      </c>
      <c r="CX60" s="281">
        <v>20</v>
      </c>
      <c r="CY60" s="281">
        <v>0</v>
      </c>
      <c r="CZ60" s="281">
        <v>0</v>
      </c>
      <c r="DA60" s="281">
        <v>0</v>
      </c>
      <c r="DB60" s="281">
        <v>198.00000166666666</v>
      </c>
      <c r="DC60" s="281">
        <v>102.08333166666667</v>
      </c>
      <c r="DD60" s="281">
        <v>5</v>
      </c>
      <c r="DE60" s="281">
        <v>5699.284411666661</v>
      </c>
      <c r="DF60" s="281">
        <v>1890.7311133333383</v>
      </c>
      <c r="DG60" s="281">
        <v>66.95111166666665</v>
      </c>
    </row>
    <row r="61" spans="1:111" ht="14.25">
      <c r="A61" s="165">
        <v>312</v>
      </c>
      <c r="B61" s="166" t="s">
        <v>53</v>
      </c>
      <c r="C61" s="248">
        <v>0</v>
      </c>
      <c r="D61" s="248">
        <v>0</v>
      </c>
      <c r="E61" s="248">
        <v>19230.5</v>
      </c>
      <c r="F61" s="248">
        <v>0</v>
      </c>
      <c r="G61" s="248">
        <v>0</v>
      </c>
      <c r="H61" s="248">
        <v>1298</v>
      </c>
      <c r="I61" s="248">
        <v>8650.5</v>
      </c>
      <c r="J61" s="248">
        <v>14582</v>
      </c>
      <c r="K61" s="249">
        <v>0</v>
      </c>
      <c r="L61" s="249">
        <v>3</v>
      </c>
      <c r="M61" s="249">
        <v>8</v>
      </c>
      <c r="N61" s="249">
        <v>0</v>
      </c>
      <c r="O61" s="250">
        <v>60.5</v>
      </c>
      <c r="P61" s="250">
        <v>118</v>
      </c>
      <c r="Q61" s="251">
        <v>18.6</v>
      </c>
      <c r="R61" s="251">
        <v>51.6</v>
      </c>
      <c r="S61" s="251">
        <v>12</v>
      </c>
      <c r="T61" s="251">
        <v>0</v>
      </c>
      <c r="U61" s="251">
        <v>4.2</v>
      </c>
      <c r="V61" s="251">
        <v>972.2399999999997</v>
      </c>
      <c r="W61" s="251">
        <v>439.09999999999985</v>
      </c>
      <c r="X61" s="251">
        <v>3.5999999999999996</v>
      </c>
      <c r="Y61" s="251">
        <v>0</v>
      </c>
      <c r="Z61" s="251">
        <v>0</v>
      </c>
      <c r="AA61" s="251">
        <v>0</v>
      </c>
      <c r="AB61" s="251">
        <v>0</v>
      </c>
      <c r="AC61" s="251">
        <v>18</v>
      </c>
      <c r="AD61" s="251">
        <v>408.5999999999999</v>
      </c>
      <c r="AE61" s="251">
        <v>196.09999999999988</v>
      </c>
      <c r="AF61" s="251">
        <v>0.6</v>
      </c>
      <c r="AG61" s="207">
        <v>0</v>
      </c>
      <c r="AH61" s="207">
        <v>0</v>
      </c>
      <c r="AI61" s="207">
        <v>0</v>
      </c>
      <c r="AJ61" s="207">
        <v>327.3200000000003</v>
      </c>
      <c r="AK61" s="207">
        <v>860.2789469999993</v>
      </c>
      <c r="AL61" s="207">
        <v>241.36000000000007</v>
      </c>
      <c r="AM61" s="207">
        <v>77.4</v>
      </c>
      <c r="AN61" s="207">
        <v>5.4</v>
      </c>
      <c r="AO61" s="207">
        <v>0</v>
      </c>
      <c r="AP61" s="207">
        <v>0</v>
      </c>
      <c r="AQ61" s="207">
        <v>92.4</v>
      </c>
      <c r="AR61" s="207">
        <v>45</v>
      </c>
      <c r="AS61" s="207">
        <v>0.6</v>
      </c>
      <c r="AT61" s="207">
        <v>0</v>
      </c>
      <c r="AU61" s="207">
        <v>0</v>
      </c>
      <c r="AV61" s="207">
        <v>0</v>
      </c>
      <c r="AW61" s="207">
        <v>30.599999999999998</v>
      </c>
      <c r="AX61" s="207">
        <v>22.2</v>
      </c>
      <c r="AY61" s="207">
        <v>0</v>
      </c>
      <c r="AZ61" s="207">
        <v>0</v>
      </c>
      <c r="BA61" s="207">
        <v>0</v>
      </c>
      <c r="BB61" s="207">
        <v>66.14</v>
      </c>
      <c r="BC61" s="207">
        <v>7.8</v>
      </c>
      <c r="BD61" s="207">
        <v>0.6</v>
      </c>
      <c r="BE61" s="251">
        <v>24</v>
      </c>
      <c r="BF61" s="251">
        <v>45</v>
      </c>
      <c r="BG61" s="251">
        <v>17.4</v>
      </c>
      <c r="BH61" s="251">
        <v>0.6</v>
      </c>
      <c r="BI61" s="251">
        <v>0</v>
      </c>
      <c r="BJ61" s="251">
        <v>876</v>
      </c>
      <c r="BK61" s="251">
        <v>411</v>
      </c>
      <c r="BL61" s="251">
        <v>4.8</v>
      </c>
      <c r="BM61" s="251">
        <v>0</v>
      </c>
      <c r="BN61" s="251">
        <v>0</v>
      </c>
      <c r="BO61" s="251">
        <v>0</v>
      </c>
      <c r="BP61" s="251">
        <v>0</v>
      </c>
      <c r="BQ61" s="251">
        <v>10.799999999999999</v>
      </c>
      <c r="BR61" s="251">
        <v>502.2</v>
      </c>
      <c r="BS61" s="251">
        <v>194.4</v>
      </c>
      <c r="BT61" s="251">
        <v>0</v>
      </c>
      <c r="BU61" s="251">
        <v>0</v>
      </c>
      <c r="BV61" s="251">
        <v>0</v>
      </c>
      <c r="BW61" s="251">
        <v>0</v>
      </c>
      <c r="BX61" s="251">
        <v>356.1552</v>
      </c>
      <c r="BY61" s="251">
        <v>953.3787965999994</v>
      </c>
      <c r="BZ61" s="251">
        <v>224.85359879999996</v>
      </c>
      <c r="CA61" s="251">
        <v>70.656</v>
      </c>
      <c r="CB61" s="251">
        <v>3.5999999999999996</v>
      </c>
      <c r="CC61" s="251">
        <v>0.6</v>
      </c>
      <c r="CD61" s="251">
        <v>0</v>
      </c>
      <c r="CE61" s="251">
        <v>76.8</v>
      </c>
      <c r="CF61" s="251">
        <v>48.6</v>
      </c>
      <c r="CG61" s="251">
        <v>0</v>
      </c>
      <c r="CH61" s="251">
        <v>0</v>
      </c>
      <c r="CI61" s="251">
        <v>0</v>
      </c>
      <c r="CJ61" s="251">
        <v>0</v>
      </c>
      <c r="CK61" s="251">
        <v>30.599999999999998</v>
      </c>
      <c r="CL61" s="251">
        <v>16.8</v>
      </c>
      <c r="CM61" s="251">
        <v>0</v>
      </c>
      <c r="CN61" s="251">
        <v>0</v>
      </c>
      <c r="CO61" s="251">
        <v>0</v>
      </c>
      <c r="CP61" s="251">
        <v>54.4000002</v>
      </c>
      <c r="CQ61" s="251">
        <v>13.400000399999998</v>
      </c>
      <c r="CR61" s="251">
        <v>0</v>
      </c>
      <c r="CS61" s="281">
        <v>30</v>
      </c>
      <c r="CT61" s="281">
        <v>11.666666666666668</v>
      </c>
      <c r="CU61" s="281">
        <v>0</v>
      </c>
      <c r="CV61" s="281">
        <v>172.66666666666669</v>
      </c>
      <c r="CW61" s="281">
        <v>118.77777833333333</v>
      </c>
      <c r="CX61" s="281">
        <v>0</v>
      </c>
      <c r="CY61" s="281">
        <v>0</v>
      </c>
      <c r="CZ61" s="281">
        <v>0</v>
      </c>
      <c r="DA61" s="281">
        <v>0</v>
      </c>
      <c r="DB61" s="281">
        <v>63.333333333333336</v>
      </c>
      <c r="DC61" s="281">
        <v>30</v>
      </c>
      <c r="DD61" s="281">
        <v>0</v>
      </c>
      <c r="DE61" s="281">
        <v>1164.1811066666685</v>
      </c>
      <c r="DF61" s="281">
        <v>316.80000000000007</v>
      </c>
      <c r="DG61" s="281">
        <v>39.044444999999996</v>
      </c>
    </row>
    <row r="62" spans="1:111" ht="14.25">
      <c r="A62" s="165">
        <v>313</v>
      </c>
      <c r="B62" s="166" t="s">
        <v>54</v>
      </c>
      <c r="C62" s="248">
        <v>0</v>
      </c>
      <c r="D62" s="248">
        <v>0</v>
      </c>
      <c r="E62" s="248">
        <v>20553</v>
      </c>
      <c r="F62" s="248">
        <v>0</v>
      </c>
      <c r="G62" s="248">
        <v>0</v>
      </c>
      <c r="H62" s="248">
        <v>2239</v>
      </c>
      <c r="I62" s="248">
        <v>2527</v>
      </c>
      <c r="J62" s="248">
        <v>11212.5</v>
      </c>
      <c r="K62" s="249">
        <v>0</v>
      </c>
      <c r="L62" s="249">
        <v>1</v>
      </c>
      <c r="M62" s="249">
        <v>1</v>
      </c>
      <c r="N62" s="249">
        <v>0</v>
      </c>
      <c r="O62" s="250">
        <v>13</v>
      </c>
      <c r="P62" s="250">
        <v>290</v>
      </c>
      <c r="Q62" s="251">
        <v>0</v>
      </c>
      <c r="R62" s="251">
        <v>0</v>
      </c>
      <c r="S62" s="251">
        <v>0</v>
      </c>
      <c r="T62" s="251">
        <v>0</v>
      </c>
      <c r="U62" s="251">
        <v>47.520000000000046</v>
      </c>
      <c r="V62" s="251">
        <v>937.4400000000006</v>
      </c>
      <c r="W62" s="251">
        <v>461.8999999999998</v>
      </c>
      <c r="X62" s="251">
        <v>1.2</v>
      </c>
      <c r="Y62" s="251">
        <v>0</v>
      </c>
      <c r="Z62" s="251">
        <v>0</v>
      </c>
      <c r="AA62" s="251">
        <v>0</v>
      </c>
      <c r="AB62" s="251">
        <v>0</v>
      </c>
      <c r="AC62" s="251">
        <v>3.6</v>
      </c>
      <c r="AD62" s="251">
        <v>65.4</v>
      </c>
      <c r="AE62" s="251">
        <v>36.6</v>
      </c>
      <c r="AF62" s="251">
        <v>0</v>
      </c>
      <c r="AG62" s="207">
        <v>0</v>
      </c>
      <c r="AH62" s="207">
        <v>0</v>
      </c>
      <c r="AI62" s="207">
        <v>0</v>
      </c>
      <c r="AJ62" s="207">
        <v>383.3820839999996</v>
      </c>
      <c r="AK62" s="207">
        <v>978.5878029999982</v>
      </c>
      <c r="AL62" s="207">
        <v>252.15786499999984</v>
      </c>
      <c r="AM62" s="207">
        <v>70.27262999999995</v>
      </c>
      <c r="AN62" s="207">
        <v>0</v>
      </c>
      <c r="AO62" s="207">
        <v>0</v>
      </c>
      <c r="AP62" s="207">
        <v>0</v>
      </c>
      <c r="AQ62" s="207">
        <v>116.89999999999993</v>
      </c>
      <c r="AR62" s="207">
        <v>50.5</v>
      </c>
      <c r="AS62" s="207">
        <v>0.6</v>
      </c>
      <c r="AT62" s="207">
        <v>0</v>
      </c>
      <c r="AU62" s="207">
        <v>0</v>
      </c>
      <c r="AV62" s="207">
        <v>0</v>
      </c>
      <c r="AW62" s="207">
        <v>16.2</v>
      </c>
      <c r="AX62" s="207">
        <v>11.399999999999999</v>
      </c>
      <c r="AY62" s="207">
        <v>0</v>
      </c>
      <c r="AZ62" s="207">
        <v>0</v>
      </c>
      <c r="BA62" s="207">
        <v>0</v>
      </c>
      <c r="BB62" s="207">
        <v>75.65262800000004</v>
      </c>
      <c r="BC62" s="207">
        <v>19.326314000000004</v>
      </c>
      <c r="BD62" s="207">
        <v>1.7999999999999998</v>
      </c>
      <c r="BE62" s="251">
        <v>0</v>
      </c>
      <c r="BF62" s="251">
        <v>0</v>
      </c>
      <c r="BG62" s="251">
        <v>0</v>
      </c>
      <c r="BH62" s="251">
        <v>0</v>
      </c>
      <c r="BI62" s="251">
        <v>32.879999999999995</v>
      </c>
      <c r="BJ62" s="251">
        <v>817.1999952</v>
      </c>
      <c r="BK62" s="251">
        <v>395.1999972</v>
      </c>
      <c r="BL62" s="251">
        <v>1.2</v>
      </c>
      <c r="BM62" s="251">
        <v>0</v>
      </c>
      <c r="BN62" s="251">
        <v>0</v>
      </c>
      <c r="BO62" s="251">
        <v>0</v>
      </c>
      <c r="BP62" s="251">
        <v>0</v>
      </c>
      <c r="BQ62" s="251">
        <v>5.3999999999999995</v>
      </c>
      <c r="BR62" s="251">
        <v>90</v>
      </c>
      <c r="BS62" s="251">
        <v>38.4</v>
      </c>
      <c r="BT62" s="251">
        <v>0</v>
      </c>
      <c r="BU62" s="251">
        <v>0</v>
      </c>
      <c r="BV62" s="251">
        <v>0</v>
      </c>
      <c r="BW62" s="251">
        <v>0</v>
      </c>
      <c r="BX62" s="251">
        <v>379.3840938000004</v>
      </c>
      <c r="BY62" s="251">
        <v>1035.8034504</v>
      </c>
      <c r="BZ62" s="251">
        <v>258.4147787999999</v>
      </c>
      <c r="CA62" s="251">
        <v>63.968085600000016</v>
      </c>
      <c r="CB62" s="251">
        <v>0</v>
      </c>
      <c r="CC62" s="251">
        <v>0</v>
      </c>
      <c r="CD62" s="251">
        <v>0</v>
      </c>
      <c r="CE62" s="251">
        <v>102.39999959999999</v>
      </c>
      <c r="CF62" s="251">
        <v>62.19999959999999</v>
      </c>
      <c r="CG62" s="251">
        <v>0</v>
      </c>
      <c r="CH62" s="251">
        <v>0</v>
      </c>
      <c r="CI62" s="251">
        <v>0</v>
      </c>
      <c r="CJ62" s="251">
        <v>0</v>
      </c>
      <c r="CK62" s="251">
        <v>18</v>
      </c>
      <c r="CL62" s="251">
        <v>7.199999999999999</v>
      </c>
      <c r="CM62" s="251">
        <v>0</v>
      </c>
      <c r="CN62" s="251">
        <v>0</v>
      </c>
      <c r="CO62" s="251">
        <v>0</v>
      </c>
      <c r="CP62" s="251">
        <v>115.03667460000001</v>
      </c>
      <c r="CQ62" s="251">
        <v>28.139916000000007</v>
      </c>
      <c r="CR62" s="251">
        <v>10.799999999999999</v>
      </c>
      <c r="CS62" s="281">
        <v>0</v>
      </c>
      <c r="CT62" s="281">
        <v>0</v>
      </c>
      <c r="CU62" s="281">
        <v>0</v>
      </c>
      <c r="CV62" s="281">
        <v>110.555555</v>
      </c>
      <c r="CW62" s="281">
        <v>44.00000000000001</v>
      </c>
      <c r="CX62" s="281">
        <v>0</v>
      </c>
      <c r="CY62" s="281">
        <v>0</v>
      </c>
      <c r="CZ62" s="281">
        <v>0</v>
      </c>
      <c r="DA62" s="281">
        <v>0</v>
      </c>
      <c r="DB62" s="281">
        <v>38.333333333333336</v>
      </c>
      <c r="DC62" s="281">
        <v>25</v>
      </c>
      <c r="DD62" s="281">
        <v>1.6666666666666667</v>
      </c>
      <c r="DE62" s="281">
        <v>1056.7288949999986</v>
      </c>
      <c r="DF62" s="281">
        <v>317.48666666666634</v>
      </c>
      <c r="DG62" s="281">
        <v>15</v>
      </c>
    </row>
    <row r="63" spans="1:111" ht="14.25">
      <c r="A63" s="165">
        <v>921</v>
      </c>
      <c r="B63" s="166" t="s">
        <v>169</v>
      </c>
      <c r="C63" s="248">
        <v>0</v>
      </c>
      <c r="D63" s="248">
        <v>0</v>
      </c>
      <c r="E63" s="248">
        <v>8516.5</v>
      </c>
      <c r="F63" s="248">
        <v>0</v>
      </c>
      <c r="G63" s="248">
        <v>0</v>
      </c>
      <c r="H63" s="248">
        <v>2819.5</v>
      </c>
      <c r="I63" s="248">
        <v>735</v>
      </c>
      <c r="J63" s="248">
        <v>3261</v>
      </c>
      <c r="K63" s="249">
        <v>0</v>
      </c>
      <c r="L63" s="249">
        <v>0</v>
      </c>
      <c r="M63" s="249">
        <v>0</v>
      </c>
      <c r="N63" s="249">
        <v>1</v>
      </c>
      <c r="O63" s="250">
        <v>25</v>
      </c>
      <c r="P63" s="250">
        <v>48</v>
      </c>
      <c r="Q63" s="251">
        <v>0</v>
      </c>
      <c r="R63" s="251">
        <v>0</v>
      </c>
      <c r="S63" s="251">
        <v>0</v>
      </c>
      <c r="T63" s="251">
        <v>0</v>
      </c>
      <c r="U63" s="251">
        <v>0</v>
      </c>
      <c r="V63" s="251">
        <v>0</v>
      </c>
      <c r="W63" s="251">
        <v>0</v>
      </c>
      <c r="X63" s="251">
        <v>0</v>
      </c>
      <c r="Y63" s="251">
        <v>0</v>
      </c>
      <c r="Z63" s="251">
        <v>0</v>
      </c>
      <c r="AA63" s="251">
        <v>0</v>
      </c>
      <c r="AB63" s="251">
        <v>0</v>
      </c>
      <c r="AC63" s="251">
        <v>0</v>
      </c>
      <c r="AD63" s="251">
        <v>0</v>
      </c>
      <c r="AE63" s="251">
        <v>0</v>
      </c>
      <c r="AF63" s="251">
        <v>0</v>
      </c>
      <c r="AG63" s="207">
        <v>0</v>
      </c>
      <c r="AH63" s="207">
        <v>0</v>
      </c>
      <c r="AI63" s="207">
        <v>0</v>
      </c>
      <c r="AJ63" s="207">
        <v>238.64525799999973</v>
      </c>
      <c r="AK63" s="207">
        <v>738.7241900000006</v>
      </c>
      <c r="AL63" s="207">
        <v>271.16051600000014</v>
      </c>
      <c r="AM63" s="207">
        <v>19.587894</v>
      </c>
      <c r="AN63" s="207">
        <v>0</v>
      </c>
      <c r="AO63" s="207">
        <v>0</v>
      </c>
      <c r="AP63" s="207">
        <v>0</v>
      </c>
      <c r="AQ63" s="207">
        <v>0</v>
      </c>
      <c r="AR63" s="207">
        <v>0</v>
      </c>
      <c r="AS63" s="207">
        <v>0</v>
      </c>
      <c r="AT63" s="207">
        <v>0</v>
      </c>
      <c r="AU63" s="207">
        <v>0</v>
      </c>
      <c r="AV63" s="207">
        <v>0</v>
      </c>
      <c r="AW63" s="207">
        <v>0</v>
      </c>
      <c r="AX63" s="207">
        <v>0</v>
      </c>
      <c r="AY63" s="207">
        <v>0</v>
      </c>
      <c r="AZ63" s="207">
        <v>0</v>
      </c>
      <c r="BA63" s="207">
        <v>0</v>
      </c>
      <c r="BB63" s="207">
        <v>56.80105200000001</v>
      </c>
      <c r="BC63" s="207">
        <v>24.041051999999997</v>
      </c>
      <c r="BD63" s="207">
        <v>0.96</v>
      </c>
      <c r="BE63" s="251">
        <v>0</v>
      </c>
      <c r="BF63" s="251">
        <v>0</v>
      </c>
      <c r="BG63" s="251">
        <v>0</v>
      </c>
      <c r="BH63" s="251">
        <v>0</v>
      </c>
      <c r="BI63" s="251">
        <v>0.6</v>
      </c>
      <c r="BJ63" s="251">
        <v>3.4399998</v>
      </c>
      <c r="BK63" s="251">
        <v>1.2</v>
      </c>
      <c r="BL63" s="251">
        <v>0</v>
      </c>
      <c r="BM63" s="251">
        <v>0</v>
      </c>
      <c r="BN63" s="251">
        <v>0</v>
      </c>
      <c r="BO63" s="251">
        <v>0</v>
      </c>
      <c r="BP63" s="251">
        <v>0</v>
      </c>
      <c r="BQ63" s="251">
        <v>0</v>
      </c>
      <c r="BR63" s="251">
        <v>0</v>
      </c>
      <c r="BS63" s="251">
        <v>0</v>
      </c>
      <c r="BT63" s="251">
        <v>0</v>
      </c>
      <c r="BU63" s="251">
        <v>0</v>
      </c>
      <c r="BV63" s="251">
        <v>0</v>
      </c>
      <c r="BW63" s="251">
        <v>0</v>
      </c>
      <c r="BX63" s="251">
        <v>200.35842599999998</v>
      </c>
      <c r="BY63" s="251">
        <v>773.4202758000002</v>
      </c>
      <c r="BZ63" s="251">
        <v>261.8110554000002</v>
      </c>
      <c r="CA63" s="251">
        <v>14.4042102</v>
      </c>
      <c r="CB63" s="251">
        <v>0</v>
      </c>
      <c r="CC63" s="251">
        <v>0</v>
      </c>
      <c r="CD63" s="251">
        <v>0</v>
      </c>
      <c r="CE63" s="251">
        <v>1.7999999999999998</v>
      </c>
      <c r="CF63" s="251">
        <v>0</v>
      </c>
      <c r="CG63" s="251">
        <v>0</v>
      </c>
      <c r="CH63" s="251">
        <v>0</v>
      </c>
      <c r="CI63" s="251">
        <v>0</v>
      </c>
      <c r="CJ63" s="251">
        <v>0</v>
      </c>
      <c r="CK63" s="251">
        <v>0</v>
      </c>
      <c r="CL63" s="251">
        <v>0</v>
      </c>
      <c r="CM63" s="251">
        <v>0</v>
      </c>
      <c r="CN63" s="251">
        <v>0</v>
      </c>
      <c r="CO63" s="251">
        <v>0</v>
      </c>
      <c r="CP63" s="251">
        <v>67.62158040000001</v>
      </c>
      <c r="CQ63" s="251">
        <v>26.839999799999998</v>
      </c>
      <c r="CR63" s="251">
        <v>2.3905266</v>
      </c>
      <c r="CS63" s="281">
        <v>0</v>
      </c>
      <c r="CT63" s="281">
        <v>0</v>
      </c>
      <c r="CU63" s="281">
        <v>0</v>
      </c>
      <c r="CV63" s="281">
        <v>2.8888883333333335</v>
      </c>
      <c r="CW63" s="281">
        <v>2.7777783333333335</v>
      </c>
      <c r="CX63" s="281">
        <v>0</v>
      </c>
      <c r="CY63" s="281">
        <v>0</v>
      </c>
      <c r="CZ63" s="281">
        <v>0</v>
      </c>
      <c r="DA63" s="281">
        <v>0</v>
      </c>
      <c r="DB63" s="281">
        <v>0</v>
      </c>
      <c r="DC63" s="281">
        <v>0</v>
      </c>
      <c r="DD63" s="281">
        <v>0</v>
      </c>
      <c r="DE63" s="281">
        <v>573.5222116666658</v>
      </c>
      <c r="DF63" s="281">
        <v>217.6110983333332</v>
      </c>
      <c r="DG63" s="281">
        <v>5.194445</v>
      </c>
    </row>
    <row r="64" spans="1:111" ht="14.25">
      <c r="A64" s="165">
        <v>206</v>
      </c>
      <c r="B64" s="166" t="s">
        <v>34</v>
      </c>
      <c r="C64" s="248">
        <v>0</v>
      </c>
      <c r="D64" s="248">
        <v>0</v>
      </c>
      <c r="E64" s="248">
        <v>12709</v>
      </c>
      <c r="F64" s="248">
        <v>0</v>
      </c>
      <c r="G64" s="248">
        <v>0</v>
      </c>
      <c r="H64" s="248">
        <v>5914</v>
      </c>
      <c r="I64" s="248">
        <v>1140</v>
      </c>
      <c r="J64" s="248">
        <v>1481.5</v>
      </c>
      <c r="K64" s="249">
        <v>0</v>
      </c>
      <c r="L64" s="249">
        <v>0</v>
      </c>
      <c r="M64" s="249">
        <v>30</v>
      </c>
      <c r="N64" s="249">
        <v>4</v>
      </c>
      <c r="O64" s="250">
        <v>27</v>
      </c>
      <c r="P64" s="250">
        <v>84</v>
      </c>
      <c r="Q64" s="251">
        <v>36.600000000000044</v>
      </c>
      <c r="R64" s="251">
        <v>71.3</v>
      </c>
      <c r="S64" s="251">
        <v>27</v>
      </c>
      <c r="T64" s="251">
        <v>0.6</v>
      </c>
      <c r="U64" s="251">
        <v>162.59999999999917</v>
      </c>
      <c r="V64" s="251">
        <v>623.4</v>
      </c>
      <c r="W64" s="251">
        <v>265.2</v>
      </c>
      <c r="X64" s="251">
        <v>11.4</v>
      </c>
      <c r="Y64" s="251">
        <v>0</v>
      </c>
      <c r="Z64" s="251">
        <v>0</v>
      </c>
      <c r="AA64" s="251">
        <v>0</v>
      </c>
      <c r="AB64" s="251">
        <v>0</v>
      </c>
      <c r="AC64" s="251">
        <v>0</v>
      </c>
      <c r="AD64" s="251">
        <v>27.599999999999998</v>
      </c>
      <c r="AE64" s="251">
        <v>21</v>
      </c>
      <c r="AF64" s="251">
        <v>0.6</v>
      </c>
      <c r="AG64" s="207">
        <v>0</v>
      </c>
      <c r="AH64" s="207">
        <v>0</v>
      </c>
      <c r="AI64" s="207">
        <v>0</v>
      </c>
      <c r="AJ64" s="207">
        <v>231.09999999999974</v>
      </c>
      <c r="AK64" s="207">
        <v>564.0400000000005</v>
      </c>
      <c r="AL64" s="207">
        <v>147.44000000000003</v>
      </c>
      <c r="AM64" s="207">
        <v>57</v>
      </c>
      <c r="AN64" s="207">
        <v>18.6</v>
      </c>
      <c r="AO64" s="207">
        <v>12.6</v>
      </c>
      <c r="AP64" s="207">
        <v>0.6</v>
      </c>
      <c r="AQ64" s="207">
        <v>185.4</v>
      </c>
      <c r="AR64" s="207">
        <v>76.2</v>
      </c>
      <c r="AS64" s="207">
        <v>4.8</v>
      </c>
      <c r="AT64" s="207">
        <v>0</v>
      </c>
      <c r="AU64" s="207">
        <v>0</v>
      </c>
      <c r="AV64" s="207">
        <v>0</v>
      </c>
      <c r="AW64" s="207">
        <v>4.8</v>
      </c>
      <c r="AX64" s="207">
        <v>6</v>
      </c>
      <c r="AY64" s="207">
        <v>0</v>
      </c>
      <c r="AZ64" s="207">
        <v>0</v>
      </c>
      <c r="BA64" s="207">
        <v>0</v>
      </c>
      <c r="BB64" s="207">
        <v>11.280000000000001</v>
      </c>
      <c r="BC64" s="207">
        <v>8.4</v>
      </c>
      <c r="BD64" s="207">
        <v>0.6</v>
      </c>
      <c r="BE64" s="251">
        <v>43.8</v>
      </c>
      <c r="BF64" s="251">
        <v>78</v>
      </c>
      <c r="BG64" s="251">
        <v>23.4</v>
      </c>
      <c r="BH64" s="251">
        <v>2.1999996</v>
      </c>
      <c r="BI64" s="251">
        <v>155.9200002</v>
      </c>
      <c r="BJ64" s="251">
        <v>613.1999999999999</v>
      </c>
      <c r="BK64" s="251">
        <v>228.6</v>
      </c>
      <c r="BL64" s="251">
        <v>16.599994799999997</v>
      </c>
      <c r="BM64" s="251">
        <v>0</v>
      </c>
      <c r="BN64" s="251">
        <v>0</v>
      </c>
      <c r="BO64" s="251">
        <v>0</v>
      </c>
      <c r="BP64" s="251">
        <v>0</v>
      </c>
      <c r="BQ64" s="251">
        <v>0</v>
      </c>
      <c r="BR64" s="251">
        <v>20.4</v>
      </c>
      <c r="BS64" s="251">
        <v>17.4</v>
      </c>
      <c r="BT64" s="251">
        <v>0</v>
      </c>
      <c r="BU64" s="251">
        <v>0</v>
      </c>
      <c r="BV64" s="251">
        <v>0</v>
      </c>
      <c r="BW64" s="251">
        <v>0</v>
      </c>
      <c r="BX64" s="251">
        <v>203.43999959999996</v>
      </c>
      <c r="BY64" s="251">
        <v>583.1000004000001</v>
      </c>
      <c r="BZ64" s="251">
        <v>132.8320002</v>
      </c>
      <c r="CA64" s="251">
        <v>72.3700122</v>
      </c>
      <c r="CB64" s="251">
        <v>27.599999999999998</v>
      </c>
      <c r="CC64" s="251">
        <v>9</v>
      </c>
      <c r="CD64" s="251">
        <v>0.9999996</v>
      </c>
      <c r="CE64" s="251">
        <v>159.6</v>
      </c>
      <c r="CF64" s="251">
        <v>72</v>
      </c>
      <c r="CG64" s="251">
        <v>1.9999992</v>
      </c>
      <c r="CH64" s="251">
        <v>0</v>
      </c>
      <c r="CI64" s="251">
        <v>0</v>
      </c>
      <c r="CJ64" s="251">
        <v>0</v>
      </c>
      <c r="CK64" s="251">
        <v>4.2</v>
      </c>
      <c r="CL64" s="251">
        <v>3.5999999999999996</v>
      </c>
      <c r="CM64" s="251">
        <v>0.9999996</v>
      </c>
      <c r="CN64" s="251">
        <v>0</v>
      </c>
      <c r="CO64" s="251">
        <v>0</v>
      </c>
      <c r="CP64" s="251">
        <v>31.799999999999997</v>
      </c>
      <c r="CQ64" s="251">
        <v>11.7999996</v>
      </c>
      <c r="CR64" s="251">
        <v>0</v>
      </c>
      <c r="CS64" s="281">
        <v>75</v>
      </c>
      <c r="CT64" s="281">
        <v>33.333333333333336</v>
      </c>
      <c r="CU64" s="281">
        <v>3.3333333333333335</v>
      </c>
      <c r="CV64" s="281">
        <v>530.6666683333333</v>
      </c>
      <c r="CW64" s="281">
        <v>226.11111166666672</v>
      </c>
      <c r="CX64" s="281">
        <v>6.666666666666667</v>
      </c>
      <c r="CY64" s="281">
        <v>0</v>
      </c>
      <c r="CZ64" s="281">
        <v>0</v>
      </c>
      <c r="DA64" s="281">
        <v>0</v>
      </c>
      <c r="DB64" s="281">
        <v>28.333333333333336</v>
      </c>
      <c r="DC64" s="281">
        <v>21.666666666666668</v>
      </c>
      <c r="DD64" s="281">
        <v>0</v>
      </c>
      <c r="DE64" s="281">
        <v>363.13888666666696</v>
      </c>
      <c r="DF64" s="281">
        <v>97.99999833333334</v>
      </c>
      <c r="DG64" s="281">
        <v>5.000000000000001</v>
      </c>
    </row>
    <row r="65" spans="1:111" ht="14.25">
      <c r="A65" s="165">
        <v>207</v>
      </c>
      <c r="B65" s="166" t="s">
        <v>35</v>
      </c>
      <c r="C65" s="248">
        <v>0</v>
      </c>
      <c r="D65" s="248">
        <v>0</v>
      </c>
      <c r="E65" s="248">
        <v>6415.5</v>
      </c>
      <c r="F65" s="248">
        <v>0</v>
      </c>
      <c r="G65" s="248">
        <v>0</v>
      </c>
      <c r="H65" s="248">
        <v>1042.5</v>
      </c>
      <c r="I65" s="248">
        <v>351</v>
      </c>
      <c r="J65" s="248">
        <v>3201.5</v>
      </c>
      <c r="K65" s="249">
        <v>0</v>
      </c>
      <c r="L65" s="249">
        <v>0</v>
      </c>
      <c r="M65" s="249">
        <v>0</v>
      </c>
      <c r="N65" s="249">
        <v>0</v>
      </c>
      <c r="O65" s="250">
        <v>11</v>
      </c>
      <c r="P65" s="250">
        <v>40</v>
      </c>
      <c r="Q65" s="251">
        <v>1.2</v>
      </c>
      <c r="R65" s="251">
        <v>84</v>
      </c>
      <c r="S65" s="251">
        <v>42.6</v>
      </c>
      <c r="T65" s="251">
        <v>2.4</v>
      </c>
      <c r="U65" s="251">
        <v>3.6</v>
      </c>
      <c r="V65" s="251">
        <v>199.2</v>
      </c>
      <c r="W65" s="251">
        <v>109.8</v>
      </c>
      <c r="X65" s="251">
        <v>1.7999999999999998</v>
      </c>
      <c r="Y65" s="251">
        <v>0</v>
      </c>
      <c r="Z65" s="251">
        <v>0</v>
      </c>
      <c r="AA65" s="251">
        <v>0</v>
      </c>
      <c r="AB65" s="251">
        <v>0</v>
      </c>
      <c r="AC65" s="251">
        <v>0</v>
      </c>
      <c r="AD65" s="251">
        <v>13.799999999999999</v>
      </c>
      <c r="AE65" s="251">
        <v>4.2</v>
      </c>
      <c r="AF65" s="251">
        <v>0</v>
      </c>
      <c r="AG65" s="207">
        <v>0</v>
      </c>
      <c r="AH65" s="207">
        <v>0</v>
      </c>
      <c r="AI65" s="207">
        <v>0</v>
      </c>
      <c r="AJ65" s="207">
        <v>108.47999999999999</v>
      </c>
      <c r="AK65" s="207">
        <v>483.7199999999999</v>
      </c>
      <c r="AL65" s="207">
        <v>155.73999999999998</v>
      </c>
      <c r="AM65" s="207">
        <v>92.92</v>
      </c>
      <c r="AN65" s="207">
        <v>22.8</v>
      </c>
      <c r="AO65" s="207">
        <v>9.6</v>
      </c>
      <c r="AP65" s="207">
        <v>0.6</v>
      </c>
      <c r="AQ65" s="207">
        <v>59.4</v>
      </c>
      <c r="AR65" s="207">
        <v>33</v>
      </c>
      <c r="AS65" s="207">
        <v>1.7999999999999998</v>
      </c>
      <c r="AT65" s="207">
        <v>0</v>
      </c>
      <c r="AU65" s="207">
        <v>0</v>
      </c>
      <c r="AV65" s="207">
        <v>0</v>
      </c>
      <c r="AW65" s="207">
        <v>5.4</v>
      </c>
      <c r="AX65" s="207">
        <v>0.6</v>
      </c>
      <c r="AY65" s="207">
        <v>0</v>
      </c>
      <c r="AZ65" s="207">
        <v>0</v>
      </c>
      <c r="BA65" s="207">
        <v>0</v>
      </c>
      <c r="BB65" s="207">
        <v>2.4</v>
      </c>
      <c r="BC65" s="207">
        <v>1.12</v>
      </c>
      <c r="BD65" s="207">
        <v>0</v>
      </c>
      <c r="BE65" s="251">
        <v>0.6</v>
      </c>
      <c r="BF65" s="251">
        <v>81</v>
      </c>
      <c r="BG65" s="251">
        <v>39.6</v>
      </c>
      <c r="BH65" s="251">
        <v>5.199998399999999</v>
      </c>
      <c r="BI65" s="251">
        <v>0</v>
      </c>
      <c r="BJ65" s="251">
        <v>195</v>
      </c>
      <c r="BK65" s="251">
        <v>91.2</v>
      </c>
      <c r="BL65" s="251">
        <v>2.4</v>
      </c>
      <c r="BM65" s="251">
        <v>0</v>
      </c>
      <c r="BN65" s="251">
        <v>0</v>
      </c>
      <c r="BO65" s="251">
        <v>0</v>
      </c>
      <c r="BP65" s="251">
        <v>0</v>
      </c>
      <c r="BQ65" s="251">
        <v>0</v>
      </c>
      <c r="BR65" s="251">
        <v>24.599999999999998</v>
      </c>
      <c r="BS65" s="251">
        <v>8.4</v>
      </c>
      <c r="BT65" s="251">
        <v>0</v>
      </c>
      <c r="BU65" s="251">
        <v>0</v>
      </c>
      <c r="BV65" s="251">
        <v>0</v>
      </c>
      <c r="BW65" s="251">
        <v>0</v>
      </c>
      <c r="BX65" s="251">
        <v>109.2</v>
      </c>
      <c r="BY65" s="251">
        <v>506.3419986000001</v>
      </c>
      <c r="BZ65" s="251">
        <v>161.7</v>
      </c>
      <c r="CA65" s="251">
        <v>117.35999999999999</v>
      </c>
      <c r="CB65" s="251">
        <v>22.2</v>
      </c>
      <c r="CC65" s="251">
        <v>13.2</v>
      </c>
      <c r="CD65" s="251">
        <v>3.1999992</v>
      </c>
      <c r="CE65" s="251">
        <v>70.8</v>
      </c>
      <c r="CF65" s="251">
        <v>36.6</v>
      </c>
      <c r="CG65" s="251">
        <v>1.2</v>
      </c>
      <c r="CH65" s="251">
        <v>0</v>
      </c>
      <c r="CI65" s="251">
        <v>0</v>
      </c>
      <c r="CJ65" s="251">
        <v>0</v>
      </c>
      <c r="CK65" s="251">
        <v>7.199999999999999</v>
      </c>
      <c r="CL65" s="251">
        <v>1.7999999999999998</v>
      </c>
      <c r="CM65" s="251">
        <v>0</v>
      </c>
      <c r="CN65" s="251">
        <v>0</v>
      </c>
      <c r="CO65" s="251">
        <v>0</v>
      </c>
      <c r="CP65" s="251">
        <v>1.2</v>
      </c>
      <c r="CQ65" s="251">
        <v>0</v>
      </c>
      <c r="CR65" s="251">
        <v>0</v>
      </c>
      <c r="CS65" s="281">
        <v>50</v>
      </c>
      <c r="CT65" s="281">
        <v>11.666666666666668</v>
      </c>
      <c r="CU65" s="281">
        <v>0</v>
      </c>
      <c r="CV65" s="281">
        <v>126.66666666666667</v>
      </c>
      <c r="CW65" s="281">
        <v>53.333333333333336</v>
      </c>
      <c r="CX65" s="281">
        <v>0</v>
      </c>
      <c r="CY65" s="281">
        <v>0</v>
      </c>
      <c r="CZ65" s="281">
        <v>0</v>
      </c>
      <c r="DA65" s="281">
        <v>0</v>
      </c>
      <c r="DB65" s="281">
        <v>10</v>
      </c>
      <c r="DC65" s="281">
        <v>5</v>
      </c>
      <c r="DD65" s="281">
        <v>0</v>
      </c>
      <c r="DE65" s="281">
        <v>69.77777833333333</v>
      </c>
      <c r="DF65" s="281">
        <v>17.999999999999993</v>
      </c>
      <c r="DG65" s="281">
        <v>1.6666666666666663</v>
      </c>
    </row>
    <row r="66" spans="1:111" ht="14.25">
      <c r="A66" s="165">
        <v>886</v>
      </c>
      <c r="B66" s="166" t="s">
        <v>154</v>
      </c>
      <c r="C66" s="248">
        <v>2</v>
      </c>
      <c r="D66" s="248">
        <v>0</v>
      </c>
      <c r="E66" s="248">
        <v>81318.5</v>
      </c>
      <c r="F66" s="248">
        <v>0</v>
      </c>
      <c r="G66" s="248">
        <v>107</v>
      </c>
      <c r="H66" s="248">
        <v>18478.5</v>
      </c>
      <c r="I66" s="248">
        <v>41590.5</v>
      </c>
      <c r="J66" s="248">
        <v>61047.5</v>
      </c>
      <c r="K66" s="249">
        <v>0</v>
      </c>
      <c r="L66" s="249">
        <v>0</v>
      </c>
      <c r="M66" s="249">
        <v>0</v>
      </c>
      <c r="N66" s="249">
        <v>0</v>
      </c>
      <c r="O66" s="250">
        <v>231</v>
      </c>
      <c r="P66" s="250">
        <v>824</v>
      </c>
      <c r="Q66" s="251">
        <v>0.6</v>
      </c>
      <c r="R66" s="251">
        <v>43.2</v>
      </c>
      <c r="S66" s="251">
        <v>15</v>
      </c>
      <c r="T66" s="251">
        <v>0</v>
      </c>
      <c r="U66" s="251">
        <v>21.79999999999999</v>
      </c>
      <c r="V66" s="251">
        <v>559.1800000000002</v>
      </c>
      <c r="W66" s="251">
        <v>238.05999999999997</v>
      </c>
      <c r="X66" s="251">
        <v>1.92</v>
      </c>
      <c r="Y66" s="251">
        <v>0</v>
      </c>
      <c r="Z66" s="251">
        <v>0</v>
      </c>
      <c r="AA66" s="251">
        <v>0</v>
      </c>
      <c r="AB66" s="251">
        <v>0</v>
      </c>
      <c r="AC66" s="251">
        <v>14.039999999999996</v>
      </c>
      <c r="AD66" s="251">
        <v>590.2000000000003</v>
      </c>
      <c r="AE66" s="251">
        <v>248.04000000000016</v>
      </c>
      <c r="AF66" s="251">
        <v>3</v>
      </c>
      <c r="AG66" s="207">
        <v>0</v>
      </c>
      <c r="AH66" s="207">
        <v>0</v>
      </c>
      <c r="AI66" s="207">
        <v>0</v>
      </c>
      <c r="AJ66" s="207">
        <v>2035.2305079999996</v>
      </c>
      <c r="AK66" s="207">
        <v>8642.511532000059</v>
      </c>
      <c r="AL66" s="207">
        <v>3115.585256000001</v>
      </c>
      <c r="AM66" s="207">
        <v>306.6936760000002</v>
      </c>
      <c r="AN66" s="207">
        <v>6.6</v>
      </c>
      <c r="AO66" s="207">
        <v>0.6</v>
      </c>
      <c r="AP66" s="207">
        <v>1</v>
      </c>
      <c r="AQ66" s="207">
        <v>64.66000000000001</v>
      </c>
      <c r="AR66" s="207">
        <v>29.4</v>
      </c>
      <c r="AS66" s="207">
        <v>0</v>
      </c>
      <c r="AT66" s="207">
        <v>0</v>
      </c>
      <c r="AU66" s="207">
        <v>0</v>
      </c>
      <c r="AV66" s="207">
        <v>0</v>
      </c>
      <c r="AW66" s="207">
        <v>49.68</v>
      </c>
      <c r="AX66" s="207">
        <v>16.2</v>
      </c>
      <c r="AY66" s="207">
        <v>0</v>
      </c>
      <c r="AZ66" s="207">
        <v>0</v>
      </c>
      <c r="BA66" s="207">
        <v>0</v>
      </c>
      <c r="BB66" s="207">
        <v>485.7378909999999</v>
      </c>
      <c r="BC66" s="207">
        <v>181.40000000000012</v>
      </c>
      <c r="BD66" s="207">
        <v>5.96</v>
      </c>
      <c r="BE66" s="251">
        <v>0</v>
      </c>
      <c r="BF66" s="251">
        <v>44.4</v>
      </c>
      <c r="BG66" s="251">
        <v>15.6</v>
      </c>
      <c r="BH66" s="251">
        <v>0</v>
      </c>
      <c r="BI66" s="251">
        <v>7.5600000000000005</v>
      </c>
      <c r="BJ66" s="251">
        <v>526.8400014</v>
      </c>
      <c r="BK66" s="251">
        <v>193.82000099999996</v>
      </c>
      <c r="BL66" s="251">
        <v>1.68</v>
      </c>
      <c r="BM66" s="251">
        <v>0</v>
      </c>
      <c r="BN66" s="251">
        <v>0</v>
      </c>
      <c r="BO66" s="251">
        <v>0</v>
      </c>
      <c r="BP66" s="251">
        <v>0</v>
      </c>
      <c r="BQ66" s="251">
        <v>17.4</v>
      </c>
      <c r="BR66" s="251">
        <v>645.7399986</v>
      </c>
      <c r="BS66" s="251">
        <v>235.0199994</v>
      </c>
      <c r="BT66" s="251">
        <v>1.7999999999999998</v>
      </c>
      <c r="BU66" s="251">
        <v>0</v>
      </c>
      <c r="BV66" s="251">
        <v>0</v>
      </c>
      <c r="BW66" s="251">
        <v>0</v>
      </c>
      <c r="BX66" s="251">
        <v>1766.5742969999976</v>
      </c>
      <c r="BY66" s="251">
        <v>8519.083867200012</v>
      </c>
      <c r="BZ66" s="251">
        <v>2911.639435200001</v>
      </c>
      <c r="CA66" s="251">
        <v>252.43299960000004</v>
      </c>
      <c r="CB66" s="251">
        <v>3.5999999999999996</v>
      </c>
      <c r="CC66" s="251">
        <v>1.7999999999999998</v>
      </c>
      <c r="CD66" s="251">
        <v>0</v>
      </c>
      <c r="CE66" s="251">
        <v>62.60000039999999</v>
      </c>
      <c r="CF66" s="251">
        <v>19.060000199999998</v>
      </c>
      <c r="CG66" s="251">
        <v>0</v>
      </c>
      <c r="CH66" s="251">
        <v>0</v>
      </c>
      <c r="CI66" s="251">
        <v>0</v>
      </c>
      <c r="CJ66" s="251">
        <v>0</v>
      </c>
      <c r="CK66" s="251">
        <v>45.45999959999999</v>
      </c>
      <c r="CL66" s="251">
        <v>28.680000000000003</v>
      </c>
      <c r="CM66" s="251">
        <v>0</v>
      </c>
      <c r="CN66" s="251">
        <v>0</v>
      </c>
      <c r="CO66" s="251">
        <v>0</v>
      </c>
      <c r="CP66" s="251">
        <v>650.7426935999996</v>
      </c>
      <c r="CQ66" s="251">
        <v>280.132368</v>
      </c>
      <c r="CR66" s="251">
        <v>7.079999999999999</v>
      </c>
      <c r="CS66" s="281">
        <v>26.111108333333338</v>
      </c>
      <c r="CT66" s="281">
        <v>6.666666666666667</v>
      </c>
      <c r="CU66" s="281">
        <v>0</v>
      </c>
      <c r="CV66" s="281">
        <v>180.66666666666666</v>
      </c>
      <c r="CW66" s="281">
        <v>76.50000000000001</v>
      </c>
      <c r="CX66" s="281">
        <v>1.6666666666666667</v>
      </c>
      <c r="CY66" s="281">
        <v>0</v>
      </c>
      <c r="CZ66" s="281">
        <v>0</v>
      </c>
      <c r="DA66" s="281">
        <v>0</v>
      </c>
      <c r="DB66" s="281">
        <v>257.33333333333337</v>
      </c>
      <c r="DC66" s="281">
        <v>110.55555500000003</v>
      </c>
      <c r="DD66" s="281">
        <v>1.6666666666666667</v>
      </c>
      <c r="DE66" s="281">
        <v>6409.609963333365</v>
      </c>
      <c r="DF66" s="281">
        <v>2352.074429999997</v>
      </c>
      <c r="DG66" s="281">
        <v>47.01444333333331</v>
      </c>
    </row>
    <row r="67" spans="1:111" ht="14.25">
      <c r="A67" s="165">
        <v>810</v>
      </c>
      <c r="B67" s="166" t="s">
        <v>106</v>
      </c>
      <c r="C67" s="248">
        <v>0</v>
      </c>
      <c r="D67" s="248">
        <v>0</v>
      </c>
      <c r="E67" s="248">
        <v>6807</v>
      </c>
      <c r="F67" s="248">
        <v>0</v>
      </c>
      <c r="G67" s="248">
        <v>0</v>
      </c>
      <c r="H67" s="248">
        <v>2085</v>
      </c>
      <c r="I67" s="248">
        <v>16117</v>
      </c>
      <c r="J67" s="248">
        <v>10434</v>
      </c>
      <c r="K67" s="249">
        <v>0</v>
      </c>
      <c r="L67" s="249">
        <v>1</v>
      </c>
      <c r="M67" s="249">
        <v>5</v>
      </c>
      <c r="N67" s="249">
        <v>2</v>
      </c>
      <c r="O67" s="250">
        <v>77</v>
      </c>
      <c r="P67" s="250">
        <v>0</v>
      </c>
      <c r="Q67" s="251">
        <v>0</v>
      </c>
      <c r="R67" s="251">
        <v>36</v>
      </c>
      <c r="S67" s="251">
        <v>7.199999999999999</v>
      </c>
      <c r="T67" s="251">
        <v>0</v>
      </c>
      <c r="U67" s="251">
        <v>0</v>
      </c>
      <c r="V67" s="251">
        <v>319.79999999999956</v>
      </c>
      <c r="W67" s="251">
        <v>128.4</v>
      </c>
      <c r="X67" s="251">
        <v>0.6</v>
      </c>
      <c r="Y67" s="251">
        <v>0</v>
      </c>
      <c r="Z67" s="251">
        <v>0</v>
      </c>
      <c r="AA67" s="251">
        <v>0</v>
      </c>
      <c r="AB67" s="251">
        <v>0</v>
      </c>
      <c r="AC67" s="251">
        <v>34.040000000000035</v>
      </c>
      <c r="AD67" s="251">
        <v>821.7199999999989</v>
      </c>
      <c r="AE67" s="251">
        <v>332.88000000000005</v>
      </c>
      <c r="AF67" s="251">
        <v>1.2</v>
      </c>
      <c r="AG67" s="207">
        <v>0</v>
      </c>
      <c r="AH67" s="207">
        <v>0</v>
      </c>
      <c r="AI67" s="207">
        <v>0</v>
      </c>
      <c r="AJ67" s="207">
        <v>776.4189330000007</v>
      </c>
      <c r="AK67" s="207">
        <v>828.327346000002</v>
      </c>
      <c r="AL67" s="207">
        <v>229.44104200000007</v>
      </c>
      <c r="AM67" s="207">
        <v>8.36</v>
      </c>
      <c r="AN67" s="207">
        <v>13.799999999999999</v>
      </c>
      <c r="AO67" s="207">
        <v>2.4</v>
      </c>
      <c r="AP67" s="207">
        <v>0</v>
      </c>
      <c r="AQ67" s="207">
        <v>63.599999999999994</v>
      </c>
      <c r="AR67" s="207">
        <v>28.799999999999997</v>
      </c>
      <c r="AS67" s="207">
        <v>0</v>
      </c>
      <c r="AT67" s="207">
        <v>0</v>
      </c>
      <c r="AU67" s="207">
        <v>0</v>
      </c>
      <c r="AV67" s="207">
        <v>0</v>
      </c>
      <c r="AW67" s="207">
        <v>222.76</v>
      </c>
      <c r="AX67" s="207">
        <v>103.40000000000002</v>
      </c>
      <c r="AY67" s="207">
        <v>0</v>
      </c>
      <c r="AZ67" s="207">
        <v>0</v>
      </c>
      <c r="BA67" s="207">
        <v>0</v>
      </c>
      <c r="BB67" s="207">
        <v>185.88841799999997</v>
      </c>
      <c r="BC67" s="207">
        <v>53.434734</v>
      </c>
      <c r="BD67" s="207">
        <v>2.4</v>
      </c>
      <c r="BE67" s="251">
        <v>26.7</v>
      </c>
      <c r="BF67" s="251">
        <v>35.16</v>
      </c>
      <c r="BG67" s="251">
        <v>12</v>
      </c>
      <c r="BH67" s="251">
        <v>0</v>
      </c>
      <c r="BI67" s="251">
        <v>0</v>
      </c>
      <c r="BJ67" s="251">
        <v>153.35999999999999</v>
      </c>
      <c r="BK67" s="251">
        <v>59.279999999999994</v>
      </c>
      <c r="BL67" s="251">
        <v>0</v>
      </c>
      <c r="BM67" s="251">
        <v>0</v>
      </c>
      <c r="BN67" s="251">
        <v>0</v>
      </c>
      <c r="BO67" s="251">
        <v>0</v>
      </c>
      <c r="BP67" s="251">
        <v>0</v>
      </c>
      <c r="BQ67" s="251">
        <v>40.199999999999996</v>
      </c>
      <c r="BR67" s="251">
        <v>913.9599995999998</v>
      </c>
      <c r="BS67" s="251">
        <v>376.67999999999995</v>
      </c>
      <c r="BT67" s="251">
        <v>3.5999999999999996</v>
      </c>
      <c r="BU67" s="251">
        <v>0</v>
      </c>
      <c r="BV67" s="251">
        <v>0</v>
      </c>
      <c r="BW67" s="251">
        <v>0</v>
      </c>
      <c r="BX67" s="251">
        <v>661.2808397999995</v>
      </c>
      <c r="BY67" s="251">
        <v>825.3968394000011</v>
      </c>
      <c r="BZ67" s="251">
        <v>226.2778944</v>
      </c>
      <c r="CA67" s="251">
        <v>19.759999800000003</v>
      </c>
      <c r="CB67" s="251">
        <v>15.6</v>
      </c>
      <c r="CC67" s="251">
        <v>3</v>
      </c>
      <c r="CD67" s="251">
        <v>0</v>
      </c>
      <c r="CE67" s="251">
        <v>18</v>
      </c>
      <c r="CF67" s="251">
        <v>15</v>
      </c>
      <c r="CG67" s="251">
        <v>0</v>
      </c>
      <c r="CH67" s="251">
        <v>0</v>
      </c>
      <c r="CI67" s="251">
        <v>0</v>
      </c>
      <c r="CJ67" s="251">
        <v>0</v>
      </c>
      <c r="CK67" s="251">
        <v>267.7999998</v>
      </c>
      <c r="CL67" s="251">
        <v>90.6</v>
      </c>
      <c r="CM67" s="251">
        <v>1.2</v>
      </c>
      <c r="CN67" s="251">
        <v>0</v>
      </c>
      <c r="CO67" s="251">
        <v>0</v>
      </c>
      <c r="CP67" s="251">
        <v>146.16</v>
      </c>
      <c r="CQ67" s="251">
        <v>46.29684239999998</v>
      </c>
      <c r="CR67" s="251">
        <v>3</v>
      </c>
      <c r="CS67" s="281">
        <v>11.333333333333334</v>
      </c>
      <c r="CT67" s="281">
        <v>10</v>
      </c>
      <c r="CU67" s="281">
        <v>0</v>
      </c>
      <c r="CV67" s="281">
        <v>73</v>
      </c>
      <c r="CW67" s="281">
        <v>30.999999999999996</v>
      </c>
      <c r="CX67" s="281">
        <v>0</v>
      </c>
      <c r="CY67" s="281">
        <v>0</v>
      </c>
      <c r="CZ67" s="281">
        <v>0</v>
      </c>
      <c r="DA67" s="281">
        <v>0</v>
      </c>
      <c r="DB67" s="281">
        <v>243.05555499999997</v>
      </c>
      <c r="DC67" s="281">
        <v>142.66666666666669</v>
      </c>
      <c r="DD67" s="281">
        <v>0</v>
      </c>
      <c r="DE67" s="281">
        <v>964.1833116666677</v>
      </c>
      <c r="DF67" s="281">
        <v>329.3888866666668</v>
      </c>
      <c r="DG67" s="281">
        <v>11.666666666666668</v>
      </c>
    </row>
    <row r="68" spans="1:111" ht="14.25">
      <c r="A68" s="165">
        <v>314</v>
      </c>
      <c r="B68" s="166" t="s">
        <v>55</v>
      </c>
      <c r="C68" s="248">
        <v>0</v>
      </c>
      <c r="D68" s="248">
        <v>0</v>
      </c>
      <c r="E68" s="248">
        <v>11346.5</v>
      </c>
      <c r="F68" s="248">
        <v>0</v>
      </c>
      <c r="G68" s="248">
        <v>0</v>
      </c>
      <c r="H68" s="248">
        <v>370</v>
      </c>
      <c r="I68" s="248">
        <v>1957</v>
      </c>
      <c r="J68" s="248">
        <v>7627.5</v>
      </c>
      <c r="K68" s="249">
        <v>0</v>
      </c>
      <c r="L68" s="249">
        <v>1</v>
      </c>
      <c r="M68" s="249">
        <v>1</v>
      </c>
      <c r="N68" s="249">
        <v>0</v>
      </c>
      <c r="O68" s="250">
        <v>12</v>
      </c>
      <c r="P68" s="250">
        <v>143</v>
      </c>
      <c r="Q68" s="251">
        <v>9.599999999999998</v>
      </c>
      <c r="R68" s="251">
        <v>46.2</v>
      </c>
      <c r="S68" s="251">
        <v>24.6</v>
      </c>
      <c r="T68" s="251">
        <v>0</v>
      </c>
      <c r="U68" s="251">
        <v>47.40000000000007</v>
      </c>
      <c r="V68" s="251">
        <v>414.12000000000035</v>
      </c>
      <c r="W68" s="251">
        <v>195.71999999999997</v>
      </c>
      <c r="X68" s="251">
        <v>0</v>
      </c>
      <c r="Y68" s="251">
        <v>0</v>
      </c>
      <c r="Z68" s="251">
        <v>0</v>
      </c>
      <c r="AA68" s="251">
        <v>0</v>
      </c>
      <c r="AB68" s="251">
        <v>0</v>
      </c>
      <c r="AC68" s="251">
        <v>1.2</v>
      </c>
      <c r="AD68" s="251">
        <v>75</v>
      </c>
      <c r="AE68" s="251">
        <v>31.799999999999997</v>
      </c>
      <c r="AF68" s="251">
        <v>0.6</v>
      </c>
      <c r="AG68" s="207">
        <v>0</v>
      </c>
      <c r="AH68" s="207">
        <v>0</v>
      </c>
      <c r="AI68" s="207">
        <v>0</v>
      </c>
      <c r="AJ68" s="207">
        <v>138.87999999999982</v>
      </c>
      <c r="AK68" s="207">
        <v>613.9400000000002</v>
      </c>
      <c r="AL68" s="207">
        <v>187.0599999999999</v>
      </c>
      <c r="AM68" s="207">
        <v>39.839999999999996</v>
      </c>
      <c r="AN68" s="207">
        <v>4.8</v>
      </c>
      <c r="AO68" s="207">
        <v>5.4</v>
      </c>
      <c r="AP68" s="207">
        <v>0</v>
      </c>
      <c r="AQ68" s="207">
        <v>28.2</v>
      </c>
      <c r="AR68" s="207">
        <v>10.8</v>
      </c>
      <c r="AS68" s="207">
        <v>0</v>
      </c>
      <c r="AT68" s="207">
        <v>0</v>
      </c>
      <c r="AU68" s="207">
        <v>0</v>
      </c>
      <c r="AV68" s="207">
        <v>0</v>
      </c>
      <c r="AW68" s="207">
        <v>3</v>
      </c>
      <c r="AX68" s="207">
        <v>1.2</v>
      </c>
      <c r="AY68" s="207">
        <v>0</v>
      </c>
      <c r="AZ68" s="207">
        <v>0</v>
      </c>
      <c r="BA68" s="207">
        <v>0</v>
      </c>
      <c r="BB68" s="207">
        <v>14.04</v>
      </c>
      <c r="BC68" s="207">
        <v>2.52</v>
      </c>
      <c r="BD68" s="207">
        <v>0.6</v>
      </c>
      <c r="BE68" s="251">
        <v>9.6</v>
      </c>
      <c r="BF68" s="251">
        <v>47.4</v>
      </c>
      <c r="BG68" s="251">
        <v>22.8</v>
      </c>
      <c r="BH68" s="251">
        <v>0</v>
      </c>
      <c r="BI68" s="251">
        <v>43.8</v>
      </c>
      <c r="BJ68" s="251">
        <v>412.56</v>
      </c>
      <c r="BK68" s="251">
        <v>169.2</v>
      </c>
      <c r="BL68" s="251">
        <v>1.7999999999999998</v>
      </c>
      <c r="BM68" s="251">
        <v>0</v>
      </c>
      <c r="BN68" s="251">
        <v>0</v>
      </c>
      <c r="BO68" s="251">
        <v>0</v>
      </c>
      <c r="BP68" s="251">
        <v>0</v>
      </c>
      <c r="BQ68" s="251">
        <v>5.3999999999999995</v>
      </c>
      <c r="BR68" s="251">
        <v>80.39999999999999</v>
      </c>
      <c r="BS68" s="251">
        <v>38.4</v>
      </c>
      <c r="BT68" s="251">
        <v>0</v>
      </c>
      <c r="BU68" s="251">
        <v>0</v>
      </c>
      <c r="BV68" s="251">
        <v>0</v>
      </c>
      <c r="BW68" s="251">
        <v>0</v>
      </c>
      <c r="BX68" s="251">
        <v>133.76000280000005</v>
      </c>
      <c r="BY68" s="251">
        <v>633.7272024</v>
      </c>
      <c r="BZ68" s="251">
        <v>186.58999980000007</v>
      </c>
      <c r="CA68" s="251">
        <v>25.9399998</v>
      </c>
      <c r="CB68" s="251">
        <v>3</v>
      </c>
      <c r="CC68" s="251">
        <v>2.4</v>
      </c>
      <c r="CD68" s="251">
        <v>0</v>
      </c>
      <c r="CE68" s="251">
        <v>13.799999999999999</v>
      </c>
      <c r="CF68" s="251">
        <v>12</v>
      </c>
      <c r="CG68" s="251">
        <v>0</v>
      </c>
      <c r="CH68" s="251">
        <v>0</v>
      </c>
      <c r="CI68" s="251">
        <v>0</v>
      </c>
      <c r="CJ68" s="251">
        <v>0</v>
      </c>
      <c r="CK68" s="251">
        <v>3</v>
      </c>
      <c r="CL68" s="251">
        <v>0</v>
      </c>
      <c r="CM68" s="251">
        <v>0</v>
      </c>
      <c r="CN68" s="251">
        <v>0</v>
      </c>
      <c r="CO68" s="251">
        <v>0</v>
      </c>
      <c r="CP68" s="251">
        <v>5.2000002</v>
      </c>
      <c r="CQ68" s="251">
        <v>3</v>
      </c>
      <c r="CR68" s="251">
        <v>0</v>
      </c>
      <c r="CS68" s="281">
        <v>38.333333333333336</v>
      </c>
      <c r="CT68" s="281">
        <v>21.666666666666668</v>
      </c>
      <c r="CU68" s="281">
        <v>0</v>
      </c>
      <c r="CV68" s="281">
        <v>144.77777833333334</v>
      </c>
      <c r="CW68" s="281">
        <v>73.72222166666667</v>
      </c>
      <c r="CX68" s="281">
        <v>0</v>
      </c>
      <c r="CY68" s="281">
        <v>0</v>
      </c>
      <c r="CZ68" s="281">
        <v>0</v>
      </c>
      <c r="DA68" s="281">
        <v>0</v>
      </c>
      <c r="DB68" s="281">
        <v>28.000000000000004</v>
      </c>
      <c r="DC68" s="281">
        <v>15</v>
      </c>
      <c r="DD68" s="281">
        <v>0</v>
      </c>
      <c r="DE68" s="281">
        <v>682.3111066666663</v>
      </c>
      <c r="DF68" s="281">
        <v>220.63888833333334</v>
      </c>
      <c r="DG68" s="281">
        <v>5.555555</v>
      </c>
    </row>
    <row r="69" spans="1:111" ht="14.25">
      <c r="A69" s="165">
        <v>382</v>
      </c>
      <c r="B69" s="166" t="s">
        <v>90</v>
      </c>
      <c r="C69" s="248">
        <v>0</v>
      </c>
      <c r="D69" s="248">
        <v>0</v>
      </c>
      <c r="E69" s="248">
        <v>31416</v>
      </c>
      <c r="F69" s="248">
        <v>0</v>
      </c>
      <c r="G69" s="248">
        <v>682</v>
      </c>
      <c r="H69" s="248">
        <v>9052</v>
      </c>
      <c r="I69" s="248">
        <v>6002</v>
      </c>
      <c r="J69" s="248">
        <v>14260</v>
      </c>
      <c r="K69" s="249">
        <v>0</v>
      </c>
      <c r="L69" s="249">
        <v>1</v>
      </c>
      <c r="M69" s="249">
        <v>7</v>
      </c>
      <c r="N69" s="249">
        <v>0</v>
      </c>
      <c r="O69" s="250">
        <v>68</v>
      </c>
      <c r="P69" s="250">
        <v>188</v>
      </c>
      <c r="Q69" s="251">
        <v>14.399999999999995</v>
      </c>
      <c r="R69" s="251">
        <v>24.6</v>
      </c>
      <c r="S69" s="251">
        <v>16.8</v>
      </c>
      <c r="T69" s="251">
        <v>0</v>
      </c>
      <c r="U69" s="251">
        <v>116.2799999999996</v>
      </c>
      <c r="V69" s="251">
        <v>1090.180000000001</v>
      </c>
      <c r="W69" s="251">
        <v>441.08000000000015</v>
      </c>
      <c r="X69" s="251">
        <v>3</v>
      </c>
      <c r="Y69" s="251">
        <v>0</v>
      </c>
      <c r="Z69" s="251">
        <v>22.1</v>
      </c>
      <c r="AA69" s="251">
        <v>5.8</v>
      </c>
      <c r="AB69" s="251">
        <v>0</v>
      </c>
      <c r="AC69" s="251">
        <v>8.059999999999999</v>
      </c>
      <c r="AD69" s="251">
        <v>158.27999999999997</v>
      </c>
      <c r="AE69" s="251">
        <v>60.85999999999997</v>
      </c>
      <c r="AF69" s="251">
        <v>0</v>
      </c>
      <c r="AG69" s="207">
        <v>0</v>
      </c>
      <c r="AH69" s="207">
        <v>0</v>
      </c>
      <c r="AI69" s="207">
        <v>0</v>
      </c>
      <c r="AJ69" s="207">
        <v>885.9120969999998</v>
      </c>
      <c r="AK69" s="207">
        <v>1857.1031529999932</v>
      </c>
      <c r="AL69" s="207">
        <v>556.7484179999991</v>
      </c>
      <c r="AM69" s="207">
        <v>58.66</v>
      </c>
      <c r="AN69" s="207">
        <v>2.4</v>
      </c>
      <c r="AO69" s="207">
        <v>3.5999999999999996</v>
      </c>
      <c r="AP69" s="207">
        <v>0</v>
      </c>
      <c r="AQ69" s="207">
        <v>197.88</v>
      </c>
      <c r="AR69" s="207">
        <v>74.88000000000002</v>
      </c>
      <c r="AS69" s="207">
        <v>0.6</v>
      </c>
      <c r="AT69" s="207">
        <v>7.1</v>
      </c>
      <c r="AU69" s="207">
        <v>0.6</v>
      </c>
      <c r="AV69" s="207">
        <v>0</v>
      </c>
      <c r="AW69" s="207">
        <v>30.599999999999998</v>
      </c>
      <c r="AX69" s="207">
        <v>15</v>
      </c>
      <c r="AY69" s="207">
        <v>0</v>
      </c>
      <c r="AZ69" s="207">
        <v>0</v>
      </c>
      <c r="BA69" s="207">
        <v>0</v>
      </c>
      <c r="BB69" s="207">
        <v>195.21789400000003</v>
      </c>
      <c r="BC69" s="207">
        <v>70.93368399999997</v>
      </c>
      <c r="BD69" s="207">
        <v>1.2</v>
      </c>
      <c r="BE69" s="251">
        <v>16.2</v>
      </c>
      <c r="BF69" s="251">
        <v>32.4</v>
      </c>
      <c r="BG69" s="251">
        <v>10.799999999999999</v>
      </c>
      <c r="BH69" s="251">
        <v>0.6</v>
      </c>
      <c r="BI69" s="251">
        <v>38.16</v>
      </c>
      <c r="BJ69" s="251">
        <v>945.8399993999999</v>
      </c>
      <c r="BK69" s="251">
        <v>405.64000020000003</v>
      </c>
      <c r="BL69" s="251">
        <v>5.3999999999999995</v>
      </c>
      <c r="BM69" s="251">
        <v>0</v>
      </c>
      <c r="BN69" s="251">
        <v>14.399999999999999</v>
      </c>
      <c r="BO69" s="251">
        <v>8.28</v>
      </c>
      <c r="BP69" s="251">
        <v>0</v>
      </c>
      <c r="BQ69" s="251">
        <v>9</v>
      </c>
      <c r="BR69" s="251">
        <v>161.04</v>
      </c>
      <c r="BS69" s="251">
        <v>66.47999999999999</v>
      </c>
      <c r="BT69" s="251">
        <v>0</v>
      </c>
      <c r="BU69" s="251">
        <v>0</v>
      </c>
      <c r="BV69" s="251">
        <v>0</v>
      </c>
      <c r="BW69" s="251">
        <v>0</v>
      </c>
      <c r="BX69" s="251">
        <v>910.3936890000001</v>
      </c>
      <c r="BY69" s="251">
        <v>1862.3731632</v>
      </c>
      <c r="BZ69" s="251">
        <v>603.7486841999994</v>
      </c>
      <c r="CA69" s="251">
        <v>57.044210399999976</v>
      </c>
      <c r="CB69" s="251">
        <v>5.3999999999999995</v>
      </c>
      <c r="CC69" s="251">
        <v>1.2</v>
      </c>
      <c r="CD69" s="251">
        <v>0</v>
      </c>
      <c r="CE69" s="251">
        <v>151.99999979999998</v>
      </c>
      <c r="CF69" s="251">
        <v>86.39999999999999</v>
      </c>
      <c r="CG69" s="251">
        <v>0.6</v>
      </c>
      <c r="CH69" s="251">
        <v>3.5999999999999996</v>
      </c>
      <c r="CI69" s="251">
        <v>2.4</v>
      </c>
      <c r="CJ69" s="251">
        <v>0</v>
      </c>
      <c r="CK69" s="251">
        <v>37.8</v>
      </c>
      <c r="CL69" s="251">
        <v>14.399999999999999</v>
      </c>
      <c r="CM69" s="251">
        <v>0</v>
      </c>
      <c r="CN69" s="251">
        <v>0</v>
      </c>
      <c r="CO69" s="251">
        <v>0</v>
      </c>
      <c r="CP69" s="251">
        <v>192.92105339999998</v>
      </c>
      <c r="CQ69" s="251">
        <v>70.00105320000002</v>
      </c>
      <c r="CR69" s="251">
        <v>4.2</v>
      </c>
      <c r="CS69" s="281">
        <v>15.666666666666668</v>
      </c>
      <c r="CT69" s="281">
        <v>11.222223333333334</v>
      </c>
      <c r="CU69" s="281">
        <v>0</v>
      </c>
      <c r="CV69" s="281">
        <v>240.22222333333332</v>
      </c>
      <c r="CW69" s="281">
        <v>117.5</v>
      </c>
      <c r="CX69" s="281">
        <v>2.7777783333333335</v>
      </c>
      <c r="CY69" s="281">
        <v>1.6666666666666667</v>
      </c>
      <c r="CZ69" s="281">
        <v>0</v>
      </c>
      <c r="DA69" s="281">
        <v>0</v>
      </c>
      <c r="DB69" s="281">
        <v>32.833333333333336</v>
      </c>
      <c r="DC69" s="281">
        <v>16.416666666666668</v>
      </c>
      <c r="DD69" s="281">
        <v>0</v>
      </c>
      <c r="DE69" s="281">
        <v>2507.131108333335</v>
      </c>
      <c r="DF69" s="281">
        <v>921.7811100000008</v>
      </c>
      <c r="DG69" s="281">
        <v>24.999999999999996</v>
      </c>
    </row>
    <row r="70" spans="1:111" ht="14.25">
      <c r="A70" s="165">
        <v>340</v>
      </c>
      <c r="B70" s="166" t="s">
        <v>69</v>
      </c>
      <c r="C70" s="248">
        <v>0</v>
      </c>
      <c r="D70" s="248">
        <v>0</v>
      </c>
      <c r="E70" s="248">
        <v>12103</v>
      </c>
      <c r="F70" s="248">
        <v>0</v>
      </c>
      <c r="G70" s="248">
        <v>0</v>
      </c>
      <c r="H70" s="248">
        <v>1816</v>
      </c>
      <c r="I70" s="248">
        <v>687</v>
      </c>
      <c r="J70" s="248">
        <v>3243</v>
      </c>
      <c r="K70" s="249">
        <v>0</v>
      </c>
      <c r="L70" s="249">
        <v>0</v>
      </c>
      <c r="M70" s="249">
        <v>0</v>
      </c>
      <c r="N70" s="249">
        <v>0</v>
      </c>
      <c r="O70" s="250">
        <v>20</v>
      </c>
      <c r="P70" s="250">
        <v>76</v>
      </c>
      <c r="Q70" s="251">
        <v>0</v>
      </c>
      <c r="R70" s="251">
        <v>0</v>
      </c>
      <c r="S70" s="251">
        <v>0</v>
      </c>
      <c r="T70" s="251">
        <v>0</v>
      </c>
      <c r="U70" s="251">
        <v>0</v>
      </c>
      <c r="V70" s="251">
        <v>725.4999999999997</v>
      </c>
      <c r="W70" s="251">
        <v>278.0600000000001</v>
      </c>
      <c r="X70" s="251">
        <v>3.5999999999999996</v>
      </c>
      <c r="Y70" s="251">
        <v>0</v>
      </c>
      <c r="Z70" s="251">
        <v>0</v>
      </c>
      <c r="AA70" s="251">
        <v>0</v>
      </c>
      <c r="AB70" s="251">
        <v>0</v>
      </c>
      <c r="AC70" s="251">
        <v>0</v>
      </c>
      <c r="AD70" s="251">
        <v>41.4</v>
      </c>
      <c r="AE70" s="251">
        <v>14.399999999999999</v>
      </c>
      <c r="AF70" s="251">
        <v>0</v>
      </c>
      <c r="AG70" s="207">
        <v>0</v>
      </c>
      <c r="AH70" s="207">
        <v>0</v>
      </c>
      <c r="AI70" s="207">
        <v>0</v>
      </c>
      <c r="AJ70" s="207">
        <v>369.9799999999998</v>
      </c>
      <c r="AK70" s="207">
        <v>316.43999999999977</v>
      </c>
      <c r="AL70" s="207">
        <v>82.80000000000003</v>
      </c>
      <c r="AM70" s="207">
        <v>4.8</v>
      </c>
      <c r="AN70" s="207">
        <v>0</v>
      </c>
      <c r="AO70" s="207">
        <v>0</v>
      </c>
      <c r="AP70" s="207">
        <v>0</v>
      </c>
      <c r="AQ70" s="207">
        <v>111.6</v>
      </c>
      <c r="AR70" s="207">
        <v>45</v>
      </c>
      <c r="AS70" s="207">
        <v>0.6</v>
      </c>
      <c r="AT70" s="207">
        <v>0</v>
      </c>
      <c r="AU70" s="207">
        <v>0</v>
      </c>
      <c r="AV70" s="207">
        <v>0</v>
      </c>
      <c r="AW70" s="207">
        <v>10.8</v>
      </c>
      <c r="AX70" s="207">
        <v>7.199999999999999</v>
      </c>
      <c r="AY70" s="207">
        <v>0</v>
      </c>
      <c r="AZ70" s="207">
        <v>0</v>
      </c>
      <c r="BA70" s="207">
        <v>0</v>
      </c>
      <c r="BB70" s="207">
        <v>33.6</v>
      </c>
      <c r="BC70" s="207">
        <v>9.6</v>
      </c>
      <c r="BD70" s="207">
        <v>1.7999999999999998</v>
      </c>
      <c r="BE70" s="251">
        <v>0</v>
      </c>
      <c r="BF70" s="251">
        <v>0</v>
      </c>
      <c r="BG70" s="251">
        <v>0</v>
      </c>
      <c r="BH70" s="251">
        <v>0</v>
      </c>
      <c r="BI70" s="251">
        <v>1.7999999999999998</v>
      </c>
      <c r="BJ70" s="251">
        <v>589.1999999999999</v>
      </c>
      <c r="BK70" s="251">
        <v>224.4</v>
      </c>
      <c r="BL70" s="251">
        <v>1.7999999999999998</v>
      </c>
      <c r="BM70" s="251">
        <v>0</v>
      </c>
      <c r="BN70" s="251">
        <v>0</v>
      </c>
      <c r="BO70" s="251">
        <v>0</v>
      </c>
      <c r="BP70" s="251">
        <v>0</v>
      </c>
      <c r="BQ70" s="251">
        <v>0</v>
      </c>
      <c r="BR70" s="251">
        <v>108</v>
      </c>
      <c r="BS70" s="251">
        <v>46.199999999999996</v>
      </c>
      <c r="BT70" s="251">
        <v>0</v>
      </c>
      <c r="BU70" s="251">
        <v>0</v>
      </c>
      <c r="BV70" s="251">
        <v>0</v>
      </c>
      <c r="BW70" s="251">
        <v>0</v>
      </c>
      <c r="BX70" s="251">
        <v>367.2</v>
      </c>
      <c r="BY70" s="251">
        <v>432.12000000000023</v>
      </c>
      <c r="BZ70" s="251">
        <v>95.80000020000003</v>
      </c>
      <c r="CA70" s="251">
        <v>3.5999999999999996</v>
      </c>
      <c r="CB70" s="251">
        <v>0</v>
      </c>
      <c r="CC70" s="251">
        <v>0</v>
      </c>
      <c r="CD70" s="251">
        <v>0</v>
      </c>
      <c r="CE70" s="251">
        <v>123.6</v>
      </c>
      <c r="CF70" s="251">
        <v>54.6</v>
      </c>
      <c r="CG70" s="251">
        <v>0.6</v>
      </c>
      <c r="CH70" s="251">
        <v>0</v>
      </c>
      <c r="CI70" s="251">
        <v>0</v>
      </c>
      <c r="CJ70" s="251">
        <v>0</v>
      </c>
      <c r="CK70" s="251">
        <v>28.799999999999997</v>
      </c>
      <c r="CL70" s="251">
        <v>12.6</v>
      </c>
      <c r="CM70" s="251">
        <v>0</v>
      </c>
      <c r="CN70" s="251">
        <v>0</v>
      </c>
      <c r="CO70" s="251">
        <v>0</v>
      </c>
      <c r="CP70" s="251">
        <v>33</v>
      </c>
      <c r="CQ70" s="251">
        <v>12</v>
      </c>
      <c r="CR70" s="251">
        <v>1.2</v>
      </c>
      <c r="CS70" s="281">
        <v>0</v>
      </c>
      <c r="CT70" s="281">
        <v>0</v>
      </c>
      <c r="CU70" s="281">
        <v>0</v>
      </c>
      <c r="CV70" s="281">
        <v>237</v>
      </c>
      <c r="CW70" s="281">
        <v>71.66666666666667</v>
      </c>
      <c r="CX70" s="281">
        <v>0</v>
      </c>
      <c r="CY70" s="281">
        <v>0</v>
      </c>
      <c r="CZ70" s="281">
        <v>0</v>
      </c>
      <c r="DA70" s="281">
        <v>0</v>
      </c>
      <c r="DB70" s="281">
        <v>78.66666666666667</v>
      </c>
      <c r="DC70" s="281">
        <v>41.00000000000001</v>
      </c>
      <c r="DD70" s="281">
        <v>0</v>
      </c>
      <c r="DE70" s="281">
        <v>922.8333366666674</v>
      </c>
      <c r="DF70" s="281">
        <v>238.66666833333332</v>
      </c>
      <c r="DG70" s="281">
        <v>6.666666666666667</v>
      </c>
    </row>
    <row r="71" spans="1:111" ht="14.25">
      <c r="A71" s="165">
        <v>208</v>
      </c>
      <c r="B71" s="166" t="s">
        <v>36</v>
      </c>
      <c r="C71" s="248">
        <v>0</v>
      </c>
      <c r="D71" s="248">
        <v>0</v>
      </c>
      <c r="E71" s="248">
        <v>19656.5</v>
      </c>
      <c r="F71" s="248">
        <v>0</v>
      </c>
      <c r="G71" s="248">
        <v>561</v>
      </c>
      <c r="H71" s="248">
        <v>5361</v>
      </c>
      <c r="I71" s="248">
        <v>1620</v>
      </c>
      <c r="J71" s="248">
        <v>5549</v>
      </c>
      <c r="K71" s="249">
        <v>0</v>
      </c>
      <c r="L71" s="249">
        <v>0</v>
      </c>
      <c r="M71" s="249">
        <v>1</v>
      </c>
      <c r="N71" s="249">
        <v>1</v>
      </c>
      <c r="O71" s="250">
        <v>36.5</v>
      </c>
      <c r="P71" s="250">
        <v>100</v>
      </c>
      <c r="Q71" s="251">
        <v>47.40000000000007</v>
      </c>
      <c r="R71" s="251">
        <v>172.67999999999998</v>
      </c>
      <c r="S71" s="251">
        <v>61.199999999999996</v>
      </c>
      <c r="T71" s="251">
        <v>1.2</v>
      </c>
      <c r="U71" s="251">
        <v>31.800000000000033</v>
      </c>
      <c r="V71" s="251">
        <v>808.2799999999996</v>
      </c>
      <c r="W71" s="251">
        <v>378</v>
      </c>
      <c r="X71" s="251">
        <v>6.400000000000001</v>
      </c>
      <c r="Y71" s="251">
        <v>0</v>
      </c>
      <c r="Z71" s="251">
        <v>0</v>
      </c>
      <c r="AA71" s="251">
        <v>0</v>
      </c>
      <c r="AB71" s="251">
        <v>0</v>
      </c>
      <c r="AC71" s="251">
        <v>0</v>
      </c>
      <c r="AD71" s="251">
        <v>48.6</v>
      </c>
      <c r="AE71" s="251">
        <v>21</v>
      </c>
      <c r="AF71" s="251">
        <v>0</v>
      </c>
      <c r="AG71" s="207">
        <v>0</v>
      </c>
      <c r="AH71" s="207">
        <v>0</v>
      </c>
      <c r="AI71" s="207">
        <v>0</v>
      </c>
      <c r="AJ71" s="207">
        <v>468.4799999999996</v>
      </c>
      <c r="AK71" s="207">
        <v>945.9599999999999</v>
      </c>
      <c r="AL71" s="207">
        <v>249.08000000000027</v>
      </c>
      <c r="AM71" s="207">
        <v>72.96000000000002</v>
      </c>
      <c r="AN71" s="207">
        <v>64.8</v>
      </c>
      <c r="AO71" s="207">
        <v>21</v>
      </c>
      <c r="AP71" s="207">
        <v>0.6</v>
      </c>
      <c r="AQ71" s="207">
        <v>204</v>
      </c>
      <c r="AR71" s="207">
        <v>111</v>
      </c>
      <c r="AS71" s="207">
        <v>0.6</v>
      </c>
      <c r="AT71" s="207">
        <v>0</v>
      </c>
      <c r="AU71" s="207">
        <v>0</v>
      </c>
      <c r="AV71" s="207">
        <v>0</v>
      </c>
      <c r="AW71" s="207">
        <v>13.2</v>
      </c>
      <c r="AX71" s="207">
        <v>7.199999999999999</v>
      </c>
      <c r="AY71" s="207">
        <v>0</v>
      </c>
      <c r="AZ71" s="207">
        <v>0</v>
      </c>
      <c r="BA71" s="207">
        <v>0</v>
      </c>
      <c r="BB71" s="207">
        <v>181.80000000000007</v>
      </c>
      <c r="BC71" s="207">
        <v>48.400000000000006</v>
      </c>
      <c r="BD71" s="207">
        <v>1.7999999999999998</v>
      </c>
      <c r="BE71" s="251">
        <v>67.2</v>
      </c>
      <c r="BF71" s="251">
        <v>172.2</v>
      </c>
      <c r="BG71" s="251">
        <v>76.5</v>
      </c>
      <c r="BH71" s="251">
        <v>0.6</v>
      </c>
      <c r="BI71" s="251">
        <v>34.8</v>
      </c>
      <c r="BJ71" s="251">
        <v>747.8599998</v>
      </c>
      <c r="BK71" s="251">
        <v>304.2</v>
      </c>
      <c r="BL71" s="251">
        <v>2.4</v>
      </c>
      <c r="BM71" s="251">
        <v>0</v>
      </c>
      <c r="BN71" s="251">
        <v>37.199999999999996</v>
      </c>
      <c r="BO71" s="251">
        <v>12.6</v>
      </c>
      <c r="BP71" s="251">
        <v>0.6</v>
      </c>
      <c r="BQ71" s="251">
        <v>0</v>
      </c>
      <c r="BR71" s="251">
        <v>55.199999999999996</v>
      </c>
      <c r="BS71" s="251">
        <v>16.8</v>
      </c>
      <c r="BT71" s="251">
        <v>0</v>
      </c>
      <c r="BU71" s="251">
        <v>0</v>
      </c>
      <c r="BV71" s="251">
        <v>0</v>
      </c>
      <c r="BW71" s="251">
        <v>0</v>
      </c>
      <c r="BX71" s="251">
        <v>456.25999979999995</v>
      </c>
      <c r="BY71" s="251">
        <v>995.43</v>
      </c>
      <c r="BZ71" s="251">
        <v>264.30000000000007</v>
      </c>
      <c r="CA71" s="251">
        <v>66.60000000000001</v>
      </c>
      <c r="CB71" s="251">
        <v>44.4</v>
      </c>
      <c r="CC71" s="251">
        <v>27.599999999999998</v>
      </c>
      <c r="CD71" s="251">
        <v>0</v>
      </c>
      <c r="CE71" s="251">
        <v>161.16</v>
      </c>
      <c r="CF71" s="251">
        <v>77.39999999999999</v>
      </c>
      <c r="CG71" s="251">
        <v>0</v>
      </c>
      <c r="CH71" s="251">
        <v>3.5999999999999996</v>
      </c>
      <c r="CI71" s="251">
        <v>0.6</v>
      </c>
      <c r="CJ71" s="251">
        <v>0</v>
      </c>
      <c r="CK71" s="251">
        <v>10.799999999999999</v>
      </c>
      <c r="CL71" s="251">
        <v>2.4</v>
      </c>
      <c r="CM71" s="251">
        <v>0</v>
      </c>
      <c r="CN71" s="251">
        <v>0</v>
      </c>
      <c r="CO71" s="251">
        <v>0</v>
      </c>
      <c r="CP71" s="251">
        <v>87.54</v>
      </c>
      <c r="CQ71" s="251">
        <v>36.6</v>
      </c>
      <c r="CR71" s="251">
        <v>1.2</v>
      </c>
      <c r="CS71" s="281">
        <v>198.33333333333334</v>
      </c>
      <c r="CT71" s="281">
        <v>86.16666666666667</v>
      </c>
      <c r="CU71" s="281">
        <v>1.6666666666666667</v>
      </c>
      <c r="CV71" s="281">
        <v>574.4444433333334</v>
      </c>
      <c r="CW71" s="281">
        <v>255</v>
      </c>
      <c r="CX71" s="281">
        <v>1.6666666666666667</v>
      </c>
      <c r="CY71" s="281">
        <v>21.666666666666668</v>
      </c>
      <c r="CZ71" s="281">
        <v>8.333333333333334</v>
      </c>
      <c r="DA71" s="281">
        <v>0</v>
      </c>
      <c r="DB71" s="281">
        <v>65</v>
      </c>
      <c r="DC71" s="281">
        <v>16.666666666666668</v>
      </c>
      <c r="DD71" s="281">
        <v>0</v>
      </c>
      <c r="DE71" s="281">
        <v>946.5277816666681</v>
      </c>
      <c r="DF71" s="281">
        <v>247.77777833333317</v>
      </c>
      <c r="DG71" s="281">
        <v>6.666666666666669</v>
      </c>
    </row>
    <row r="72" spans="1:111" ht="14.25">
      <c r="A72" s="165">
        <v>888</v>
      </c>
      <c r="B72" s="166" t="s">
        <v>156</v>
      </c>
      <c r="C72" s="248">
        <v>0</v>
      </c>
      <c r="D72" s="248">
        <v>0</v>
      </c>
      <c r="E72" s="248">
        <v>94287</v>
      </c>
      <c r="F72" s="248">
        <v>0</v>
      </c>
      <c r="G72" s="248">
        <v>0</v>
      </c>
      <c r="H72" s="248">
        <v>45442.5</v>
      </c>
      <c r="I72" s="248">
        <v>2256</v>
      </c>
      <c r="J72" s="248">
        <v>16603</v>
      </c>
      <c r="K72" s="249">
        <v>0</v>
      </c>
      <c r="L72" s="249">
        <v>0</v>
      </c>
      <c r="M72" s="249">
        <v>0</v>
      </c>
      <c r="N72" s="249">
        <v>0</v>
      </c>
      <c r="O72" s="250">
        <v>157</v>
      </c>
      <c r="P72" s="250">
        <v>87</v>
      </c>
      <c r="Q72" s="251">
        <v>230.63999999999857</v>
      </c>
      <c r="R72" s="251">
        <v>839.6400000000008</v>
      </c>
      <c r="S72" s="251">
        <v>324.71999999999997</v>
      </c>
      <c r="T72" s="251">
        <v>0.6</v>
      </c>
      <c r="U72" s="251">
        <v>71.04000000000003</v>
      </c>
      <c r="V72" s="251">
        <v>1257.9799999999975</v>
      </c>
      <c r="W72" s="251">
        <v>508.9200000000007</v>
      </c>
      <c r="X72" s="251">
        <v>1.3199999999999998</v>
      </c>
      <c r="Y72" s="251">
        <v>0</v>
      </c>
      <c r="Z72" s="251">
        <v>0</v>
      </c>
      <c r="AA72" s="251">
        <v>0</v>
      </c>
      <c r="AB72" s="251">
        <v>0</v>
      </c>
      <c r="AC72" s="251">
        <v>10.799999999999997</v>
      </c>
      <c r="AD72" s="251">
        <v>42.400000000000006</v>
      </c>
      <c r="AE72" s="251">
        <v>11.8</v>
      </c>
      <c r="AF72" s="251">
        <v>0</v>
      </c>
      <c r="AG72" s="207">
        <v>0</v>
      </c>
      <c r="AH72" s="207">
        <v>0</v>
      </c>
      <c r="AI72" s="207">
        <v>0</v>
      </c>
      <c r="AJ72" s="207">
        <v>1855.8094649999985</v>
      </c>
      <c r="AK72" s="207">
        <v>5774.306291999991</v>
      </c>
      <c r="AL72" s="207">
        <v>2044.6352530000017</v>
      </c>
      <c r="AM72" s="207">
        <v>77.66</v>
      </c>
      <c r="AN72" s="207">
        <v>175.07999999999993</v>
      </c>
      <c r="AO72" s="207">
        <v>63.599999999999994</v>
      </c>
      <c r="AP72" s="207">
        <v>0</v>
      </c>
      <c r="AQ72" s="207">
        <v>227.98</v>
      </c>
      <c r="AR72" s="207">
        <v>85.2</v>
      </c>
      <c r="AS72" s="207">
        <v>0</v>
      </c>
      <c r="AT72" s="207">
        <v>0</v>
      </c>
      <c r="AU72" s="207">
        <v>0</v>
      </c>
      <c r="AV72" s="207">
        <v>0</v>
      </c>
      <c r="AW72" s="207">
        <v>13.14</v>
      </c>
      <c r="AX72" s="207">
        <v>5.38</v>
      </c>
      <c r="AY72" s="207">
        <v>0</v>
      </c>
      <c r="AZ72" s="207">
        <v>0</v>
      </c>
      <c r="BA72" s="207">
        <v>0</v>
      </c>
      <c r="BB72" s="207">
        <v>647.2221039999991</v>
      </c>
      <c r="BC72" s="207">
        <v>305.83684200000005</v>
      </c>
      <c r="BD72" s="207">
        <v>5.2</v>
      </c>
      <c r="BE72" s="251">
        <v>275.76</v>
      </c>
      <c r="BF72" s="251">
        <v>822.5599997999999</v>
      </c>
      <c r="BG72" s="251">
        <v>300.48</v>
      </c>
      <c r="BH72" s="251">
        <v>0.6</v>
      </c>
      <c r="BI72" s="251">
        <v>84.36</v>
      </c>
      <c r="BJ72" s="251">
        <v>1283.6855988000002</v>
      </c>
      <c r="BK72" s="251">
        <v>518.1499998</v>
      </c>
      <c r="BL72" s="251">
        <v>3.96</v>
      </c>
      <c r="BM72" s="251">
        <v>0</v>
      </c>
      <c r="BN72" s="251">
        <v>0</v>
      </c>
      <c r="BO72" s="251">
        <v>0</v>
      </c>
      <c r="BP72" s="251">
        <v>0</v>
      </c>
      <c r="BQ72" s="251">
        <v>15.6</v>
      </c>
      <c r="BR72" s="251">
        <v>35.4</v>
      </c>
      <c r="BS72" s="251">
        <v>19.2</v>
      </c>
      <c r="BT72" s="251">
        <v>0</v>
      </c>
      <c r="BU72" s="251">
        <v>0</v>
      </c>
      <c r="BV72" s="251">
        <v>0</v>
      </c>
      <c r="BW72" s="251">
        <v>0</v>
      </c>
      <c r="BX72" s="251">
        <v>1559.9055947999989</v>
      </c>
      <c r="BY72" s="251">
        <v>5696.159592599989</v>
      </c>
      <c r="BZ72" s="251">
        <v>1939.0571994000009</v>
      </c>
      <c r="CA72" s="251">
        <v>109.14560039999995</v>
      </c>
      <c r="CB72" s="251">
        <v>184.79999999999998</v>
      </c>
      <c r="CC72" s="251">
        <v>75.96</v>
      </c>
      <c r="CD72" s="251">
        <v>0</v>
      </c>
      <c r="CE72" s="251">
        <v>206.7927996</v>
      </c>
      <c r="CF72" s="251">
        <v>80.64</v>
      </c>
      <c r="CG72" s="251">
        <v>1.2</v>
      </c>
      <c r="CH72" s="251">
        <v>0</v>
      </c>
      <c r="CI72" s="251">
        <v>0</v>
      </c>
      <c r="CJ72" s="251">
        <v>0</v>
      </c>
      <c r="CK72" s="251">
        <v>11.4</v>
      </c>
      <c r="CL72" s="251">
        <v>7.116</v>
      </c>
      <c r="CM72" s="251">
        <v>0</v>
      </c>
      <c r="CN72" s="251">
        <v>0</v>
      </c>
      <c r="CO72" s="251">
        <v>0</v>
      </c>
      <c r="CP72" s="251">
        <v>487.85719860000023</v>
      </c>
      <c r="CQ72" s="251">
        <v>233.1727979999999</v>
      </c>
      <c r="CR72" s="251">
        <v>4.2</v>
      </c>
      <c r="CS72" s="281">
        <v>470.33333166666665</v>
      </c>
      <c r="CT72" s="281">
        <v>204.8888883333333</v>
      </c>
      <c r="CU72" s="281">
        <v>0</v>
      </c>
      <c r="CV72" s="281">
        <v>838.4533366666669</v>
      </c>
      <c r="CW72" s="281">
        <v>405.13</v>
      </c>
      <c r="CX72" s="281">
        <v>1.6666666666666667</v>
      </c>
      <c r="CY72" s="281">
        <v>0</v>
      </c>
      <c r="CZ72" s="281">
        <v>0</v>
      </c>
      <c r="DA72" s="281">
        <v>0</v>
      </c>
      <c r="DB72" s="281">
        <v>45.22222166666667</v>
      </c>
      <c r="DC72" s="281">
        <v>26.333333333333336</v>
      </c>
      <c r="DD72" s="281">
        <v>0</v>
      </c>
      <c r="DE72" s="281">
        <v>8420.801075000014</v>
      </c>
      <c r="DF72" s="281">
        <v>2938.9633350000163</v>
      </c>
      <c r="DG72" s="281">
        <v>86.55555333333339</v>
      </c>
    </row>
    <row r="73" spans="1:111" ht="14.25">
      <c r="A73" s="246">
        <v>383</v>
      </c>
      <c r="B73" s="247" t="s">
        <v>91</v>
      </c>
      <c r="C73" s="252">
        <v>0</v>
      </c>
      <c r="D73" s="252">
        <v>0</v>
      </c>
      <c r="E73" s="252">
        <v>57588</v>
      </c>
      <c r="F73" s="252">
        <v>0</v>
      </c>
      <c r="G73" s="252">
        <v>539</v>
      </c>
      <c r="H73" s="252">
        <v>16199.5</v>
      </c>
      <c r="I73" s="252">
        <v>9007</v>
      </c>
      <c r="J73" s="252">
        <v>22329</v>
      </c>
      <c r="K73" s="253">
        <v>0</v>
      </c>
      <c r="L73" s="253">
        <v>1</v>
      </c>
      <c r="M73" s="253">
        <v>9</v>
      </c>
      <c r="N73" s="253">
        <v>1</v>
      </c>
      <c r="O73" s="254">
        <v>117</v>
      </c>
      <c r="P73" s="254">
        <v>187</v>
      </c>
      <c r="Q73" s="255">
        <v>0</v>
      </c>
      <c r="R73" s="255">
        <v>0</v>
      </c>
      <c r="S73" s="255">
        <v>0</v>
      </c>
      <c r="T73" s="255">
        <v>0</v>
      </c>
      <c r="U73" s="255">
        <v>106.91999999999972</v>
      </c>
      <c r="V73" s="255">
        <v>2511.5599999999995</v>
      </c>
      <c r="W73" s="255">
        <v>1016.7599999999989</v>
      </c>
      <c r="X73" s="255">
        <v>8.4</v>
      </c>
      <c r="Y73" s="255">
        <v>0</v>
      </c>
      <c r="Z73" s="255">
        <v>0</v>
      </c>
      <c r="AA73" s="255">
        <v>0</v>
      </c>
      <c r="AB73" s="255">
        <v>0</v>
      </c>
      <c r="AC73" s="255">
        <v>1.2</v>
      </c>
      <c r="AD73" s="255">
        <v>377.2399999999998</v>
      </c>
      <c r="AE73" s="255">
        <v>144.47999999999993</v>
      </c>
      <c r="AF73" s="255">
        <v>2.4</v>
      </c>
      <c r="AG73" s="256">
        <v>0</v>
      </c>
      <c r="AH73" s="256">
        <v>0</v>
      </c>
      <c r="AI73" s="256">
        <v>0</v>
      </c>
      <c r="AJ73" s="256">
        <v>1546.5705099999973</v>
      </c>
      <c r="AK73" s="256">
        <v>2871.314667999996</v>
      </c>
      <c r="AL73" s="256">
        <v>888.197881999999</v>
      </c>
      <c r="AM73" s="256">
        <v>111.19052600000006</v>
      </c>
      <c r="AN73" s="256">
        <v>0</v>
      </c>
      <c r="AO73" s="256">
        <v>0</v>
      </c>
      <c r="AP73" s="256">
        <v>0</v>
      </c>
      <c r="AQ73" s="256">
        <v>459.1600000000003</v>
      </c>
      <c r="AR73" s="256">
        <v>184.76000000000002</v>
      </c>
      <c r="AS73" s="256">
        <v>1.2</v>
      </c>
      <c r="AT73" s="256">
        <v>0</v>
      </c>
      <c r="AU73" s="256">
        <v>0</v>
      </c>
      <c r="AV73" s="256">
        <v>0</v>
      </c>
      <c r="AW73" s="256">
        <v>63.6</v>
      </c>
      <c r="AX73" s="256">
        <v>19.2</v>
      </c>
      <c r="AY73" s="256">
        <v>0</v>
      </c>
      <c r="AZ73" s="256">
        <v>0</v>
      </c>
      <c r="BA73" s="256">
        <v>0</v>
      </c>
      <c r="BB73" s="256">
        <v>411.9305240000002</v>
      </c>
      <c r="BC73" s="256">
        <v>131.5410519999999</v>
      </c>
      <c r="BD73" s="256">
        <v>0.6</v>
      </c>
      <c r="BE73" s="251">
        <v>0</v>
      </c>
      <c r="BF73" s="251">
        <v>0</v>
      </c>
      <c r="BG73" s="251">
        <v>0</v>
      </c>
      <c r="BH73" s="251">
        <v>0</v>
      </c>
      <c r="BI73" s="251">
        <v>123.76000020000001</v>
      </c>
      <c r="BJ73" s="251">
        <v>2324.679999</v>
      </c>
      <c r="BK73" s="251">
        <v>957.3599999999999</v>
      </c>
      <c r="BL73" s="251">
        <v>14.1999996</v>
      </c>
      <c r="BM73" s="251">
        <v>0</v>
      </c>
      <c r="BN73" s="251">
        <v>0</v>
      </c>
      <c r="BO73" s="251">
        <v>0</v>
      </c>
      <c r="BP73" s="251">
        <v>0</v>
      </c>
      <c r="BQ73" s="251">
        <v>0.6</v>
      </c>
      <c r="BR73" s="251">
        <v>454.11999959999997</v>
      </c>
      <c r="BS73" s="251">
        <v>200.04</v>
      </c>
      <c r="BT73" s="251">
        <v>1.2</v>
      </c>
      <c r="BU73" s="251">
        <v>0</v>
      </c>
      <c r="BV73" s="251">
        <v>0</v>
      </c>
      <c r="BW73" s="251">
        <v>0</v>
      </c>
      <c r="BX73" s="251">
        <v>1469.2005419999998</v>
      </c>
      <c r="BY73" s="251">
        <v>2973.8901678000066</v>
      </c>
      <c r="BZ73" s="251">
        <v>875.281373400001</v>
      </c>
      <c r="CA73" s="251">
        <v>101.27263259999995</v>
      </c>
      <c r="CB73" s="251">
        <v>0</v>
      </c>
      <c r="CC73" s="251">
        <v>0</v>
      </c>
      <c r="CD73" s="251">
        <v>0</v>
      </c>
      <c r="CE73" s="251">
        <v>362.09999999999997</v>
      </c>
      <c r="CF73" s="251">
        <v>144.6</v>
      </c>
      <c r="CG73" s="251">
        <v>0</v>
      </c>
      <c r="CH73" s="251">
        <v>0</v>
      </c>
      <c r="CI73" s="251">
        <v>0</v>
      </c>
      <c r="CJ73" s="251">
        <v>0</v>
      </c>
      <c r="CK73" s="251">
        <v>55.08</v>
      </c>
      <c r="CL73" s="251">
        <v>34.8</v>
      </c>
      <c r="CM73" s="251">
        <v>0</v>
      </c>
      <c r="CN73" s="251">
        <v>0</v>
      </c>
      <c r="CO73" s="251">
        <v>0</v>
      </c>
      <c r="CP73" s="251">
        <v>237.37894680000002</v>
      </c>
      <c r="CQ73" s="251">
        <v>111.39052560000002</v>
      </c>
      <c r="CR73" s="251">
        <v>3</v>
      </c>
      <c r="CS73" s="281">
        <v>0</v>
      </c>
      <c r="CT73" s="281">
        <v>0</v>
      </c>
      <c r="CU73" s="281">
        <v>0</v>
      </c>
      <c r="CV73" s="281">
        <v>890.3611033333334</v>
      </c>
      <c r="CW73" s="281">
        <v>494.4444433333333</v>
      </c>
      <c r="CX73" s="281">
        <v>8.333333333333334</v>
      </c>
      <c r="CY73" s="281">
        <v>0</v>
      </c>
      <c r="CZ73" s="281">
        <v>0</v>
      </c>
      <c r="DA73" s="281">
        <v>0</v>
      </c>
      <c r="DB73" s="281">
        <v>142.55555666666666</v>
      </c>
      <c r="DC73" s="281">
        <v>95.88889</v>
      </c>
      <c r="DD73" s="281">
        <v>1.6666666666666667</v>
      </c>
      <c r="DE73" s="281">
        <v>4526.556594999986</v>
      </c>
      <c r="DF73" s="281">
        <v>1387.50997</v>
      </c>
      <c r="DG73" s="281">
        <v>56.499999999999986</v>
      </c>
    </row>
    <row r="74" spans="1:111" ht="14.25">
      <c r="A74" s="165">
        <v>856</v>
      </c>
      <c r="B74" s="166" t="s">
        <v>130</v>
      </c>
      <c r="C74" s="248">
        <v>0</v>
      </c>
      <c r="D74" s="248">
        <v>0</v>
      </c>
      <c r="E74" s="248">
        <v>26026</v>
      </c>
      <c r="F74" s="248">
        <v>0</v>
      </c>
      <c r="G74" s="248">
        <v>0</v>
      </c>
      <c r="H74" s="248">
        <v>14776</v>
      </c>
      <c r="I74" s="248">
        <v>6161</v>
      </c>
      <c r="J74" s="248">
        <v>2954.5</v>
      </c>
      <c r="K74" s="249">
        <v>0</v>
      </c>
      <c r="L74" s="249">
        <v>1</v>
      </c>
      <c r="M74" s="249">
        <v>1</v>
      </c>
      <c r="N74" s="249">
        <v>2</v>
      </c>
      <c r="O74" s="250">
        <v>75</v>
      </c>
      <c r="P74" s="250">
        <v>65</v>
      </c>
      <c r="Q74" s="251">
        <v>0</v>
      </c>
      <c r="R74" s="251">
        <v>0</v>
      </c>
      <c r="S74" s="251">
        <v>0</v>
      </c>
      <c r="T74" s="251">
        <v>0</v>
      </c>
      <c r="U74" s="251">
        <v>0</v>
      </c>
      <c r="V74" s="251">
        <v>981.0000000000002</v>
      </c>
      <c r="W74" s="251">
        <v>530.4</v>
      </c>
      <c r="X74" s="251">
        <v>0.6</v>
      </c>
      <c r="Y74" s="251">
        <v>0</v>
      </c>
      <c r="Z74" s="251">
        <v>0</v>
      </c>
      <c r="AA74" s="251">
        <v>0</v>
      </c>
      <c r="AB74" s="251">
        <v>0</v>
      </c>
      <c r="AC74" s="251">
        <v>0</v>
      </c>
      <c r="AD74" s="251">
        <v>161.4</v>
      </c>
      <c r="AE74" s="251">
        <v>94.8</v>
      </c>
      <c r="AF74" s="251">
        <v>0</v>
      </c>
      <c r="AG74" s="207">
        <v>0</v>
      </c>
      <c r="AH74" s="207">
        <v>0</v>
      </c>
      <c r="AI74" s="207">
        <v>0</v>
      </c>
      <c r="AJ74" s="207">
        <v>988.679994999998</v>
      </c>
      <c r="AK74" s="207">
        <v>1556.4126180000017</v>
      </c>
      <c r="AL74" s="207">
        <v>400.97999299999975</v>
      </c>
      <c r="AM74" s="207">
        <v>75.91999999999996</v>
      </c>
      <c r="AN74" s="207">
        <v>0</v>
      </c>
      <c r="AO74" s="207">
        <v>0</v>
      </c>
      <c r="AP74" s="207">
        <v>0</v>
      </c>
      <c r="AQ74" s="207">
        <v>127.8</v>
      </c>
      <c r="AR74" s="207">
        <v>108</v>
      </c>
      <c r="AS74" s="207">
        <v>0</v>
      </c>
      <c r="AT74" s="207">
        <v>0</v>
      </c>
      <c r="AU74" s="207">
        <v>0</v>
      </c>
      <c r="AV74" s="207">
        <v>0</v>
      </c>
      <c r="AW74" s="207">
        <v>37.8</v>
      </c>
      <c r="AX74" s="207">
        <v>14.399999999999999</v>
      </c>
      <c r="AY74" s="207">
        <v>0</v>
      </c>
      <c r="AZ74" s="207">
        <v>0</v>
      </c>
      <c r="BA74" s="207">
        <v>0</v>
      </c>
      <c r="BB74" s="207">
        <v>127.14841999999992</v>
      </c>
      <c r="BC74" s="207">
        <v>72.68105200000004</v>
      </c>
      <c r="BD74" s="207">
        <v>7.320000000000001</v>
      </c>
      <c r="BE74" s="251">
        <v>0</v>
      </c>
      <c r="BF74" s="251">
        <v>0</v>
      </c>
      <c r="BG74" s="251">
        <v>0</v>
      </c>
      <c r="BH74" s="251">
        <v>0</v>
      </c>
      <c r="BI74" s="251">
        <v>0</v>
      </c>
      <c r="BJ74" s="251">
        <v>931.1999999999999</v>
      </c>
      <c r="BK74" s="251">
        <v>478.79999999999995</v>
      </c>
      <c r="BL74" s="251">
        <v>1.2</v>
      </c>
      <c r="BM74" s="251">
        <v>0</v>
      </c>
      <c r="BN74" s="251">
        <v>0</v>
      </c>
      <c r="BO74" s="251">
        <v>0</v>
      </c>
      <c r="BP74" s="251">
        <v>0</v>
      </c>
      <c r="BQ74" s="251">
        <v>0</v>
      </c>
      <c r="BR74" s="251">
        <v>203.76000000000002</v>
      </c>
      <c r="BS74" s="251">
        <v>91.8</v>
      </c>
      <c r="BT74" s="251">
        <v>0</v>
      </c>
      <c r="BU74" s="251">
        <v>0</v>
      </c>
      <c r="BV74" s="251">
        <v>0</v>
      </c>
      <c r="BW74" s="251">
        <v>0</v>
      </c>
      <c r="BX74" s="251">
        <v>832.1831579999994</v>
      </c>
      <c r="BY74" s="251">
        <v>1576.7778948000002</v>
      </c>
      <c r="BZ74" s="251">
        <v>391.0623996000002</v>
      </c>
      <c r="CA74" s="251">
        <v>93.77368379999999</v>
      </c>
      <c r="CB74" s="251">
        <v>0</v>
      </c>
      <c r="CC74" s="251">
        <v>0</v>
      </c>
      <c r="CD74" s="251">
        <v>0</v>
      </c>
      <c r="CE74" s="251">
        <v>110.39999999999999</v>
      </c>
      <c r="CF74" s="251">
        <v>70.8</v>
      </c>
      <c r="CG74" s="251">
        <v>0</v>
      </c>
      <c r="CH74" s="251">
        <v>0</v>
      </c>
      <c r="CI74" s="251">
        <v>0</v>
      </c>
      <c r="CJ74" s="251">
        <v>0</v>
      </c>
      <c r="CK74" s="251">
        <v>25.56</v>
      </c>
      <c r="CL74" s="251">
        <v>11.4</v>
      </c>
      <c r="CM74" s="251">
        <v>0</v>
      </c>
      <c r="CN74" s="251">
        <v>0</v>
      </c>
      <c r="CO74" s="251">
        <v>0</v>
      </c>
      <c r="CP74" s="251">
        <v>109.22993699999998</v>
      </c>
      <c r="CQ74" s="251">
        <v>35.4</v>
      </c>
      <c r="CR74" s="251">
        <v>10.199999999999998</v>
      </c>
      <c r="CS74" s="281">
        <v>0</v>
      </c>
      <c r="CT74" s="281">
        <v>0</v>
      </c>
      <c r="CU74" s="281">
        <v>0</v>
      </c>
      <c r="CV74" s="281">
        <v>80</v>
      </c>
      <c r="CW74" s="281">
        <v>67.00000000000001</v>
      </c>
      <c r="CX74" s="281">
        <v>0</v>
      </c>
      <c r="CY74" s="281">
        <v>0</v>
      </c>
      <c r="CZ74" s="281">
        <v>0</v>
      </c>
      <c r="DA74" s="281">
        <v>0</v>
      </c>
      <c r="DB74" s="281">
        <v>30</v>
      </c>
      <c r="DC74" s="281">
        <v>13.333333333333334</v>
      </c>
      <c r="DD74" s="281">
        <v>0</v>
      </c>
      <c r="DE74" s="281">
        <v>1413.2822000000008</v>
      </c>
      <c r="DF74" s="281">
        <v>444.1066600000003</v>
      </c>
      <c r="DG74" s="281">
        <v>21.11111166666666</v>
      </c>
    </row>
    <row r="75" spans="1:111" ht="14.25">
      <c r="A75" s="165">
        <v>855</v>
      </c>
      <c r="B75" s="166" t="s">
        <v>129</v>
      </c>
      <c r="C75" s="248">
        <v>0</v>
      </c>
      <c r="D75" s="248">
        <v>0</v>
      </c>
      <c r="E75" s="248">
        <v>24098.5</v>
      </c>
      <c r="F75" s="248">
        <v>0</v>
      </c>
      <c r="G75" s="248">
        <v>125</v>
      </c>
      <c r="H75" s="248">
        <v>783</v>
      </c>
      <c r="I75" s="248">
        <v>29153</v>
      </c>
      <c r="J75" s="248">
        <v>34598</v>
      </c>
      <c r="K75" s="249">
        <v>0</v>
      </c>
      <c r="L75" s="249">
        <v>0</v>
      </c>
      <c r="M75" s="249">
        <v>0</v>
      </c>
      <c r="N75" s="249">
        <v>0</v>
      </c>
      <c r="O75" s="250">
        <v>107</v>
      </c>
      <c r="P75" s="250">
        <v>264</v>
      </c>
      <c r="Q75" s="251">
        <v>6.840000000000002</v>
      </c>
      <c r="R75" s="251">
        <v>32.4</v>
      </c>
      <c r="S75" s="251">
        <v>20.4</v>
      </c>
      <c r="T75" s="251">
        <v>11.32</v>
      </c>
      <c r="U75" s="251">
        <v>6.479999999999999</v>
      </c>
      <c r="V75" s="251">
        <v>16.32</v>
      </c>
      <c r="W75" s="251">
        <v>5.16</v>
      </c>
      <c r="X75" s="251">
        <v>0</v>
      </c>
      <c r="Y75" s="251">
        <v>0</v>
      </c>
      <c r="Z75" s="251">
        <v>0</v>
      </c>
      <c r="AA75" s="251">
        <v>0</v>
      </c>
      <c r="AB75" s="251">
        <v>0</v>
      </c>
      <c r="AC75" s="251">
        <v>0</v>
      </c>
      <c r="AD75" s="251">
        <v>13.2</v>
      </c>
      <c r="AE75" s="251">
        <v>9.68</v>
      </c>
      <c r="AF75" s="251">
        <v>0</v>
      </c>
      <c r="AG75" s="207">
        <v>0</v>
      </c>
      <c r="AH75" s="207">
        <v>0</v>
      </c>
      <c r="AI75" s="207">
        <v>0</v>
      </c>
      <c r="AJ75" s="207">
        <v>703.6800000000002</v>
      </c>
      <c r="AK75" s="207">
        <v>3864.9600000000123</v>
      </c>
      <c r="AL75" s="207">
        <v>1458.1599999999978</v>
      </c>
      <c r="AM75" s="207">
        <v>79.08000000000003</v>
      </c>
      <c r="AN75" s="207">
        <v>4.56</v>
      </c>
      <c r="AO75" s="207">
        <v>2.7600000000000002</v>
      </c>
      <c r="AP75" s="207">
        <v>3.3200000000000003</v>
      </c>
      <c r="AQ75" s="207">
        <v>0</v>
      </c>
      <c r="AR75" s="207">
        <v>0</v>
      </c>
      <c r="AS75" s="207">
        <v>0</v>
      </c>
      <c r="AT75" s="207">
        <v>0</v>
      </c>
      <c r="AU75" s="207">
        <v>0</v>
      </c>
      <c r="AV75" s="207">
        <v>0</v>
      </c>
      <c r="AW75" s="207">
        <v>1.2</v>
      </c>
      <c r="AX75" s="207">
        <v>1.2</v>
      </c>
      <c r="AY75" s="207">
        <v>0</v>
      </c>
      <c r="AZ75" s="207">
        <v>0</v>
      </c>
      <c r="BA75" s="207">
        <v>0</v>
      </c>
      <c r="BB75" s="207">
        <v>180.60000000000005</v>
      </c>
      <c r="BC75" s="207">
        <v>95.4</v>
      </c>
      <c r="BD75" s="207">
        <v>0</v>
      </c>
      <c r="BE75" s="251">
        <v>5.1400014</v>
      </c>
      <c r="BF75" s="251">
        <v>23.030002200000002</v>
      </c>
      <c r="BG75" s="251">
        <v>9.5200008</v>
      </c>
      <c r="BH75" s="251">
        <v>10.099998600000001</v>
      </c>
      <c r="BI75" s="251">
        <v>0</v>
      </c>
      <c r="BJ75" s="251">
        <v>0</v>
      </c>
      <c r="BK75" s="251">
        <v>0</v>
      </c>
      <c r="BL75" s="251">
        <v>0</v>
      </c>
      <c r="BM75" s="251">
        <v>0</v>
      </c>
      <c r="BN75" s="251">
        <v>0</v>
      </c>
      <c r="BO75" s="251">
        <v>0</v>
      </c>
      <c r="BP75" s="251">
        <v>0</v>
      </c>
      <c r="BQ75" s="251">
        <v>0</v>
      </c>
      <c r="BR75" s="251">
        <v>0</v>
      </c>
      <c r="BS75" s="251">
        <v>0</v>
      </c>
      <c r="BT75" s="251">
        <v>0</v>
      </c>
      <c r="BU75" s="251">
        <v>0</v>
      </c>
      <c r="BV75" s="251">
        <v>0</v>
      </c>
      <c r="BW75" s="251">
        <v>0</v>
      </c>
      <c r="BX75" s="251">
        <v>646.3255890000003</v>
      </c>
      <c r="BY75" s="251">
        <v>4021.542651599989</v>
      </c>
      <c r="BZ75" s="251">
        <v>1417.3043555999993</v>
      </c>
      <c r="CA75" s="251">
        <v>88.64239919999997</v>
      </c>
      <c r="CB75" s="251">
        <v>8.1400002</v>
      </c>
      <c r="CC75" s="251">
        <v>1.4200002</v>
      </c>
      <c r="CD75" s="251">
        <v>3.889999199999999</v>
      </c>
      <c r="CE75" s="251">
        <v>0</v>
      </c>
      <c r="CF75" s="251">
        <v>0</v>
      </c>
      <c r="CG75" s="251">
        <v>0</v>
      </c>
      <c r="CH75" s="251">
        <v>0</v>
      </c>
      <c r="CI75" s="251">
        <v>0</v>
      </c>
      <c r="CJ75" s="251">
        <v>0</v>
      </c>
      <c r="CK75" s="251">
        <v>0</v>
      </c>
      <c r="CL75" s="251">
        <v>0</v>
      </c>
      <c r="CM75" s="251">
        <v>0</v>
      </c>
      <c r="CN75" s="251">
        <v>0</v>
      </c>
      <c r="CO75" s="251">
        <v>0</v>
      </c>
      <c r="CP75" s="251">
        <v>243.90719579999993</v>
      </c>
      <c r="CQ75" s="251">
        <v>91.24479779999999</v>
      </c>
      <c r="CR75" s="251">
        <v>1.9600001999999999</v>
      </c>
      <c r="CS75" s="281">
        <v>0</v>
      </c>
      <c r="CT75" s="281">
        <v>0</v>
      </c>
      <c r="CU75" s="281">
        <v>0</v>
      </c>
      <c r="CV75" s="281">
        <v>0</v>
      </c>
      <c r="CW75" s="281">
        <v>0</v>
      </c>
      <c r="CX75" s="281">
        <v>0</v>
      </c>
      <c r="CY75" s="281">
        <v>0</v>
      </c>
      <c r="CZ75" s="281">
        <v>0</v>
      </c>
      <c r="DA75" s="281">
        <v>0</v>
      </c>
      <c r="DB75" s="281">
        <v>0</v>
      </c>
      <c r="DC75" s="281">
        <v>0</v>
      </c>
      <c r="DD75" s="281">
        <v>0</v>
      </c>
      <c r="DE75" s="281">
        <v>4159.126541666665</v>
      </c>
      <c r="DF75" s="281">
        <v>1589.3866233333351</v>
      </c>
      <c r="DG75" s="281">
        <v>67.78999999999999</v>
      </c>
    </row>
    <row r="76" spans="1:111" ht="14.25">
      <c r="A76" s="165">
        <v>209</v>
      </c>
      <c r="B76" s="166" t="s">
        <v>37</v>
      </c>
      <c r="C76" s="248">
        <v>0</v>
      </c>
      <c r="D76" s="248">
        <v>0</v>
      </c>
      <c r="E76" s="248">
        <v>22891.5</v>
      </c>
      <c r="F76" s="248">
        <v>0</v>
      </c>
      <c r="G76" s="248">
        <v>617.5</v>
      </c>
      <c r="H76" s="248">
        <v>8791.5</v>
      </c>
      <c r="I76" s="248">
        <v>1773.5</v>
      </c>
      <c r="J76" s="248">
        <v>2734.5</v>
      </c>
      <c r="K76" s="249">
        <v>0</v>
      </c>
      <c r="L76" s="249">
        <v>0</v>
      </c>
      <c r="M76" s="249">
        <v>3</v>
      </c>
      <c r="N76" s="249">
        <v>0</v>
      </c>
      <c r="O76" s="250">
        <v>58</v>
      </c>
      <c r="P76" s="250">
        <v>210</v>
      </c>
      <c r="Q76" s="251">
        <v>15.599999999999994</v>
      </c>
      <c r="R76" s="251">
        <v>96.6</v>
      </c>
      <c r="S76" s="251">
        <v>45</v>
      </c>
      <c r="T76" s="251">
        <v>4</v>
      </c>
      <c r="U76" s="251">
        <v>11.999999999999996</v>
      </c>
      <c r="V76" s="251">
        <v>852.6</v>
      </c>
      <c r="W76" s="251">
        <v>385.2</v>
      </c>
      <c r="X76" s="251">
        <v>5.2</v>
      </c>
      <c r="Y76" s="251">
        <v>0</v>
      </c>
      <c r="Z76" s="251">
        <v>18.6</v>
      </c>
      <c r="AA76" s="251">
        <v>10.2</v>
      </c>
      <c r="AB76" s="251">
        <v>0</v>
      </c>
      <c r="AC76" s="251">
        <v>0</v>
      </c>
      <c r="AD76" s="251">
        <v>42</v>
      </c>
      <c r="AE76" s="251">
        <v>25.2</v>
      </c>
      <c r="AF76" s="251">
        <v>0</v>
      </c>
      <c r="AG76" s="207">
        <v>0</v>
      </c>
      <c r="AH76" s="207">
        <v>0</v>
      </c>
      <c r="AI76" s="207">
        <v>0</v>
      </c>
      <c r="AJ76" s="207">
        <v>605.4000000000005</v>
      </c>
      <c r="AK76" s="207">
        <v>1140.9199999999994</v>
      </c>
      <c r="AL76" s="207">
        <v>354</v>
      </c>
      <c r="AM76" s="207">
        <v>39.6</v>
      </c>
      <c r="AN76" s="207">
        <v>20.4</v>
      </c>
      <c r="AO76" s="207">
        <v>11.4</v>
      </c>
      <c r="AP76" s="207">
        <v>0</v>
      </c>
      <c r="AQ76" s="207">
        <v>111</v>
      </c>
      <c r="AR76" s="207">
        <v>61.8</v>
      </c>
      <c r="AS76" s="207">
        <v>2.4</v>
      </c>
      <c r="AT76" s="207">
        <v>1.7999999999999998</v>
      </c>
      <c r="AU76" s="207">
        <v>3</v>
      </c>
      <c r="AV76" s="207">
        <v>0</v>
      </c>
      <c r="AW76" s="207">
        <v>5.4</v>
      </c>
      <c r="AX76" s="207">
        <v>0.6</v>
      </c>
      <c r="AY76" s="207">
        <v>0</v>
      </c>
      <c r="AZ76" s="207">
        <v>0</v>
      </c>
      <c r="BA76" s="207">
        <v>0</v>
      </c>
      <c r="BB76" s="207">
        <v>24.6</v>
      </c>
      <c r="BC76" s="207">
        <v>15</v>
      </c>
      <c r="BD76" s="207">
        <v>4.2</v>
      </c>
      <c r="BE76" s="251">
        <v>21</v>
      </c>
      <c r="BF76" s="251">
        <v>93</v>
      </c>
      <c r="BG76" s="251">
        <v>28.2</v>
      </c>
      <c r="BH76" s="251">
        <v>3</v>
      </c>
      <c r="BI76" s="251">
        <v>12.6</v>
      </c>
      <c r="BJ76" s="251">
        <v>747</v>
      </c>
      <c r="BK76" s="251">
        <v>340.2</v>
      </c>
      <c r="BL76" s="251">
        <v>6</v>
      </c>
      <c r="BM76" s="251">
        <v>0</v>
      </c>
      <c r="BN76" s="251">
        <v>19.8</v>
      </c>
      <c r="BO76" s="251">
        <v>8.4</v>
      </c>
      <c r="BP76" s="251">
        <v>0</v>
      </c>
      <c r="BQ76" s="251">
        <v>0</v>
      </c>
      <c r="BR76" s="251">
        <v>40.199999999999996</v>
      </c>
      <c r="BS76" s="251">
        <v>22.8</v>
      </c>
      <c r="BT76" s="251">
        <v>0</v>
      </c>
      <c r="BU76" s="251">
        <v>0</v>
      </c>
      <c r="BV76" s="251">
        <v>0</v>
      </c>
      <c r="BW76" s="251">
        <v>0</v>
      </c>
      <c r="BX76" s="251">
        <v>453.5300016000001</v>
      </c>
      <c r="BY76" s="251">
        <v>1234.6867998</v>
      </c>
      <c r="BZ76" s="251">
        <v>340.2999995999998</v>
      </c>
      <c r="CA76" s="251">
        <v>32.99999999999999</v>
      </c>
      <c r="CB76" s="251">
        <v>19.2</v>
      </c>
      <c r="CC76" s="251">
        <v>6</v>
      </c>
      <c r="CD76" s="251">
        <v>1.2</v>
      </c>
      <c r="CE76" s="251">
        <v>60.599999999999994</v>
      </c>
      <c r="CF76" s="251">
        <v>47.4</v>
      </c>
      <c r="CG76" s="251">
        <v>0.6</v>
      </c>
      <c r="CH76" s="251">
        <v>7.199999999999999</v>
      </c>
      <c r="CI76" s="251">
        <v>0.6</v>
      </c>
      <c r="CJ76" s="251">
        <v>0</v>
      </c>
      <c r="CK76" s="251">
        <v>2.4</v>
      </c>
      <c r="CL76" s="251">
        <v>1.7999999999999998</v>
      </c>
      <c r="CM76" s="251">
        <v>0</v>
      </c>
      <c r="CN76" s="251">
        <v>0</v>
      </c>
      <c r="CO76" s="251">
        <v>0</v>
      </c>
      <c r="CP76" s="251">
        <v>29.369999399999998</v>
      </c>
      <c r="CQ76" s="251">
        <v>18.5899998</v>
      </c>
      <c r="CR76" s="251">
        <v>0.6</v>
      </c>
      <c r="CS76" s="281">
        <v>66.66666666666667</v>
      </c>
      <c r="CT76" s="281">
        <v>28.333333333333336</v>
      </c>
      <c r="CU76" s="281">
        <v>1.6666666666666667</v>
      </c>
      <c r="CV76" s="281">
        <v>525</v>
      </c>
      <c r="CW76" s="281">
        <v>266.6666666666667</v>
      </c>
      <c r="CX76" s="281">
        <v>3.3333333333333335</v>
      </c>
      <c r="CY76" s="281">
        <v>0</v>
      </c>
      <c r="CZ76" s="281">
        <v>0</v>
      </c>
      <c r="DA76" s="281">
        <v>0</v>
      </c>
      <c r="DB76" s="281">
        <v>10</v>
      </c>
      <c r="DC76" s="281">
        <v>3.3333333333333335</v>
      </c>
      <c r="DD76" s="281">
        <v>0</v>
      </c>
      <c r="DE76" s="281">
        <v>1339.6666600000015</v>
      </c>
      <c r="DF76" s="281">
        <v>347.9722233333336</v>
      </c>
      <c r="DG76" s="281">
        <v>8.111111666666671</v>
      </c>
    </row>
    <row r="77" spans="1:111" ht="14.25">
      <c r="A77" s="165">
        <v>925</v>
      </c>
      <c r="B77" s="166" t="s">
        <v>170</v>
      </c>
      <c r="C77" s="248">
        <v>0</v>
      </c>
      <c r="D77" s="248">
        <v>0</v>
      </c>
      <c r="E77" s="248">
        <v>34813.5</v>
      </c>
      <c r="F77" s="248">
        <v>0</v>
      </c>
      <c r="G77" s="248">
        <v>0</v>
      </c>
      <c r="H77" s="248">
        <v>2828</v>
      </c>
      <c r="I77" s="248">
        <v>20716</v>
      </c>
      <c r="J77" s="248">
        <v>35188.5</v>
      </c>
      <c r="K77" s="249">
        <v>0</v>
      </c>
      <c r="L77" s="249">
        <v>0</v>
      </c>
      <c r="M77" s="249">
        <v>24</v>
      </c>
      <c r="N77" s="249">
        <v>60</v>
      </c>
      <c r="O77" s="250">
        <v>107</v>
      </c>
      <c r="P77" s="250">
        <v>30</v>
      </c>
      <c r="Q77" s="251">
        <v>61.6800000000001</v>
      </c>
      <c r="R77" s="251">
        <v>170.88000000000002</v>
      </c>
      <c r="S77" s="251">
        <v>64.8</v>
      </c>
      <c r="T77" s="251">
        <v>1.2</v>
      </c>
      <c r="U77" s="251">
        <v>22.92000000000001</v>
      </c>
      <c r="V77" s="251">
        <v>438.9600000000002</v>
      </c>
      <c r="W77" s="251">
        <v>199.20000000000024</v>
      </c>
      <c r="X77" s="251">
        <v>2.4</v>
      </c>
      <c r="Y77" s="251">
        <v>0</v>
      </c>
      <c r="Z77" s="251">
        <v>0</v>
      </c>
      <c r="AA77" s="251">
        <v>0</v>
      </c>
      <c r="AB77" s="251">
        <v>0</v>
      </c>
      <c r="AC77" s="251">
        <v>8.1</v>
      </c>
      <c r="AD77" s="251">
        <v>307.1199999999997</v>
      </c>
      <c r="AE77" s="251">
        <v>140.66000000000008</v>
      </c>
      <c r="AF77" s="251">
        <v>0.6</v>
      </c>
      <c r="AG77" s="207">
        <v>0</v>
      </c>
      <c r="AH77" s="207">
        <v>0</v>
      </c>
      <c r="AI77" s="207">
        <v>0</v>
      </c>
      <c r="AJ77" s="207">
        <v>1181.0649999999996</v>
      </c>
      <c r="AK77" s="207">
        <v>3431.9100000000144</v>
      </c>
      <c r="AL77" s="207">
        <v>1175.7699999999993</v>
      </c>
      <c r="AM77" s="207">
        <v>98.60000000000002</v>
      </c>
      <c r="AN77" s="207">
        <v>39.23999999999999</v>
      </c>
      <c r="AO77" s="207">
        <v>18</v>
      </c>
      <c r="AP77" s="207">
        <v>0</v>
      </c>
      <c r="AQ77" s="207">
        <v>78.92</v>
      </c>
      <c r="AR77" s="207">
        <v>36.23999999999999</v>
      </c>
      <c r="AS77" s="207">
        <v>0</v>
      </c>
      <c r="AT77" s="207">
        <v>0</v>
      </c>
      <c r="AU77" s="207">
        <v>0</v>
      </c>
      <c r="AV77" s="207">
        <v>0</v>
      </c>
      <c r="AW77" s="207">
        <v>64.93999999999998</v>
      </c>
      <c r="AX77" s="207">
        <v>44.400000000000006</v>
      </c>
      <c r="AY77" s="207">
        <v>0</v>
      </c>
      <c r="AZ77" s="207">
        <v>0</v>
      </c>
      <c r="BA77" s="207">
        <v>0</v>
      </c>
      <c r="BB77" s="207">
        <v>953.7199999999976</v>
      </c>
      <c r="BC77" s="207">
        <v>370.8300000000002</v>
      </c>
      <c r="BD77" s="207">
        <v>12.120000000000001</v>
      </c>
      <c r="BE77" s="251">
        <v>53.16</v>
      </c>
      <c r="BF77" s="251">
        <v>175.2200004</v>
      </c>
      <c r="BG77" s="251">
        <v>59.4</v>
      </c>
      <c r="BH77" s="251">
        <v>0</v>
      </c>
      <c r="BI77" s="251">
        <v>20.52</v>
      </c>
      <c r="BJ77" s="251">
        <v>404.6299997999999</v>
      </c>
      <c r="BK77" s="251">
        <v>176.28000060000002</v>
      </c>
      <c r="BL77" s="251">
        <v>1.7999999999999998</v>
      </c>
      <c r="BM77" s="251">
        <v>0</v>
      </c>
      <c r="BN77" s="251">
        <v>0</v>
      </c>
      <c r="BO77" s="251">
        <v>0</v>
      </c>
      <c r="BP77" s="251">
        <v>0</v>
      </c>
      <c r="BQ77" s="251">
        <v>33.239999999999995</v>
      </c>
      <c r="BR77" s="251">
        <v>316.9859994</v>
      </c>
      <c r="BS77" s="251">
        <v>132.54000000000002</v>
      </c>
      <c r="BT77" s="251">
        <v>0</v>
      </c>
      <c r="BU77" s="251">
        <v>0</v>
      </c>
      <c r="BV77" s="251">
        <v>0</v>
      </c>
      <c r="BW77" s="251">
        <v>0</v>
      </c>
      <c r="BX77" s="251">
        <v>988.6213140000003</v>
      </c>
      <c r="BY77" s="251">
        <v>3577.798597799996</v>
      </c>
      <c r="BZ77" s="251">
        <v>1192.1183322000002</v>
      </c>
      <c r="CA77" s="251">
        <v>78.2042106</v>
      </c>
      <c r="CB77" s="251">
        <v>41.5900002</v>
      </c>
      <c r="CC77" s="251">
        <v>14.399999999999999</v>
      </c>
      <c r="CD77" s="251">
        <v>0</v>
      </c>
      <c r="CE77" s="251">
        <v>67.86</v>
      </c>
      <c r="CF77" s="251">
        <v>28.799999999999997</v>
      </c>
      <c r="CG77" s="251">
        <v>0</v>
      </c>
      <c r="CH77" s="251">
        <v>0</v>
      </c>
      <c r="CI77" s="251">
        <v>0</v>
      </c>
      <c r="CJ77" s="251">
        <v>0</v>
      </c>
      <c r="CK77" s="251">
        <v>74.3600004</v>
      </c>
      <c r="CL77" s="251">
        <v>30.599999999999998</v>
      </c>
      <c r="CM77" s="251">
        <v>0</v>
      </c>
      <c r="CN77" s="251">
        <v>0</v>
      </c>
      <c r="CO77" s="251">
        <v>0</v>
      </c>
      <c r="CP77" s="251">
        <v>457.813683</v>
      </c>
      <c r="CQ77" s="251">
        <v>309.7368432</v>
      </c>
      <c r="CR77" s="251">
        <v>3.48</v>
      </c>
      <c r="CS77" s="281">
        <v>140.33333333333334</v>
      </c>
      <c r="CT77" s="281">
        <v>40.333333333333336</v>
      </c>
      <c r="CU77" s="281">
        <v>0</v>
      </c>
      <c r="CV77" s="281">
        <v>203.8333366666667</v>
      </c>
      <c r="CW77" s="281">
        <v>112.55555666666666</v>
      </c>
      <c r="CX77" s="281">
        <v>0</v>
      </c>
      <c r="CY77" s="281">
        <v>0</v>
      </c>
      <c r="CZ77" s="281">
        <v>0</v>
      </c>
      <c r="DA77" s="281">
        <v>0</v>
      </c>
      <c r="DB77" s="281">
        <v>157.05555666666666</v>
      </c>
      <c r="DC77" s="281">
        <v>81.66666666666669</v>
      </c>
      <c r="DD77" s="281">
        <v>0</v>
      </c>
      <c r="DE77" s="281">
        <v>4102.852294999986</v>
      </c>
      <c r="DF77" s="281">
        <v>1402.6255633333333</v>
      </c>
      <c r="DG77" s="281">
        <v>13.77778</v>
      </c>
    </row>
    <row r="78" spans="1:111" ht="14.25">
      <c r="A78" s="165">
        <v>341</v>
      </c>
      <c r="B78" s="166" t="s">
        <v>70</v>
      </c>
      <c r="C78" s="248">
        <v>0</v>
      </c>
      <c r="D78" s="248">
        <v>0</v>
      </c>
      <c r="E78" s="248">
        <v>35069</v>
      </c>
      <c r="F78" s="248">
        <v>0</v>
      </c>
      <c r="G78" s="248">
        <v>0</v>
      </c>
      <c r="H78" s="248">
        <v>13182.5</v>
      </c>
      <c r="I78" s="248">
        <v>950</v>
      </c>
      <c r="J78" s="248">
        <v>10313</v>
      </c>
      <c r="K78" s="249">
        <v>0</v>
      </c>
      <c r="L78" s="249">
        <v>0</v>
      </c>
      <c r="M78" s="249">
        <v>49</v>
      </c>
      <c r="N78" s="249">
        <v>0</v>
      </c>
      <c r="O78" s="250">
        <v>66</v>
      </c>
      <c r="P78" s="250">
        <v>468</v>
      </c>
      <c r="Q78" s="251">
        <v>34.80000000000004</v>
      </c>
      <c r="R78" s="251">
        <v>162</v>
      </c>
      <c r="S78" s="251">
        <v>57</v>
      </c>
      <c r="T78" s="251">
        <v>4.2</v>
      </c>
      <c r="U78" s="251">
        <v>183.679999999999</v>
      </c>
      <c r="V78" s="251">
        <v>1508.6599999999987</v>
      </c>
      <c r="W78" s="251">
        <v>620.88</v>
      </c>
      <c r="X78" s="251">
        <v>12.8</v>
      </c>
      <c r="Y78" s="251">
        <v>0</v>
      </c>
      <c r="Z78" s="251">
        <v>0</v>
      </c>
      <c r="AA78" s="251">
        <v>0</v>
      </c>
      <c r="AB78" s="251">
        <v>0</v>
      </c>
      <c r="AC78" s="251">
        <v>19.800000000000004</v>
      </c>
      <c r="AD78" s="251">
        <v>42.6</v>
      </c>
      <c r="AE78" s="251">
        <v>24.6</v>
      </c>
      <c r="AF78" s="251">
        <v>0</v>
      </c>
      <c r="AG78" s="207">
        <v>0</v>
      </c>
      <c r="AH78" s="207">
        <v>0</v>
      </c>
      <c r="AI78" s="207">
        <v>0</v>
      </c>
      <c r="AJ78" s="207">
        <v>750.6799999999997</v>
      </c>
      <c r="AK78" s="207">
        <v>1304.6999999999962</v>
      </c>
      <c r="AL78" s="207">
        <v>406.74</v>
      </c>
      <c r="AM78" s="207">
        <v>52.83999999999998</v>
      </c>
      <c r="AN78" s="207">
        <v>18</v>
      </c>
      <c r="AO78" s="207">
        <v>7.199999999999999</v>
      </c>
      <c r="AP78" s="207">
        <v>0.6</v>
      </c>
      <c r="AQ78" s="207">
        <v>272.39999999999986</v>
      </c>
      <c r="AR78" s="207">
        <v>134.28</v>
      </c>
      <c r="AS78" s="207">
        <v>1.7999999999999998</v>
      </c>
      <c r="AT78" s="207">
        <v>0</v>
      </c>
      <c r="AU78" s="207">
        <v>0</v>
      </c>
      <c r="AV78" s="207">
        <v>0</v>
      </c>
      <c r="AW78" s="207">
        <v>13.2</v>
      </c>
      <c r="AX78" s="207">
        <v>7.8</v>
      </c>
      <c r="AY78" s="207">
        <v>0</v>
      </c>
      <c r="AZ78" s="207">
        <v>0</v>
      </c>
      <c r="BA78" s="207">
        <v>0</v>
      </c>
      <c r="BB78" s="207">
        <v>88.64000000000004</v>
      </c>
      <c r="BC78" s="207">
        <v>35.06</v>
      </c>
      <c r="BD78" s="207">
        <v>1.7999999999999998</v>
      </c>
      <c r="BE78" s="251">
        <v>63.599999999999994</v>
      </c>
      <c r="BF78" s="251">
        <v>144</v>
      </c>
      <c r="BG78" s="251">
        <v>63</v>
      </c>
      <c r="BH78" s="251">
        <v>6.6</v>
      </c>
      <c r="BI78" s="251">
        <v>242.88</v>
      </c>
      <c r="BJ78" s="251">
        <v>1454.5199999999998</v>
      </c>
      <c r="BK78" s="251">
        <v>577.8</v>
      </c>
      <c r="BL78" s="251">
        <v>17.4</v>
      </c>
      <c r="BM78" s="251">
        <v>0</v>
      </c>
      <c r="BN78" s="251">
        <v>0</v>
      </c>
      <c r="BO78" s="251">
        <v>0</v>
      </c>
      <c r="BP78" s="251">
        <v>0</v>
      </c>
      <c r="BQ78" s="251">
        <v>43.199999999999996</v>
      </c>
      <c r="BR78" s="251">
        <v>102</v>
      </c>
      <c r="BS78" s="251">
        <v>36.6</v>
      </c>
      <c r="BT78" s="251">
        <v>0</v>
      </c>
      <c r="BU78" s="251">
        <v>0</v>
      </c>
      <c r="BV78" s="251">
        <v>0</v>
      </c>
      <c r="BW78" s="251">
        <v>0</v>
      </c>
      <c r="BX78" s="251">
        <v>812.1244008000002</v>
      </c>
      <c r="BY78" s="251">
        <v>1530.5020019999993</v>
      </c>
      <c r="BZ78" s="251">
        <v>433.343202</v>
      </c>
      <c r="CA78" s="251">
        <v>36.9400002</v>
      </c>
      <c r="CB78" s="251">
        <v>16.8</v>
      </c>
      <c r="CC78" s="251">
        <v>6.6</v>
      </c>
      <c r="CD78" s="251">
        <v>0</v>
      </c>
      <c r="CE78" s="251">
        <v>396.84000000000003</v>
      </c>
      <c r="CF78" s="251">
        <v>174</v>
      </c>
      <c r="CG78" s="251">
        <v>3.5999999999999996</v>
      </c>
      <c r="CH78" s="251">
        <v>0</v>
      </c>
      <c r="CI78" s="251">
        <v>0</v>
      </c>
      <c r="CJ78" s="251">
        <v>0</v>
      </c>
      <c r="CK78" s="251">
        <v>46.199999999999996</v>
      </c>
      <c r="CL78" s="251">
        <v>18.599999999999998</v>
      </c>
      <c r="CM78" s="251">
        <v>0</v>
      </c>
      <c r="CN78" s="251">
        <v>0</v>
      </c>
      <c r="CO78" s="251">
        <v>0</v>
      </c>
      <c r="CP78" s="251">
        <v>86.67999900000004</v>
      </c>
      <c r="CQ78" s="251">
        <v>30.350000399999995</v>
      </c>
      <c r="CR78" s="251">
        <v>4.1599998</v>
      </c>
      <c r="CS78" s="281">
        <v>133.08333333333334</v>
      </c>
      <c r="CT78" s="281">
        <v>66.58333333333334</v>
      </c>
      <c r="CU78" s="281">
        <v>10.333333333333334</v>
      </c>
      <c r="CV78" s="281">
        <v>441.6666666666667</v>
      </c>
      <c r="CW78" s="281">
        <v>205</v>
      </c>
      <c r="CX78" s="281">
        <v>5</v>
      </c>
      <c r="CY78" s="281">
        <v>0</v>
      </c>
      <c r="CZ78" s="281">
        <v>0</v>
      </c>
      <c r="DA78" s="281">
        <v>0</v>
      </c>
      <c r="DB78" s="281">
        <v>9.000000000000002</v>
      </c>
      <c r="DC78" s="281">
        <v>6.666666666666667</v>
      </c>
      <c r="DD78" s="281">
        <v>0</v>
      </c>
      <c r="DE78" s="281">
        <v>2359.2966866666666</v>
      </c>
      <c r="DF78" s="281">
        <v>708.7933416666674</v>
      </c>
      <c r="DG78" s="281">
        <v>17.26222333333334</v>
      </c>
    </row>
    <row r="79" spans="1:111" ht="14.25">
      <c r="A79" s="165">
        <v>821</v>
      </c>
      <c r="B79" s="166" t="s">
        <v>112</v>
      </c>
      <c r="C79" s="248">
        <v>16</v>
      </c>
      <c r="D79" s="248">
        <v>0</v>
      </c>
      <c r="E79" s="248">
        <v>19171</v>
      </c>
      <c r="F79" s="248">
        <v>0</v>
      </c>
      <c r="G79" s="248">
        <v>0</v>
      </c>
      <c r="H79" s="248">
        <v>4331</v>
      </c>
      <c r="I79" s="248">
        <v>3491.5</v>
      </c>
      <c r="J79" s="248">
        <v>9042.5</v>
      </c>
      <c r="K79" s="249">
        <v>0</v>
      </c>
      <c r="L79" s="249">
        <v>0</v>
      </c>
      <c r="M79" s="249">
        <v>4</v>
      </c>
      <c r="N79" s="249">
        <v>0</v>
      </c>
      <c r="O79" s="250">
        <v>89</v>
      </c>
      <c r="P79" s="250">
        <v>110</v>
      </c>
      <c r="Q79" s="251">
        <v>113.25999999999965</v>
      </c>
      <c r="R79" s="251">
        <v>349.49999999999983</v>
      </c>
      <c r="S79" s="251">
        <v>120.52000000000001</v>
      </c>
      <c r="T79" s="251">
        <v>1.7999999999999998</v>
      </c>
      <c r="U79" s="251">
        <v>1.2</v>
      </c>
      <c r="V79" s="251">
        <v>155.44</v>
      </c>
      <c r="W79" s="251">
        <v>79.52000000000005</v>
      </c>
      <c r="X79" s="251">
        <v>0.6</v>
      </c>
      <c r="Y79" s="251">
        <v>0</v>
      </c>
      <c r="Z79" s="251">
        <v>0</v>
      </c>
      <c r="AA79" s="251">
        <v>0</v>
      </c>
      <c r="AB79" s="251">
        <v>0</v>
      </c>
      <c r="AC79" s="251">
        <v>0</v>
      </c>
      <c r="AD79" s="251">
        <v>55.199999999999996</v>
      </c>
      <c r="AE79" s="251">
        <v>25.8</v>
      </c>
      <c r="AF79" s="251">
        <v>0</v>
      </c>
      <c r="AG79" s="207">
        <v>0</v>
      </c>
      <c r="AH79" s="207">
        <v>0</v>
      </c>
      <c r="AI79" s="207">
        <v>0</v>
      </c>
      <c r="AJ79" s="207">
        <v>479.24000000000035</v>
      </c>
      <c r="AK79" s="207">
        <v>1312.440000000002</v>
      </c>
      <c r="AL79" s="207">
        <v>447.7600000000002</v>
      </c>
      <c r="AM79" s="207">
        <v>44.27999999999998</v>
      </c>
      <c r="AN79" s="207">
        <v>57</v>
      </c>
      <c r="AO79" s="207">
        <v>22.2</v>
      </c>
      <c r="AP79" s="207">
        <v>2.6</v>
      </c>
      <c r="AQ79" s="207">
        <v>15.6</v>
      </c>
      <c r="AR79" s="207">
        <v>8.4</v>
      </c>
      <c r="AS79" s="207">
        <v>0</v>
      </c>
      <c r="AT79" s="207">
        <v>0</v>
      </c>
      <c r="AU79" s="207">
        <v>0</v>
      </c>
      <c r="AV79" s="207">
        <v>0</v>
      </c>
      <c r="AW79" s="207">
        <v>4.2</v>
      </c>
      <c r="AX79" s="207">
        <v>1.2</v>
      </c>
      <c r="AY79" s="207">
        <v>0</v>
      </c>
      <c r="AZ79" s="207">
        <v>0</v>
      </c>
      <c r="BA79" s="207">
        <v>0</v>
      </c>
      <c r="BB79" s="207">
        <v>87</v>
      </c>
      <c r="BC79" s="207">
        <v>46.120000000000005</v>
      </c>
      <c r="BD79" s="207">
        <v>1.7999999999999998</v>
      </c>
      <c r="BE79" s="251">
        <v>124.33000019999997</v>
      </c>
      <c r="BF79" s="251">
        <v>299.47999980000003</v>
      </c>
      <c r="BG79" s="251">
        <v>112.59999959999999</v>
      </c>
      <c r="BH79" s="251">
        <v>8.4</v>
      </c>
      <c r="BI79" s="251">
        <v>0.6</v>
      </c>
      <c r="BJ79" s="251">
        <v>168.91999979999997</v>
      </c>
      <c r="BK79" s="251">
        <v>77.1199998</v>
      </c>
      <c r="BL79" s="251">
        <v>2.4</v>
      </c>
      <c r="BM79" s="251">
        <v>0</v>
      </c>
      <c r="BN79" s="251">
        <v>0</v>
      </c>
      <c r="BO79" s="251">
        <v>0</v>
      </c>
      <c r="BP79" s="251">
        <v>0</v>
      </c>
      <c r="BQ79" s="251">
        <v>0</v>
      </c>
      <c r="BR79" s="251">
        <v>62.4</v>
      </c>
      <c r="BS79" s="251">
        <v>31.799999999999997</v>
      </c>
      <c r="BT79" s="251">
        <v>0</v>
      </c>
      <c r="BU79" s="251">
        <v>0</v>
      </c>
      <c r="BV79" s="251">
        <v>0</v>
      </c>
      <c r="BW79" s="251">
        <v>0</v>
      </c>
      <c r="BX79" s="251">
        <v>387.5700018000006</v>
      </c>
      <c r="BY79" s="251">
        <v>1316.9568018000002</v>
      </c>
      <c r="BZ79" s="251">
        <v>426.95000100000016</v>
      </c>
      <c r="CA79" s="251">
        <v>37.8</v>
      </c>
      <c r="CB79" s="251">
        <v>43.08</v>
      </c>
      <c r="CC79" s="251">
        <v>19.32</v>
      </c>
      <c r="CD79" s="251">
        <v>1.2</v>
      </c>
      <c r="CE79" s="251">
        <v>7.199999999999999</v>
      </c>
      <c r="CF79" s="251">
        <v>2.4</v>
      </c>
      <c r="CG79" s="251">
        <v>0</v>
      </c>
      <c r="CH79" s="251">
        <v>0</v>
      </c>
      <c r="CI79" s="251">
        <v>0</v>
      </c>
      <c r="CJ79" s="251">
        <v>0</v>
      </c>
      <c r="CK79" s="251">
        <v>6</v>
      </c>
      <c r="CL79" s="251">
        <v>0.6</v>
      </c>
      <c r="CM79" s="251">
        <v>0</v>
      </c>
      <c r="CN79" s="251">
        <v>0</v>
      </c>
      <c r="CO79" s="251">
        <v>0</v>
      </c>
      <c r="CP79" s="251">
        <v>50.80000019999999</v>
      </c>
      <c r="CQ79" s="251">
        <v>33.520000200000005</v>
      </c>
      <c r="CR79" s="251">
        <v>1.7999999999999998</v>
      </c>
      <c r="CS79" s="281">
        <v>186.41666666666669</v>
      </c>
      <c r="CT79" s="281">
        <v>88.08333333333334</v>
      </c>
      <c r="CU79" s="281">
        <v>1.6666666666666667</v>
      </c>
      <c r="CV79" s="281">
        <v>10</v>
      </c>
      <c r="CW79" s="281">
        <v>5</v>
      </c>
      <c r="CX79" s="281">
        <v>0</v>
      </c>
      <c r="CY79" s="281">
        <v>0</v>
      </c>
      <c r="CZ79" s="281">
        <v>0</v>
      </c>
      <c r="DA79" s="281">
        <v>0</v>
      </c>
      <c r="DB79" s="281">
        <v>24.305556666666668</v>
      </c>
      <c r="DC79" s="281">
        <v>1.6666666666666667</v>
      </c>
      <c r="DD79" s="281">
        <v>0</v>
      </c>
      <c r="DE79" s="281">
        <v>802.4588900000008</v>
      </c>
      <c r="DF79" s="281">
        <v>272.8355566666664</v>
      </c>
      <c r="DG79" s="281">
        <v>5</v>
      </c>
    </row>
    <row r="80" spans="1:111" ht="14.25">
      <c r="A80" s="165">
        <v>352</v>
      </c>
      <c r="B80" s="166" t="s">
        <v>76</v>
      </c>
      <c r="C80" s="248">
        <v>0</v>
      </c>
      <c r="D80" s="248">
        <v>0</v>
      </c>
      <c r="E80" s="248">
        <v>34183</v>
      </c>
      <c r="F80" s="248">
        <v>0</v>
      </c>
      <c r="G80" s="248">
        <v>394</v>
      </c>
      <c r="H80" s="248">
        <v>7448</v>
      </c>
      <c r="I80" s="248">
        <v>13618</v>
      </c>
      <c r="J80" s="248">
        <v>17622</v>
      </c>
      <c r="K80" s="249">
        <v>0</v>
      </c>
      <c r="L80" s="249">
        <v>0</v>
      </c>
      <c r="M80" s="249">
        <v>0</v>
      </c>
      <c r="N80" s="249">
        <v>0</v>
      </c>
      <c r="O80" s="250">
        <v>111</v>
      </c>
      <c r="P80" s="250">
        <v>133</v>
      </c>
      <c r="Q80" s="251">
        <v>0</v>
      </c>
      <c r="R80" s="251">
        <v>63.599999999999994</v>
      </c>
      <c r="S80" s="251">
        <v>20.4</v>
      </c>
      <c r="T80" s="251">
        <v>1.7999999999999998</v>
      </c>
      <c r="U80" s="251">
        <v>0</v>
      </c>
      <c r="V80" s="251">
        <v>1807.5800000000029</v>
      </c>
      <c r="W80" s="251">
        <v>932.2999999999997</v>
      </c>
      <c r="X80" s="251">
        <v>4.2</v>
      </c>
      <c r="Y80" s="251">
        <v>0</v>
      </c>
      <c r="Z80" s="251">
        <v>24.6</v>
      </c>
      <c r="AA80" s="251">
        <v>6.6</v>
      </c>
      <c r="AB80" s="251">
        <v>0</v>
      </c>
      <c r="AC80" s="251">
        <v>0</v>
      </c>
      <c r="AD80" s="251">
        <v>716.8000000000002</v>
      </c>
      <c r="AE80" s="251">
        <v>343.2</v>
      </c>
      <c r="AF80" s="251">
        <v>2.2</v>
      </c>
      <c r="AG80" s="207">
        <v>0</v>
      </c>
      <c r="AH80" s="207">
        <v>0</v>
      </c>
      <c r="AI80" s="207">
        <v>0</v>
      </c>
      <c r="AJ80" s="207">
        <v>1817.2999999999943</v>
      </c>
      <c r="AK80" s="207">
        <v>1547.240000000001</v>
      </c>
      <c r="AL80" s="207">
        <v>224.87999999999988</v>
      </c>
      <c r="AM80" s="207">
        <v>87.6</v>
      </c>
      <c r="AN80" s="207">
        <v>13.799999999999999</v>
      </c>
      <c r="AO80" s="207">
        <v>8.4</v>
      </c>
      <c r="AP80" s="207">
        <v>0.6</v>
      </c>
      <c r="AQ80" s="207">
        <v>499.79999999999995</v>
      </c>
      <c r="AR80" s="207">
        <v>273</v>
      </c>
      <c r="AS80" s="207">
        <v>2.6</v>
      </c>
      <c r="AT80" s="207">
        <v>4.2</v>
      </c>
      <c r="AU80" s="207">
        <v>2.4</v>
      </c>
      <c r="AV80" s="207">
        <v>0</v>
      </c>
      <c r="AW80" s="207">
        <v>215.70000000000002</v>
      </c>
      <c r="AX80" s="207">
        <v>104.39999999999999</v>
      </c>
      <c r="AY80" s="207">
        <v>1.2</v>
      </c>
      <c r="AZ80" s="207">
        <v>0</v>
      </c>
      <c r="BA80" s="207">
        <v>0</v>
      </c>
      <c r="BB80" s="207">
        <v>231.25999999999985</v>
      </c>
      <c r="BC80" s="207">
        <v>49.5</v>
      </c>
      <c r="BD80" s="207">
        <v>9.6</v>
      </c>
      <c r="BE80" s="251">
        <v>0</v>
      </c>
      <c r="BF80" s="251">
        <v>64.8</v>
      </c>
      <c r="BG80" s="251">
        <v>19.8</v>
      </c>
      <c r="BH80" s="251">
        <v>1.7999999999999998</v>
      </c>
      <c r="BI80" s="251">
        <v>16.2</v>
      </c>
      <c r="BJ80" s="251">
        <v>1738.2</v>
      </c>
      <c r="BK80" s="251">
        <v>850.8</v>
      </c>
      <c r="BL80" s="251">
        <v>3.5999999999999996</v>
      </c>
      <c r="BM80" s="251">
        <v>0</v>
      </c>
      <c r="BN80" s="251">
        <v>19.8</v>
      </c>
      <c r="BO80" s="251">
        <v>11.4</v>
      </c>
      <c r="BP80" s="251">
        <v>0</v>
      </c>
      <c r="BQ80" s="251">
        <v>18.599999999999998</v>
      </c>
      <c r="BR80" s="251">
        <v>708.6</v>
      </c>
      <c r="BS80" s="251">
        <v>344.4</v>
      </c>
      <c r="BT80" s="251">
        <v>2.4</v>
      </c>
      <c r="BU80" s="251">
        <v>0</v>
      </c>
      <c r="BV80" s="251">
        <v>0</v>
      </c>
      <c r="BW80" s="251">
        <v>0</v>
      </c>
      <c r="BX80" s="251">
        <v>1703.5199694000025</v>
      </c>
      <c r="BY80" s="251">
        <v>1548.5079756000018</v>
      </c>
      <c r="BZ80" s="251">
        <v>270.839994</v>
      </c>
      <c r="CA80" s="251">
        <v>111.11999580000001</v>
      </c>
      <c r="CB80" s="251">
        <v>7.8</v>
      </c>
      <c r="CC80" s="251">
        <v>4.8</v>
      </c>
      <c r="CD80" s="251">
        <v>1.7999999999999998</v>
      </c>
      <c r="CE80" s="251">
        <v>475.79999999999995</v>
      </c>
      <c r="CF80" s="251">
        <v>234.6</v>
      </c>
      <c r="CG80" s="251">
        <v>1.2</v>
      </c>
      <c r="CH80" s="251">
        <v>3</v>
      </c>
      <c r="CI80" s="251">
        <v>1.2</v>
      </c>
      <c r="CJ80" s="251">
        <v>0</v>
      </c>
      <c r="CK80" s="251">
        <v>212.4</v>
      </c>
      <c r="CL80" s="251">
        <v>101.39999999999999</v>
      </c>
      <c r="CM80" s="251">
        <v>0.6</v>
      </c>
      <c r="CN80" s="251">
        <v>0</v>
      </c>
      <c r="CO80" s="251">
        <v>0</v>
      </c>
      <c r="CP80" s="251">
        <v>235.43999639999987</v>
      </c>
      <c r="CQ80" s="251">
        <v>61.59999959999999</v>
      </c>
      <c r="CR80" s="251">
        <v>22.2</v>
      </c>
      <c r="CS80" s="281">
        <v>5</v>
      </c>
      <c r="CT80" s="281">
        <v>0</v>
      </c>
      <c r="CU80" s="281">
        <v>0</v>
      </c>
      <c r="CV80" s="281">
        <v>690.3333400000001</v>
      </c>
      <c r="CW80" s="281">
        <v>333.2222233333334</v>
      </c>
      <c r="CX80" s="281">
        <v>0</v>
      </c>
      <c r="CY80" s="281">
        <v>0</v>
      </c>
      <c r="CZ80" s="281">
        <v>0</v>
      </c>
      <c r="DA80" s="281">
        <v>0</v>
      </c>
      <c r="DB80" s="281">
        <v>262.888915</v>
      </c>
      <c r="DC80" s="281">
        <v>140.7777966666667</v>
      </c>
      <c r="DD80" s="281">
        <v>0</v>
      </c>
      <c r="DE80" s="281">
        <v>1071.8944350000022</v>
      </c>
      <c r="DF80" s="281">
        <v>195.78333166666692</v>
      </c>
      <c r="DG80" s="281">
        <v>31.66666666666666</v>
      </c>
    </row>
    <row r="81" spans="1:111" ht="14.25">
      <c r="A81" s="165">
        <v>887</v>
      </c>
      <c r="B81" s="166" t="s">
        <v>155</v>
      </c>
      <c r="C81" s="248">
        <v>0</v>
      </c>
      <c r="D81" s="248">
        <v>0</v>
      </c>
      <c r="E81" s="248">
        <v>13028</v>
      </c>
      <c r="F81" s="248">
        <v>0</v>
      </c>
      <c r="G81" s="248">
        <v>0</v>
      </c>
      <c r="H81" s="248">
        <v>707</v>
      </c>
      <c r="I81" s="248">
        <v>10850</v>
      </c>
      <c r="J81" s="248">
        <v>14558</v>
      </c>
      <c r="K81" s="249">
        <v>0</v>
      </c>
      <c r="L81" s="249">
        <v>0</v>
      </c>
      <c r="M81" s="249">
        <v>1</v>
      </c>
      <c r="N81" s="249">
        <v>0</v>
      </c>
      <c r="O81" s="250">
        <v>49</v>
      </c>
      <c r="P81" s="250">
        <v>397</v>
      </c>
      <c r="Q81" s="251">
        <v>0</v>
      </c>
      <c r="R81" s="251">
        <v>0</v>
      </c>
      <c r="S81" s="251">
        <v>0</v>
      </c>
      <c r="T81" s="251">
        <v>0</v>
      </c>
      <c r="U81" s="251">
        <v>16.799999999999997</v>
      </c>
      <c r="V81" s="251">
        <v>379.1600000000003</v>
      </c>
      <c r="W81" s="251">
        <v>157.5600000000001</v>
      </c>
      <c r="X81" s="251">
        <v>0</v>
      </c>
      <c r="Y81" s="251">
        <v>0</v>
      </c>
      <c r="Z81" s="251">
        <v>0</v>
      </c>
      <c r="AA81" s="251">
        <v>0</v>
      </c>
      <c r="AB81" s="251">
        <v>0</v>
      </c>
      <c r="AC81" s="251">
        <v>36.96000000000004</v>
      </c>
      <c r="AD81" s="251">
        <v>248.75999999999974</v>
      </c>
      <c r="AE81" s="251">
        <v>105.23999999999995</v>
      </c>
      <c r="AF81" s="251">
        <v>0.6</v>
      </c>
      <c r="AG81" s="207">
        <v>0</v>
      </c>
      <c r="AH81" s="207">
        <v>0</v>
      </c>
      <c r="AI81" s="207">
        <v>0</v>
      </c>
      <c r="AJ81" s="207">
        <v>441.1000000000008</v>
      </c>
      <c r="AK81" s="207">
        <v>1312.0599999999984</v>
      </c>
      <c r="AL81" s="207">
        <v>448.94000000000034</v>
      </c>
      <c r="AM81" s="207">
        <v>8.52</v>
      </c>
      <c r="AN81" s="207">
        <v>0</v>
      </c>
      <c r="AO81" s="207">
        <v>0</v>
      </c>
      <c r="AP81" s="207">
        <v>0</v>
      </c>
      <c r="AQ81" s="207">
        <v>101.87999999999997</v>
      </c>
      <c r="AR81" s="207">
        <v>50.4</v>
      </c>
      <c r="AS81" s="207">
        <v>0</v>
      </c>
      <c r="AT81" s="207">
        <v>0</v>
      </c>
      <c r="AU81" s="207">
        <v>0</v>
      </c>
      <c r="AV81" s="207">
        <v>0</v>
      </c>
      <c r="AW81" s="207">
        <v>24.6</v>
      </c>
      <c r="AX81" s="207">
        <v>14.399999999999999</v>
      </c>
      <c r="AY81" s="207">
        <v>0</v>
      </c>
      <c r="AZ81" s="207">
        <v>0</v>
      </c>
      <c r="BA81" s="207">
        <v>0</v>
      </c>
      <c r="BB81" s="207">
        <v>173.8000000000002</v>
      </c>
      <c r="BC81" s="207">
        <v>61.31999999999998</v>
      </c>
      <c r="BD81" s="207">
        <v>2.4</v>
      </c>
      <c r="BE81" s="251">
        <v>0</v>
      </c>
      <c r="BF81" s="251">
        <v>0</v>
      </c>
      <c r="BG81" s="251">
        <v>0</v>
      </c>
      <c r="BH81" s="251">
        <v>0</v>
      </c>
      <c r="BI81" s="251">
        <v>0.6</v>
      </c>
      <c r="BJ81" s="251">
        <v>217.32</v>
      </c>
      <c r="BK81" s="251">
        <v>81.48</v>
      </c>
      <c r="BL81" s="251">
        <v>0</v>
      </c>
      <c r="BM81" s="251">
        <v>0</v>
      </c>
      <c r="BN81" s="251">
        <v>0</v>
      </c>
      <c r="BO81" s="251">
        <v>0</v>
      </c>
      <c r="BP81" s="251">
        <v>0</v>
      </c>
      <c r="BQ81" s="251">
        <v>65.87999999999998</v>
      </c>
      <c r="BR81" s="251">
        <v>449.1000000000001</v>
      </c>
      <c r="BS81" s="251">
        <v>157.43999999999997</v>
      </c>
      <c r="BT81" s="251">
        <v>0.6</v>
      </c>
      <c r="BU81" s="251">
        <v>0</v>
      </c>
      <c r="BV81" s="251">
        <v>0</v>
      </c>
      <c r="BW81" s="251">
        <v>0</v>
      </c>
      <c r="BX81" s="251">
        <v>406.8400001999998</v>
      </c>
      <c r="BY81" s="251">
        <v>1308.6867966000004</v>
      </c>
      <c r="BZ81" s="251">
        <v>466.57999980000034</v>
      </c>
      <c r="CA81" s="251">
        <v>8.28</v>
      </c>
      <c r="CB81" s="251">
        <v>0</v>
      </c>
      <c r="CC81" s="251">
        <v>0</v>
      </c>
      <c r="CD81" s="251">
        <v>0</v>
      </c>
      <c r="CE81" s="251">
        <v>18.599999999999998</v>
      </c>
      <c r="CF81" s="251">
        <v>10.799999999999999</v>
      </c>
      <c r="CG81" s="251">
        <v>0</v>
      </c>
      <c r="CH81" s="251">
        <v>0</v>
      </c>
      <c r="CI81" s="251">
        <v>0</v>
      </c>
      <c r="CJ81" s="251">
        <v>0</v>
      </c>
      <c r="CK81" s="251">
        <v>42</v>
      </c>
      <c r="CL81" s="251">
        <v>16.2</v>
      </c>
      <c r="CM81" s="251">
        <v>0</v>
      </c>
      <c r="CN81" s="251">
        <v>0</v>
      </c>
      <c r="CO81" s="251">
        <v>0</v>
      </c>
      <c r="CP81" s="251">
        <v>102.89999879999998</v>
      </c>
      <c r="CQ81" s="251">
        <v>56.61999959999999</v>
      </c>
      <c r="CR81" s="251">
        <v>1.2</v>
      </c>
      <c r="CS81" s="281">
        <v>0</v>
      </c>
      <c r="CT81" s="281">
        <v>0</v>
      </c>
      <c r="CU81" s="281">
        <v>0</v>
      </c>
      <c r="CV81" s="281">
        <v>57.22221833333334</v>
      </c>
      <c r="CW81" s="281">
        <v>19.444443333333332</v>
      </c>
      <c r="CX81" s="281">
        <v>0</v>
      </c>
      <c r="CY81" s="281">
        <v>0</v>
      </c>
      <c r="CZ81" s="281">
        <v>0</v>
      </c>
      <c r="DA81" s="281">
        <v>0</v>
      </c>
      <c r="DB81" s="281">
        <v>130.44444500000003</v>
      </c>
      <c r="DC81" s="281">
        <v>59</v>
      </c>
      <c r="DD81" s="281">
        <v>0</v>
      </c>
      <c r="DE81" s="281">
        <v>1246.4911133333317</v>
      </c>
      <c r="DF81" s="281">
        <v>437.33333833333387</v>
      </c>
      <c r="DG81" s="281">
        <v>2.5555566666666665</v>
      </c>
    </row>
    <row r="82" spans="1:111" ht="14.25">
      <c r="A82" s="246">
        <v>315</v>
      </c>
      <c r="B82" s="247" t="s">
        <v>56</v>
      </c>
      <c r="C82" s="248">
        <v>0</v>
      </c>
      <c r="D82" s="248">
        <v>0</v>
      </c>
      <c r="E82" s="248">
        <v>16098.5</v>
      </c>
      <c r="F82" s="248">
        <v>0</v>
      </c>
      <c r="G82" s="248">
        <v>0</v>
      </c>
      <c r="H82" s="248">
        <v>5147.5</v>
      </c>
      <c r="I82" s="248">
        <v>1003.5</v>
      </c>
      <c r="J82" s="248">
        <v>2311.5</v>
      </c>
      <c r="K82" s="249">
        <v>0</v>
      </c>
      <c r="L82" s="249">
        <v>0</v>
      </c>
      <c r="M82" s="249">
        <v>0</v>
      </c>
      <c r="N82" s="249">
        <v>0</v>
      </c>
      <c r="O82" s="250">
        <v>24</v>
      </c>
      <c r="P82" s="250">
        <v>120</v>
      </c>
      <c r="Q82" s="251">
        <v>0</v>
      </c>
      <c r="R82" s="251">
        <v>0</v>
      </c>
      <c r="S82" s="251">
        <v>0</v>
      </c>
      <c r="T82" s="251">
        <v>0</v>
      </c>
      <c r="U82" s="251">
        <v>11.399999999999997</v>
      </c>
      <c r="V82" s="251">
        <v>982.9000000000011</v>
      </c>
      <c r="W82" s="251">
        <v>414.7</v>
      </c>
      <c r="X82" s="251">
        <v>5.9</v>
      </c>
      <c r="Y82" s="251">
        <v>0</v>
      </c>
      <c r="Z82" s="251">
        <v>0</v>
      </c>
      <c r="AA82" s="251">
        <v>0</v>
      </c>
      <c r="AB82" s="251">
        <v>0</v>
      </c>
      <c r="AC82" s="251">
        <v>8.999999999999998</v>
      </c>
      <c r="AD82" s="251">
        <v>68.4</v>
      </c>
      <c r="AE82" s="251">
        <v>19.8</v>
      </c>
      <c r="AF82" s="251">
        <v>0</v>
      </c>
      <c r="AG82" s="207">
        <v>0</v>
      </c>
      <c r="AH82" s="207">
        <v>0</v>
      </c>
      <c r="AI82" s="207">
        <v>0</v>
      </c>
      <c r="AJ82" s="207">
        <v>233.89999999999992</v>
      </c>
      <c r="AK82" s="207">
        <v>528.5800000000003</v>
      </c>
      <c r="AL82" s="207">
        <v>176.19999999999985</v>
      </c>
      <c r="AM82" s="207">
        <v>54.36</v>
      </c>
      <c r="AN82" s="207">
        <v>0</v>
      </c>
      <c r="AO82" s="207">
        <v>0</v>
      </c>
      <c r="AP82" s="207">
        <v>0</v>
      </c>
      <c r="AQ82" s="207">
        <v>83.2</v>
      </c>
      <c r="AR82" s="207">
        <v>43.8</v>
      </c>
      <c r="AS82" s="207">
        <v>0</v>
      </c>
      <c r="AT82" s="207">
        <v>0</v>
      </c>
      <c r="AU82" s="207">
        <v>0</v>
      </c>
      <c r="AV82" s="207">
        <v>0</v>
      </c>
      <c r="AW82" s="207">
        <v>14.399999999999999</v>
      </c>
      <c r="AX82" s="207">
        <v>6.6</v>
      </c>
      <c r="AY82" s="207">
        <v>0</v>
      </c>
      <c r="AZ82" s="207">
        <v>0</v>
      </c>
      <c r="BA82" s="207">
        <v>0</v>
      </c>
      <c r="BB82" s="207">
        <v>11.38</v>
      </c>
      <c r="BC82" s="207">
        <v>5.039999999999999</v>
      </c>
      <c r="BD82" s="207">
        <v>1.2</v>
      </c>
      <c r="BE82" s="251">
        <v>0</v>
      </c>
      <c r="BF82" s="251">
        <v>0</v>
      </c>
      <c r="BG82" s="251">
        <v>0</v>
      </c>
      <c r="BH82" s="251">
        <v>0</v>
      </c>
      <c r="BI82" s="251">
        <v>21.599999999999998</v>
      </c>
      <c r="BJ82" s="251">
        <v>902.0999933999999</v>
      </c>
      <c r="BK82" s="251">
        <v>350.0999988</v>
      </c>
      <c r="BL82" s="251">
        <v>9</v>
      </c>
      <c r="BM82" s="251">
        <v>0</v>
      </c>
      <c r="BN82" s="251">
        <v>0</v>
      </c>
      <c r="BO82" s="251">
        <v>0</v>
      </c>
      <c r="BP82" s="251">
        <v>0</v>
      </c>
      <c r="BQ82" s="251">
        <v>19.2</v>
      </c>
      <c r="BR82" s="251">
        <v>97.8</v>
      </c>
      <c r="BS82" s="251">
        <v>33</v>
      </c>
      <c r="BT82" s="251">
        <v>0</v>
      </c>
      <c r="BU82" s="251">
        <v>0</v>
      </c>
      <c r="BV82" s="251">
        <v>0</v>
      </c>
      <c r="BW82" s="251">
        <v>0</v>
      </c>
      <c r="BX82" s="251">
        <v>211.7027982000001</v>
      </c>
      <c r="BY82" s="251">
        <v>558.3172019999997</v>
      </c>
      <c r="BZ82" s="251">
        <v>158.6848014</v>
      </c>
      <c r="CA82" s="251">
        <v>52.07999999999999</v>
      </c>
      <c r="CB82" s="251">
        <v>0</v>
      </c>
      <c r="CC82" s="251">
        <v>0</v>
      </c>
      <c r="CD82" s="251">
        <v>0</v>
      </c>
      <c r="CE82" s="251">
        <v>96.5999988</v>
      </c>
      <c r="CF82" s="251">
        <v>30</v>
      </c>
      <c r="CG82" s="251">
        <v>1.2</v>
      </c>
      <c r="CH82" s="251">
        <v>0</v>
      </c>
      <c r="CI82" s="251">
        <v>0</v>
      </c>
      <c r="CJ82" s="251">
        <v>0</v>
      </c>
      <c r="CK82" s="251">
        <v>16.8</v>
      </c>
      <c r="CL82" s="251">
        <v>4.2</v>
      </c>
      <c r="CM82" s="251">
        <v>0</v>
      </c>
      <c r="CN82" s="251">
        <v>0</v>
      </c>
      <c r="CO82" s="251">
        <v>0</v>
      </c>
      <c r="CP82" s="251">
        <v>35.1715998</v>
      </c>
      <c r="CQ82" s="251">
        <v>9</v>
      </c>
      <c r="CR82" s="251">
        <v>0</v>
      </c>
      <c r="CS82" s="281">
        <v>0</v>
      </c>
      <c r="CT82" s="281">
        <v>0</v>
      </c>
      <c r="CU82" s="281">
        <v>0</v>
      </c>
      <c r="CV82" s="281">
        <v>169.33333333333334</v>
      </c>
      <c r="CW82" s="281">
        <v>111.16666666666666</v>
      </c>
      <c r="CX82" s="281">
        <v>3.3333333333333335</v>
      </c>
      <c r="CY82" s="281">
        <v>0</v>
      </c>
      <c r="CZ82" s="281">
        <v>0</v>
      </c>
      <c r="DA82" s="281">
        <v>0</v>
      </c>
      <c r="DB82" s="281">
        <v>17</v>
      </c>
      <c r="DC82" s="281">
        <v>3.3333333333333335</v>
      </c>
      <c r="DD82" s="281">
        <v>0</v>
      </c>
      <c r="DE82" s="281">
        <v>705.1255733333336</v>
      </c>
      <c r="DF82" s="281">
        <v>237.95667166666667</v>
      </c>
      <c r="DG82" s="281">
        <v>16.666666666666668</v>
      </c>
    </row>
    <row r="83" spans="1:111" ht="14.25">
      <c r="A83" s="165">
        <v>806</v>
      </c>
      <c r="B83" s="166" t="s">
        <v>103</v>
      </c>
      <c r="C83" s="248">
        <v>0</v>
      </c>
      <c r="D83" s="248">
        <v>0</v>
      </c>
      <c r="E83" s="248">
        <v>6983</v>
      </c>
      <c r="F83" s="248">
        <v>0</v>
      </c>
      <c r="G83" s="248">
        <v>0</v>
      </c>
      <c r="H83" s="248">
        <v>1403.5</v>
      </c>
      <c r="I83" s="248">
        <v>6171</v>
      </c>
      <c r="J83" s="248">
        <v>5666</v>
      </c>
      <c r="K83" s="249">
        <v>0</v>
      </c>
      <c r="L83" s="249">
        <v>0</v>
      </c>
      <c r="M83" s="249">
        <v>7</v>
      </c>
      <c r="N83" s="249">
        <v>1</v>
      </c>
      <c r="O83" s="250">
        <v>37</v>
      </c>
      <c r="P83" s="250">
        <v>312</v>
      </c>
      <c r="Q83" s="251">
        <v>0</v>
      </c>
      <c r="R83" s="251">
        <v>0</v>
      </c>
      <c r="S83" s="251">
        <v>0</v>
      </c>
      <c r="T83" s="251">
        <v>0</v>
      </c>
      <c r="U83" s="251">
        <v>92.99999999999983</v>
      </c>
      <c r="V83" s="251">
        <v>510.96</v>
      </c>
      <c r="W83" s="251">
        <v>212.4</v>
      </c>
      <c r="X83" s="251">
        <v>0</v>
      </c>
      <c r="Y83" s="251">
        <v>0</v>
      </c>
      <c r="Z83" s="251">
        <v>0</v>
      </c>
      <c r="AA83" s="251">
        <v>0</v>
      </c>
      <c r="AB83" s="251">
        <v>0</v>
      </c>
      <c r="AC83" s="251">
        <v>21.000000000000007</v>
      </c>
      <c r="AD83" s="251">
        <v>412.4399999999992</v>
      </c>
      <c r="AE83" s="251">
        <v>193.32000000000002</v>
      </c>
      <c r="AF83" s="251">
        <v>1</v>
      </c>
      <c r="AG83" s="207">
        <v>0</v>
      </c>
      <c r="AH83" s="207">
        <v>0</v>
      </c>
      <c r="AI83" s="207">
        <v>0</v>
      </c>
      <c r="AJ83" s="207">
        <v>409.80000000000064</v>
      </c>
      <c r="AK83" s="207">
        <v>180.05999999999986</v>
      </c>
      <c r="AL83" s="207">
        <v>38.53999999999998</v>
      </c>
      <c r="AM83" s="207">
        <v>1.1</v>
      </c>
      <c r="AN83" s="207">
        <v>0</v>
      </c>
      <c r="AO83" s="207">
        <v>0</v>
      </c>
      <c r="AP83" s="207">
        <v>0</v>
      </c>
      <c r="AQ83" s="207">
        <v>121.19999999999999</v>
      </c>
      <c r="AR83" s="207">
        <v>54.6</v>
      </c>
      <c r="AS83" s="207">
        <v>0</v>
      </c>
      <c r="AT83" s="207">
        <v>0</v>
      </c>
      <c r="AU83" s="207">
        <v>0</v>
      </c>
      <c r="AV83" s="207">
        <v>0</v>
      </c>
      <c r="AW83" s="207">
        <v>93</v>
      </c>
      <c r="AX83" s="207">
        <v>39.6</v>
      </c>
      <c r="AY83" s="207">
        <v>0</v>
      </c>
      <c r="AZ83" s="207">
        <v>0</v>
      </c>
      <c r="BA83" s="207">
        <v>0</v>
      </c>
      <c r="BB83" s="207">
        <v>37.919999999999995</v>
      </c>
      <c r="BC83" s="207">
        <v>5.24</v>
      </c>
      <c r="BD83" s="207">
        <v>0.6</v>
      </c>
      <c r="BE83" s="251">
        <v>0</v>
      </c>
      <c r="BF83" s="251">
        <v>0</v>
      </c>
      <c r="BG83" s="251">
        <v>0</v>
      </c>
      <c r="BH83" s="251">
        <v>0</v>
      </c>
      <c r="BI83" s="251">
        <v>103.2</v>
      </c>
      <c r="BJ83" s="251">
        <v>479.52</v>
      </c>
      <c r="BK83" s="251">
        <v>166.32</v>
      </c>
      <c r="BL83" s="251">
        <v>0</v>
      </c>
      <c r="BM83" s="251">
        <v>0</v>
      </c>
      <c r="BN83" s="251">
        <v>0</v>
      </c>
      <c r="BO83" s="251">
        <v>0</v>
      </c>
      <c r="BP83" s="251">
        <v>0</v>
      </c>
      <c r="BQ83" s="251">
        <v>13.799999999999999</v>
      </c>
      <c r="BR83" s="251">
        <v>450.9</v>
      </c>
      <c r="BS83" s="251">
        <v>174.72</v>
      </c>
      <c r="BT83" s="251">
        <v>1.2</v>
      </c>
      <c r="BU83" s="251">
        <v>0</v>
      </c>
      <c r="BV83" s="251">
        <v>0</v>
      </c>
      <c r="BW83" s="251">
        <v>0</v>
      </c>
      <c r="BX83" s="251">
        <v>445.7400005999997</v>
      </c>
      <c r="BY83" s="251">
        <v>219.16000020000004</v>
      </c>
      <c r="BZ83" s="251">
        <v>38.8399998</v>
      </c>
      <c r="CA83" s="251">
        <v>0</v>
      </c>
      <c r="CB83" s="251">
        <v>0</v>
      </c>
      <c r="CC83" s="251">
        <v>0</v>
      </c>
      <c r="CD83" s="251">
        <v>0</v>
      </c>
      <c r="CE83" s="251">
        <v>109.08</v>
      </c>
      <c r="CF83" s="251">
        <v>47.4</v>
      </c>
      <c r="CG83" s="251">
        <v>0</v>
      </c>
      <c r="CH83" s="251">
        <v>0</v>
      </c>
      <c r="CI83" s="251">
        <v>0</v>
      </c>
      <c r="CJ83" s="251">
        <v>0</v>
      </c>
      <c r="CK83" s="251">
        <v>91.2</v>
      </c>
      <c r="CL83" s="251">
        <v>47.4</v>
      </c>
      <c r="CM83" s="251">
        <v>0</v>
      </c>
      <c r="CN83" s="251">
        <v>0</v>
      </c>
      <c r="CO83" s="251">
        <v>0</v>
      </c>
      <c r="CP83" s="251">
        <v>35.279999999999994</v>
      </c>
      <c r="CQ83" s="251">
        <v>9.239999999999998</v>
      </c>
      <c r="CR83" s="251">
        <v>0</v>
      </c>
      <c r="CS83" s="281">
        <v>0</v>
      </c>
      <c r="CT83" s="281">
        <v>0</v>
      </c>
      <c r="CU83" s="281">
        <v>0</v>
      </c>
      <c r="CV83" s="281">
        <v>50</v>
      </c>
      <c r="CW83" s="281">
        <v>35</v>
      </c>
      <c r="CX83" s="281">
        <v>0</v>
      </c>
      <c r="CY83" s="281">
        <v>0</v>
      </c>
      <c r="CZ83" s="281">
        <v>0</v>
      </c>
      <c r="DA83" s="281">
        <v>0</v>
      </c>
      <c r="DB83" s="281">
        <v>18.333333333333336</v>
      </c>
      <c r="DC83" s="281">
        <v>15</v>
      </c>
      <c r="DD83" s="281">
        <v>0</v>
      </c>
      <c r="DE83" s="281">
        <v>596.8333350000011</v>
      </c>
      <c r="DF83" s="281">
        <v>137.33333499999992</v>
      </c>
      <c r="DG83" s="281">
        <v>0</v>
      </c>
    </row>
    <row r="84" spans="1:111" ht="14.25">
      <c r="A84" s="165">
        <v>826</v>
      </c>
      <c r="B84" s="166" t="s">
        <v>116</v>
      </c>
      <c r="C84" s="248">
        <v>0</v>
      </c>
      <c r="D84" s="248">
        <v>0</v>
      </c>
      <c r="E84" s="248">
        <v>19565</v>
      </c>
      <c r="F84" s="248">
        <v>0</v>
      </c>
      <c r="G84" s="248">
        <v>0</v>
      </c>
      <c r="H84" s="248">
        <v>3580</v>
      </c>
      <c r="I84" s="248">
        <v>6499</v>
      </c>
      <c r="J84" s="248">
        <v>11210</v>
      </c>
      <c r="K84" s="249">
        <v>0</v>
      </c>
      <c r="L84" s="249">
        <v>1</v>
      </c>
      <c r="M84" s="249">
        <v>2</v>
      </c>
      <c r="N84" s="249">
        <v>0</v>
      </c>
      <c r="O84" s="250">
        <v>53</v>
      </c>
      <c r="P84" s="250">
        <v>128</v>
      </c>
      <c r="Q84" s="251">
        <v>21.60000000000001</v>
      </c>
      <c r="R84" s="251">
        <v>44.4</v>
      </c>
      <c r="S84" s="251">
        <v>15</v>
      </c>
      <c r="T84" s="251">
        <v>0</v>
      </c>
      <c r="U84" s="251">
        <v>8.999999999999998</v>
      </c>
      <c r="V84" s="251">
        <v>432.59999999999997</v>
      </c>
      <c r="W84" s="251">
        <v>192</v>
      </c>
      <c r="X84" s="251">
        <v>0.6</v>
      </c>
      <c r="Y84" s="251">
        <v>0</v>
      </c>
      <c r="Z84" s="251">
        <v>0</v>
      </c>
      <c r="AA84" s="251">
        <v>0</v>
      </c>
      <c r="AB84" s="251">
        <v>0</v>
      </c>
      <c r="AC84" s="251">
        <v>0</v>
      </c>
      <c r="AD84" s="251">
        <v>69.72</v>
      </c>
      <c r="AE84" s="251">
        <v>35.879999999999995</v>
      </c>
      <c r="AF84" s="251">
        <v>0</v>
      </c>
      <c r="AG84" s="207">
        <v>0</v>
      </c>
      <c r="AH84" s="207">
        <v>1</v>
      </c>
      <c r="AI84" s="207">
        <v>0</v>
      </c>
      <c r="AJ84" s="207">
        <v>473.3242079999999</v>
      </c>
      <c r="AK84" s="207">
        <v>1576.286305999999</v>
      </c>
      <c r="AL84" s="207">
        <v>517.5073639999997</v>
      </c>
      <c r="AM84" s="207">
        <v>63.3</v>
      </c>
      <c r="AN84" s="207">
        <v>4.2</v>
      </c>
      <c r="AO84" s="207">
        <v>2.4</v>
      </c>
      <c r="AP84" s="207">
        <v>0</v>
      </c>
      <c r="AQ84" s="207">
        <v>24</v>
      </c>
      <c r="AR84" s="207">
        <v>15.6</v>
      </c>
      <c r="AS84" s="207">
        <v>0</v>
      </c>
      <c r="AT84" s="207">
        <v>0</v>
      </c>
      <c r="AU84" s="207">
        <v>0</v>
      </c>
      <c r="AV84" s="207">
        <v>0</v>
      </c>
      <c r="AW84" s="207">
        <v>3</v>
      </c>
      <c r="AX84" s="207">
        <v>3.5999999999999996</v>
      </c>
      <c r="AY84" s="207">
        <v>0</v>
      </c>
      <c r="AZ84" s="207">
        <v>0</v>
      </c>
      <c r="BA84" s="207">
        <v>0</v>
      </c>
      <c r="BB84" s="207">
        <v>105.95999999999994</v>
      </c>
      <c r="BC84" s="207">
        <v>63.25052600000002</v>
      </c>
      <c r="BD84" s="207">
        <v>12.9</v>
      </c>
      <c r="BE84" s="251">
        <v>20.4</v>
      </c>
      <c r="BF84" s="251">
        <v>44.4</v>
      </c>
      <c r="BG84" s="251">
        <v>17.88</v>
      </c>
      <c r="BH84" s="251">
        <v>0</v>
      </c>
      <c r="BI84" s="251">
        <v>9</v>
      </c>
      <c r="BJ84" s="251">
        <v>374.28000000000003</v>
      </c>
      <c r="BK84" s="251">
        <v>165.96</v>
      </c>
      <c r="BL84" s="251">
        <v>0.84</v>
      </c>
      <c r="BM84" s="251">
        <v>0</v>
      </c>
      <c r="BN84" s="251">
        <v>0</v>
      </c>
      <c r="BO84" s="251">
        <v>0</v>
      </c>
      <c r="BP84" s="251">
        <v>0</v>
      </c>
      <c r="BQ84" s="251">
        <v>0.6</v>
      </c>
      <c r="BR84" s="251">
        <v>127.68</v>
      </c>
      <c r="BS84" s="251">
        <v>58.199999999999996</v>
      </c>
      <c r="BT84" s="251">
        <v>0.6</v>
      </c>
      <c r="BU84" s="251">
        <v>0</v>
      </c>
      <c r="BV84" s="251">
        <v>0</v>
      </c>
      <c r="BW84" s="251">
        <v>0</v>
      </c>
      <c r="BX84" s="251">
        <v>404.1315666000001</v>
      </c>
      <c r="BY84" s="251">
        <v>1391.497996200001</v>
      </c>
      <c r="BZ84" s="251">
        <v>452.96839140000014</v>
      </c>
      <c r="CA84" s="251">
        <v>37.919999399999995</v>
      </c>
      <c r="CB84" s="251">
        <v>7.8</v>
      </c>
      <c r="CC84" s="251">
        <v>3.48</v>
      </c>
      <c r="CD84" s="251">
        <v>0</v>
      </c>
      <c r="CE84" s="251">
        <v>19.8</v>
      </c>
      <c r="CF84" s="251">
        <v>11.4</v>
      </c>
      <c r="CG84" s="251">
        <v>0</v>
      </c>
      <c r="CH84" s="251">
        <v>0</v>
      </c>
      <c r="CI84" s="251">
        <v>0</v>
      </c>
      <c r="CJ84" s="251">
        <v>0</v>
      </c>
      <c r="CK84" s="251">
        <v>6.6</v>
      </c>
      <c r="CL84" s="251">
        <v>4.8</v>
      </c>
      <c r="CM84" s="251">
        <v>0</v>
      </c>
      <c r="CN84" s="251">
        <v>0</v>
      </c>
      <c r="CO84" s="251">
        <v>0</v>
      </c>
      <c r="CP84" s="251">
        <v>71.52999840000003</v>
      </c>
      <c r="CQ84" s="251">
        <v>53.0999988</v>
      </c>
      <c r="CR84" s="251">
        <v>0.6</v>
      </c>
      <c r="CS84" s="281">
        <v>6.666666666666667</v>
      </c>
      <c r="CT84" s="281">
        <v>10</v>
      </c>
      <c r="CU84" s="281">
        <v>0</v>
      </c>
      <c r="CV84" s="281">
        <v>237.83333</v>
      </c>
      <c r="CW84" s="281">
        <v>120.77777833333334</v>
      </c>
      <c r="CX84" s="281">
        <v>0</v>
      </c>
      <c r="CY84" s="281">
        <v>0</v>
      </c>
      <c r="CZ84" s="281">
        <v>0</v>
      </c>
      <c r="DA84" s="281">
        <v>0</v>
      </c>
      <c r="DB84" s="281">
        <v>100.66666666666667</v>
      </c>
      <c r="DC84" s="281">
        <v>54</v>
      </c>
      <c r="DD84" s="281">
        <v>0</v>
      </c>
      <c r="DE84" s="281">
        <v>1387.3865933333327</v>
      </c>
      <c r="DF84" s="281">
        <v>428.10553500000077</v>
      </c>
      <c r="DG84" s="281">
        <v>3.3400000000000003</v>
      </c>
    </row>
    <row r="85" spans="1:111" ht="14.25">
      <c r="A85" s="165">
        <v>391</v>
      </c>
      <c r="B85" s="166" t="s">
        <v>94</v>
      </c>
      <c r="C85" s="248">
        <v>0</v>
      </c>
      <c r="D85" s="248">
        <v>0</v>
      </c>
      <c r="E85" s="248">
        <v>16438</v>
      </c>
      <c r="F85" s="248">
        <v>0</v>
      </c>
      <c r="G85" s="248">
        <v>496</v>
      </c>
      <c r="H85" s="248">
        <v>4926</v>
      </c>
      <c r="I85" s="248">
        <v>4278.5</v>
      </c>
      <c r="J85" s="248">
        <v>7392</v>
      </c>
      <c r="K85" s="249">
        <v>0</v>
      </c>
      <c r="L85" s="249">
        <v>0</v>
      </c>
      <c r="M85" s="249">
        <v>0</v>
      </c>
      <c r="N85" s="249">
        <v>0</v>
      </c>
      <c r="O85" s="250">
        <v>37</v>
      </c>
      <c r="P85" s="250">
        <v>167</v>
      </c>
      <c r="Q85" s="251">
        <v>78.95999999999997</v>
      </c>
      <c r="R85" s="251">
        <v>174.6</v>
      </c>
      <c r="S85" s="251">
        <v>69.6</v>
      </c>
      <c r="T85" s="251">
        <v>1.2</v>
      </c>
      <c r="U85" s="251">
        <v>95.7599999999998</v>
      </c>
      <c r="V85" s="251">
        <v>702.1200000000006</v>
      </c>
      <c r="W85" s="251">
        <v>315.6</v>
      </c>
      <c r="X85" s="251">
        <v>0.6</v>
      </c>
      <c r="Y85" s="251">
        <v>0</v>
      </c>
      <c r="Z85" s="251">
        <v>0</v>
      </c>
      <c r="AA85" s="251">
        <v>0</v>
      </c>
      <c r="AB85" s="251">
        <v>0</v>
      </c>
      <c r="AC85" s="251">
        <v>47.40000000000007</v>
      </c>
      <c r="AD85" s="251">
        <v>168.59999999999994</v>
      </c>
      <c r="AE85" s="251">
        <v>88.8</v>
      </c>
      <c r="AF85" s="251">
        <v>0.6</v>
      </c>
      <c r="AG85" s="207">
        <v>0</v>
      </c>
      <c r="AH85" s="207">
        <v>0</v>
      </c>
      <c r="AI85" s="207">
        <v>0</v>
      </c>
      <c r="AJ85" s="207">
        <v>583.2999999999995</v>
      </c>
      <c r="AK85" s="207">
        <v>857.8799999999985</v>
      </c>
      <c r="AL85" s="207">
        <v>205.56</v>
      </c>
      <c r="AM85" s="207">
        <v>54.839999999999975</v>
      </c>
      <c r="AN85" s="207">
        <v>66</v>
      </c>
      <c r="AO85" s="207">
        <v>27</v>
      </c>
      <c r="AP85" s="207">
        <v>0.6</v>
      </c>
      <c r="AQ85" s="207">
        <v>180.83999999999992</v>
      </c>
      <c r="AR85" s="207">
        <v>84</v>
      </c>
      <c r="AS85" s="207">
        <v>0</v>
      </c>
      <c r="AT85" s="207">
        <v>0</v>
      </c>
      <c r="AU85" s="207">
        <v>0</v>
      </c>
      <c r="AV85" s="207">
        <v>0</v>
      </c>
      <c r="AW85" s="207">
        <v>71.4</v>
      </c>
      <c r="AX85" s="207">
        <v>34.8</v>
      </c>
      <c r="AY85" s="207">
        <v>0</v>
      </c>
      <c r="AZ85" s="207">
        <v>0</v>
      </c>
      <c r="BA85" s="207">
        <v>0</v>
      </c>
      <c r="BB85" s="207">
        <v>170.8800000000001</v>
      </c>
      <c r="BC85" s="207">
        <v>23.200000000000003</v>
      </c>
      <c r="BD85" s="207">
        <v>1.44</v>
      </c>
      <c r="BE85" s="251">
        <v>101.39999999999999</v>
      </c>
      <c r="BF85" s="251">
        <v>154.2</v>
      </c>
      <c r="BG85" s="251">
        <v>68.39999999999999</v>
      </c>
      <c r="BH85" s="251">
        <v>1.7999999999999998</v>
      </c>
      <c r="BI85" s="251">
        <v>60.640000199999996</v>
      </c>
      <c r="BJ85" s="251">
        <v>503.4</v>
      </c>
      <c r="BK85" s="251">
        <v>245.1</v>
      </c>
      <c r="BL85" s="251">
        <v>3</v>
      </c>
      <c r="BM85" s="251">
        <v>0</v>
      </c>
      <c r="BN85" s="251">
        <v>0</v>
      </c>
      <c r="BO85" s="251">
        <v>0</v>
      </c>
      <c r="BP85" s="251">
        <v>0</v>
      </c>
      <c r="BQ85" s="251">
        <v>84</v>
      </c>
      <c r="BR85" s="251">
        <v>315.36</v>
      </c>
      <c r="BS85" s="251">
        <v>117.6</v>
      </c>
      <c r="BT85" s="251">
        <v>0</v>
      </c>
      <c r="BU85" s="251">
        <v>0</v>
      </c>
      <c r="BV85" s="251">
        <v>0</v>
      </c>
      <c r="BW85" s="251">
        <v>0</v>
      </c>
      <c r="BX85" s="251">
        <v>537.1372002000003</v>
      </c>
      <c r="BY85" s="251">
        <v>879.613999199998</v>
      </c>
      <c r="BZ85" s="251">
        <v>235.38959999999994</v>
      </c>
      <c r="CA85" s="251">
        <v>53.4</v>
      </c>
      <c r="CB85" s="251">
        <v>55.199999999999996</v>
      </c>
      <c r="CC85" s="251">
        <v>19.8</v>
      </c>
      <c r="CD85" s="251">
        <v>0</v>
      </c>
      <c r="CE85" s="251">
        <v>162.6</v>
      </c>
      <c r="CF85" s="251">
        <v>75</v>
      </c>
      <c r="CG85" s="251">
        <v>1.2</v>
      </c>
      <c r="CH85" s="251">
        <v>0</v>
      </c>
      <c r="CI85" s="251">
        <v>0</v>
      </c>
      <c r="CJ85" s="251">
        <v>0</v>
      </c>
      <c r="CK85" s="251">
        <v>124.8</v>
      </c>
      <c r="CL85" s="251">
        <v>50.4</v>
      </c>
      <c r="CM85" s="251">
        <v>0</v>
      </c>
      <c r="CN85" s="251">
        <v>0</v>
      </c>
      <c r="CO85" s="251">
        <v>0</v>
      </c>
      <c r="CP85" s="251">
        <v>186.21039960000002</v>
      </c>
      <c r="CQ85" s="251">
        <v>39.536800199999995</v>
      </c>
      <c r="CR85" s="251">
        <v>1.7999999999999998</v>
      </c>
      <c r="CS85" s="281">
        <v>103</v>
      </c>
      <c r="CT85" s="281">
        <v>60.666666666666664</v>
      </c>
      <c r="CU85" s="281">
        <v>1.6666666666666667</v>
      </c>
      <c r="CV85" s="281">
        <v>206.16667500000003</v>
      </c>
      <c r="CW85" s="281">
        <v>93.25000333333332</v>
      </c>
      <c r="CX85" s="281">
        <v>0</v>
      </c>
      <c r="CY85" s="281">
        <v>0</v>
      </c>
      <c r="CZ85" s="281">
        <v>0</v>
      </c>
      <c r="DA85" s="281">
        <v>0</v>
      </c>
      <c r="DB85" s="281">
        <v>68.00000000000001</v>
      </c>
      <c r="DC85" s="281">
        <v>40.333333333333336</v>
      </c>
      <c r="DD85" s="281">
        <v>0</v>
      </c>
      <c r="DE85" s="281">
        <v>1234.7822216666655</v>
      </c>
      <c r="DF85" s="281">
        <v>448.6888849999997</v>
      </c>
      <c r="DG85" s="281">
        <v>3.3333333333333344</v>
      </c>
    </row>
    <row r="86" spans="1:111" ht="14.25">
      <c r="A86" s="165">
        <v>316</v>
      </c>
      <c r="B86" s="166" t="s">
        <v>57</v>
      </c>
      <c r="C86" s="248">
        <v>2</v>
      </c>
      <c r="D86" s="248">
        <v>0</v>
      </c>
      <c r="E86" s="248">
        <v>26822</v>
      </c>
      <c r="F86" s="248">
        <v>0</v>
      </c>
      <c r="G86" s="248">
        <v>0</v>
      </c>
      <c r="H86" s="248">
        <v>12529</v>
      </c>
      <c r="I86" s="248">
        <v>7234</v>
      </c>
      <c r="J86" s="248">
        <v>7258.5</v>
      </c>
      <c r="K86" s="249">
        <v>0</v>
      </c>
      <c r="L86" s="249">
        <v>0</v>
      </c>
      <c r="M86" s="249">
        <v>0</v>
      </c>
      <c r="N86" s="249">
        <v>0</v>
      </c>
      <c r="O86" s="250">
        <v>86</v>
      </c>
      <c r="P86" s="250">
        <v>269</v>
      </c>
      <c r="Q86" s="251">
        <v>111.59999999999965</v>
      </c>
      <c r="R86" s="251">
        <v>397.2</v>
      </c>
      <c r="S86" s="251">
        <v>137.4</v>
      </c>
      <c r="T86" s="251">
        <v>0</v>
      </c>
      <c r="U86" s="251">
        <v>57.00000000000009</v>
      </c>
      <c r="V86" s="251">
        <v>1261.1000000000006</v>
      </c>
      <c r="W86" s="251">
        <v>526.8</v>
      </c>
      <c r="X86" s="251">
        <v>0.6</v>
      </c>
      <c r="Y86" s="251">
        <v>0</v>
      </c>
      <c r="Z86" s="251">
        <v>0</v>
      </c>
      <c r="AA86" s="251">
        <v>0</v>
      </c>
      <c r="AB86" s="251">
        <v>0</v>
      </c>
      <c r="AC86" s="251">
        <v>10.799999999999997</v>
      </c>
      <c r="AD86" s="251">
        <v>329.5599999999998</v>
      </c>
      <c r="AE86" s="251">
        <v>142.67999999999995</v>
      </c>
      <c r="AF86" s="251">
        <v>0.6</v>
      </c>
      <c r="AG86" s="207">
        <v>0</v>
      </c>
      <c r="AH86" s="207">
        <v>0</v>
      </c>
      <c r="AI86" s="207">
        <v>0</v>
      </c>
      <c r="AJ86" s="207">
        <v>445.2000000000001</v>
      </c>
      <c r="AK86" s="207">
        <v>775.1599999999987</v>
      </c>
      <c r="AL86" s="207">
        <v>201.85999999999999</v>
      </c>
      <c r="AM86" s="207">
        <v>30.450524</v>
      </c>
      <c r="AN86" s="207">
        <v>22.8</v>
      </c>
      <c r="AO86" s="207">
        <v>11.4</v>
      </c>
      <c r="AP86" s="207">
        <v>0</v>
      </c>
      <c r="AQ86" s="207">
        <v>133.8</v>
      </c>
      <c r="AR86" s="207">
        <v>56.4</v>
      </c>
      <c r="AS86" s="207">
        <v>0</v>
      </c>
      <c r="AT86" s="207">
        <v>0</v>
      </c>
      <c r="AU86" s="207">
        <v>0</v>
      </c>
      <c r="AV86" s="207">
        <v>0</v>
      </c>
      <c r="AW86" s="207">
        <v>26.4</v>
      </c>
      <c r="AX86" s="207">
        <v>11.279999999999998</v>
      </c>
      <c r="AY86" s="207">
        <v>0</v>
      </c>
      <c r="AZ86" s="207">
        <v>0</v>
      </c>
      <c r="BA86" s="207">
        <v>0</v>
      </c>
      <c r="BB86" s="207">
        <v>10.8</v>
      </c>
      <c r="BC86" s="207">
        <v>6.6</v>
      </c>
      <c r="BD86" s="207">
        <v>1.7999999999999998</v>
      </c>
      <c r="BE86" s="251">
        <v>102.6</v>
      </c>
      <c r="BF86" s="251">
        <v>369.59999999999997</v>
      </c>
      <c r="BG86" s="251">
        <v>145.2</v>
      </c>
      <c r="BH86" s="251">
        <v>1.2</v>
      </c>
      <c r="BI86" s="251">
        <v>51.72</v>
      </c>
      <c r="BJ86" s="251">
        <v>871.8</v>
      </c>
      <c r="BK86" s="251">
        <v>355.8</v>
      </c>
      <c r="BL86" s="251">
        <v>1.2</v>
      </c>
      <c r="BM86" s="251">
        <v>0</v>
      </c>
      <c r="BN86" s="251">
        <v>0</v>
      </c>
      <c r="BO86" s="251">
        <v>0</v>
      </c>
      <c r="BP86" s="251">
        <v>0</v>
      </c>
      <c r="BQ86" s="251">
        <v>14.399999999999999</v>
      </c>
      <c r="BR86" s="251">
        <v>634.1999999999999</v>
      </c>
      <c r="BS86" s="251">
        <v>262.2</v>
      </c>
      <c r="BT86" s="251">
        <v>0</v>
      </c>
      <c r="BU86" s="251">
        <v>0</v>
      </c>
      <c r="BV86" s="251">
        <v>0</v>
      </c>
      <c r="BW86" s="251">
        <v>0</v>
      </c>
      <c r="BX86" s="251">
        <v>527.712633</v>
      </c>
      <c r="BY86" s="251">
        <v>807.6905298000001</v>
      </c>
      <c r="BZ86" s="251">
        <v>211.78105320000012</v>
      </c>
      <c r="CA86" s="251">
        <v>40.796842200000015</v>
      </c>
      <c r="CB86" s="251">
        <v>55.199999999999996</v>
      </c>
      <c r="CC86" s="251">
        <v>14.399999999999999</v>
      </c>
      <c r="CD86" s="251">
        <v>0.6</v>
      </c>
      <c r="CE86" s="251">
        <v>19.2</v>
      </c>
      <c r="CF86" s="251">
        <v>11.4</v>
      </c>
      <c r="CG86" s="251">
        <v>0</v>
      </c>
      <c r="CH86" s="251">
        <v>0</v>
      </c>
      <c r="CI86" s="251">
        <v>0</v>
      </c>
      <c r="CJ86" s="251">
        <v>0</v>
      </c>
      <c r="CK86" s="251">
        <v>25.2</v>
      </c>
      <c r="CL86" s="251">
        <v>11.4</v>
      </c>
      <c r="CM86" s="251">
        <v>0</v>
      </c>
      <c r="CN86" s="251">
        <v>0</v>
      </c>
      <c r="CO86" s="251">
        <v>0</v>
      </c>
      <c r="CP86" s="251">
        <v>18.492631799999998</v>
      </c>
      <c r="CQ86" s="251">
        <v>6</v>
      </c>
      <c r="CR86" s="251">
        <v>1.7999999999999998</v>
      </c>
      <c r="CS86" s="281">
        <v>183.33333333333334</v>
      </c>
      <c r="CT86" s="281">
        <v>86.66666666666667</v>
      </c>
      <c r="CU86" s="281">
        <v>0</v>
      </c>
      <c r="CV86" s="281">
        <v>123.33333333333334</v>
      </c>
      <c r="CW86" s="281">
        <v>65</v>
      </c>
      <c r="CX86" s="281">
        <v>0</v>
      </c>
      <c r="CY86" s="281">
        <v>0</v>
      </c>
      <c r="CZ86" s="281">
        <v>0</v>
      </c>
      <c r="DA86" s="281">
        <v>0</v>
      </c>
      <c r="DB86" s="281">
        <v>66.66666666666667</v>
      </c>
      <c r="DC86" s="281">
        <v>41.66666666666667</v>
      </c>
      <c r="DD86" s="281">
        <v>0</v>
      </c>
      <c r="DE86" s="281">
        <v>609.0444883333332</v>
      </c>
      <c r="DF86" s="281">
        <v>201.04445333333342</v>
      </c>
      <c r="DG86" s="281">
        <v>23.11111333333334</v>
      </c>
    </row>
    <row r="87" spans="1:111" ht="14.25">
      <c r="A87" s="165">
        <v>926</v>
      </c>
      <c r="B87" s="166" t="s">
        <v>171</v>
      </c>
      <c r="C87" s="248">
        <v>0</v>
      </c>
      <c r="D87" s="248">
        <v>0</v>
      </c>
      <c r="E87" s="248">
        <v>42535.5</v>
      </c>
      <c r="F87" s="248">
        <v>0</v>
      </c>
      <c r="G87" s="248">
        <v>137</v>
      </c>
      <c r="H87" s="248">
        <v>7528</v>
      </c>
      <c r="I87" s="248">
        <v>20715.5</v>
      </c>
      <c r="J87" s="248">
        <v>32454.166666</v>
      </c>
      <c r="K87" s="249">
        <v>0</v>
      </c>
      <c r="L87" s="249">
        <v>3</v>
      </c>
      <c r="M87" s="249">
        <v>79</v>
      </c>
      <c r="N87" s="249">
        <v>3</v>
      </c>
      <c r="O87" s="250">
        <v>133.5</v>
      </c>
      <c r="P87" s="250">
        <v>314</v>
      </c>
      <c r="Q87" s="251">
        <v>9.399999999999999</v>
      </c>
      <c r="R87" s="251">
        <v>94.48000000000005</v>
      </c>
      <c r="S87" s="251">
        <v>36.839999999999996</v>
      </c>
      <c r="T87" s="251">
        <v>1.6</v>
      </c>
      <c r="U87" s="251">
        <v>16.06</v>
      </c>
      <c r="V87" s="251">
        <v>799.6800000000013</v>
      </c>
      <c r="W87" s="251">
        <v>336.1000000000001</v>
      </c>
      <c r="X87" s="251">
        <v>3.96</v>
      </c>
      <c r="Y87" s="251">
        <v>0</v>
      </c>
      <c r="Z87" s="251">
        <v>0</v>
      </c>
      <c r="AA87" s="251">
        <v>0</v>
      </c>
      <c r="AB87" s="251">
        <v>0</v>
      </c>
      <c r="AC87" s="251">
        <v>13.519999999999996</v>
      </c>
      <c r="AD87" s="251">
        <v>309.7600000000003</v>
      </c>
      <c r="AE87" s="251">
        <v>142.19999999999987</v>
      </c>
      <c r="AF87" s="251">
        <v>0.32</v>
      </c>
      <c r="AG87" s="207">
        <v>0</v>
      </c>
      <c r="AH87" s="207">
        <v>0</v>
      </c>
      <c r="AI87" s="207">
        <v>0</v>
      </c>
      <c r="AJ87" s="207">
        <v>1207.131008</v>
      </c>
      <c r="AK87" s="207">
        <v>3883.155708000017</v>
      </c>
      <c r="AL87" s="207">
        <v>1366.6389230000023</v>
      </c>
      <c r="AM87" s="207">
        <v>114.545262</v>
      </c>
      <c r="AN87" s="207">
        <v>17.04</v>
      </c>
      <c r="AO87" s="207">
        <v>10.8</v>
      </c>
      <c r="AP87" s="207">
        <v>0</v>
      </c>
      <c r="AQ87" s="207">
        <v>111.77999999999996</v>
      </c>
      <c r="AR87" s="207">
        <v>49.08000000000001</v>
      </c>
      <c r="AS87" s="207">
        <v>1.2</v>
      </c>
      <c r="AT87" s="207">
        <v>0</v>
      </c>
      <c r="AU87" s="207">
        <v>0</v>
      </c>
      <c r="AV87" s="207">
        <v>0</v>
      </c>
      <c r="AW87" s="207">
        <v>46.31999999999999</v>
      </c>
      <c r="AX87" s="207">
        <v>33.96</v>
      </c>
      <c r="AY87" s="207">
        <v>0</v>
      </c>
      <c r="AZ87" s="207">
        <v>0</v>
      </c>
      <c r="BA87" s="207">
        <v>0</v>
      </c>
      <c r="BB87" s="207">
        <v>490.6084110000004</v>
      </c>
      <c r="BC87" s="207">
        <v>226.51368100000025</v>
      </c>
      <c r="BD87" s="207">
        <v>8.64</v>
      </c>
      <c r="BE87" s="251">
        <v>9.5199996</v>
      </c>
      <c r="BF87" s="251">
        <v>78.21999960000001</v>
      </c>
      <c r="BG87" s="251">
        <v>32.119999799999995</v>
      </c>
      <c r="BH87" s="251">
        <v>1.7999999999999998</v>
      </c>
      <c r="BI87" s="251">
        <v>22.6599996</v>
      </c>
      <c r="BJ87" s="251">
        <v>676.7959979999999</v>
      </c>
      <c r="BK87" s="251">
        <v>286.8999984</v>
      </c>
      <c r="BL87" s="251">
        <v>3</v>
      </c>
      <c r="BM87" s="251">
        <v>0</v>
      </c>
      <c r="BN87" s="251">
        <v>0</v>
      </c>
      <c r="BO87" s="251">
        <v>0</v>
      </c>
      <c r="BP87" s="251">
        <v>0</v>
      </c>
      <c r="BQ87" s="251">
        <v>29.040000000000003</v>
      </c>
      <c r="BR87" s="251">
        <v>419.5200012000001</v>
      </c>
      <c r="BS87" s="251">
        <v>172.0999998</v>
      </c>
      <c r="BT87" s="251">
        <v>3.5999999999999996</v>
      </c>
      <c r="BU87" s="251">
        <v>0</v>
      </c>
      <c r="BV87" s="251">
        <v>0</v>
      </c>
      <c r="BW87" s="251">
        <v>0</v>
      </c>
      <c r="BX87" s="251">
        <v>1068.6109823999968</v>
      </c>
      <c r="BY87" s="251">
        <v>4114.5202199999985</v>
      </c>
      <c r="BZ87" s="251">
        <v>1406.2636043999996</v>
      </c>
      <c r="CA87" s="251">
        <v>96.52000079999998</v>
      </c>
      <c r="CB87" s="251">
        <v>22.7199996</v>
      </c>
      <c r="CC87" s="251">
        <v>12</v>
      </c>
      <c r="CD87" s="251">
        <v>0</v>
      </c>
      <c r="CE87" s="251">
        <v>118.239999</v>
      </c>
      <c r="CF87" s="251">
        <v>66.6199992</v>
      </c>
      <c r="CG87" s="251">
        <v>1.7999999999999998</v>
      </c>
      <c r="CH87" s="251">
        <v>0</v>
      </c>
      <c r="CI87" s="251">
        <v>0</v>
      </c>
      <c r="CJ87" s="251">
        <v>0</v>
      </c>
      <c r="CK87" s="251">
        <v>48.11999999999999</v>
      </c>
      <c r="CL87" s="251">
        <v>34.199999999999996</v>
      </c>
      <c r="CM87" s="251">
        <v>0.6</v>
      </c>
      <c r="CN87" s="251">
        <v>0</v>
      </c>
      <c r="CO87" s="251">
        <v>0</v>
      </c>
      <c r="CP87" s="251">
        <v>338.80031400000024</v>
      </c>
      <c r="CQ87" s="251">
        <v>218.1334949999999</v>
      </c>
      <c r="CR87" s="251">
        <v>8.9799996</v>
      </c>
      <c r="CS87" s="281">
        <v>25.11111</v>
      </c>
      <c r="CT87" s="281">
        <v>13.333333333333334</v>
      </c>
      <c r="CU87" s="281">
        <v>0</v>
      </c>
      <c r="CV87" s="281">
        <v>134.36111333333335</v>
      </c>
      <c r="CW87" s="281">
        <v>93.88889</v>
      </c>
      <c r="CX87" s="281">
        <v>0</v>
      </c>
      <c r="CY87" s="281">
        <v>0</v>
      </c>
      <c r="CZ87" s="281">
        <v>0</v>
      </c>
      <c r="DA87" s="281">
        <v>0</v>
      </c>
      <c r="DB87" s="281">
        <v>119.1666666666667</v>
      </c>
      <c r="DC87" s="281">
        <v>57.72222166666667</v>
      </c>
      <c r="DD87" s="281">
        <v>3.3333333333333335</v>
      </c>
      <c r="DE87" s="281">
        <v>3326.4821866666725</v>
      </c>
      <c r="DF87" s="281">
        <v>1209.6555516666715</v>
      </c>
      <c r="DG87" s="281">
        <v>27.455554999999997</v>
      </c>
    </row>
    <row r="88" spans="1:111" ht="14.25">
      <c r="A88" s="165">
        <v>812</v>
      </c>
      <c r="B88" s="166" t="s">
        <v>108</v>
      </c>
      <c r="C88" s="248">
        <v>0</v>
      </c>
      <c r="D88" s="248">
        <v>0</v>
      </c>
      <c r="E88" s="248">
        <v>2021</v>
      </c>
      <c r="F88" s="248">
        <v>0</v>
      </c>
      <c r="G88" s="248">
        <v>0</v>
      </c>
      <c r="H88" s="248">
        <v>0</v>
      </c>
      <c r="I88" s="248">
        <v>11382.5</v>
      </c>
      <c r="J88" s="248">
        <v>8084</v>
      </c>
      <c r="K88" s="249">
        <v>0</v>
      </c>
      <c r="L88" s="249">
        <v>0</v>
      </c>
      <c r="M88" s="249">
        <v>0</v>
      </c>
      <c r="N88" s="249">
        <v>0</v>
      </c>
      <c r="O88" s="250">
        <v>16</v>
      </c>
      <c r="P88" s="250">
        <v>12</v>
      </c>
      <c r="Q88" s="251">
        <v>0</v>
      </c>
      <c r="R88" s="251">
        <v>60.6</v>
      </c>
      <c r="S88" s="251">
        <v>25.2</v>
      </c>
      <c r="T88" s="251">
        <v>1.7999999999999998</v>
      </c>
      <c r="U88" s="251">
        <v>0.6</v>
      </c>
      <c r="V88" s="251">
        <v>99</v>
      </c>
      <c r="W88" s="251">
        <v>43.2</v>
      </c>
      <c r="X88" s="251">
        <v>0</v>
      </c>
      <c r="Y88" s="251">
        <v>0</v>
      </c>
      <c r="Z88" s="251">
        <v>0</v>
      </c>
      <c r="AA88" s="251">
        <v>0</v>
      </c>
      <c r="AB88" s="251">
        <v>0</v>
      </c>
      <c r="AC88" s="251">
        <v>27.600000000000023</v>
      </c>
      <c r="AD88" s="251">
        <v>404.76000000000045</v>
      </c>
      <c r="AE88" s="251">
        <v>183.22000000000017</v>
      </c>
      <c r="AF88" s="251">
        <v>0</v>
      </c>
      <c r="AG88" s="207">
        <v>0</v>
      </c>
      <c r="AH88" s="207">
        <v>0</v>
      </c>
      <c r="AI88" s="207">
        <v>0</v>
      </c>
      <c r="AJ88" s="207">
        <v>446.55999999999955</v>
      </c>
      <c r="AK88" s="207">
        <v>548.2200000000004</v>
      </c>
      <c r="AL88" s="207">
        <v>137.85999999999996</v>
      </c>
      <c r="AM88" s="207">
        <v>16.76</v>
      </c>
      <c r="AN88" s="207">
        <v>5.4</v>
      </c>
      <c r="AO88" s="207">
        <v>2.4</v>
      </c>
      <c r="AP88" s="207">
        <v>0</v>
      </c>
      <c r="AQ88" s="207">
        <v>9.6</v>
      </c>
      <c r="AR88" s="207">
        <v>5.4</v>
      </c>
      <c r="AS88" s="207">
        <v>0</v>
      </c>
      <c r="AT88" s="207">
        <v>0</v>
      </c>
      <c r="AU88" s="207">
        <v>0</v>
      </c>
      <c r="AV88" s="207">
        <v>0</v>
      </c>
      <c r="AW88" s="207">
        <v>72.48000000000002</v>
      </c>
      <c r="AX88" s="207">
        <v>45.35999999999999</v>
      </c>
      <c r="AY88" s="207">
        <v>0</v>
      </c>
      <c r="AZ88" s="207">
        <v>0</v>
      </c>
      <c r="BA88" s="207">
        <v>0</v>
      </c>
      <c r="BB88" s="207">
        <v>137.80000000000007</v>
      </c>
      <c r="BC88" s="207">
        <v>37.23999999999999</v>
      </c>
      <c r="BD88" s="207">
        <v>3.5999999999999996</v>
      </c>
      <c r="BE88" s="251">
        <v>0</v>
      </c>
      <c r="BF88" s="251">
        <v>62.75999999999999</v>
      </c>
      <c r="BG88" s="251">
        <v>18.599999999999998</v>
      </c>
      <c r="BH88" s="251">
        <v>2.4</v>
      </c>
      <c r="BI88" s="251">
        <v>2.4</v>
      </c>
      <c r="BJ88" s="251">
        <v>73.8</v>
      </c>
      <c r="BK88" s="251">
        <v>28.799999999999997</v>
      </c>
      <c r="BL88" s="251">
        <v>0.6</v>
      </c>
      <c r="BM88" s="251">
        <v>0</v>
      </c>
      <c r="BN88" s="251">
        <v>0</v>
      </c>
      <c r="BO88" s="251">
        <v>0</v>
      </c>
      <c r="BP88" s="251">
        <v>0</v>
      </c>
      <c r="BQ88" s="251">
        <v>33.72</v>
      </c>
      <c r="BR88" s="251">
        <v>425.5199999999999</v>
      </c>
      <c r="BS88" s="251">
        <v>174.12000000000003</v>
      </c>
      <c r="BT88" s="251">
        <v>1.08</v>
      </c>
      <c r="BU88" s="251">
        <v>0</v>
      </c>
      <c r="BV88" s="251">
        <v>0</v>
      </c>
      <c r="BW88" s="251">
        <v>0</v>
      </c>
      <c r="BX88" s="251">
        <v>378.56000039999986</v>
      </c>
      <c r="BY88" s="251">
        <v>549.199998</v>
      </c>
      <c r="BZ88" s="251">
        <v>149.35999859999987</v>
      </c>
      <c r="CA88" s="251">
        <v>14.399999999999999</v>
      </c>
      <c r="CB88" s="251">
        <v>3</v>
      </c>
      <c r="CC88" s="251">
        <v>1.7999999999999998</v>
      </c>
      <c r="CD88" s="251">
        <v>0.6</v>
      </c>
      <c r="CE88" s="251">
        <v>13.799999999999999</v>
      </c>
      <c r="CF88" s="251">
        <v>6.6</v>
      </c>
      <c r="CG88" s="251">
        <v>0</v>
      </c>
      <c r="CH88" s="251">
        <v>0</v>
      </c>
      <c r="CI88" s="251">
        <v>0</v>
      </c>
      <c r="CJ88" s="251">
        <v>0</v>
      </c>
      <c r="CK88" s="251">
        <v>65.39999999999999</v>
      </c>
      <c r="CL88" s="251">
        <v>45</v>
      </c>
      <c r="CM88" s="251">
        <v>0</v>
      </c>
      <c r="CN88" s="251">
        <v>0</v>
      </c>
      <c r="CO88" s="251">
        <v>0</v>
      </c>
      <c r="CP88" s="251">
        <v>121.05999900000002</v>
      </c>
      <c r="CQ88" s="251">
        <v>42.799999799999995</v>
      </c>
      <c r="CR88" s="251">
        <v>0.6</v>
      </c>
      <c r="CS88" s="281">
        <v>55.916663333333325</v>
      </c>
      <c r="CT88" s="281">
        <v>28.277780000000003</v>
      </c>
      <c r="CU88" s="281">
        <v>0</v>
      </c>
      <c r="CV88" s="281">
        <v>24.333333333333332</v>
      </c>
      <c r="CW88" s="281">
        <v>25.16666666666667</v>
      </c>
      <c r="CX88" s="281">
        <v>1.6666666666666667</v>
      </c>
      <c r="CY88" s="281">
        <v>0</v>
      </c>
      <c r="CZ88" s="281">
        <v>0</v>
      </c>
      <c r="DA88" s="281">
        <v>0</v>
      </c>
      <c r="DB88" s="281">
        <v>122.22222166666668</v>
      </c>
      <c r="DC88" s="281">
        <v>51.00000000000001</v>
      </c>
      <c r="DD88" s="281">
        <v>0</v>
      </c>
      <c r="DE88" s="281">
        <v>560.8055600000008</v>
      </c>
      <c r="DF88" s="281">
        <v>168.4166666666668</v>
      </c>
      <c r="DG88" s="281">
        <v>8.666666666666668</v>
      </c>
    </row>
    <row r="89" spans="1:111" ht="14.25">
      <c r="A89" s="165">
        <v>813</v>
      </c>
      <c r="B89" s="166" t="s">
        <v>109</v>
      </c>
      <c r="C89" s="248">
        <v>0</v>
      </c>
      <c r="D89" s="248">
        <v>0</v>
      </c>
      <c r="E89" s="248">
        <v>10264</v>
      </c>
      <c r="F89" s="248">
        <v>0</v>
      </c>
      <c r="G89" s="248">
        <v>0</v>
      </c>
      <c r="H89" s="248">
        <v>2556</v>
      </c>
      <c r="I89" s="248">
        <v>3424</v>
      </c>
      <c r="J89" s="248">
        <v>6339</v>
      </c>
      <c r="K89" s="249">
        <v>0</v>
      </c>
      <c r="L89" s="249">
        <v>0</v>
      </c>
      <c r="M89" s="249">
        <v>5</v>
      </c>
      <c r="N89" s="249">
        <v>2</v>
      </c>
      <c r="O89" s="250">
        <v>29</v>
      </c>
      <c r="P89" s="250">
        <v>0</v>
      </c>
      <c r="Q89" s="251">
        <v>0</v>
      </c>
      <c r="R89" s="251">
        <v>0</v>
      </c>
      <c r="S89" s="251">
        <v>0</v>
      </c>
      <c r="T89" s="251">
        <v>0</v>
      </c>
      <c r="U89" s="251">
        <v>4.8</v>
      </c>
      <c r="V89" s="251">
        <v>272.65999999999974</v>
      </c>
      <c r="W89" s="251">
        <v>137.4</v>
      </c>
      <c r="X89" s="251">
        <v>0.6</v>
      </c>
      <c r="Y89" s="251">
        <v>0</v>
      </c>
      <c r="Z89" s="251">
        <v>0</v>
      </c>
      <c r="AA89" s="251">
        <v>0</v>
      </c>
      <c r="AB89" s="251">
        <v>0</v>
      </c>
      <c r="AC89" s="251">
        <v>0</v>
      </c>
      <c r="AD89" s="251">
        <v>128.17999999999998</v>
      </c>
      <c r="AE89" s="251">
        <v>56.780000000000015</v>
      </c>
      <c r="AF89" s="251">
        <v>0</v>
      </c>
      <c r="AG89" s="207">
        <v>0</v>
      </c>
      <c r="AH89" s="207">
        <v>0</v>
      </c>
      <c r="AI89" s="207">
        <v>0</v>
      </c>
      <c r="AJ89" s="207">
        <v>316.15999999999997</v>
      </c>
      <c r="AK89" s="207">
        <v>659.3589470000002</v>
      </c>
      <c r="AL89" s="207">
        <v>205.42</v>
      </c>
      <c r="AM89" s="207">
        <v>6</v>
      </c>
      <c r="AN89" s="207">
        <v>0</v>
      </c>
      <c r="AO89" s="207">
        <v>0</v>
      </c>
      <c r="AP89" s="207">
        <v>0</v>
      </c>
      <c r="AQ89" s="207">
        <v>50.64</v>
      </c>
      <c r="AR89" s="207">
        <v>34.319999999999986</v>
      </c>
      <c r="AS89" s="207">
        <v>0.6</v>
      </c>
      <c r="AT89" s="207">
        <v>0</v>
      </c>
      <c r="AU89" s="207">
        <v>0</v>
      </c>
      <c r="AV89" s="207">
        <v>0</v>
      </c>
      <c r="AW89" s="207">
        <v>44.300000000000004</v>
      </c>
      <c r="AX89" s="207">
        <v>15</v>
      </c>
      <c r="AY89" s="207">
        <v>0</v>
      </c>
      <c r="AZ89" s="207">
        <v>0</v>
      </c>
      <c r="BA89" s="207">
        <v>0</v>
      </c>
      <c r="BB89" s="207">
        <v>119.84</v>
      </c>
      <c r="BC89" s="207">
        <v>35.87999999999998</v>
      </c>
      <c r="BD89" s="207">
        <v>2.4</v>
      </c>
      <c r="BE89" s="251">
        <v>0</v>
      </c>
      <c r="BF89" s="251">
        <v>0</v>
      </c>
      <c r="BG89" s="251">
        <v>0</v>
      </c>
      <c r="BH89" s="251">
        <v>0</v>
      </c>
      <c r="BI89" s="251">
        <v>4.8</v>
      </c>
      <c r="BJ89" s="251">
        <v>225.39999960000003</v>
      </c>
      <c r="BK89" s="251">
        <v>119.22</v>
      </c>
      <c r="BL89" s="251">
        <v>0</v>
      </c>
      <c r="BM89" s="251">
        <v>0</v>
      </c>
      <c r="BN89" s="251">
        <v>0</v>
      </c>
      <c r="BO89" s="251">
        <v>0</v>
      </c>
      <c r="BP89" s="251">
        <v>0</v>
      </c>
      <c r="BQ89" s="251">
        <v>0</v>
      </c>
      <c r="BR89" s="251">
        <v>118.57999980000001</v>
      </c>
      <c r="BS89" s="251">
        <v>55.8400002</v>
      </c>
      <c r="BT89" s="251">
        <v>0</v>
      </c>
      <c r="BU89" s="251">
        <v>0</v>
      </c>
      <c r="BV89" s="251">
        <v>0</v>
      </c>
      <c r="BW89" s="251">
        <v>0</v>
      </c>
      <c r="BX89" s="251">
        <v>289.0688015999999</v>
      </c>
      <c r="BY89" s="251">
        <v>657.9740058000002</v>
      </c>
      <c r="BZ89" s="251">
        <v>193.9535993999998</v>
      </c>
      <c r="CA89" s="251">
        <v>1.7999999999999998</v>
      </c>
      <c r="CB89" s="251">
        <v>0</v>
      </c>
      <c r="CC89" s="251">
        <v>0</v>
      </c>
      <c r="CD89" s="251">
        <v>0</v>
      </c>
      <c r="CE89" s="251">
        <v>50.99999999999999</v>
      </c>
      <c r="CF89" s="251">
        <v>29.040000000000003</v>
      </c>
      <c r="CG89" s="251">
        <v>0</v>
      </c>
      <c r="CH89" s="251">
        <v>0</v>
      </c>
      <c r="CI89" s="251">
        <v>0</v>
      </c>
      <c r="CJ89" s="251">
        <v>0</v>
      </c>
      <c r="CK89" s="251">
        <v>24</v>
      </c>
      <c r="CL89" s="251">
        <v>12.6</v>
      </c>
      <c r="CM89" s="251">
        <v>0</v>
      </c>
      <c r="CN89" s="251">
        <v>0</v>
      </c>
      <c r="CO89" s="251">
        <v>0</v>
      </c>
      <c r="CP89" s="251">
        <v>133.84720139999996</v>
      </c>
      <c r="CQ89" s="251">
        <v>38.4200004</v>
      </c>
      <c r="CR89" s="251">
        <v>0.6</v>
      </c>
      <c r="CS89" s="281">
        <v>0</v>
      </c>
      <c r="CT89" s="281">
        <v>0</v>
      </c>
      <c r="CU89" s="281">
        <v>0</v>
      </c>
      <c r="CV89" s="281">
        <v>71.83333333333334</v>
      </c>
      <c r="CW89" s="281">
        <v>55.5</v>
      </c>
      <c r="CX89" s="281">
        <v>0</v>
      </c>
      <c r="CY89" s="281">
        <v>0</v>
      </c>
      <c r="CZ89" s="281">
        <v>0</v>
      </c>
      <c r="DA89" s="281">
        <v>0</v>
      </c>
      <c r="DB89" s="281">
        <v>35.333333333333336</v>
      </c>
      <c r="DC89" s="281">
        <v>24.666666666666668</v>
      </c>
      <c r="DD89" s="281">
        <v>0</v>
      </c>
      <c r="DE89" s="281">
        <v>719.4366633333318</v>
      </c>
      <c r="DF89" s="281">
        <v>247.6299983333334</v>
      </c>
      <c r="DG89" s="281">
        <v>1.6666666666666667</v>
      </c>
    </row>
    <row r="90" spans="1:111" ht="14.25">
      <c r="A90" s="165">
        <v>802</v>
      </c>
      <c r="B90" s="166" t="s">
        <v>100</v>
      </c>
      <c r="C90" s="248">
        <v>0</v>
      </c>
      <c r="D90" s="248">
        <v>0</v>
      </c>
      <c r="E90" s="248">
        <v>11652</v>
      </c>
      <c r="F90" s="248">
        <v>0</v>
      </c>
      <c r="G90" s="248">
        <v>0</v>
      </c>
      <c r="H90" s="248">
        <v>0</v>
      </c>
      <c r="I90" s="248">
        <v>5092</v>
      </c>
      <c r="J90" s="248">
        <v>10711.5</v>
      </c>
      <c r="K90" s="249">
        <v>0</v>
      </c>
      <c r="L90" s="249">
        <v>0</v>
      </c>
      <c r="M90" s="249">
        <v>2</v>
      </c>
      <c r="N90" s="249">
        <v>5</v>
      </c>
      <c r="O90" s="250">
        <v>20</v>
      </c>
      <c r="P90" s="250">
        <v>28</v>
      </c>
      <c r="Q90" s="251">
        <v>0</v>
      </c>
      <c r="R90" s="251">
        <v>0</v>
      </c>
      <c r="S90" s="251">
        <v>0</v>
      </c>
      <c r="T90" s="251">
        <v>0</v>
      </c>
      <c r="U90" s="251">
        <v>34.80000000000004</v>
      </c>
      <c r="V90" s="251">
        <v>80.4</v>
      </c>
      <c r="W90" s="251">
        <v>26.04</v>
      </c>
      <c r="X90" s="251">
        <v>0</v>
      </c>
      <c r="Y90" s="251">
        <v>0</v>
      </c>
      <c r="Z90" s="251">
        <v>0</v>
      </c>
      <c r="AA90" s="251">
        <v>0</v>
      </c>
      <c r="AB90" s="251">
        <v>0</v>
      </c>
      <c r="AC90" s="251">
        <v>0</v>
      </c>
      <c r="AD90" s="251">
        <v>89.04000000000005</v>
      </c>
      <c r="AE90" s="251">
        <v>39.6</v>
      </c>
      <c r="AF90" s="251">
        <v>0</v>
      </c>
      <c r="AG90" s="207">
        <v>0</v>
      </c>
      <c r="AH90" s="207">
        <v>0</v>
      </c>
      <c r="AI90" s="207">
        <v>0</v>
      </c>
      <c r="AJ90" s="207">
        <v>219.66891500000006</v>
      </c>
      <c r="AK90" s="207">
        <v>1098.2762460000029</v>
      </c>
      <c r="AL90" s="207">
        <v>419.1283960000001</v>
      </c>
      <c r="AM90" s="207">
        <v>41.952630000000006</v>
      </c>
      <c r="AN90" s="207">
        <v>0</v>
      </c>
      <c r="AO90" s="207">
        <v>0</v>
      </c>
      <c r="AP90" s="207">
        <v>0</v>
      </c>
      <c r="AQ90" s="207">
        <v>24.119999999999997</v>
      </c>
      <c r="AR90" s="207">
        <v>7.68</v>
      </c>
      <c r="AS90" s="207">
        <v>0</v>
      </c>
      <c r="AT90" s="207">
        <v>0</v>
      </c>
      <c r="AU90" s="207">
        <v>0</v>
      </c>
      <c r="AV90" s="207">
        <v>0</v>
      </c>
      <c r="AW90" s="207">
        <v>5.88</v>
      </c>
      <c r="AX90" s="207">
        <v>1.32</v>
      </c>
      <c r="AY90" s="207">
        <v>0</v>
      </c>
      <c r="AZ90" s="207">
        <v>0</v>
      </c>
      <c r="BA90" s="207">
        <v>0</v>
      </c>
      <c r="BB90" s="207">
        <v>60.435784999999974</v>
      </c>
      <c r="BC90" s="207">
        <v>18.591576999999997</v>
      </c>
      <c r="BD90" s="207">
        <v>0.84</v>
      </c>
      <c r="BE90" s="251">
        <v>0</v>
      </c>
      <c r="BF90" s="251">
        <v>0</v>
      </c>
      <c r="BG90" s="251">
        <v>0</v>
      </c>
      <c r="BH90" s="251">
        <v>0</v>
      </c>
      <c r="BI90" s="251">
        <v>0</v>
      </c>
      <c r="BJ90" s="251">
        <v>1.1064</v>
      </c>
      <c r="BK90" s="251">
        <v>1.4800001999999999</v>
      </c>
      <c r="BL90" s="251">
        <v>0</v>
      </c>
      <c r="BM90" s="251">
        <v>0</v>
      </c>
      <c r="BN90" s="251">
        <v>0</v>
      </c>
      <c r="BO90" s="251">
        <v>0</v>
      </c>
      <c r="BP90" s="251">
        <v>0</v>
      </c>
      <c r="BQ90" s="251">
        <v>33.72</v>
      </c>
      <c r="BR90" s="251">
        <v>184.2399996</v>
      </c>
      <c r="BS90" s="251">
        <v>61.75999979999999</v>
      </c>
      <c r="BT90" s="251">
        <v>0.6</v>
      </c>
      <c r="BU90" s="251">
        <v>0</v>
      </c>
      <c r="BV90" s="251">
        <v>0</v>
      </c>
      <c r="BW90" s="251">
        <v>0</v>
      </c>
      <c r="BX90" s="251">
        <v>205.41369000000012</v>
      </c>
      <c r="BY90" s="251">
        <v>1087.9467960000018</v>
      </c>
      <c r="BZ90" s="251">
        <v>380.4966251999998</v>
      </c>
      <c r="CA90" s="251">
        <v>31.463683799999995</v>
      </c>
      <c r="CB90" s="251">
        <v>0</v>
      </c>
      <c r="CC90" s="251">
        <v>0</v>
      </c>
      <c r="CD90" s="251">
        <v>0</v>
      </c>
      <c r="CE90" s="251">
        <v>0</v>
      </c>
      <c r="CF90" s="251">
        <v>0</v>
      </c>
      <c r="CG90" s="251">
        <v>0</v>
      </c>
      <c r="CH90" s="251">
        <v>0</v>
      </c>
      <c r="CI90" s="251">
        <v>0</v>
      </c>
      <c r="CJ90" s="251">
        <v>0</v>
      </c>
      <c r="CK90" s="251">
        <v>38.199999600000005</v>
      </c>
      <c r="CL90" s="251">
        <v>9.840000000000002</v>
      </c>
      <c r="CM90" s="251">
        <v>0</v>
      </c>
      <c r="CN90" s="251">
        <v>0</v>
      </c>
      <c r="CO90" s="251">
        <v>0</v>
      </c>
      <c r="CP90" s="251">
        <v>71.0510118</v>
      </c>
      <c r="CQ90" s="251">
        <v>41.32315799999999</v>
      </c>
      <c r="CR90" s="251">
        <v>0</v>
      </c>
      <c r="CS90" s="281">
        <v>0</v>
      </c>
      <c r="CT90" s="281">
        <v>0</v>
      </c>
      <c r="CU90" s="281">
        <v>0</v>
      </c>
      <c r="CV90" s="281">
        <v>0</v>
      </c>
      <c r="CW90" s="281">
        <v>1.11111</v>
      </c>
      <c r="CX90" s="281">
        <v>0</v>
      </c>
      <c r="CY90" s="281">
        <v>0</v>
      </c>
      <c r="CZ90" s="281">
        <v>0</v>
      </c>
      <c r="DA90" s="281">
        <v>0</v>
      </c>
      <c r="DB90" s="281">
        <v>86.91666666666667</v>
      </c>
      <c r="DC90" s="281">
        <v>39.5</v>
      </c>
      <c r="DD90" s="281">
        <v>1.6666666666666667</v>
      </c>
      <c r="DE90" s="281">
        <v>1015.2478350000023</v>
      </c>
      <c r="DF90" s="281">
        <v>377.56891</v>
      </c>
      <c r="DG90" s="281">
        <v>12.022221666666667</v>
      </c>
    </row>
    <row r="91" spans="1:111" ht="14.25">
      <c r="A91" s="165">
        <v>392</v>
      </c>
      <c r="B91" s="166" t="s">
        <v>95</v>
      </c>
      <c r="C91" s="248">
        <v>0</v>
      </c>
      <c r="D91" s="248">
        <v>0</v>
      </c>
      <c r="E91" s="248">
        <v>14573.5</v>
      </c>
      <c r="F91" s="248">
        <v>0</v>
      </c>
      <c r="G91" s="248">
        <v>914</v>
      </c>
      <c r="H91" s="248">
        <v>8029.5</v>
      </c>
      <c r="I91" s="248">
        <v>680</v>
      </c>
      <c r="J91" s="248">
        <v>1867.5</v>
      </c>
      <c r="K91" s="249">
        <v>0</v>
      </c>
      <c r="L91" s="249">
        <v>0</v>
      </c>
      <c r="M91" s="249">
        <v>1</v>
      </c>
      <c r="N91" s="249">
        <v>2</v>
      </c>
      <c r="O91" s="250">
        <v>20</v>
      </c>
      <c r="P91" s="250">
        <v>168</v>
      </c>
      <c r="Q91" s="251">
        <v>3</v>
      </c>
      <c r="R91" s="251">
        <v>37.8</v>
      </c>
      <c r="S91" s="251">
        <v>22.319999999999993</v>
      </c>
      <c r="T91" s="251">
        <v>0.6</v>
      </c>
      <c r="U91" s="251">
        <v>49.440000000000076</v>
      </c>
      <c r="V91" s="251">
        <v>876.4599999999995</v>
      </c>
      <c r="W91" s="251">
        <v>394.04000000000036</v>
      </c>
      <c r="X91" s="251">
        <v>3</v>
      </c>
      <c r="Y91" s="251">
        <v>0</v>
      </c>
      <c r="Z91" s="251">
        <v>0</v>
      </c>
      <c r="AA91" s="251">
        <v>0</v>
      </c>
      <c r="AB91" s="251">
        <v>0</v>
      </c>
      <c r="AC91" s="251">
        <v>0</v>
      </c>
      <c r="AD91" s="251">
        <v>5.3</v>
      </c>
      <c r="AE91" s="251">
        <v>1.2</v>
      </c>
      <c r="AF91" s="251">
        <v>0</v>
      </c>
      <c r="AG91" s="207">
        <v>0</v>
      </c>
      <c r="AH91" s="207">
        <v>0</v>
      </c>
      <c r="AI91" s="207">
        <v>0</v>
      </c>
      <c r="AJ91" s="207">
        <v>337.11999999999955</v>
      </c>
      <c r="AK91" s="207">
        <v>394.83999999999975</v>
      </c>
      <c r="AL91" s="207">
        <v>78.22000000000001</v>
      </c>
      <c r="AM91" s="207">
        <v>1.7999999999999998</v>
      </c>
      <c r="AN91" s="207">
        <v>1.2</v>
      </c>
      <c r="AO91" s="207">
        <v>0.6</v>
      </c>
      <c r="AP91" s="207">
        <v>0</v>
      </c>
      <c r="AQ91" s="207">
        <v>149.00000000000006</v>
      </c>
      <c r="AR91" s="207">
        <v>74.4</v>
      </c>
      <c r="AS91" s="207">
        <v>0</v>
      </c>
      <c r="AT91" s="207">
        <v>0</v>
      </c>
      <c r="AU91" s="207">
        <v>0</v>
      </c>
      <c r="AV91" s="207">
        <v>0</v>
      </c>
      <c r="AW91" s="207">
        <v>4.199999999999999</v>
      </c>
      <c r="AX91" s="207">
        <v>1.2</v>
      </c>
      <c r="AY91" s="207">
        <v>0</v>
      </c>
      <c r="AZ91" s="207">
        <v>0</v>
      </c>
      <c r="BA91" s="207">
        <v>0</v>
      </c>
      <c r="BB91" s="207">
        <v>25.100000000000005</v>
      </c>
      <c r="BC91" s="207">
        <v>4.2</v>
      </c>
      <c r="BD91" s="207">
        <v>0</v>
      </c>
      <c r="BE91" s="251">
        <v>8.4</v>
      </c>
      <c r="BF91" s="251">
        <v>0</v>
      </c>
      <c r="BG91" s="251">
        <v>0</v>
      </c>
      <c r="BH91" s="251">
        <v>0</v>
      </c>
      <c r="BI91" s="251">
        <v>49.199999999999996</v>
      </c>
      <c r="BJ91" s="251">
        <v>800.6999999999998</v>
      </c>
      <c r="BK91" s="251">
        <v>353.4</v>
      </c>
      <c r="BL91" s="251">
        <v>3.5999999999999996</v>
      </c>
      <c r="BM91" s="251">
        <v>0</v>
      </c>
      <c r="BN91" s="251">
        <v>0</v>
      </c>
      <c r="BO91" s="251">
        <v>0</v>
      </c>
      <c r="BP91" s="251">
        <v>0</v>
      </c>
      <c r="BQ91" s="251">
        <v>0</v>
      </c>
      <c r="BR91" s="251">
        <v>5.3999999999999995</v>
      </c>
      <c r="BS91" s="251">
        <v>1.2</v>
      </c>
      <c r="BT91" s="251">
        <v>0</v>
      </c>
      <c r="BU91" s="251">
        <v>0</v>
      </c>
      <c r="BV91" s="251">
        <v>0</v>
      </c>
      <c r="BW91" s="251">
        <v>0</v>
      </c>
      <c r="BX91" s="251">
        <v>305.45789819999993</v>
      </c>
      <c r="BY91" s="251">
        <v>605.5300001999997</v>
      </c>
      <c r="BZ91" s="251">
        <v>130.90000020000005</v>
      </c>
      <c r="CA91" s="251">
        <v>4.2</v>
      </c>
      <c r="CB91" s="251">
        <v>0</v>
      </c>
      <c r="CC91" s="251">
        <v>0</v>
      </c>
      <c r="CD91" s="251">
        <v>0</v>
      </c>
      <c r="CE91" s="251">
        <v>105.36</v>
      </c>
      <c r="CF91" s="251">
        <v>56.16</v>
      </c>
      <c r="CG91" s="251">
        <v>0</v>
      </c>
      <c r="CH91" s="251">
        <v>0</v>
      </c>
      <c r="CI91" s="251">
        <v>0</v>
      </c>
      <c r="CJ91" s="251">
        <v>0</v>
      </c>
      <c r="CK91" s="251">
        <v>0</v>
      </c>
      <c r="CL91" s="251">
        <v>0</v>
      </c>
      <c r="CM91" s="251">
        <v>0</v>
      </c>
      <c r="CN91" s="251">
        <v>0</v>
      </c>
      <c r="CO91" s="251">
        <v>0</v>
      </c>
      <c r="CP91" s="251">
        <v>49.03999980000001</v>
      </c>
      <c r="CQ91" s="251">
        <v>14.04</v>
      </c>
      <c r="CR91" s="251">
        <v>0</v>
      </c>
      <c r="CS91" s="281">
        <v>0</v>
      </c>
      <c r="CT91" s="281">
        <v>0</v>
      </c>
      <c r="CU91" s="281">
        <v>0</v>
      </c>
      <c r="CV91" s="281">
        <v>252.5277766666667</v>
      </c>
      <c r="CW91" s="281">
        <v>141.13888833333334</v>
      </c>
      <c r="CX91" s="281">
        <v>3.3333333333333335</v>
      </c>
      <c r="CY91" s="281">
        <v>0</v>
      </c>
      <c r="CZ91" s="281">
        <v>0</v>
      </c>
      <c r="DA91" s="281">
        <v>0</v>
      </c>
      <c r="DB91" s="281">
        <v>2.8333333333333335</v>
      </c>
      <c r="DC91" s="281">
        <v>0</v>
      </c>
      <c r="DD91" s="281">
        <v>0</v>
      </c>
      <c r="DE91" s="281">
        <v>1308.2055449999996</v>
      </c>
      <c r="DF91" s="281">
        <v>429.0766683333335</v>
      </c>
      <c r="DG91" s="281">
        <v>10.000000000000002</v>
      </c>
    </row>
    <row r="92" spans="1:111" ht="14.25">
      <c r="A92" s="165">
        <v>815</v>
      </c>
      <c r="B92" s="166" t="s">
        <v>110</v>
      </c>
      <c r="C92" s="248">
        <v>0</v>
      </c>
      <c r="D92" s="248">
        <v>0</v>
      </c>
      <c r="E92" s="248">
        <v>37213</v>
      </c>
      <c r="F92" s="248">
        <v>0</v>
      </c>
      <c r="G92" s="248">
        <v>0</v>
      </c>
      <c r="H92" s="248">
        <v>20048</v>
      </c>
      <c r="I92" s="248">
        <v>5534</v>
      </c>
      <c r="J92" s="248">
        <v>10772</v>
      </c>
      <c r="K92" s="249">
        <v>0</v>
      </c>
      <c r="L92" s="249">
        <v>0</v>
      </c>
      <c r="M92" s="249">
        <v>0</v>
      </c>
      <c r="N92" s="249">
        <v>0</v>
      </c>
      <c r="O92" s="250">
        <v>85</v>
      </c>
      <c r="P92" s="250">
        <v>0</v>
      </c>
      <c r="Q92" s="251">
        <v>11.999999999999996</v>
      </c>
      <c r="R92" s="251">
        <v>77.88</v>
      </c>
      <c r="S92" s="251">
        <v>42.96000000000002</v>
      </c>
      <c r="T92" s="251">
        <v>1.7999999999999998</v>
      </c>
      <c r="U92" s="251">
        <v>33.36000000000003</v>
      </c>
      <c r="V92" s="251">
        <v>824.0600000000003</v>
      </c>
      <c r="W92" s="251">
        <v>364.22000000000025</v>
      </c>
      <c r="X92" s="251">
        <v>2.4</v>
      </c>
      <c r="Y92" s="251">
        <v>0</v>
      </c>
      <c r="Z92" s="251">
        <v>0</v>
      </c>
      <c r="AA92" s="251">
        <v>0</v>
      </c>
      <c r="AB92" s="251">
        <v>0</v>
      </c>
      <c r="AC92" s="251">
        <v>1.44</v>
      </c>
      <c r="AD92" s="251">
        <v>97.40000000000006</v>
      </c>
      <c r="AE92" s="251">
        <v>43.8</v>
      </c>
      <c r="AF92" s="251">
        <v>0</v>
      </c>
      <c r="AG92" s="207">
        <v>0</v>
      </c>
      <c r="AH92" s="207">
        <v>0</v>
      </c>
      <c r="AI92" s="207">
        <v>0</v>
      </c>
      <c r="AJ92" s="207">
        <v>620.2399999999998</v>
      </c>
      <c r="AK92" s="207">
        <v>2322.3200000000015</v>
      </c>
      <c r="AL92" s="207">
        <v>843.4999999999998</v>
      </c>
      <c r="AM92" s="207">
        <v>91.61999999999998</v>
      </c>
      <c r="AN92" s="207">
        <v>10.080000000000002</v>
      </c>
      <c r="AO92" s="207">
        <v>4.2</v>
      </c>
      <c r="AP92" s="207">
        <v>0.6</v>
      </c>
      <c r="AQ92" s="207">
        <v>90.6</v>
      </c>
      <c r="AR92" s="207">
        <v>43.080000000000005</v>
      </c>
      <c r="AS92" s="207">
        <v>1.2</v>
      </c>
      <c r="AT92" s="207">
        <v>0</v>
      </c>
      <c r="AU92" s="207">
        <v>0</v>
      </c>
      <c r="AV92" s="207">
        <v>0</v>
      </c>
      <c r="AW92" s="207">
        <v>9</v>
      </c>
      <c r="AX92" s="207">
        <v>4.8</v>
      </c>
      <c r="AY92" s="207">
        <v>0</v>
      </c>
      <c r="AZ92" s="207">
        <v>0</v>
      </c>
      <c r="BA92" s="207">
        <v>0</v>
      </c>
      <c r="BB92" s="207">
        <v>190.94</v>
      </c>
      <c r="BC92" s="207">
        <v>64.5</v>
      </c>
      <c r="BD92" s="207">
        <v>3.5999999999999996</v>
      </c>
      <c r="BE92" s="251">
        <v>6.119999999999999</v>
      </c>
      <c r="BF92" s="251">
        <v>81</v>
      </c>
      <c r="BG92" s="251">
        <v>29.879999999999995</v>
      </c>
      <c r="BH92" s="251">
        <v>1.2</v>
      </c>
      <c r="BI92" s="251">
        <v>15.96</v>
      </c>
      <c r="BJ92" s="251">
        <v>708.2200007999999</v>
      </c>
      <c r="BK92" s="251">
        <v>304.7200002</v>
      </c>
      <c r="BL92" s="251">
        <v>4.2</v>
      </c>
      <c r="BM92" s="251">
        <v>0</v>
      </c>
      <c r="BN92" s="251">
        <v>0</v>
      </c>
      <c r="BO92" s="251">
        <v>0</v>
      </c>
      <c r="BP92" s="251">
        <v>0</v>
      </c>
      <c r="BQ92" s="251">
        <v>18.24</v>
      </c>
      <c r="BR92" s="251">
        <v>233.6100006</v>
      </c>
      <c r="BS92" s="251">
        <v>87.19999979999999</v>
      </c>
      <c r="BT92" s="251">
        <v>2.4</v>
      </c>
      <c r="BU92" s="251">
        <v>0</v>
      </c>
      <c r="BV92" s="251">
        <v>0</v>
      </c>
      <c r="BW92" s="251">
        <v>0</v>
      </c>
      <c r="BX92" s="251">
        <v>590.0376030000002</v>
      </c>
      <c r="BY92" s="251">
        <v>2375.3104008000005</v>
      </c>
      <c r="BZ92" s="251">
        <v>786.4667988000008</v>
      </c>
      <c r="CA92" s="251">
        <v>75.66000000000003</v>
      </c>
      <c r="CB92" s="251">
        <v>6.6</v>
      </c>
      <c r="CC92" s="251">
        <v>2.28</v>
      </c>
      <c r="CD92" s="251">
        <v>0.6</v>
      </c>
      <c r="CE92" s="251">
        <v>68.0799996</v>
      </c>
      <c r="CF92" s="251">
        <v>40.92</v>
      </c>
      <c r="CG92" s="251">
        <v>0.6</v>
      </c>
      <c r="CH92" s="251">
        <v>0</v>
      </c>
      <c r="CI92" s="251">
        <v>0</v>
      </c>
      <c r="CJ92" s="251">
        <v>0</v>
      </c>
      <c r="CK92" s="251">
        <v>12.48</v>
      </c>
      <c r="CL92" s="251">
        <v>8.7199998</v>
      </c>
      <c r="CM92" s="251">
        <v>0.6</v>
      </c>
      <c r="CN92" s="251">
        <v>0</v>
      </c>
      <c r="CO92" s="251">
        <v>0</v>
      </c>
      <c r="CP92" s="251">
        <v>195.03079919999996</v>
      </c>
      <c r="CQ92" s="251">
        <v>81.53000100000001</v>
      </c>
      <c r="CR92" s="251">
        <v>3.48</v>
      </c>
      <c r="CS92" s="281">
        <v>60.22222166666667</v>
      </c>
      <c r="CT92" s="281">
        <v>27</v>
      </c>
      <c r="CU92" s="281">
        <v>0</v>
      </c>
      <c r="CV92" s="281">
        <v>433.89999833333343</v>
      </c>
      <c r="CW92" s="281">
        <v>237.19444000000001</v>
      </c>
      <c r="CX92" s="281">
        <v>5.11111</v>
      </c>
      <c r="CY92" s="281">
        <v>0</v>
      </c>
      <c r="CZ92" s="281">
        <v>0</v>
      </c>
      <c r="DA92" s="281">
        <v>0</v>
      </c>
      <c r="DB92" s="281">
        <v>193.08333333333334</v>
      </c>
      <c r="DC92" s="281">
        <v>66.57777666666667</v>
      </c>
      <c r="DD92" s="281">
        <v>1.6666666666666667</v>
      </c>
      <c r="DE92" s="281">
        <v>3427.911140000009</v>
      </c>
      <c r="DF92" s="281">
        <v>1258.6900000000003</v>
      </c>
      <c r="DG92" s="281">
        <v>35.94444500000001</v>
      </c>
    </row>
    <row r="93" spans="1:111" ht="14.25">
      <c r="A93" s="165">
        <v>928</v>
      </c>
      <c r="B93" s="166" t="s">
        <v>172</v>
      </c>
      <c r="C93" s="248">
        <v>0</v>
      </c>
      <c r="D93" s="248">
        <v>0</v>
      </c>
      <c r="E93" s="248">
        <v>33080</v>
      </c>
      <c r="F93" s="248">
        <v>0</v>
      </c>
      <c r="G93" s="248">
        <v>0</v>
      </c>
      <c r="H93" s="248">
        <v>2101</v>
      </c>
      <c r="I93" s="248">
        <v>31941.5</v>
      </c>
      <c r="J93" s="248">
        <v>36064</v>
      </c>
      <c r="K93" s="249">
        <v>0</v>
      </c>
      <c r="L93" s="249">
        <v>0</v>
      </c>
      <c r="M93" s="249">
        <v>0</v>
      </c>
      <c r="N93" s="249">
        <v>0</v>
      </c>
      <c r="O93" s="250">
        <v>131.5</v>
      </c>
      <c r="P93" s="250">
        <v>410</v>
      </c>
      <c r="Q93" s="251">
        <v>92.82000000000006</v>
      </c>
      <c r="R93" s="251">
        <v>365.81999999999954</v>
      </c>
      <c r="S93" s="251">
        <v>135.58</v>
      </c>
      <c r="T93" s="251">
        <v>6.079999999999999</v>
      </c>
      <c r="U93" s="251">
        <v>10.799999999999997</v>
      </c>
      <c r="V93" s="251">
        <v>351.3599999999999</v>
      </c>
      <c r="W93" s="251">
        <v>134.55999999999995</v>
      </c>
      <c r="X93" s="251">
        <v>0</v>
      </c>
      <c r="Y93" s="251">
        <v>0</v>
      </c>
      <c r="Z93" s="251">
        <v>0</v>
      </c>
      <c r="AA93" s="251">
        <v>0</v>
      </c>
      <c r="AB93" s="251">
        <v>0</v>
      </c>
      <c r="AC93" s="251">
        <v>43.44000000000005</v>
      </c>
      <c r="AD93" s="251">
        <v>562.5000000000008</v>
      </c>
      <c r="AE93" s="251">
        <v>233.22000000000006</v>
      </c>
      <c r="AF93" s="251">
        <v>3.5999999999999996</v>
      </c>
      <c r="AG93" s="207">
        <v>0</v>
      </c>
      <c r="AH93" s="207">
        <v>0</v>
      </c>
      <c r="AI93" s="207">
        <v>0</v>
      </c>
      <c r="AJ93" s="207">
        <v>904.6888919999992</v>
      </c>
      <c r="AK93" s="207">
        <v>3986.434971000016</v>
      </c>
      <c r="AL93" s="207">
        <v>1361.4988579999995</v>
      </c>
      <c r="AM93" s="207">
        <v>78.97262799999999</v>
      </c>
      <c r="AN93" s="207">
        <v>40.42000000000001</v>
      </c>
      <c r="AO93" s="207">
        <v>15.259999999999994</v>
      </c>
      <c r="AP93" s="207">
        <v>1.1</v>
      </c>
      <c r="AQ93" s="207">
        <v>12.14</v>
      </c>
      <c r="AR93" s="207">
        <v>8.9</v>
      </c>
      <c r="AS93" s="207">
        <v>0</v>
      </c>
      <c r="AT93" s="207">
        <v>0</v>
      </c>
      <c r="AU93" s="207">
        <v>0</v>
      </c>
      <c r="AV93" s="207">
        <v>0</v>
      </c>
      <c r="AW93" s="207">
        <v>48.66</v>
      </c>
      <c r="AX93" s="207">
        <v>21.8</v>
      </c>
      <c r="AY93" s="207">
        <v>0.6</v>
      </c>
      <c r="AZ93" s="207">
        <v>0</v>
      </c>
      <c r="BA93" s="207">
        <v>0</v>
      </c>
      <c r="BB93" s="207">
        <v>375.37524500000035</v>
      </c>
      <c r="BC93" s="207">
        <v>139.00578099999993</v>
      </c>
      <c r="BD93" s="207">
        <v>8.570526</v>
      </c>
      <c r="BE93" s="251">
        <v>83.7599892</v>
      </c>
      <c r="BF93" s="251">
        <v>324.61997699999995</v>
      </c>
      <c r="BG93" s="251">
        <v>130.5599916</v>
      </c>
      <c r="BH93" s="251">
        <v>5.099999400000001</v>
      </c>
      <c r="BI93" s="251">
        <v>13.2</v>
      </c>
      <c r="BJ93" s="251">
        <v>349.0000002</v>
      </c>
      <c r="BK93" s="251">
        <v>154.899999</v>
      </c>
      <c r="BL93" s="251">
        <v>3</v>
      </c>
      <c r="BM93" s="251">
        <v>0</v>
      </c>
      <c r="BN93" s="251">
        <v>0</v>
      </c>
      <c r="BO93" s="251">
        <v>0</v>
      </c>
      <c r="BP93" s="251">
        <v>0</v>
      </c>
      <c r="BQ93" s="251">
        <v>45.12</v>
      </c>
      <c r="BR93" s="251">
        <v>569.34</v>
      </c>
      <c r="BS93" s="251">
        <v>236.59999979999998</v>
      </c>
      <c r="BT93" s="251">
        <v>2.4</v>
      </c>
      <c r="BU93" s="251">
        <v>0</v>
      </c>
      <c r="BV93" s="251">
        <v>0</v>
      </c>
      <c r="BW93" s="251">
        <v>0</v>
      </c>
      <c r="BX93" s="251">
        <v>751.3242330000004</v>
      </c>
      <c r="BY93" s="251">
        <v>3755.9078244000057</v>
      </c>
      <c r="BZ93" s="251">
        <v>1301.8437245999992</v>
      </c>
      <c r="CA93" s="251">
        <v>67.43894879999999</v>
      </c>
      <c r="CB93" s="251">
        <v>25.439999999999998</v>
      </c>
      <c r="CC93" s="251">
        <v>12.12</v>
      </c>
      <c r="CD93" s="251">
        <v>0</v>
      </c>
      <c r="CE93" s="251">
        <v>19.1600004</v>
      </c>
      <c r="CF93" s="251">
        <v>12</v>
      </c>
      <c r="CG93" s="251">
        <v>1.2</v>
      </c>
      <c r="CH93" s="251">
        <v>0</v>
      </c>
      <c r="CI93" s="251">
        <v>0</v>
      </c>
      <c r="CJ93" s="251">
        <v>0</v>
      </c>
      <c r="CK93" s="251">
        <v>58.6999998</v>
      </c>
      <c r="CL93" s="251">
        <v>30.599999999999998</v>
      </c>
      <c r="CM93" s="251">
        <v>0</v>
      </c>
      <c r="CN93" s="251">
        <v>0</v>
      </c>
      <c r="CO93" s="251">
        <v>0</v>
      </c>
      <c r="CP93" s="251">
        <v>195.93387120000006</v>
      </c>
      <c r="CQ93" s="251">
        <v>104.3100066</v>
      </c>
      <c r="CR93" s="251">
        <v>2.9500002000000003</v>
      </c>
      <c r="CS93" s="281">
        <v>206.111095</v>
      </c>
      <c r="CT93" s="281">
        <v>106.16666166666667</v>
      </c>
      <c r="CU93" s="281">
        <v>0</v>
      </c>
      <c r="CV93" s="281">
        <v>237.61111166666666</v>
      </c>
      <c r="CW93" s="281">
        <v>136.11111166666666</v>
      </c>
      <c r="CX93" s="281">
        <v>2.3333333333333335</v>
      </c>
      <c r="CY93" s="281">
        <v>0</v>
      </c>
      <c r="CZ93" s="281">
        <v>0</v>
      </c>
      <c r="DA93" s="281">
        <v>0</v>
      </c>
      <c r="DB93" s="281">
        <v>283.8333316666667</v>
      </c>
      <c r="DC93" s="281">
        <v>145.16666666666666</v>
      </c>
      <c r="DD93" s="281">
        <v>0</v>
      </c>
      <c r="DE93" s="281">
        <v>3666.4108966666686</v>
      </c>
      <c r="DF93" s="281">
        <v>1329.0210466666633</v>
      </c>
      <c r="DG93" s="281">
        <v>14.77777833333334</v>
      </c>
    </row>
    <row r="94" spans="1:111" ht="14.25">
      <c r="A94" s="165">
        <v>929</v>
      </c>
      <c r="B94" s="166" t="s">
        <v>173</v>
      </c>
      <c r="C94" s="248">
        <v>0</v>
      </c>
      <c r="D94" s="248">
        <v>0</v>
      </c>
      <c r="E94" s="248">
        <v>15835</v>
      </c>
      <c r="F94" s="248">
        <v>0</v>
      </c>
      <c r="G94" s="248">
        <v>2613</v>
      </c>
      <c r="H94" s="248">
        <v>7265</v>
      </c>
      <c r="I94" s="248">
        <v>4918</v>
      </c>
      <c r="J94" s="248">
        <v>8384.5</v>
      </c>
      <c r="K94" s="249">
        <v>0</v>
      </c>
      <c r="L94" s="249">
        <v>0</v>
      </c>
      <c r="M94" s="249">
        <v>0</v>
      </c>
      <c r="N94" s="249">
        <v>0</v>
      </c>
      <c r="O94" s="250">
        <v>40</v>
      </c>
      <c r="P94" s="250">
        <v>100</v>
      </c>
      <c r="Q94" s="251">
        <v>0</v>
      </c>
      <c r="R94" s="251">
        <v>0</v>
      </c>
      <c r="S94" s="251">
        <v>0</v>
      </c>
      <c r="T94" s="251">
        <v>0</v>
      </c>
      <c r="U94" s="251">
        <v>60.52000000000009</v>
      </c>
      <c r="V94" s="251">
        <v>840.6800000000001</v>
      </c>
      <c r="W94" s="251">
        <v>353.52000000000044</v>
      </c>
      <c r="X94" s="251">
        <v>8.879999999999999</v>
      </c>
      <c r="Y94" s="251">
        <v>0</v>
      </c>
      <c r="Z94" s="251">
        <v>0</v>
      </c>
      <c r="AA94" s="251">
        <v>0</v>
      </c>
      <c r="AB94" s="251">
        <v>0</v>
      </c>
      <c r="AC94" s="251">
        <v>33.000000000000036</v>
      </c>
      <c r="AD94" s="251">
        <v>251.63999999999987</v>
      </c>
      <c r="AE94" s="251">
        <v>86.88000000000001</v>
      </c>
      <c r="AF94" s="251">
        <v>1.7999999999999998</v>
      </c>
      <c r="AG94" s="207">
        <v>0</v>
      </c>
      <c r="AH94" s="207">
        <v>0</v>
      </c>
      <c r="AI94" s="207">
        <v>0</v>
      </c>
      <c r="AJ94" s="207">
        <v>432.6841830000006</v>
      </c>
      <c r="AK94" s="207">
        <v>751.8999530000006</v>
      </c>
      <c r="AL94" s="207">
        <v>236.63893400000018</v>
      </c>
      <c r="AM94" s="207">
        <v>14.536841</v>
      </c>
      <c r="AN94" s="207">
        <v>0</v>
      </c>
      <c r="AO94" s="207">
        <v>0</v>
      </c>
      <c r="AP94" s="207">
        <v>0</v>
      </c>
      <c r="AQ94" s="207">
        <v>140.76</v>
      </c>
      <c r="AR94" s="207">
        <v>72</v>
      </c>
      <c r="AS94" s="207">
        <v>3</v>
      </c>
      <c r="AT94" s="207">
        <v>0</v>
      </c>
      <c r="AU94" s="207">
        <v>0</v>
      </c>
      <c r="AV94" s="207">
        <v>0</v>
      </c>
      <c r="AW94" s="207">
        <v>26.400000000000002</v>
      </c>
      <c r="AX94" s="207">
        <v>10.1</v>
      </c>
      <c r="AY94" s="207">
        <v>0</v>
      </c>
      <c r="AZ94" s="207">
        <v>0</v>
      </c>
      <c r="BA94" s="207">
        <v>0</v>
      </c>
      <c r="BB94" s="207">
        <v>50.526315</v>
      </c>
      <c r="BC94" s="207">
        <v>17.4</v>
      </c>
      <c r="BD94" s="207">
        <v>0</v>
      </c>
      <c r="BE94" s="251">
        <v>0</v>
      </c>
      <c r="BF94" s="251">
        <v>0</v>
      </c>
      <c r="BG94" s="251">
        <v>0</v>
      </c>
      <c r="BH94" s="251">
        <v>0</v>
      </c>
      <c r="BI94" s="251">
        <v>54.460000199999996</v>
      </c>
      <c r="BJ94" s="251">
        <v>713.6260002</v>
      </c>
      <c r="BK94" s="251">
        <v>294.1560006</v>
      </c>
      <c r="BL94" s="251">
        <v>3</v>
      </c>
      <c r="BM94" s="251">
        <v>0</v>
      </c>
      <c r="BN94" s="251">
        <v>0</v>
      </c>
      <c r="BO94" s="251">
        <v>0</v>
      </c>
      <c r="BP94" s="251">
        <v>0</v>
      </c>
      <c r="BQ94" s="251">
        <v>37.199999999999996</v>
      </c>
      <c r="BR94" s="251">
        <v>290.64</v>
      </c>
      <c r="BS94" s="251">
        <v>90.36</v>
      </c>
      <c r="BT94" s="251">
        <v>0.6</v>
      </c>
      <c r="BU94" s="251">
        <v>0</v>
      </c>
      <c r="BV94" s="251">
        <v>0</v>
      </c>
      <c r="BW94" s="251">
        <v>0</v>
      </c>
      <c r="BX94" s="251">
        <v>432.8280012000005</v>
      </c>
      <c r="BY94" s="251">
        <v>885.5348063999996</v>
      </c>
      <c r="BZ94" s="251">
        <v>263.7593094</v>
      </c>
      <c r="CA94" s="251">
        <v>8.5844004</v>
      </c>
      <c r="CB94" s="251">
        <v>0</v>
      </c>
      <c r="CC94" s="251">
        <v>0</v>
      </c>
      <c r="CD94" s="251">
        <v>0</v>
      </c>
      <c r="CE94" s="251">
        <v>92.16</v>
      </c>
      <c r="CF94" s="251">
        <v>31.1800002</v>
      </c>
      <c r="CG94" s="251">
        <v>0</v>
      </c>
      <c r="CH94" s="251">
        <v>0</v>
      </c>
      <c r="CI94" s="251">
        <v>0</v>
      </c>
      <c r="CJ94" s="251">
        <v>0</v>
      </c>
      <c r="CK94" s="251">
        <v>48.6</v>
      </c>
      <c r="CL94" s="251">
        <v>22.8</v>
      </c>
      <c r="CM94" s="251">
        <v>0</v>
      </c>
      <c r="CN94" s="251">
        <v>0</v>
      </c>
      <c r="CO94" s="251">
        <v>0</v>
      </c>
      <c r="CP94" s="251">
        <v>76.70831639999999</v>
      </c>
      <c r="CQ94" s="251">
        <v>24.8808528</v>
      </c>
      <c r="CR94" s="251">
        <v>1.1200002</v>
      </c>
      <c r="CS94" s="281">
        <v>0</v>
      </c>
      <c r="CT94" s="281">
        <v>0</v>
      </c>
      <c r="CU94" s="281">
        <v>0</v>
      </c>
      <c r="CV94" s="281">
        <v>379.8722166666667</v>
      </c>
      <c r="CW94" s="281">
        <v>176.18888833333335</v>
      </c>
      <c r="CX94" s="281">
        <v>1.6666666666666667</v>
      </c>
      <c r="CY94" s="281">
        <v>0</v>
      </c>
      <c r="CZ94" s="281">
        <v>0</v>
      </c>
      <c r="DA94" s="281">
        <v>0</v>
      </c>
      <c r="DB94" s="281">
        <v>98.11111166666667</v>
      </c>
      <c r="DC94" s="281">
        <v>26.666666666666664</v>
      </c>
      <c r="DD94" s="281">
        <v>0</v>
      </c>
      <c r="DE94" s="281">
        <v>1135.0700216666664</v>
      </c>
      <c r="DF94" s="281">
        <v>372.0099983333335</v>
      </c>
      <c r="DG94" s="281">
        <v>4.222221666666667</v>
      </c>
    </row>
    <row r="95" spans="1:111" ht="14.25">
      <c r="A95" s="165">
        <v>892</v>
      </c>
      <c r="B95" s="166" t="s">
        <v>160</v>
      </c>
      <c r="C95" s="248">
        <v>0</v>
      </c>
      <c r="D95" s="248">
        <v>0</v>
      </c>
      <c r="E95" s="248">
        <v>12394.5</v>
      </c>
      <c r="F95" s="248">
        <v>0</v>
      </c>
      <c r="G95" s="248">
        <v>0</v>
      </c>
      <c r="H95" s="248">
        <v>1302</v>
      </c>
      <c r="I95" s="248">
        <v>13334</v>
      </c>
      <c r="J95" s="248">
        <v>12321.5</v>
      </c>
      <c r="K95" s="249">
        <v>0</v>
      </c>
      <c r="L95" s="249">
        <v>0</v>
      </c>
      <c r="M95" s="249">
        <v>1</v>
      </c>
      <c r="N95" s="249">
        <v>2</v>
      </c>
      <c r="O95" s="250">
        <v>54</v>
      </c>
      <c r="P95" s="250">
        <v>36</v>
      </c>
      <c r="Q95" s="251">
        <v>24.600000000000016</v>
      </c>
      <c r="R95" s="251">
        <v>32.4</v>
      </c>
      <c r="S95" s="251">
        <v>15</v>
      </c>
      <c r="T95" s="251">
        <v>0</v>
      </c>
      <c r="U95" s="251">
        <v>4.2</v>
      </c>
      <c r="V95" s="251">
        <v>666.9799999999987</v>
      </c>
      <c r="W95" s="251">
        <v>293.03999999999985</v>
      </c>
      <c r="X95" s="251">
        <v>1.7999999999999998</v>
      </c>
      <c r="Y95" s="251">
        <v>0</v>
      </c>
      <c r="Z95" s="251">
        <v>0</v>
      </c>
      <c r="AA95" s="251">
        <v>0</v>
      </c>
      <c r="AB95" s="251">
        <v>0</v>
      </c>
      <c r="AC95" s="251">
        <v>40.800000000000054</v>
      </c>
      <c r="AD95" s="251">
        <v>766.0999999999984</v>
      </c>
      <c r="AE95" s="251">
        <v>299.6000000000002</v>
      </c>
      <c r="AF95" s="251">
        <v>0.6</v>
      </c>
      <c r="AG95" s="207">
        <v>0</v>
      </c>
      <c r="AH95" s="207">
        <v>0</v>
      </c>
      <c r="AI95" s="207">
        <v>0</v>
      </c>
      <c r="AJ95" s="207">
        <v>708.0000000000015</v>
      </c>
      <c r="AK95" s="207">
        <v>791.7199999999998</v>
      </c>
      <c r="AL95" s="207">
        <v>202.29999999999993</v>
      </c>
      <c r="AM95" s="207">
        <v>21.640000000000004</v>
      </c>
      <c r="AN95" s="207">
        <v>5.4</v>
      </c>
      <c r="AO95" s="207">
        <v>6.6</v>
      </c>
      <c r="AP95" s="207">
        <v>0</v>
      </c>
      <c r="AQ95" s="207">
        <v>113.39999999999999</v>
      </c>
      <c r="AR95" s="207">
        <v>59.9</v>
      </c>
      <c r="AS95" s="207">
        <v>0.6</v>
      </c>
      <c r="AT95" s="207">
        <v>0</v>
      </c>
      <c r="AU95" s="207">
        <v>0</v>
      </c>
      <c r="AV95" s="207">
        <v>0</v>
      </c>
      <c r="AW95" s="207">
        <v>117.6</v>
      </c>
      <c r="AX95" s="207">
        <v>58.199999999999996</v>
      </c>
      <c r="AY95" s="207">
        <v>1</v>
      </c>
      <c r="AZ95" s="207">
        <v>0</v>
      </c>
      <c r="BA95" s="207">
        <v>0</v>
      </c>
      <c r="BB95" s="207">
        <v>60.960000000000015</v>
      </c>
      <c r="BC95" s="207">
        <v>31.259999999999984</v>
      </c>
      <c r="BD95" s="207">
        <v>4.72</v>
      </c>
      <c r="BE95" s="251">
        <v>23.4</v>
      </c>
      <c r="BF95" s="251">
        <v>31.799999999999997</v>
      </c>
      <c r="BG95" s="251">
        <v>11.4</v>
      </c>
      <c r="BH95" s="251">
        <v>0</v>
      </c>
      <c r="BI95" s="251">
        <v>16.0999998</v>
      </c>
      <c r="BJ95" s="251">
        <v>541.799997</v>
      </c>
      <c r="BK95" s="251">
        <v>213.19999919999998</v>
      </c>
      <c r="BL95" s="251">
        <v>0.6</v>
      </c>
      <c r="BM95" s="251">
        <v>0</v>
      </c>
      <c r="BN95" s="251">
        <v>30.599999999999998</v>
      </c>
      <c r="BO95" s="251">
        <v>14.399999999999999</v>
      </c>
      <c r="BP95" s="251">
        <v>0</v>
      </c>
      <c r="BQ95" s="251">
        <v>33</v>
      </c>
      <c r="BR95" s="251">
        <v>809.9200002</v>
      </c>
      <c r="BS95" s="251">
        <v>312.53999999999996</v>
      </c>
      <c r="BT95" s="251">
        <v>4.3999992</v>
      </c>
      <c r="BU95" s="251">
        <v>0</v>
      </c>
      <c r="BV95" s="251">
        <v>0</v>
      </c>
      <c r="BW95" s="251">
        <v>0</v>
      </c>
      <c r="BX95" s="251">
        <v>700.0811994000002</v>
      </c>
      <c r="BY95" s="251">
        <v>815.9739984000007</v>
      </c>
      <c r="BZ95" s="251">
        <v>233.59159919999993</v>
      </c>
      <c r="CA95" s="251">
        <v>32.333999999999996</v>
      </c>
      <c r="CB95" s="251">
        <v>6</v>
      </c>
      <c r="CC95" s="251">
        <v>2.4</v>
      </c>
      <c r="CD95" s="251">
        <v>0</v>
      </c>
      <c r="CE95" s="251">
        <v>80.0999994</v>
      </c>
      <c r="CF95" s="251">
        <v>38.899999799999996</v>
      </c>
      <c r="CG95" s="251">
        <v>0</v>
      </c>
      <c r="CH95" s="251">
        <v>13.799999999999999</v>
      </c>
      <c r="CI95" s="251">
        <v>6.6</v>
      </c>
      <c r="CJ95" s="251">
        <v>0</v>
      </c>
      <c r="CK95" s="251">
        <v>173.9200002</v>
      </c>
      <c r="CL95" s="251">
        <v>71.39999999999999</v>
      </c>
      <c r="CM95" s="251">
        <v>0.9999996</v>
      </c>
      <c r="CN95" s="251">
        <v>0</v>
      </c>
      <c r="CO95" s="251">
        <v>0</v>
      </c>
      <c r="CP95" s="251">
        <v>75.40999980000001</v>
      </c>
      <c r="CQ95" s="251">
        <v>8.4</v>
      </c>
      <c r="CR95" s="251">
        <v>3</v>
      </c>
      <c r="CS95" s="281">
        <v>18.333333333333336</v>
      </c>
      <c r="CT95" s="281">
        <v>10</v>
      </c>
      <c r="CU95" s="281">
        <v>0</v>
      </c>
      <c r="CV95" s="281">
        <v>198.33333333333334</v>
      </c>
      <c r="CW95" s="281">
        <v>103.33333333333334</v>
      </c>
      <c r="CX95" s="281">
        <v>0</v>
      </c>
      <c r="CY95" s="281">
        <v>8.333333333333334</v>
      </c>
      <c r="CZ95" s="281">
        <v>10</v>
      </c>
      <c r="DA95" s="281">
        <v>0</v>
      </c>
      <c r="DB95" s="281">
        <v>245.3333366666667</v>
      </c>
      <c r="DC95" s="281">
        <v>115.55555666666669</v>
      </c>
      <c r="DD95" s="281">
        <v>0</v>
      </c>
      <c r="DE95" s="281">
        <v>1034.7844450000002</v>
      </c>
      <c r="DF95" s="281">
        <v>334.9733350000001</v>
      </c>
      <c r="DG95" s="281">
        <v>13.333333333333337</v>
      </c>
    </row>
    <row r="96" spans="1:111" ht="14.25">
      <c r="A96" s="165">
        <v>891</v>
      </c>
      <c r="B96" s="166" t="s">
        <v>159</v>
      </c>
      <c r="C96" s="248">
        <v>0</v>
      </c>
      <c r="D96" s="248">
        <v>0</v>
      </c>
      <c r="E96" s="248">
        <v>48338</v>
      </c>
      <c r="F96" s="248">
        <v>0</v>
      </c>
      <c r="G96" s="248">
        <v>40</v>
      </c>
      <c r="H96" s="248">
        <v>3143</v>
      </c>
      <c r="I96" s="248">
        <v>16856.5</v>
      </c>
      <c r="J96" s="248">
        <v>36428.5</v>
      </c>
      <c r="K96" s="249">
        <v>0</v>
      </c>
      <c r="L96" s="249">
        <v>0</v>
      </c>
      <c r="M96" s="249">
        <v>11</v>
      </c>
      <c r="N96" s="249">
        <v>2</v>
      </c>
      <c r="O96" s="250">
        <v>115</v>
      </c>
      <c r="P96" s="250">
        <v>0</v>
      </c>
      <c r="Q96" s="251">
        <v>0</v>
      </c>
      <c r="R96" s="251">
        <v>0</v>
      </c>
      <c r="S96" s="251">
        <v>0</v>
      </c>
      <c r="T96" s="251">
        <v>0</v>
      </c>
      <c r="U96" s="251">
        <v>42.160000000000046</v>
      </c>
      <c r="V96" s="251">
        <v>1933.3400000000022</v>
      </c>
      <c r="W96" s="251">
        <v>836.059999999999</v>
      </c>
      <c r="X96" s="251">
        <v>13</v>
      </c>
      <c r="Y96" s="251">
        <v>0</v>
      </c>
      <c r="Z96" s="251">
        <v>0</v>
      </c>
      <c r="AA96" s="251">
        <v>0</v>
      </c>
      <c r="AB96" s="251">
        <v>0</v>
      </c>
      <c r="AC96" s="251">
        <v>8.399999999999999</v>
      </c>
      <c r="AD96" s="251">
        <v>599.6200000000005</v>
      </c>
      <c r="AE96" s="251">
        <v>237.52</v>
      </c>
      <c r="AF96" s="251">
        <v>4.76</v>
      </c>
      <c r="AG96" s="207">
        <v>0</v>
      </c>
      <c r="AH96" s="207">
        <v>0</v>
      </c>
      <c r="AI96" s="207">
        <v>0</v>
      </c>
      <c r="AJ96" s="207">
        <v>1205.1999999999991</v>
      </c>
      <c r="AK96" s="207">
        <v>2789.9000000000024</v>
      </c>
      <c r="AL96" s="207">
        <v>864.4999999999997</v>
      </c>
      <c r="AM96" s="207">
        <v>63.76</v>
      </c>
      <c r="AN96" s="207">
        <v>0</v>
      </c>
      <c r="AO96" s="207">
        <v>0</v>
      </c>
      <c r="AP96" s="207">
        <v>0</v>
      </c>
      <c r="AQ96" s="207">
        <v>353.5199999999995</v>
      </c>
      <c r="AR96" s="207">
        <v>171</v>
      </c>
      <c r="AS96" s="207">
        <v>1.7999999999999998</v>
      </c>
      <c r="AT96" s="207">
        <v>0</v>
      </c>
      <c r="AU96" s="207">
        <v>0</v>
      </c>
      <c r="AV96" s="207">
        <v>0</v>
      </c>
      <c r="AW96" s="207">
        <v>112.2</v>
      </c>
      <c r="AX96" s="207">
        <v>54.52000000000002</v>
      </c>
      <c r="AY96" s="207">
        <v>0.6</v>
      </c>
      <c r="AZ96" s="207">
        <v>0</v>
      </c>
      <c r="BA96" s="207">
        <v>0</v>
      </c>
      <c r="BB96" s="207">
        <v>265.8200000000004</v>
      </c>
      <c r="BC96" s="207">
        <v>82.38</v>
      </c>
      <c r="BD96" s="207">
        <v>9.5</v>
      </c>
      <c r="BE96" s="251">
        <v>0</v>
      </c>
      <c r="BF96" s="251">
        <v>0</v>
      </c>
      <c r="BG96" s="251">
        <v>0</v>
      </c>
      <c r="BH96" s="251">
        <v>0</v>
      </c>
      <c r="BI96" s="251">
        <v>46.6399998</v>
      </c>
      <c r="BJ96" s="251">
        <v>1705.9259946</v>
      </c>
      <c r="BK96" s="251">
        <v>743.7235962</v>
      </c>
      <c r="BL96" s="251">
        <v>13.599998399999999</v>
      </c>
      <c r="BM96" s="251">
        <v>0</v>
      </c>
      <c r="BN96" s="251">
        <v>0</v>
      </c>
      <c r="BO96" s="251">
        <v>0</v>
      </c>
      <c r="BP96" s="251">
        <v>0</v>
      </c>
      <c r="BQ96" s="251">
        <v>6.119999999999999</v>
      </c>
      <c r="BR96" s="251">
        <v>721.5400001999999</v>
      </c>
      <c r="BS96" s="251">
        <v>285.86000040000005</v>
      </c>
      <c r="BT96" s="251">
        <v>2.4</v>
      </c>
      <c r="BU96" s="251">
        <v>0</v>
      </c>
      <c r="BV96" s="251">
        <v>0</v>
      </c>
      <c r="BW96" s="251">
        <v>0</v>
      </c>
      <c r="BX96" s="251">
        <v>1159.6949837999994</v>
      </c>
      <c r="BY96" s="251">
        <v>2912.144767199997</v>
      </c>
      <c r="BZ96" s="251">
        <v>865.3528451999994</v>
      </c>
      <c r="CA96" s="251">
        <v>68.78368439999998</v>
      </c>
      <c r="CB96" s="251">
        <v>0</v>
      </c>
      <c r="CC96" s="251">
        <v>0</v>
      </c>
      <c r="CD96" s="251">
        <v>0</v>
      </c>
      <c r="CE96" s="251">
        <v>273.5799996</v>
      </c>
      <c r="CF96" s="251">
        <v>128.8999998</v>
      </c>
      <c r="CG96" s="251">
        <v>3.5999988</v>
      </c>
      <c r="CH96" s="251">
        <v>0</v>
      </c>
      <c r="CI96" s="251">
        <v>0</v>
      </c>
      <c r="CJ96" s="251">
        <v>0</v>
      </c>
      <c r="CK96" s="251">
        <v>114.36</v>
      </c>
      <c r="CL96" s="251">
        <v>55.4800002</v>
      </c>
      <c r="CM96" s="251">
        <v>0</v>
      </c>
      <c r="CN96" s="251">
        <v>0</v>
      </c>
      <c r="CO96" s="251">
        <v>0</v>
      </c>
      <c r="CP96" s="251">
        <v>247.8018312</v>
      </c>
      <c r="CQ96" s="251">
        <v>68.4999996</v>
      </c>
      <c r="CR96" s="251">
        <v>8.37</v>
      </c>
      <c r="CS96" s="281">
        <v>0</v>
      </c>
      <c r="CT96" s="281">
        <v>0</v>
      </c>
      <c r="CU96" s="281">
        <v>0</v>
      </c>
      <c r="CV96" s="281">
        <v>798.2688883333333</v>
      </c>
      <c r="CW96" s="281">
        <v>395.72111000000007</v>
      </c>
      <c r="CX96" s="281">
        <v>3.1388883333333335</v>
      </c>
      <c r="CY96" s="281">
        <v>0</v>
      </c>
      <c r="CZ96" s="281">
        <v>0</v>
      </c>
      <c r="DA96" s="281">
        <v>0</v>
      </c>
      <c r="DB96" s="281">
        <v>285.63889000000006</v>
      </c>
      <c r="DC96" s="281">
        <v>162.69444333333334</v>
      </c>
      <c r="DD96" s="281">
        <v>0</v>
      </c>
      <c r="DE96" s="281">
        <v>4594.1977999999945</v>
      </c>
      <c r="DF96" s="281">
        <v>1493.743326666665</v>
      </c>
      <c r="DG96" s="281">
        <v>35.012221666666676</v>
      </c>
    </row>
    <row r="97" spans="1:111" ht="14.25">
      <c r="A97" s="165">
        <v>353</v>
      </c>
      <c r="B97" s="166" t="s">
        <v>77</v>
      </c>
      <c r="C97" s="248">
        <v>0</v>
      </c>
      <c r="D97" s="248">
        <v>0</v>
      </c>
      <c r="E97" s="248">
        <v>18973</v>
      </c>
      <c r="F97" s="248">
        <v>0</v>
      </c>
      <c r="G97" s="248">
        <v>0</v>
      </c>
      <c r="H97" s="248">
        <v>6945</v>
      </c>
      <c r="I97" s="248">
        <v>5025</v>
      </c>
      <c r="J97" s="248">
        <v>8295</v>
      </c>
      <c r="K97" s="249">
        <v>0</v>
      </c>
      <c r="L97" s="249">
        <v>0</v>
      </c>
      <c r="M97" s="249">
        <v>0</v>
      </c>
      <c r="N97" s="249">
        <v>0</v>
      </c>
      <c r="O97" s="250">
        <v>50</v>
      </c>
      <c r="P97" s="250">
        <v>46</v>
      </c>
      <c r="Q97" s="251">
        <v>0</v>
      </c>
      <c r="R97" s="251">
        <v>0</v>
      </c>
      <c r="S97" s="251">
        <v>0</v>
      </c>
      <c r="T97" s="251">
        <v>0</v>
      </c>
      <c r="U97" s="251">
        <v>24.600000000000016</v>
      </c>
      <c r="V97" s="251">
        <v>765.4800000000005</v>
      </c>
      <c r="W97" s="251">
        <v>337.24000000000007</v>
      </c>
      <c r="X97" s="251">
        <v>0.6</v>
      </c>
      <c r="Y97" s="251">
        <v>0</v>
      </c>
      <c r="Z97" s="251">
        <v>0</v>
      </c>
      <c r="AA97" s="251">
        <v>0</v>
      </c>
      <c r="AB97" s="251">
        <v>0</v>
      </c>
      <c r="AC97" s="251">
        <v>25.200000000000017</v>
      </c>
      <c r="AD97" s="251">
        <v>215.00000000000009</v>
      </c>
      <c r="AE97" s="251">
        <v>107.44000000000001</v>
      </c>
      <c r="AF97" s="251">
        <v>0</v>
      </c>
      <c r="AG97" s="207">
        <v>0</v>
      </c>
      <c r="AH97" s="207">
        <v>0</v>
      </c>
      <c r="AI97" s="207">
        <v>0</v>
      </c>
      <c r="AJ97" s="207">
        <v>731.4800000000002</v>
      </c>
      <c r="AK97" s="207">
        <v>934.3799999999991</v>
      </c>
      <c r="AL97" s="207">
        <v>255.35999999999993</v>
      </c>
      <c r="AM97" s="207">
        <v>26.4</v>
      </c>
      <c r="AN97" s="207">
        <v>0</v>
      </c>
      <c r="AO97" s="207">
        <v>0</v>
      </c>
      <c r="AP97" s="207">
        <v>0</v>
      </c>
      <c r="AQ97" s="207">
        <v>139.8</v>
      </c>
      <c r="AR97" s="207">
        <v>70.8</v>
      </c>
      <c r="AS97" s="207">
        <v>0</v>
      </c>
      <c r="AT97" s="207">
        <v>0</v>
      </c>
      <c r="AU97" s="207">
        <v>0</v>
      </c>
      <c r="AV97" s="207">
        <v>0</v>
      </c>
      <c r="AW97" s="207">
        <v>28.2</v>
      </c>
      <c r="AX97" s="207">
        <v>16.2</v>
      </c>
      <c r="AY97" s="207">
        <v>0</v>
      </c>
      <c r="AZ97" s="207">
        <v>0</v>
      </c>
      <c r="BA97" s="207">
        <v>0</v>
      </c>
      <c r="BB97" s="207">
        <v>168.80000000000015</v>
      </c>
      <c r="BC97" s="207">
        <v>56.2</v>
      </c>
      <c r="BD97" s="207">
        <v>1.7999999999999998</v>
      </c>
      <c r="BE97" s="251">
        <v>0</v>
      </c>
      <c r="BF97" s="251">
        <v>0</v>
      </c>
      <c r="BG97" s="251">
        <v>0</v>
      </c>
      <c r="BH97" s="251">
        <v>0</v>
      </c>
      <c r="BI97" s="251">
        <v>25.1599998</v>
      </c>
      <c r="BJ97" s="251">
        <v>696.3199998</v>
      </c>
      <c r="BK97" s="251">
        <v>309.55999979999996</v>
      </c>
      <c r="BL97" s="251">
        <v>1.2</v>
      </c>
      <c r="BM97" s="251">
        <v>0</v>
      </c>
      <c r="BN97" s="251">
        <v>0</v>
      </c>
      <c r="BO97" s="251">
        <v>0</v>
      </c>
      <c r="BP97" s="251">
        <v>0</v>
      </c>
      <c r="BQ97" s="251">
        <v>61.199999999999996</v>
      </c>
      <c r="BR97" s="251">
        <v>276</v>
      </c>
      <c r="BS97" s="251">
        <v>121.19999999999999</v>
      </c>
      <c r="BT97" s="251">
        <v>1.2</v>
      </c>
      <c r="BU97" s="251">
        <v>0</v>
      </c>
      <c r="BV97" s="251">
        <v>0</v>
      </c>
      <c r="BW97" s="251">
        <v>0</v>
      </c>
      <c r="BX97" s="251">
        <v>721.3568004</v>
      </c>
      <c r="BY97" s="251">
        <v>963.5400005999977</v>
      </c>
      <c r="BZ97" s="251">
        <v>265.57999980000017</v>
      </c>
      <c r="CA97" s="251">
        <v>30</v>
      </c>
      <c r="CB97" s="251">
        <v>0</v>
      </c>
      <c r="CC97" s="251">
        <v>0</v>
      </c>
      <c r="CD97" s="251">
        <v>0</v>
      </c>
      <c r="CE97" s="251">
        <v>108</v>
      </c>
      <c r="CF97" s="251">
        <v>47.4</v>
      </c>
      <c r="CG97" s="251">
        <v>1.2</v>
      </c>
      <c r="CH97" s="251">
        <v>0</v>
      </c>
      <c r="CI97" s="251">
        <v>0</v>
      </c>
      <c r="CJ97" s="251">
        <v>0</v>
      </c>
      <c r="CK97" s="251">
        <v>31.799999999999997</v>
      </c>
      <c r="CL97" s="251">
        <v>13.799999999999999</v>
      </c>
      <c r="CM97" s="251">
        <v>0.6</v>
      </c>
      <c r="CN97" s="251">
        <v>0</v>
      </c>
      <c r="CO97" s="251">
        <v>0</v>
      </c>
      <c r="CP97" s="251">
        <v>188.4</v>
      </c>
      <c r="CQ97" s="251">
        <v>52.1599998</v>
      </c>
      <c r="CR97" s="251">
        <v>4.2</v>
      </c>
      <c r="CS97" s="281">
        <v>0</v>
      </c>
      <c r="CT97" s="281">
        <v>0</v>
      </c>
      <c r="CU97" s="281">
        <v>0</v>
      </c>
      <c r="CV97" s="281">
        <v>298.5555566666667</v>
      </c>
      <c r="CW97" s="281">
        <v>206.77777833333334</v>
      </c>
      <c r="CX97" s="281">
        <v>0</v>
      </c>
      <c r="CY97" s="281">
        <v>0</v>
      </c>
      <c r="CZ97" s="281">
        <v>0</v>
      </c>
      <c r="DA97" s="281">
        <v>0</v>
      </c>
      <c r="DB97" s="281">
        <v>33.333333333333336</v>
      </c>
      <c r="DC97" s="281">
        <v>20</v>
      </c>
      <c r="DD97" s="281">
        <v>0</v>
      </c>
      <c r="DE97" s="281">
        <v>1307.1733399999985</v>
      </c>
      <c r="DF97" s="281">
        <v>369.0199949999999</v>
      </c>
      <c r="DG97" s="281">
        <v>30.000000000000007</v>
      </c>
    </row>
    <row r="98" spans="1:111" ht="14.25">
      <c r="A98" s="165">
        <v>931</v>
      </c>
      <c r="B98" s="166" t="s">
        <v>174</v>
      </c>
      <c r="C98" s="248">
        <v>30</v>
      </c>
      <c r="D98" s="248">
        <v>0</v>
      </c>
      <c r="E98" s="248">
        <v>34401</v>
      </c>
      <c r="F98" s="248">
        <v>0</v>
      </c>
      <c r="G98" s="248">
        <v>0</v>
      </c>
      <c r="H98" s="248">
        <v>1538</v>
      </c>
      <c r="I98" s="248">
        <v>17583.5</v>
      </c>
      <c r="J98" s="248">
        <v>29332</v>
      </c>
      <c r="K98" s="249">
        <v>0</v>
      </c>
      <c r="L98" s="249">
        <v>0</v>
      </c>
      <c r="M98" s="249">
        <v>3</v>
      </c>
      <c r="N98" s="249">
        <v>5</v>
      </c>
      <c r="O98" s="250">
        <v>127</v>
      </c>
      <c r="P98" s="250">
        <v>124</v>
      </c>
      <c r="Q98" s="251">
        <v>8.279999999999998</v>
      </c>
      <c r="R98" s="251">
        <v>214.84000000000003</v>
      </c>
      <c r="S98" s="251">
        <v>87</v>
      </c>
      <c r="T98" s="251">
        <v>10.2</v>
      </c>
      <c r="U98" s="251">
        <v>7.199999999999998</v>
      </c>
      <c r="V98" s="251">
        <v>677.0599999999998</v>
      </c>
      <c r="W98" s="251">
        <v>295.42</v>
      </c>
      <c r="X98" s="251">
        <v>4.36</v>
      </c>
      <c r="Y98" s="251">
        <v>0</v>
      </c>
      <c r="Z98" s="251">
        <v>0</v>
      </c>
      <c r="AA98" s="251">
        <v>0</v>
      </c>
      <c r="AB98" s="251">
        <v>0</v>
      </c>
      <c r="AC98" s="251">
        <v>20.160000000000004</v>
      </c>
      <c r="AD98" s="251">
        <v>417.00000000000006</v>
      </c>
      <c r="AE98" s="251">
        <v>211.17999999999995</v>
      </c>
      <c r="AF98" s="251">
        <v>0.6</v>
      </c>
      <c r="AG98" s="207">
        <v>0</v>
      </c>
      <c r="AH98" s="207">
        <v>0</v>
      </c>
      <c r="AI98" s="207">
        <v>0</v>
      </c>
      <c r="AJ98" s="207">
        <v>630.4999999999991</v>
      </c>
      <c r="AK98" s="207">
        <v>3026.8200000000093</v>
      </c>
      <c r="AL98" s="207">
        <v>1038.3999999999978</v>
      </c>
      <c r="AM98" s="207">
        <v>204.9799999999999</v>
      </c>
      <c r="AN98" s="207">
        <v>26.279999999999998</v>
      </c>
      <c r="AO98" s="207">
        <v>12.6</v>
      </c>
      <c r="AP98" s="207">
        <v>1</v>
      </c>
      <c r="AQ98" s="207">
        <v>55.56</v>
      </c>
      <c r="AR98" s="207">
        <v>25.800000000000004</v>
      </c>
      <c r="AS98" s="207">
        <v>0</v>
      </c>
      <c r="AT98" s="207">
        <v>0</v>
      </c>
      <c r="AU98" s="207">
        <v>0</v>
      </c>
      <c r="AV98" s="207">
        <v>0</v>
      </c>
      <c r="AW98" s="207">
        <v>78.60000000000005</v>
      </c>
      <c r="AX98" s="207">
        <v>34.8</v>
      </c>
      <c r="AY98" s="207">
        <v>0</v>
      </c>
      <c r="AZ98" s="207">
        <v>0</v>
      </c>
      <c r="BA98" s="207">
        <v>0</v>
      </c>
      <c r="BB98" s="207">
        <v>186.45999999999987</v>
      </c>
      <c r="BC98" s="207">
        <v>67.90000000000002</v>
      </c>
      <c r="BD98" s="207">
        <v>4.2</v>
      </c>
      <c r="BE98" s="251">
        <v>4.8</v>
      </c>
      <c r="BF98" s="251">
        <v>203.33999999999997</v>
      </c>
      <c r="BG98" s="251">
        <v>72.6</v>
      </c>
      <c r="BH98" s="251">
        <v>3.9999995999999998</v>
      </c>
      <c r="BI98" s="251">
        <v>9.160000199999999</v>
      </c>
      <c r="BJ98" s="251">
        <v>642.2824007999999</v>
      </c>
      <c r="BK98" s="251">
        <v>255.96</v>
      </c>
      <c r="BL98" s="251">
        <v>1.2</v>
      </c>
      <c r="BM98" s="251">
        <v>0</v>
      </c>
      <c r="BN98" s="251">
        <v>0</v>
      </c>
      <c r="BO98" s="251">
        <v>0</v>
      </c>
      <c r="BP98" s="251">
        <v>0</v>
      </c>
      <c r="BQ98" s="251">
        <v>29.28</v>
      </c>
      <c r="BR98" s="251">
        <v>546.8600009999998</v>
      </c>
      <c r="BS98" s="251">
        <v>228.3199998</v>
      </c>
      <c r="BT98" s="251">
        <v>3.3999996</v>
      </c>
      <c r="BU98" s="251">
        <v>0</v>
      </c>
      <c r="BV98" s="251">
        <v>0</v>
      </c>
      <c r="BW98" s="251">
        <v>0</v>
      </c>
      <c r="BX98" s="251">
        <v>607.9595988000002</v>
      </c>
      <c r="BY98" s="251">
        <v>3040.858404000008</v>
      </c>
      <c r="BZ98" s="251">
        <v>973.0727994000003</v>
      </c>
      <c r="CA98" s="251">
        <v>168.74001899999996</v>
      </c>
      <c r="CB98" s="251">
        <v>24</v>
      </c>
      <c r="CC98" s="251">
        <v>9</v>
      </c>
      <c r="CD98" s="251">
        <v>0.6</v>
      </c>
      <c r="CE98" s="251">
        <v>51.48</v>
      </c>
      <c r="CF98" s="251">
        <v>20.4</v>
      </c>
      <c r="CG98" s="251">
        <v>0</v>
      </c>
      <c r="CH98" s="251">
        <v>0</v>
      </c>
      <c r="CI98" s="251">
        <v>0</v>
      </c>
      <c r="CJ98" s="251">
        <v>0</v>
      </c>
      <c r="CK98" s="251">
        <v>68.28</v>
      </c>
      <c r="CL98" s="251">
        <v>28.2</v>
      </c>
      <c r="CM98" s="251">
        <v>0.6</v>
      </c>
      <c r="CN98" s="251">
        <v>0</v>
      </c>
      <c r="CO98" s="251">
        <v>0</v>
      </c>
      <c r="CP98" s="251">
        <v>161.82000000000008</v>
      </c>
      <c r="CQ98" s="251">
        <v>77.22000059999999</v>
      </c>
      <c r="CR98" s="251">
        <v>4.8</v>
      </c>
      <c r="CS98" s="281">
        <v>208.33333333333334</v>
      </c>
      <c r="CT98" s="281">
        <v>78.33333333333334</v>
      </c>
      <c r="CU98" s="281">
        <v>5</v>
      </c>
      <c r="CV98" s="281">
        <v>303.24999833333334</v>
      </c>
      <c r="CW98" s="281">
        <v>171.80555500000003</v>
      </c>
      <c r="CX98" s="281">
        <v>0</v>
      </c>
      <c r="CY98" s="281">
        <v>0</v>
      </c>
      <c r="CZ98" s="281">
        <v>0</v>
      </c>
      <c r="DA98" s="281">
        <v>0</v>
      </c>
      <c r="DB98" s="281">
        <v>235.7222233333333</v>
      </c>
      <c r="DC98" s="281">
        <v>125.50000166666669</v>
      </c>
      <c r="DD98" s="281">
        <v>0</v>
      </c>
      <c r="DE98" s="281">
        <v>2882.626670000002</v>
      </c>
      <c r="DF98" s="281">
        <v>967.6188933333322</v>
      </c>
      <c r="DG98" s="281">
        <v>15.790001666666669</v>
      </c>
    </row>
    <row r="99" spans="1:111" ht="14.25">
      <c r="A99" s="165">
        <v>874</v>
      </c>
      <c r="B99" s="166" t="s">
        <v>143</v>
      </c>
      <c r="C99" s="248">
        <v>4</v>
      </c>
      <c r="D99" s="248">
        <v>0</v>
      </c>
      <c r="E99" s="248">
        <v>15126.5</v>
      </c>
      <c r="F99" s="248">
        <v>0</v>
      </c>
      <c r="G99" s="248">
        <v>0</v>
      </c>
      <c r="H99" s="248">
        <v>2941</v>
      </c>
      <c r="I99" s="248">
        <v>5491</v>
      </c>
      <c r="J99" s="248">
        <v>8895.5</v>
      </c>
      <c r="K99" s="249">
        <v>0</v>
      </c>
      <c r="L99" s="249">
        <v>0</v>
      </c>
      <c r="M99" s="249">
        <v>4</v>
      </c>
      <c r="N99" s="249">
        <v>2</v>
      </c>
      <c r="O99" s="250">
        <v>37</v>
      </c>
      <c r="P99" s="250">
        <v>131</v>
      </c>
      <c r="Q99" s="251">
        <v>9.839999999999998</v>
      </c>
      <c r="R99" s="251">
        <v>47.64000000000002</v>
      </c>
      <c r="S99" s="251">
        <v>15.959999999999996</v>
      </c>
      <c r="T99" s="251">
        <v>0.6</v>
      </c>
      <c r="U99" s="251">
        <v>0</v>
      </c>
      <c r="V99" s="251">
        <v>69.80000000000001</v>
      </c>
      <c r="W99" s="251">
        <v>27.4</v>
      </c>
      <c r="X99" s="251">
        <v>1.7999999999999998</v>
      </c>
      <c r="Y99" s="251">
        <v>0</v>
      </c>
      <c r="Z99" s="251">
        <v>0</v>
      </c>
      <c r="AA99" s="251">
        <v>0</v>
      </c>
      <c r="AB99" s="251">
        <v>0</v>
      </c>
      <c r="AC99" s="251">
        <v>0</v>
      </c>
      <c r="AD99" s="251">
        <v>18</v>
      </c>
      <c r="AE99" s="251">
        <v>12</v>
      </c>
      <c r="AF99" s="251">
        <v>1.2</v>
      </c>
      <c r="AG99" s="207">
        <v>0</v>
      </c>
      <c r="AH99" s="207">
        <v>0</v>
      </c>
      <c r="AI99" s="207">
        <v>0</v>
      </c>
      <c r="AJ99" s="207">
        <v>546.9599999999999</v>
      </c>
      <c r="AK99" s="207">
        <v>1496.4399999999953</v>
      </c>
      <c r="AL99" s="207">
        <v>536.9600000000002</v>
      </c>
      <c r="AM99" s="207">
        <v>44.02000000000002</v>
      </c>
      <c r="AN99" s="207">
        <v>11.639999999999999</v>
      </c>
      <c r="AO99" s="207">
        <v>3.959999999999999</v>
      </c>
      <c r="AP99" s="207">
        <v>0</v>
      </c>
      <c r="AQ99" s="207">
        <v>3.4</v>
      </c>
      <c r="AR99" s="207">
        <v>6</v>
      </c>
      <c r="AS99" s="207">
        <v>0</v>
      </c>
      <c r="AT99" s="207">
        <v>0</v>
      </c>
      <c r="AU99" s="207">
        <v>0</v>
      </c>
      <c r="AV99" s="207">
        <v>0</v>
      </c>
      <c r="AW99" s="207">
        <v>0</v>
      </c>
      <c r="AX99" s="207">
        <v>0</v>
      </c>
      <c r="AY99" s="207">
        <v>0</v>
      </c>
      <c r="AZ99" s="207">
        <v>0</v>
      </c>
      <c r="BA99" s="207">
        <v>0</v>
      </c>
      <c r="BB99" s="207">
        <v>202.98000000000002</v>
      </c>
      <c r="BC99" s="207">
        <v>84.73999999999998</v>
      </c>
      <c r="BD99" s="207">
        <v>4.180000000000001</v>
      </c>
      <c r="BE99" s="251">
        <v>10.319999999999999</v>
      </c>
      <c r="BF99" s="251">
        <v>32.4</v>
      </c>
      <c r="BG99" s="251">
        <v>17.920000199999997</v>
      </c>
      <c r="BH99" s="251">
        <v>0.6</v>
      </c>
      <c r="BI99" s="251">
        <v>0</v>
      </c>
      <c r="BJ99" s="251">
        <v>47.4</v>
      </c>
      <c r="BK99" s="251">
        <v>23.4</v>
      </c>
      <c r="BL99" s="251">
        <v>0</v>
      </c>
      <c r="BM99" s="251">
        <v>0</v>
      </c>
      <c r="BN99" s="251">
        <v>0</v>
      </c>
      <c r="BO99" s="251">
        <v>0</v>
      </c>
      <c r="BP99" s="251">
        <v>0</v>
      </c>
      <c r="BQ99" s="251">
        <v>0</v>
      </c>
      <c r="BR99" s="251">
        <v>43.199999999999996</v>
      </c>
      <c r="BS99" s="251">
        <v>12</v>
      </c>
      <c r="BT99" s="251">
        <v>0</v>
      </c>
      <c r="BU99" s="251">
        <v>0</v>
      </c>
      <c r="BV99" s="251">
        <v>0</v>
      </c>
      <c r="BW99" s="251">
        <v>0</v>
      </c>
      <c r="BX99" s="251">
        <v>536.1168600000001</v>
      </c>
      <c r="BY99" s="251">
        <v>1543.3891974000007</v>
      </c>
      <c r="BZ99" s="251">
        <v>537.1224066</v>
      </c>
      <c r="CA99" s="251">
        <v>29.8673682</v>
      </c>
      <c r="CB99" s="251">
        <v>7.8</v>
      </c>
      <c r="CC99" s="251">
        <v>3.5999999999999996</v>
      </c>
      <c r="CD99" s="251">
        <v>0</v>
      </c>
      <c r="CE99" s="251">
        <v>6.6</v>
      </c>
      <c r="CF99" s="251">
        <v>2.4</v>
      </c>
      <c r="CG99" s="251">
        <v>0</v>
      </c>
      <c r="CH99" s="251">
        <v>0</v>
      </c>
      <c r="CI99" s="251">
        <v>0</v>
      </c>
      <c r="CJ99" s="251">
        <v>0</v>
      </c>
      <c r="CK99" s="251">
        <v>0.6</v>
      </c>
      <c r="CL99" s="251">
        <v>3</v>
      </c>
      <c r="CM99" s="251">
        <v>0</v>
      </c>
      <c r="CN99" s="251">
        <v>0</v>
      </c>
      <c r="CO99" s="251">
        <v>0</v>
      </c>
      <c r="CP99" s="251">
        <v>189.0084684</v>
      </c>
      <c r="CQ99" s="251">
        <v>66.18886380000002</v>
      </c>
      <c r="CR99" s="251">
        <v>3.5999999999999996</v>
      </c>
      <c r="CS99" s="281">
        <v>16.277776666666664</v>
      </c>
      <c r="CT99" s="281">
        <v>14.11111</v>
      </c>
      <c r="CU99" s="281">
        <v>1.6666666666666667</v>
      </c>
      <c r="CV99" s="281">
        <v>3.666666666666667</v>
      </c>
      <c r="CW99" s="281">
        <v>9.666666666666666</v>
      </c>
      <c r="CX99" s="281">
        <v>0</v>
      </c>
      <c r="CY99" s="281">
        <v>0</v>
      </c>
      <c r="CZ99" s="281">
        <v>0</v>
      </c>
      <c r="DA99" s="281">
        <v>0</v>
      </c>
      <c r="DB99" s="281">
        <v>0</v>
      </c>
      <c r="DC99" s="281">
        <v>0</v>
      </c>
      <c r="DD99" s="281">
        <v>0</v>
      </c>
      <c r="DE99" s="281">
        <v>1349.701095000001</v>
      </c>
      <c r="DF99" s="281">
        <v>529.9466650000004</v>
      </c>
      <c r="DG99" s="281">
        <v>15.848888333333337</v>
      </c>
    </row>
    <row r="100" spans="1:111" ht="14.25">
      <c r="A100" s="165">
        <v>879</v>
      </c>
      <c r="B100" s="166" t="s">
        <v>147</v>
      </c>
      <c r="C100" s="248">
        <v>0</v>
      </c>
      <c r="D100" s="248">
        <v>0</v>
      </c>
      <c r="E100" s="248">
        <v>8271</v>
      </c>
      <c r="F100" s="248">
        <v>0</v>
      </c>
      <c r="G100" s="248">
        <v>0</v>
      </c>
      <c r="H100" s="248">
        <v>1152</v>
      </c>
      <c r="I100" s="248">
        <v>12453</v>
      </c>
      <c r="J100" s="248">
        <v>11928.5</v>
      </c>
      <c r="K100" s="249">
        <v>0</v>
      </c>
      <c r="L100" s="249">
        <v>0</v>
      </c>
      <c r="M100" s="249">
        <v>0</v>
      </c>
      <c r="N100" s="249">
        <v>0</v>
      </c>
      <c r="O100" s="250">
        <v>43.5</v>
      </c>
      <c r="P100" s="250">
        <v>137</v>
      </c>
      <c r="Q100" s="251">
        <v>0</v>
      </c>
      <c r="R100" s="251">
        <v>49.56000000000001</v>
      </c>
      <c r="S100" s="251">
        <v>15.240000000000002</v>
      </c>
      <c r="T100" s="251">
        <v>0.6</v>
      </c>
      <c r="U100" s="251">
        <v>32.400000000000034</v>
      </c>
      <c r="V100" s="251">
        <v>172.19999999999993</v>
      </c>
      <c r="W100" s="251">
        <v>70.80000000000003</v>
      </c>
      <c r="X100" s="251">
        <v>0</v>
      </c>
      <c r="Y100" s="251">
        <v>0</v>
      </c>
      <c r="Z100" s="251">
        <v>0</v>
      </c>
      <c r="AA100" s="251">
        <v>0</v>
      </c>
      <c r="AB100" s="251">
        <v>0</v>
      </c>
      <c r="AC100" s="251">
        <v>36.00000000000004</v>
      </c>
      <c r="AD100" s="251">
        <v>188.52000000000007</v>
      </c>
      <c r="AE100" s="251">
        <v>72.06</v>
      </c>
      <c r="AF100" s="251">
        <v>0.6</v>
      </c>
      <c r="AG100" s="207">
        <v>0</v>
      </c>
      <c r="AH100" s="207">
        <v>0</v>
      </c>
      <c r="AI100" s="207">
        <v>0</v>
      </c>
      <c r="AJ100" s="207">
        <v>545.1400000000002</v>
      </c>
      <c r="AK100" s="207">
        <v>1268.1600000000008</v>
      </c>
      <c r="AL100" s="207">
        <v>429.19999999999976</v>
      </c>
      <c r="AM100" s="207">
        <v>27</v>
      </c>
      <c r="AN100" s="207">
        <v>11.279999999999998</v>
      </c>
      <c r="AO100" s="207">
        <v>3.5999999999999996</v>
      </c>
      <c r="AP100" s="207">
        <v>0</v>
      </c>
      <c r="AQ100" s="207">
        <v>40.92000000000001</v>
      </c>
      <c r="AR100" s="207">
        <v>14.280000000000001</v>
      </c>
      <c r="AS100" s="207">
        <v>0</v>
      </c>
      <c r="AT100" s="207">
        <v>0</v>
      </c>
      <c r="AU100" s="207">
        <v>0</v>
      </c>
      <c r="AV100" s="207">
        <v>0</v>
      </c>
      <c r="AW100" s="207">
        <v>28.32</v>
      </c>
      <c r="AX100" s="207">
        <v>12.899999999999999</v>
      </c>
      <c r="AY100" s="207">
        <v>0.6</v>
      </c>
      <c r="AZ100" s="207">
        <v>0</v>
      </c>
      <c r="BA100" s="207">
        <v>0</v>
      </c>
      <c r="BB100" s="207">
        <v>149.76000000000002</v>
      </c>
      <c r="BC100" s="207">
        <v>66.02</v>
      </c>
      <c r="BD100" s="207">
        <v>0.6</v>
      </c>
      <c r="BE100" s="251">
        <v>0</v>
      </c>
      <c r="BF100" s="251">
        <v>55.440000000000005</v>
      </c>
      <c r="BG100" s="251">
        <v>12.839999999999998</v>
      </c>
      <c r="BH100" s="251">
        <v>0</v>
      </c>
      <c r="BI100" s="251">
        <v>22.679999999999996</v>
      </c>
      <c r="BJ100" s="251">
        <v>156.5200002</v>
      </c>
      <c r="BK100" s="251">
        <v>53.76</v>
      </c>
      <c r="BL100" s="251">
        <v>0.6</v>
      </c>
      <c r="BM100" s="251">
        <v>0</v>
      </c>
      <c r="BN100" s="251">
        <v>0</v>
      </c>
      <c r="BO100" s="251">
        <v>0</v>
      </c>
      <c r="BP100" s="251">
        <v>0</v>
      </c>
      <c r="BQ100" s="251">
        <v>31.44</v>
      </c>
      <c r="BR100" s="251">
        <v>234.54000119999998</v>
      </c>
      <c r="BS100" s="251">
        <v>86.23999979999999</v>
      </c>
      <c r="BT100" s="251">
        <v>2.3199996</v>
      </c>
      <c r="BU100" s="251">
        <v>0</v>
      </c>
      <c r="BV100" s="251">
        <v>0</v>
      </c>
      <c r="BW100" s="251">
        <v>0</v>
      </c>
      <c r="BX100" s="251">
        <v>512.8463160000002</v>
      </c>
      <c r="BY100" s="251">
        <v>1228.6966854000013</v>
      </c>
      <c r="BZ100" s="251">
        <v>428.64500039999996</v>
      </c>
      <c r="CA100" s="251">
        <v>26.800000199999996</v>
      </c>
      <c r="CB100" s="251">
        <v>0</v>
      </c>
      <c r="CC100" s="251">
        <v>0</v>
      </c>
      <c r="CD100" s="251">
        <v>0</v>
      </c>
      <c r="CE100" s="251">
        <v>22.8</v>
      </c>
      <c r="CF100" s="251">
        <v>16.56</v>
      </c>
      <c r="CG100" s="251">
        <v>0</v>
      </c>
      <c r="CH100" s="251">
        <v>0</v>
      </c>
      <c r="CI100" s="251">
        <v>0</v>
      </c>
      <c r="CJ100" s="251">
        <v>0</v>
      </c>
      <c r="CK100" s="251">
        <v>29.58</v>
      </c>
      <c r="CL100" s="251">
        <v>17.839999799999998</v>
      </c>
      <c r="CM100" s="251">
        <v>0.6</v>
      </c>
      <c r="CN100" s="251">
        <v>0</v>
      </c>
      <c r="CO100" s="251">
        <v>0</v>
      </c>
      <c r="CP100" s="251">
        <v>97.27999919999998</v>
      </c>
      <c r="CQ100" s="251">
        <v>36.54</v>
      </c>
      <c r="CR100" s="251">
        <v>1.2</v>
      </c>
      <c r="CS100" s="281">
        <v>41.361111666666666</v>
      </c>
      <c r="CT100" s="281">
        <v>7.416666666666667</v>
      </c>
      <c r="CU100" s="281">
        <v>0</v>
      </c>
      <c r="CV100" s="281">
        <v>73.73333333333333</v>
      </c>
      <c r="CW100" s="281">
        <v>38.333333333333336</v>
      </c>
      <c r="CX100" s="281">
        <v>0</v>
      </c>
      <c r="CY100" s="281">
        <v>0</v>
      </c>
      <c r="CZ100" s="281">
        <v>0</v>
      </c>
      <c r="DA100" s="281">
        <v>0</v>
      </c>
      <c r="DB100" s="281">
        <v>152.69444833333336</v>
      </c>
      <c r="DC100" s="281">
        <v>69.27777666666667</v>
      </c>
      <c r="DD100" s="281">
        <v>0</v>
      </c>
      <c r="DE100" s="281">
        <v>1217.6388766666673</v>
      </c>
      <c r="DF100" s="281">
        <v>484.8888916666663</v>
      </c>
      <c r="DG100" s="281">
        <v>23</v>
      </c>
    </row>
    <row r="101" spans="1:111" ht="14.25">
      <c r="A101" s="165">
        <v>836</v>
      </c>
      <c r="B101" s="166" t="s">
        <v>120</v>
      </c>
      <c r="C101" s="248">
        <v>0</v>
      </c>
      <c r="D101" s="248">
        <v>0</v>
      </c>
      <c r="E101" s="248">
        <v>2967</v>
      </c>
      <c r="F101" s="248">
        <v>0</v>
      </c>
      <c r="G101" s="248">
        <v>0</v>
      </c>
      <c r="H101" s="248">
        <v>2461.5</v>
      </c>
      <c r="I101" s="248">
        <v>7854</v>
      </c>
      <c r="J101" s="248">
        <v>4184.5</v>
      </c>
      <c r="K101" s="249">
        <v>0</v>
      </c>
      <c r="L101" s="249">
        <v>0</v>
      </c>
      <c r="M101" s="249">
        <v>0</v>
      </c>
      <c r="N101" s="249">
        <v>0</v>
      </c>
      <c r="O101" s="250">
        <v>15</v>
      </c>
      <c r="P101" s="250">
        <v>0</v>
      </c>
      <c r="Q101" s="251">
        <v>0</v>
      </c>
      <c r="R101" s="251">
        <v>0</v>
      </c>
      <c r="S101" s="251">
        <v>0</v>
      </c>
      <c r="T101" s="251">
        <v>0</v>
      </c>
      <c r="U101" s="251">
        <v>0</v>
      </c>
      <c r="V101" s="251">
        <v>0</v>
      </c>
      <c r="W101" s="251">
        <v>0</v>
      </c>
      <c r="X101" s="251">
        <v>0</v>
      </c>
      <c r="Y101" s="251">
        <v>0</v>
      </c>
      <c r="Z101" s="251">
        <v>0</v>
      </c>
      <c r="AA101" s="251">
        <v>0</v>
      </c>
      <c r="AB101" s="251">
        <v>0</v>
      </c>
      <c r="AC101" s="251">
        <v>0</v>
      </c>
      <c r="AD101" s="251">
        <v>36</v>
      </c>
      <c r="AE101" s="251">
        <v>18.6</v>
      </c>
      <c r="AF101" s="251">
        <v>0</v>
      </c>
      <c r="AG101" s="207">
        <v>0</v>
      </c>
      <c r="AH101" s="207">
        <v>0</v>
      </c>
      <c r="AI101" s="207">
        <v>0</v>
      </c>
      <c r="AJ101" s="207">
        <v>219.80526199999989</v>
      </c>
      <c r="AK101" s="207">
        <v>804.6115690000016</v>
      </c>
      <c r="AL101" s="207">
        <v>263.4626269999999</v>
      </c>
      <c r="AM101" s="207">
        <v>18.84</v>
      </c>
      <c r="AN101" s="207">
        <v>0</v>
      </c>
      <c r="AO101" s="207">
        <v>0</v>
      </c>
      <c r="AP101" s="207">
        <v>0</v>
      </c>
      <c r="AQ101" s="207">
        <v>0</v>
      </c>
      <c r="AR101" s="207">
        <v>0</v>
      </c>
      <c r="AS101" s="207">
        <v>0</v>
      </c>
      <c r="AT101" s="207">
        <v>0</v>
      </c>
      <c r="AU101" s="207">
        <v>0</v>
      </c>
      <c r="AV101" s="207">
        <v>0</v>
      </c>
      <c r="AW101" s="207">
        <v>4.8</v>
      </c>
      <c r="AX101" s="207">
        <v>3</v>
      </c>
      <c r="AY101" s="207">
        <v>0</v>
      </c>
      <c r="AZ101" s="207">
        <v>0</v>
      </c>
      <c r="BA101" s="207">
        <v>0</v>
      </c>
      <c r="BB101" s="207">
        <v>72.186315</v>
      </c>
      <c r="BC101" s="207">
        <v>22.119999999999997</v>
      </c>
      <c r="BD101" s="207">
        <v>0</v>
      </c>
      <c r="BE101" s="251">
        <v>0</v>
      </c>
      <c r="BF101" s="251">
        <v>0</v>
      </c>
      <c r="BG101" s="251">
        <v>0</v>
      </c>
      <c r="BH101" s="251">
        <v>0</v>
      </c>
      <c r="BI101" s="251">
        <v>0</v>
      </c>
      <c r="BJ101" s="251">
        <v>0</v>
      </c>
      <c r="BK101" s="251">
        <v>0</v>
      </c>
      <c r="BL101" s="251">
        <v>0</v>
      </c>
      <c r="BM101" s="251">
        <v>0</v>
      </c>
      <c r="BN101" s="251">
        <v>0</v>
      </c>
      <c r="BO101" s="251">
        <v>0</v>
      </c>
      <c r="BP101" s="251">
        <v>0</v>
      </c>
      <c r="BQ101" s="251">
        <v>1.7999999999999998</v>
      </c>
      <c r="BR101" s="251">
        <v>51.959999999999994</v>
      </c>
      <c r="BS101" s="251">
        <v>19.32</v>
      </c>
      <c r="BT101" s="251">
        <v>1.08</v>
      </c>
      <c r="BU101" s="251">
        <v>0</v>
      </c>
      <c r="BV101" s="251">
        <v>0</v>
      </c>
      <c r="BW101" s="251">
        <v>0</v>
      </c>
      <c r="BX101" s="251">
        <v>218.92022339999988</v>
      </c>
      <c r="BY101" s="251">
        <v>899.4644946000001</v>
      </c>
      <c r="BZ101" s="251">
        <v>308.7503532</v>
      </c>
      <c r="CA101" s="251">
        <v>17.962104599999996</v>
      </c>
      <c r="CB101" s="251">
        <v>0</v>
      </c>
      <c r="CC101" s="251">
        <v>0</v>
      </c>
      <c r="CD101" s="251">
        <v>0</v>
      </c>
      <c r="CE101" s="251">
        <v>0</v>
      </c>
      <c r="CF101" s="251">
        <v>0</v>
      </c>
      <c r="CG101" s="251">
        <v>0</v>
      </c>
      <c r="CH101" s="251">
        <v>0</v>
      </c>
      <c r="CI101" s="251">
        <v>0</v>
      </c>
      <c r="CJ101" s="251">
        <v>0</v>
      </c>
      <c r="CK101" s="251">
        <v>8.4</v>
      </c>
      <c r="CL101" s="251">
        <v>2.28</v>
      </c>
      <c r="CM101" s="251">
        <v>0.48</v>
      </c>
      <c r="CN101" s="251">
        <v>0</v>
      </c>
      <c r="CO101" s="251">
        <v>0</v>
      </c>
      <c r="CP101" s="251">
        <v>48.22692659999999</v>
      </c>
      <c r="CQ101" s="251">
        <v>26.651200799999998</v>
      </c>
      <c r="CR101" s="251">
        <v>1.08</v>
      </c>
      <c r="CS101" s="281">
        <v>0</v>
      </c>
      <c r="CT101" s="281">
        <v>0</v>
      </c>
      <c r="CU101" s="281">
        <v>0</v>
      </c>
      <c r="CV101" s="281">
        <v>0</v>
      </c>
      <c r="CW101" s="281">
        <v>0</v>
      </c>
      <c r="CX101" s="281">
        <v>0</v>
      </c>
      <c r="CY101" s="281">
        <v>0</v>
      </c>
      <c r="CZ101" s="281">
        <v>0</v>
      </c>
      <c r="DA101" s="281">
        <v>0</v>
      </c>
      <c r="DB101" s="281">
        <v>29.666666666666668</v>
      </c>
      <c r="DC101" s="281">
        <v>19.333333333333332</v>
      </c>
      <c r="DD101" s="281">
        <v>0</v>
      </c>
      <c r="DE101" s="281">
        <v>1007.8111516666665</v>
      </c>
      <c r="DF101" s="281">
        <v>362.27001666666666</v>
      </c>
      <c r="DG101" s="281">
        <v>14.72222166666667</v>
      </c>
    </row>
    <row r="102" spans="1:111" ht="14.25">
      <c r="A102" s="165">
        <v>851</v>
      </c>
      <c r="B102" s="166" t="s">
        <v>127</v>
      </c>
      <c r="C102" s="248">
        <v>0</v>
      </c>
      <c r="D102" s="248">
        <v>0</v>
      </c>
      <c r="E102" s="248">
        <v>10953</v>
      </c>
      <c r="F102" s="248">
        <v>0</v>
      </c>
      <c r="G102" s="248">
        <v>181</v>
      </c>
      <c r="H102" s="248">
        <v>3695</v>
      </c>
      <c r="I102" s="248">
        <v>4750.5</v>
      </c>
      <c r="J102" s="248">
        <v>4725</v>
      </c>
      <c r="K102" s="249">
        <v>0</v>
      </c>
      <c r="L102" s="249">
        <v>2</v>
      </c>
      <c r="M102" s="249">
        <v>1</v>
      </c>
      <c r="N102" s="249">
        <v>0</v>
      </c>
      <c r="O102" s="250">
        <v>30</v>
      </c>
      <c r="P102" s="250">
        <v>86</v>
      </c>
      <c r="Q102" s="251">
        <v>0</v>
      </c>
      <c r="R102" s="251">
        <v>26.23999999999999</v>
      </c>
      <c r="S102" s="251">
        <v>7.72</v>
      </c>
      <c r="T102" s="251">
        <v>0</v>
      </c>
      <c r="U102" s="251">
        <v>2.4</v>
      </c>
      <c r="V102" s="251">
        <v>117.8400000000001</v>
      </c>
      <c r="W102" s="251">
        <v>50.15999999999998</v>
      </c>
      <c r="X102" s="251">
        <v>0.6</v>
      </c>
      <c r="Y102" s="251">
        <v>0</v>
      </c>
      <c r="Z102" s="251">
        <v>0</v>
      </c>
      <c r="AA102" s="251">
        <v>0</v>
      </c>
      <c r="AB102" s="251">
        <v>0</v>
      </c>
      <c r="AC102" s="251">
        <v>12.599999999999996</v>
      </c>
      <c r="AD102" s="251">
        <v>97.8</v>
      </c>
      <c r="AE102" s="251">
        <v>37.2</v>
      </c>
      <c r="AF102" s="251">
        <v>0</v>
      </c>
      <c r="AG102" s="207">
        <v>0</v>
      </c>
      <c r="AH102" s="207">
        <v>0</v>
      </c>
      <c r="AI102" s="207">
        <v>0</v>
      </c>
      <c r="AJ102" s="207">
        <v>381.2400000000001</v>
      </c>
      <c r="AK102" s="207">
        <v>1269.2799999999977</v>
      </c>
      <c r="AL102" s="207">
        <v>424.6000000000006</v>
      </c>
      <c r="AM102" s="207">
        <v>38.08</v>
      </c>
      <c r="AN102" s="207">
        <v>12.319999999999999</v>
      </c>
      <c r="AO102" s="207">
        <v>2.4</v>
      </c>
      <c r="AP102" s="207">
        <v>0</v>
      </c>
      <c r="AQ102" s="207">
        <v>28.32</v>
      </c>
      <c r="AR102" s="207">
        <v>10.8</v>
      </c>
      <c r="AS102" s="207">
        <v>0</v>
      </c>
      <c r="AT102" s="207">
        <v>0</v>
      </c>
      <c r="AU102" s="207">
        <v>0</v>
      </c>
      <c r="AV102" s="207">
        <v>0</v>
      </c>
      <c r="AW102" s="207">
        <v>39</v>
      </c>
      <c r="AX102" s="207">
        <v>19.8</v>
      </c>
      <c r="AY102" s="207">
        <v>0</v>
      </c>
      <c r="AZ102" s="207">
        <v>0</v>
      </c>
      <c r="BA102" s="207">
        <v>0</v>
      </c>
      <c r="BB102" s="207">
        <v>135.36000000000013</v>
      </c>
      <c r="BC102" s="207">
        <v>69.04000000000002</v>
      </c>
      <c r="BD102" s="207">
        <v>3.5599999999999996</v>
      </c>
      <c r="BE102" s="251">
        <v>0</v>
      </c>
      <c r="BF102" s="251">
        <v>0</v>
      </c>
      <c r="BG102" s="251">
        <v>0</v>
      </c>
      <c r="BH102" s="251">
        <v>0</v>
      </c>
      <c r="BI102" s="251">
        <v>11.16</v>
      </c>
      <c r="BJ102" s="251">
        <v>77.1136002</v>
      </c>
      <c r="BK102" s="251">
        <v>34.1800002</v>
      </c>
      <c r="BL102" s="251">
        <v>0</v>
      </c>
      <c r="BM102" s="251">
        <v>0</v>
      </c>
      <c r="BN102" s="251">
        <v>0</v>
      </c>
      <c r="BO102" s="251">
        <v>0</v>
      </c>
      <c r="BP102" s="251">
        <v>0</v>
      </c>
      <c r="BQ102" s="251">
        <v>11.4</v>
      </c>
      <c r="BR102" s="251">
        <v>123.48</v>
      </c>
      <c r="BS102" s="251">
        <v>48.6</v>
      </c>
      <c r="BT102" s="251">
        <v>0</v>
      </c>
      <c r="BU102" s="251">
        <v>0</v>
      </c>
      <c r="BV102" s="251">
        <v>0</v>
      </c>
      <c r="BW102" s="251">
        <v>0</v>
      </c>
      <c r="BX102" s="251">
        <v>383.3820041999999</v>
      </c>
      <c r="BY102" s="251">
        <v>1217.2104060000015</v>
      </c>
      <c r="BZ102" s="251">
        <v>428.12760359999993</v>
      </c>
      <c r="CA102" s="251">
        <v>36.291999600000004</v>
      </c>
      <c r="CB102" s="251">
        <v>0</v>
      </c>
      <c r="CC102" s="251">
        <v>0</v>
      </c>
      <c r="CD102" s="251">
        <v>0</v>
      </c>
      <c r="CE102" s="251">
        <v>16.653599999999997</v>
      </c>
      <c r="CF102" s="251">
        <v>3</v>
      </c>
      <c r="CG102" s="251">
        <v>0</v>
      </c>
      <c r="CH102" s="251">
        <v>0</v>
      </c>
      <c r="CI102" s="251">
        <v>0</v>
      </c>
      <c r="CJ102" s="251">
        <v>0</v>
      </c>
      <c r="CK102" s="251">
        <v>26.4</v>
      </c>
      <c r="CL102" s="251">
        <v>5.3999999999999995</v>
      </c>
      <c r="CM102" s="251">
        <v>0.6</v>
      </c>
      <c r="CN102" s="251">
        <v>0</v>
      </c>
      <c r="CO102" s="251">
        <v>0</v>
      </c>
      <c r="CP102" s="251">
        <v>145.071201</v>
      </c>
      <c r="CQ102" s="251">
        <v>0.6</v>
      </c>
      <c r="CR102" s="251">
        <v>0</v>
      </c>
      <c r="CS102" s="281">
        <v>0</v>
      </c>
      <c r="CT102" s="281">
        <v>0</v>
      </c>
      <c r="CU102" s="281">
        <v>0</v>
      </c>
      <c r="CV102" s="281">
        <v>34.99999833333333</v>
      </c>
      <c r="CW102" s="281">
        <v>18.888888333333334</v>
      </c>
      <c r="CX102" s="281">
        <v>0</v>
      </c>
      <c r="CY102" s="281">
        <v>0</v>
      </c>
      <c r="CZ102" s="281">
        <v>0</v>
      </c>
      <c r="DA102" s="281">
        <v>0</v>
      </c>
      <c r="DB102" s="281">
        <v>0</v>
      </c>
      <c r="DC102" s="281">
        <v>5</v>
      </c>
      <c r="DD102" s="281">
        <v>0</v>
      </c>
      <c r="DE102" s="281">
        <v>1405.9866633333318</v>
      </c>
      <c r="DF102" s="281">
        <v>481.02444166666686</v>
      </c>
      <c r="DG102" s="281">
        <v>4.999999999999999</v>
      </c>
    </row>
    <row r="103" spans="1:111" ht="14.25">
      <c r="A103" s="165">
        <v>870</v>
      </c>
      <c r="B103" s="166" t="s">
        <v>139</v>
      </c>
      <c r="C103" s="248">
        <v>0</v>
      </c>
      <c r="D103" s="248">
        <v>0</v>
      </c>
      <c r="E103" s="248">
        <v>10324.5</v>
      </c>
      <c r="F103" s="248">
        <v>0</v>
      </c>
      <c r="G103" s="248">
        <v>0</v>
      </c>
      <c r="H103" s="248">
        <v>1231</v>
      </c>
      <c r="I103" s="248">
        <v>2672.5</v>
      </c>
      <c r="J103" s="248">
        <v>4574</v>
      </c>
      <c r="K103" s="249">
        <v>0</v>
      </c>
      <c r="L103" s="249">
        <v>0</v>
      </c>
      <c r="M103" s="249">
        <v>0</v>
      </c>
      <c r="N103" s="249">
        <v>0</v>
      </c>
      <c r="O103" s="250">
        <v>22</v>
      </c>
      <c r="P103" s="250">
        <v>93</v>
      </c>
      <c r="Q103" s="251">
        <v>13.199999999999996</v>
      </c>
      <c r="R103" s="251">
        <v>219.36000000000024</v>
      </c>
      <c r="S103" s="251">
        <v>87.4</v>
      </c>
      <c r="T103" s="251">
        <v>2.4</v>
      </c>
      <c r="U103" s="251">
        <v>0</v>
      </c>
      <c r="V103" s="251">
        <v>298.8</v>
      </c>
      <c r="W103" s="251">
        <v>112.2</v>
      </c>
      <c r="X103" s="251">
        <v>2.4</v>
      </c>
      <c r="Y103" s="251">
        <v>0</v>
      </c>
      <c r="Z103" s="251">
        <v>0</v>
      </c>
      <c r="AA103" s="251">
        <v>0</v>
      </c>
      <c r="AB103" s="251">
        <v>0</v>
      </c>
      <c r="AC103" s="251">
        <v>1.2</v>
      </c>
      <c r="AD103" s="251">
        <v>105</v>
      </c>
      <c r="AE103" s="251">
        <v>46.8</v>
      </c>
      <c r="AF103" s="251">
        <v>0</v>
      </c>
      <c r="AG103" s="207">
        <v>0</v>
      </c>
      <c r="AH103" s="207">
        <v>0</v>
      </c>
      <c r="AI103" s="207">
        <v>0</v>
      </c>
      <c r="AJ103" s="207">
        <v>254.65894600000004</v>
      </c>
      <c r="AK103" s="207">
        <v>694.5610419999987</v>
      </c>
      <c r="AL103" s="207">
        <v>238.39578600000002</v>
      </c>
      <c r="AM103" s="207">
        <v>37.34</v>
      </c>
      <c r="AN103" s="207">
        <v>49.8</v>
      </c>
      <c r="AO103" s="207">
        <v>24.400000000000002</v>
      </c>
      <c r="AP103" s="207">
        <v>0.6</v>
      </c>
      <c r="AQ103" s="207">
        <v>44.4</v>
      </c>
      <c r="AR103" s="207">
        <v>24.6</v>
      </c>
      <c r="AS103" s="207">
        <v>0.6</v>
      </c>
      <c r="AT103" s="207">
        <v>0</v>
      </c>
      <c r="AU103" s="207">
        <v>0</v>
      </c>
      <c r="AV103" s="207">
        <v>0</v>
      </c>
      <c r="AW103" s="207">
        <v>12.600000000000001</v>
      </c>
      <c r="AX103" s="207">
        <v>6</v>
      </c>
      <c r="AY103" s="207">
        <v>0</v>
      </c>
      <c r="AZ103" s="207">
        <v>0</v>
      </c>
      <c r="BA103" s="207">
        <v>0</v>
      </c>
      <c r="BB103" s="207">
        <v>78.84000000000002</v>
      </c>
      <c r="BC103" s="207">
        <v>31.08</v>
      </c>
      <c r="BD103" s="207">
        <v>1.2</v>
      </c>
      <c r="BE103" s="251">
        <v>37.199999999999996</v>
      </c>
      <c r="BF103" s="251">
        <v>189.6</v>
      </c>
      <c r="BG103" s="251">
        <v>65.39999999999999</v>
      </c>
      <c r="BH103" s="251">
        <v>4.8</v>
      </c>
      <c r="BI103" s="251">
        <v>3</v>
      </c>
      <c r="BJ103" s="251">
        <v>302.4</v>
      </c>
      <c r="BK103" s="251">
        <v>127.19999999999999</v>
      </c>
      <c r="BL103" s="251">
        <v>1.7999999999999998</v>
      </c>
      <c r="BM103" s="251">
        <v>0</v>
      </c>
      <c r="BN103" s="251">
        <v>0</v>
      </c>
      <c r="BO103" s="251">
        <v>0</v>
      </c>
      <c r="BP103" s="251">
        <v>0</v>
      </c>
      <c r="BQ103" s="251">
        <v>0</v>
      </c>
      <c r="BR103" s="251">
        <v>103.8</v>
      </c>
      <c r="BS103" s="251">
        <v>42.6</v>
      </c>
      <c r="BT103" s="251">
        <v>0</v>
      </c>
      <c r="BU103" s="251">
        <v>0</v>
      </c>
      <c r="BV103" s="251">
        <v>0</v>
      </c>
      <c r="BW103" s="251">
        <v>0</v>
      </c>
      <c r="BX103" s="251">
        <v>188.47686419999994</v>
      </c>
      <c r="BY103" s="251">
        <v>649.4929847999994</v>
      </c>
      <c r="BZ103" s="251">
        <v>207.5591550000001</v>
      </c>
      <c r="CA103" s="251">
        <v>40.559999399999995</v>
      </c>
      <c r="CB103" s="251">
        <v>39</v>
      </c>
      <c r="CC103" s="251">
        <v>10.799999999999999</v>
      </c>
      <c r="CD103" s="251">
        <v>1.7999999999999998</v>
      </c>
      <c r="CE103" s="251">
        <v>37.8</v>
      </c>
      <c r="CF103" s="251">
        <v>21.599999999999998</v>
      </c>
      <c r="CG103" s="251">
        <v>0</v>
      </c>
      <c r="CH103" s="251">
        <v>0</v>
      </c>
      <c r="CI103" s="251">
        <v>0</v>
      </c>
      <c r="CJ103" s="251">
        <v>0</v>
      </c>
      <c r="CK103" s="251">
        <v>15.6</v>
      </c>
      <c r="CL103" s="251">
        <v>9</v>
      </c>
      <c r="CM103" s="251">
        <v>0</v>
      </c>
      <c r="CN103" s="251">
        <v>0</v>
      </c>
      <c r="CO103" s="251">
        <v>0</v>
      </c>
      <c r="CP103" s="251">
        <v>54.6199152</v>
      </c>
      <c r="CQ103" s="251">
        <v>17.5999998</v>
      </c>
      <c r="CR103" s="251">
        <v>0</v>
      </c>
      <c r="CS103" s="281">
        <v>145.66666666666669</v>
      </c>
      <c r="CT103" s="281">
        <v>61.66666666666667</v>
      </c>
      <c r="CU103" s="281">
        <v>3.3333333333333335</v>
      </c>
      <c r="CV103" s="281">
        <v>85</v>
      </c>
      <c r="CW103" s="281">
        <v>28.333333333333336</v>
      </c>
      <c r="CX103" s="281">
        <v>0</v>
      </c>
      <c r="CY103" s="281">
        <v>0</v>
      </c>
      <c r="CZ103" s="281">
        <v>0</v>
      </c>
      <c r="DA103" s="281">
        <v>0</v>
      </c>
      <c r="DB103" s="281">
        <v>6.666666666666667</v>
      </c>
      <c r="DC103" s="281">
        <v>0</v>
      </c>
      <c r="DD103" s="281">
        <v>0</v>
      </c>
      <c r="DE103" s="281">
        <v>806.2922266666665</v>
      </c>
      <c r="DF103" s="281">
        <v>237.19444333333342</v>
      </c>
      <c r="DG103" s="281">
        <v>4.333333333333334</v>
      </c>
    </row>
    <row r="104" spans="1:111" ht="14.25">
      <c r="A104" s="165">
        <v>317</v>
      </c>
      <c r="B104" s="166" t="s">
        <v>58</v>
      </c>
      <c r="C104" s="248">
        <v>0</v>
      </c>
      <c r="D104" s="248">
        <v>0</v>
      </c>
      <c r="E104" s="248">
        <v>25477</v>
      </c>
      <c r="F104" s="248">
        <v>0</v>
      </c>
      <c r="G104" s="248">
        <v>238</v>
      </c>
      <c r="H104" s="248">
        <v>11172</v>
      </c>
      <c r="I104" s="248">
        <v>3126</v>
      </c>
      <c r="J104" s="248">
        <v>7211.5</v>
      </c>
      <c r="K104" s="249">
        <v>0</v>
      </c>
      <c r="L104" s="249">
        <v>0</v>
      </c>
      <c r="M104" s="249">
        <v>1</v>
      </c>
      <c r="N104" s="249">
        <v>0</v>
      </c>
      <c r="O104" s="250">
        <v>45.500000000000014</v>
      </c>
      <c r="P104" s="250">
        <v>153</v>
      </c>
      <c r="Q104" s="251">
        <v>0</v>
      </c>
      <c r="R104" s="251">
        <v>0</v>
      </c>
      <c r="S104" s="251">
        <v>0</v>
      </c>
      <c r="T104" s="251">
        <v>0</v>
      </c>
      <c r="U104" s="251">
        <v>0</v>
      </c>
      <c r="V104" s="251">
        <v>1010.5999999999992</v>
      </c>
      <c r="W104" s="251">
        <v>493.56000000000034</v>
      </c>
      <c r="X104" s="251">
        <v>3</v>
      </c>
      <c r="Y104" s="251">
        <v>0</v>
      </c>
      <c r="Z104" s="251">
        <v>0</v>
      </c>
      <c r="AA104" s="251">
        <v>0</v>
      </c>
      <c r="AB104" s="251">
        <v>0</v>
      </c>
      <c r="AC104" s="251">
        <v>0</v>
      </c>
      <c r="AD104" s="251">
        <v>81</v>
      </c>
      <c r="AE104" s="251">
        <v>40.8</v>
      </c>
      <c r="AF104" s="251">
        <v>0</v>
      </c>
      <c r="AG104" s="207">
        <v>0</v>
      </c>
      <c r="AH104" s="207">
        <v>0</v>
      </c>
      <c r="AI104" s="207">
        <v>0</v>
      </c>
      <c r="AJ104" s="207">
        <v>425.28472500000004</v>
      </c>
      <c r="AK104" s="207">
        <v>1358.0036330000007</v>
      </c>
      <c r="AL104" s="207">
        <v>347.93735399999974</v>
      </c>
      <c r="AM104" s="207">
        <v>96.78105199999996</v>
      </c>
      <c r="AN104" s="207">
        <v>0</v>
      </c>
      <c r="AO104" s="207">
        <v>0</v>
      </c>
      <c r="AP104" s="207">
        <v>0</v>
      </c>
      <c r="AQ104" s="207">
        <v>70.8</v>
      </c>
      <c r="AR104" s="207">
        <v>40.8</v>
      </c>
      <c r="AS104" s="207">
        <v>0.6</v>
      </c>
      <c r="AT104" s="207">
        <v>0</v>
      </c>
      <c r="AU104" s="207">
        <v>0</v>
      </c>
      <c r="AV104" s="207">
        <v>0</v>
      </c>
      <c r="AW104" s="207">
        <v>2.4</v>
      </c>
      <c r="AX104" s="207">
        <v>0.6</v>
      </c>
      <c r="AY104" s="207">
        <v>0</v>
      </c>
      <c r="AZ104" s="207">
        <v>0</v>
      </c>
      <c r="BA104" s="207">
        <v>0</v>
      </c>
      <c r="BB104" s="207">
        <v>48.95473399999999</v>
      </c>
      <c r="BC104" s="207">
        <v>23.211578</v>
      </c>
      <c r="BD104" s="207">
        <v>4.2</v>
      </c>
      <c r="BE104" s="251">
        <v>0</v>
      </c>
      <c r="BF104" s="251">
        <v>0</v>
      </c>
      <c r="BG104" s="251">
        <v>0</v>
      </c>
      <c r="BH104" s="251">
        <v>0</v>
      </c>
      <c r="BI104" s="251">
        <v>1.2</v>
      </c>
      <c r="BJ104" s="251">
        <v>939.9599999999999</v>
      </c>
      <c r="BK104" s="251">
        <v>439.61999999999995</v>
      </c>
      <c r="BL104" s="251">
        <v>3</v>
      </c>
      <c r="BM104" s="251">
        <v>0</v>
      </c>
      <c r="BN104" s="251">
        <v>0</v>
      </c>
      <c r="BO104" s="251">
        <v>0</v>
      </c>
      <c r="BP104" s="251">
        <v>0</v>
      </c>
      <c r="BQ104" s="251">
        <v>0</v>
      </c>
      <c r="BR104" s="251">
        <v>118.19999999999999</v>
      </c>
      <c r="BS104" s="251">
        <v>61.5</v>
      </c>
      <c r="BT104" s="251">
        <v>0.6</v>
      </c>
      <c r="BU104" s="251">
        <v>0</v>
      </c>
      <c r="BV104" s="251">
        <v>0</v>
      </c>
      <c r="BW104" s="251">
        <v>0</v>
      </c>
      <c r="BX104" s="251">
        <v>463.3042163999998</v>
      </c>
      <c r="BY104" s="251">
        <v>1414.9076148000004</v>
      </c>
      <c r="BZ104" s="251">
        <v>360.78220920000007</v>
      </c>
      <c r="CA104" s="251">
        <v>53.33684280000001</v>
      </c>
      <c r="CB104" s="251">
        <v>0</v>
      </c>
      <c r="CC104" s="251">
        <v>0</v>
      </c>
      <c r="CD104" s="251">
        <v>0</v>
      </c>
      <c r="CE104" s="251">
        <v>52.8</v>
      </c>
      <c r="CF104" s="251">
        <v>27.599999999999998</v>
      </c>
      <c r="CG104" s="251">
        <v>0.6</v>
      </c>
      <c r="CH104" s="251">
        <v>0</v>
      </c>
      <c r="CI104" s="251">
        <v>0</v>
      </c>
      <c r="CJ104" s="251">
        <v>0</v>
      </c>
      <c r="CK104" s="251">
        <v>5.3999999999999995</v>
      </c>
      <c r="CL104" s="251">
        <v>6.6</v>
      </c>
      <c r="CM104" s="251">
        <v>0</v>
      </c>
      <c r="CN104" s="251">
        <v>0</v>
      </c>
      <c r="CO104" s="251">
        <v>0</v>
      </c>
      <c r="CP104" s="251">
        <v>75.03999960000003</v>
      </c>
      <c r="CQ104" s="251">
        <v>31.4705262</v>
      </c>
      <c r="CR104" s="251">
        <v>5.3999999999999995</v>
      </c>
      <c r="CS104" s="281">
        <v>0</v>
      </c>
      <c r="CT104" s="281">
        <v>0</v>
      </c>
      <c r="CU104" s="281">
        <v>0</v>
      </c>
      <c r="CV104" s="281">
        <v>89.00000000000001</v>
      </c>
      <c r="CW104" s="281">
        <v>38</v>
      </c>
      <c r="CX104" s="281">
        <v>0</v>
      </c>
      <c r="CY104" s="281">
        <v>0</v>
      </c>
      <c r="CZ104" s="281">
        <v>0</v>
      </c>
      <c r="DA104" s="281">
        <v>0</v>
      </c>
      <c r="DB104" s="281">
        <v>0</v>
      </c>
      <c r="DC104" s="281">
        <v>0</v>
      </c>
      <c r="DD104" s="281">
        <v>0</v>
      </c>
      <c r="DE104" s="281">
        <v>1466.0599783333355</v>
      </c>
      <c r="DF104" s="281">
        <v>406.7699933333334</v>
      </c>
      <c r="DG104" s="281">
        <v>20.000000000000007</v>
      </c>
    </row>
    <row r="105" spans="1:111" ht="14.25">
      <c r="A105" s="165">
        <v>807</v>
      </c>
      <c r="B105" s="166" t="s">
        <v>104</v>
      </c>
      <c r="C105" s="248">
        <v>0</v>
      </c>
      <c r="D105" s="248">
        <v>0</v>
      </c>
      <c r="E105" s="248">
        <v>7366</v>
      </c>
      <c r="F105" s="248">
        <v>0</v>
      </c>
      <c r="G105" s="248">
        <v>0</v>
      </c>
      <c r="H105" s="248">
        <v>1725</v>
      </c>
      <c r="I105" s="248">
        <v>3867</v>
      </c>
      <c r="J105" s="248">
        <v>6203.5</v>
      </c>
      <c r="K105" s="249">
        <v>0</v>
      </c>
      <c r="L105" s="249">
        <v>0</v>
      </c>
      <c r="M105" s="249">
        <v>0</v>
      </c>
      <c r="N105" s="249">
        <v>0</v>
      </c>
      <c r="O105" s="250">
        <v>14</v>
      </c>
      <c r="P105" s="250">
        <v>74</v>
      </c>
      <c r="Q105" s="251">
        <v>0</v>
      </c>
      <c r="R105" s="251">
        <v>0</v>
      </c>
      <c r="S105" s="251">
        <v>0</v>
      </c>
      <c r="T105" s="251">
        <v>0</v>
      </c>
      <c r="U105" s="251">
        <v>91.19999999999985</v>
      </c>
      <c r="V105" s="251">
        <v>557.6800000000005</v>
      </c>
      <c r="W105" s="251">
        <v>218.16000000000017</v>
      </c>
      <c r="X105" s="251">
        <v>1.7999999999999998</v>
      </c>
      <c r="Y105" s="251">
        <v>0</v>
      </c>
      <c r="Z105" s="251">
        <v>0</v>
      </c>
      <c r="AA105" s="251">
        <v>0</v>
      </c>
      <c r="AB105" s="251">
        <v>0</v>
      </c>
      <c r="AC105" s="251">
        <v>17.759999999999998</v>
      </c>
      <c r="AD105" s="251">
        <v>287.52</v>
      </c>
      <c r="AE105" s="251">
        <v>109.07999999999997</v>
      </c>
      <c r="AF105" s="251">
        <v>0.6</v>
      </c>
      <c r="AG105" s="207">
        <v>0</v>
      </c>
      <c r="AH105" s="207">
        <v>0</v>
      </c>
      <c r="AI105" s="207">
        <v>0</v>
      </c>
      <c r="AJ105" s="207">
        <v>234.905256</v>
      </c>
      <c r="AK105" s="207">
        <v>77.39894600000002</v>
      </c>
      <c r="AL105" s="207">
        <v>9.191578</v>
      </c>
      <c r="AM105" s="207">
        <v>0</v>
      </c>
      <c r="AN105" s="207">
        <v>0</v>
      </c>
      <c r="AO105" s="207">
        <v>0</v>
      </c>
      <c r="AP105" s="207">
        <v>0</v>
      </c>
      <c r="AQ105" s="207">
        <v>153.6</v>
      </c>
      <c r="AR105" s="207">
        <v>45.6</v>
      </c>
      <c r="AS105" s="207">
        <v>0.6</v>
      </c>
      <c r="AT105" s="207">
        <v>0</v>
      </c>
      <c r="AU105" s="207">
        <v>0</v>
      </c>
      <c r="AV105" s="207">
        <v>0</v>
      </c>
      <c r="AW105" s="207">
        <v>49.2</v>
      </c>
      <c r="AX105" s="207">
        <v>17.880000000000003</v>
      </c>
      <c r="AY105" s="207">
        <v>0</v>
      </c>
      <c r="AZ105" s="207">
        <v>0</v>
      </c>
      <c r="BA105" s="207">
        <v>0</v>
      </c>
      <c r="BB105" s="207">
        <v>6</v>
      </c>
      <c r="BC105" s="207">
        <v>0</v>
      </c>
      <c r="BD105" s="207">
        <v>0</v>
      </c>
      <c r="BE105" s="251">
        <v>0</v>
      </c>
      <c r="BF105" s="251">
        <v>0</v>
      </c>
      <c r="BG105" s="251">
        <v>0</v>
      </c>
      <c r="BH105" s="251">
        <v>0</v>
      </c>
      <c r="BI105" s="251">
        <v>58.67999999999999</v>
      </c>
      <c r="BJ105" s="251">
        <v>499.32</v>
      </c>
      <c r="BK105" s="251">
        <v>207</v>
      </c>
      <c r="BL105" s="251">
        <v>1.7999999999999998</v>
      </c>
      <c r="BM105" s="251">
        <v>0</v>
      </c>
      <c r="BN105" s="251">
        <v>0</v>
      </c>
      <c r="BO105" s="251">
        <v>0</v>
      </c>
      <c r="BP105" s="251">
        <v>0</v>
      </c>
      <c r="BQ105" s="251">
        <v>17.4</v>
      </c>
      <c r="BR105" s="251">
        <v>282.36</v>
      </c>
      <c r="BS105" s="251">
        <v>119.75999999999999</v>
      </c>
      <c r="BT105" s="251">
        <v>0.6</v>
      </c>
      <c r="BU105" s="251">
        <v>0</v>
      </c>
      <c r="BV105" s="251">
        <v>0</v>
      </c>
      <c r="BW105" s="251">
        <v>0</v>
      </c>
      <c r="BX105" s="251">
        <v>235.8673692</v>
      </c>
      <c r="BY105" s="251">
        <v>90.23157839999998</v>
      </c>
      <c r="BZ105" s="251">
        <v>19.522105200000013</v>
      </c>
      <c r="CA105" s="251">
        <v>1.2</v>
      </c>
      <c r="CB105" s="251">
        <v>0</v>
      </c>
      <c r="CC105" s="251">
        <v>0</v>
      </c>
      <c r="CD105" s="251">
        <v>0</v>
      </c>
      <c r="CE105" s="251">
        <v>105.6</v>
      </c>
      <c r="CF105" s="251">
        <v>46.32</v>
      </c>
      <c r="CG105" s="251">
        <v>0</v>
      </c>
      <c r="CH105" s="251">
        <v>0</v>
      </c>
      <c r="CI105" s="251">
        <v>0</v>
      </c>
      <c r="CJ105" s="251">
        <v>0</v>
      </c>
      <c r="CK105" s="251">
        <v>42.6</v>
      </c>
      <c r="CL105" s="251">
        <v>22.8</v>
      </c>
      <c r="CM105" s="251">
        <v>0</v>
      </c>
      <c r="CN105" s="251">
        <v>0</v>
      </c>
      <c r="CO105" s="251">
        <v>0</v>
      </c>
      <c r="CP105" s="251">
        <v>1.7999999999999998</v>
      </c>
      <c r="CQ105" s="251">
        <v>0.6</v>
      </c>
      <c r="CR105" s="251">
        <v>0</v>
      </c>
      <c r="CS105" s="281">
        <v>0</v>
      </c>
      <c r="CT105" s="281">
        <v>0</v>
      </c>
      <c r="CU105" s="281">
        <v>0</v>
      </c>
      <c r="CV105" s="281">
        <v>30.16666666666667</v>
      </c>
      <c r="CW105" s="281">
        <v>15.888888333333332</v>
      </c>
      <c r="CX105" s="281">
        <v>0.555555</v>
      </c>
      <c r="CY105" s="281">
        <v>0</v>
      </c>
      <c r="CZ105" s="281">
        <v>0</v>
      </c>
      <c r="DA105" s="281">
        <v>0</v>
      </c>
      <c r="DB105" s="281">
        <v>17.222221666666666</v>
      </c>
      <c r="DC105" s="281">
        <v>3.3333333333333335</v>
      </c>
      <c r="DD105" s="281">
        <v>0</v>
      </c>
      <c r="DE105" s="281">
        <v>506.7222233333339</v>
      </c>
      <c r="DF105" s="281">
        <v>184.49999999999994</v>
      </c>
      <c r="DG105" s="281">
        <v>3.3333333333333335</v>
      </c>
    </row>
    <row r="106" spans="1:111" ht="14.25">
      <c r="A106" s="165">
        <v>318</v>
      </c>
      <c r="B106" s="166" t="s">
        <v>59</v>
      </c>
      <c r="C106" s="248">
        <v>0</v>
      </c>
      <c r="D106" s="248">
        <v>0</v>
      </c>
      <c r="E106" s="248">
        <v>15690</v>
      </c>
      <c r="F106" s="248">
        <v>0</v>
      </c>
      <c r="G106" s="248">
        <v>0</v>
      </c>
      <c r="H106" s="248">
        <v>1295</v>
      </c>
      <c r="I106" s="248">
        <v>965</v>
      </c>
      <c r="J106" s="248">
        <v>6592</v>
      </c>
      <c r="K106" s="249">
        <v>0</v>
      </c>
      <c r="L106" s="249">
        <v>0</v>
      </c>
      <c r="M106" s="249">
        <v>0</v>
      </c>
      <c r="N106" s="249">
        <v>0</v>
      </c>
      <c r="O106" s="250">
        <v>25</v>
      </c>
      <c r="P106" s="250">
        <v>144</v>
      </c>
      <c r="Q106" s="251">
        <v>4.8</v>
      </c>
      <c r="R106" s="251">
        <v>41.4</v>
      </c>
      <c r="S106" s="251">
        <v>8.4</v>
      </c>
      <c r="T106" s="251">
        <v>1.7999999999999998</v>
      </c>
      <c r="U106" s="251">
        <v>5.04</v>
      </c>
      <c r="V106" s="251">
        <v>346.5600000000002</v>
      </c>
      <c r="W106" s="251">
        <v>193.8</v>
      </c>
      <c r="X106" s="251">
        <v>1.2</v>
      </c>
      <c r="Y106" s="251">
        <v>0</v>
      </c>
      <c r="Z106" s="251">
        <v>0</v>
      </c>
      <c r="AA106" s="251">
        <v>0</v>
      </c>
      <c r="AB106" s="251">
        <v>0</v>
      </c>
      <c r="AC106" s="251">
        <v>0</v>
      </c>
      <c r="AD106" s="251">
        <v>13.799999999999999</v>
      </c>
      <c r="AE106" s="251">
        <v>4.8</v>
      </c>
      <c r="AF106" s="251">
        <v>0</v>
      </c>
      <c r="AG106" s="207">
        <v>0</v>
      </c>
      <c r="AH106" s="207">
        <v>0</v>
      </c>
      <c r="AI106" s="207">
        <v>0</v>
      </c>
      <c r="AJ106" s="207">
        <v>169.75999999999982</v>
      </c>
      <c r="AK106" s="207">
        <v>1097.3000000000031</v>
      </c>
      <c r="AL106" s="207">
        <v>361.5800000000002</v>
      </c>
      <c r="AM106" s="207">
        <v>177.5</v>
      </c>
      <c r="AN106" s="207">
        <v>1.7999999999999998</v>
      </c>
      <c r="AO106" s="207">
        <v>0</v>
      </c>
      <c r="AP106" s="207">
        <v>0</v>
      </c>
      <c r="AQ106" s="207">
        <v>24.6</v>
      </c>
      <c r="AR106" s="207">
        <v>12.6</v>
      </c>
      <c r="AS106" s="207">
        <v>0.6</v>
      </c>
      <c r="AT106" s="207">
        <v>0</v>
      </c>
      <c r="AU106" s="207">
        <v>0</v>
      </c>
      <c r="AV106" s="207">
        <v>0</v>
      </c>
      <c r="AW106" s="207">
        <v>1.7999999999999998</v>
      </c>
      <c r="AX106" s="207">
        <v>1.2</v>
      </c>
      <c r="AY106" s="207">
        <v>0</v>
      </c>
      <c r="AZ106" s="207">
        <v>0</v>
      </c>
      <c r="BA106" s="207">
        <v>0</v>
      </c>
      <c r="BB106" s="207">
        <v>22.34</v>
      </c>
      <c r="BC106" s="207">
        <v>5.4</v>
      </c>
      <c r="BD106" s="207">
        <v>0</v>
      </c>
      <c r="BE106" s="251">
        <v>2.4</v>
      </c>
      <c r="BF106" s="251">
        <v>33.6</v>
      </c>
      <c r="BG106" s="251">
        <v>10.799999999999999</v>
      </c>
      <c r="BH106" s="251">
        <v>1.2</v>
      </c>
      <c r="BI106" s="251">
        <v>6</v>
      </c>
      <c r="BJ106" s="251">
        <v>351.96</v>
      </c>
      <c r="BK106" s="251">
        <v>175.2</v>
      </c>
      <c r="BL106" s="251">
        <v>3.5999999999999996</v>
      </c>
      <c r="BM106" s="251">
        <v>0</v>
      </c>
      <c r="BN106" s="251">
        <v>0</v>
      </c>
      <c r="BO106" s="251">
        <v>0</v>
      </c>
      <c r="BP106" s="251">
        <v>0</v>
      </c>
      <c r="BQ106" s="251">
        <v>0</v>
      </c>
      <c r="BR106" s="251">
        <v>7.8</v>
      </c>
      <c r="BS106" s="251">
        <v>2.4</v>
      </c>
      <c r="BT106" s="251">
        <v>0</v>
      </c>
      <c r="BU106" s="251">
        <v>0</v>
      </c>
      <c r="BV106" s="251">
        <v>0</v>
      </c>
      <c r="BW106" s="251">
        <v>0</v>
      </c>
      <c r="BX106" s="251">
        <v>148.88000039999991</v>
      </c>
      <c r="BY106" s="251">
        <v>1068.2828003999996</v>
      </c>
      <c r="BZ106" s="251">
        <v>356.98999979999985</v>
      </c>
      <c r="CA106" s="251">
        <v>165.66999959999993</v>
      </c>
      <c r="CB106" s="251">
        <v>1.2</v>
      </c>
      <c r="CC106" s="251">
        <v>1.2</v>
      </c>
      <c r="CD106" s="251">
        <v>0</v>
      </c>
      <c r="CE106" s="251">
        <v>25.8</v>
      </c>
      <c r="CF106" s="251">
        <v>10.2</v>
      </c>
      <c r="CG106" s="251">
        <v>0.6</v>
      </c>
      <c r="CH106" s="251">
        <v>0</v>
      </c>
      <c r="CI106" s="251">
        <v>0</v>
      </c>
      <c r="CJ106" s="251">
        <v>0</v>
      </c>
      <c r="CK106" s="251">
        <v>0</v>
      </c>
      <c r="CL106" s="251">
        <v>0</v>
      </c>
      <c r="CM106" s="251">
        <v>0</v>
      </c>
      <c r="CN106" s="251">
        <v>0</v>
      </c>
      <c r="CO106" s="251">
        <v>0</v>
      </c>
      <c r="CP106" s="251">
        <v>9.360000000000001</v>
      </c>
      <c r="CQ106" s="251">
        <v>5.3999999999999995</v>
      </c>
      <c r="CR106" s="251">
        <v>0</v>
      </c>
      <c r="CS106" s="281">
        <v>8.333333333333334</v>
      </c>
      <c r="CT106" s="281">
        <v>3.3333333333333335</v>
      </c>
      <c r="CU106" s="281">
        <v>1.6666666666666667</v>
      </c>
      <c r="CV106" s="281">
        <v>29.333333333333336</v>
      </c>
      <c r="CW106" s="281">
        <v>19.222221666666666</v>
      </c>
      <c r="CX106" s="281">
        <v>0</v>
      </c>
      <c r="CY106" s="281">
        <v>0</v>
      </c>
      <c r="CZ106" s="281">
        <v>0</v>
      </c>
      <c r="DA106" s="281">
        <v>0</v>
      </c>
      <c r="DB106" s="281">
        <v>0</v>
      </c>
      <c r="DC106" s="281">
        <v>0</v>
      </c>
      <c r="DD106" s="281">
        <v>0</v>
      </c>
      <c r="DE106" s="281">
        <v>699.3688833333327</v>
      </c>
      <c r="DF106" s="281">
        <v>287.0277716666669</v>
      </c>
      <c r="DG106" s="281">
        <v>11.111111666666671</v>
      </c>
    </row>
    <row r="107" spans="1:111" ht="14.25">
      <c r="A107" s="165">
        <v>354</v>
      </c>
      <c r="B107" s="166" t="s">
        <v>78</v>
      </c>
      <c r="C107" s="248">
        <v>0</v>
      </c>
      <c r="D107" s="248">
        <v>0</v>
      </c>
      <c r="E107" s="248">
        <v>19572.5</v>
      </c>
      <c r="F107" s="248">
        <v>0</v>
      </c>
      <c r="G107" s="248">
        <v>0</v>
      </c>
      <c r="H107" s="248">
        <v>7669.5</v>
      </c>
      <c r="I107" s="248">
        <v>980</v>
      </c>
      <c r="J107" s="248">
        <v>4214.5</v>
      </c>
      <c r="K107" s="249">
        <v>0</v>
      </c>
      <c r="L107" s="249">
        <v>0</v>
      </c>
      <c r="M107" s="249">
        <v>2</v>
      </c>
      <c r="N107" s="249">
        <v>1</v>
      </c>
      <c r="O107" s="250">
        <v>29</v>
      </c>
      <c r="P107" s="250">
        <v>29</v>
      </c>
      <c r="Q107" s="251">
        <v>21.60000000000001</v>
      </c>
      <c r="R107" s="251">
        <v>57.599999999999994</v>
      </c>
      <c r="S107" s="251">
        <v>19.2</v>
      </c>
      <c r="T107" s="251">
        <v>0</v>
      </c>
      <c r="U107" s="251">
        <v>18.6</v>
      </c>
      <c r="V107" s="251">
        <v>633.0200000000011</v>
      </c>
      <c r="W107" s="251">
        <v>287.9399999999998</v>
      </c>
      <c r="X107" s="251">
        <v>1.2</v>
      </c>
      <c r="Y107" s="251">
        <v>0</v>
      </c>
      <c r="Z107" s="251">
        <v>0</v>
      </c>
      <c r="AA107" s="251">
        <v>0</v>
      </c>
      <c r="AB107" s="251">
        <v>0</v>
      </c>
      <c r="AC107" s="251">
        <v>0</v>
      </c>
      <c r="AD107" s="251">
        <v>37.2</v>
      </c>
      <c r="AE107" s="251">
        <v>14.399999999999999</v>
      </c>
      <c r="AF107" s="251">
        <v>0</v>
      </c>
      <c r="AG107" s="207">
        <v>0</v>
      </c>
      <c r="AH107" s="207">
        <v>0</v>
      </c>
      <c r="AI107" s="207">
        <v>0</v>
      </c>
      <c r="AJ107" s="207">
        <v>641.6000000000004</v>
      </c>
      <c r="AK107" s="207">
        <v>1027.5399999999995</v>
      </c>
      <c r="AL107" s="207">
        <v>264.31999999999977</v>
      </c>
      <c r="AM107" s="207">
        <v>12</v>
      </c>
      <c r="AN107" s="207">
        <v>10.2</v>
      </c>
      <c r="AO107" s="207">
        <v>3.5999999999999996</v>
      </c>
      <c r="AP107" s="207">
        <v>0</v>
      </c>
      <c r="AQ107" s="207">
        <v>113.06000000000004</v>
      </c>
      <c r="AR107" s="207">
        <v>55.62000000000002</v>
      </c>
      <c r="AS107" s="207">
        <v>0</v>
      </c>
      <c r="AT107" s="207">
        <v>0</v>
      </c>
      <c r="AU107" s="207">
        <v>0</v>
      </c>
      <c r="AV107" s="207">
        <v>0</v>
      </c>
      <c r="AW107" s="207">
        <v>9.6</v>
      </c>
      <c r="AX107" s="207">
        <v>4.2</v>
      </c>
      <c r="AY107" s="207">
        <v>0</v>
      </c>
      <c r="AZ107" s="207">
        <v>0</v>
      </c>
      <c r="BA107" s="207">
        <v>0</v>
      </c>
      <c r="BB107" s="207">
        <v>160.41999999999996</v>
      </c>
      <c r="BC107" s="207">
        <v>59.16000000000002</v>
      </c>
      <c r="BD107" s="207">
        <v>1.2</v>
      </c>
      <c r="BE107" s="251">
        <v>22.2</v>
      </c>
      <c r="BF107" s="251">
        <v>58.8</v>
      </c>
      <c r="BG107" s="251">
        <v>23.4</v>
      </c>
      <c r="BH107" s="251">
        <v>0</v>
      </c>
      <c r="BI107" s="251">
        <v>36</v>
      </c>
      <c r="BJ107" s="251">
        <v>524.3199972</v>
      </c>
      <c r="BK107" s="251">
        <v>261.27999900000003</v>
      </c>
      <c r="BL107" s="251">
        <v>0</v>
      </c>
      <c r="BM107" s="251">
        <v>0</v>
      </c>
      <c r="BN107" s="251">
        <v>0</v>
      </c>
      <c r="BO107" s="251">
        <v>0</v>
      </c>
      <c r="BP107" s="251">
        <v>0</v>
      </c>
      <c r="BQ107" s="251">
        <v>0</v>
      </c>
      <c r="BR107" s="251">
        <v>50.9799996</v>
      </c>
      <c r="BS107" s="251">
        <v>17.3000004</v>
      </c>
      <c r="BT107" s="251">
        <v>0</v>
      </c>
      <c r="BU107" s="251">
        <v>0</v>
      </c>
      <c r="BV107" s="251">
        <v>0</v>
      </c>
      <c r="BW107" s="251">
        <v>0</v>
      </c>
      <c r="BX107" s="251">
        <v>600.7599995999999</v>
      </c>
      <c r="BY107" s="251">
        <v>1017.8399999999997</v>
      </c>
      <c r="BZ107" s="251">
        <v>321.8800001999999</v>
      </c>
      <c r="CA107" s="251">
        <v>6.6</v>
      </c>
      <c r="CB107" s="251">
        <v>6.6</v>
      </c>
      <c r="CC107" s="251">
        <v>1.2</v>
      </c>
      <c r="CD107" s="251">
        <v>0</v>
      </c>
      <c r="CE107" s="251">
        <v>85.13999940000001</v>
      </c>
      <c r="CF107" s="251">
        <v>45.84</v>
      </c>
      <c r="CG107" s="251">
        <v>0</v>
      </c>
      <c r="CH107" s="251">
        <v>0</v>
      </c>
      <c r="CI107" s="251">
        <v>0</v>
      </c>
      <c r="CJ107" s="251">
        <v>0</v>
      </c>
      <c r="CK107" s="251">
        <v>10.099999799999999</v>
      </c>
      <c r="CL107" s="251">
        <v>1.1800002</v>
      </c>
      <c r="CM107" s="251">
        <v>0</v>
      </c>
      <c r="CN107" s="251">
        <v>0</v>
      </c>
      <c r="CO107" s="251">
        <v>0</v>
      </c>
      <c r="CP107" s="251">
        <v>172.15999979999995</v>
      </c>
      <c r="CQ107" s="251">
        <v>19.2</v>
      </c>
      <c r="CR107" s="251">
        <v>1.7999999999999998</v>
      </c>
      <c r="CS107" s="281">
        <v>36.05555666666667</v>
      </c>
      <c r="CT107" s="281">
        <v>18.833335</v>
      </c>
      <c r="CU107" s="281">
        <v>0</v>
      </c>
      <c r="CV107" s="281">
        <v>367.47222333333326</v>
      </c>
      <c r="CW107" s="281">
        <v>184.50000166666666</v>
      </c>
      <c r="CX107" s="281">
        <v>0</v>
      </c>
      <c r="CY107" s="281">
        <v>0</v>
      </c>
      <c r="CZ107" s="281">
        <v>0</v>
      </c>
      <c r="DA107" s="281">
        <v>0</v>
      </c>
      <c r="DB107" s="281">
        <v>24.166665</v>
      </c>
      <c r="DC107" s="281">
        <v>7.722219999999999</v>
      </c>
      <c r="DD107" s="281">
        <v>0</v>
      </c>
      <c r="DE107" s="281">
        <v>1152.6944383333328</v>
      </c>
      <c r="DF107" s="281">
        <v>386.2777749999995</v>
      </c>
      <c r="DG107" s="281">
        <v>3.3333333333333335</v>
      </c>
    </row>
    <row r="108" spans="1:111" ht="14.25">
      <c r="A108" s="165">
        <v>372</v>
      </c>
      <c r="B108" s="166" t="s">
        <v>86</v>
      </c>
      <c r="C108" s="248">
        <v>1</v>
      </c>
      <c r="D108" s="248">
        <v>0</v>
      </c>
      <c r="E108" s="248">
        <v>12234.5</v>
      </c>
      <c r="F108" s="248">
        <v>0</v>
      </c>
      <c r="G108" s="248">
        <v>0</v>
      </c>
      <c r="H108" s="248">
        <v>2934.5</v>
      </c>
      <c r="I108" s="248">
        <v>10840.5</v>
      </c>
      <c r="J108" s="248">
        <v>13012.5</v>
      </c>
      <c r="K108" s="249">
        <v>0</v>
      </c>
      <c r="L108" s="249">
        <v>1</v>
      </c>
      <c r="M108" s="249">
        <v>0</v>
      </c>
      <c r="N108" s="249">
        <v>0</v>
      </c>
      <c r="O108" s="250">
        <v>39.5</v>
      </c>
      <c r="P108" s="250">
        <v>74</v>
      </c>
      <c r="Q108" s="251">
        <v>48.480000000000054</v>
      </c>
      <c r="R108" s="251">
        <v>130.24000000000007</v>
      </c>
      <c r="S108" s="251">
        <v>60</v>
      </c>
      <c r="T108" s="251">
        <v>0.6</v>
      </c>
      <c r="U108" s="251">
        <v>107.61999999999969</v>
      </c>
      <c r="V108" s="251">
        <v>505.6599999999995</v>
      </c>
      <c r="W108" s="251">
        <v>207.8399999999998</v>
      </c>
      <c r="X108" s="251">
        <v>0.6</v>
      </c>
      <c r="Y108" s="251">
        <v>0</v>
      </c>
      <c r="Z108" s="251">
        <v>0</v>
      </c>
      <c r="AA108" s="251">
        <v>0</v>
      </c>
      <c r="AB108" s="251">
        <v>0</v>
      </c>
      <c r="AC108" s="251">
        <v>24.400000000000013</v>
      </c>
      <c r="AD108" s="251">
        <v>382.7599999999998</v>
      </c>
      <c r="AE108" s="251">
        <v>198.2400000000001</v>
      </c>
      <c r="AF108" s="251">
        <v>0</v>
      </c>
      <c r="AG108" s="207">
        <v>0</v>
      </c>
      <c r="AH108" s="207">
        <v>0</v>
      </c>
      <c r="AI108" s="207">
        <v>0</v>
      </c>
      <c r="AJ108" s="207">
        <v>471.21999999999963</v>
      </c>
      <c r="AK108" s="207">
        <v>762.0599999999998</v>
      </c>
      <c r="AL108" s="207">
        <v>173.5</v>
      </c>
      <c r="AM108" s="207">
        <v>5.380000000000001</v>
      </c>
      <c r="AN108" s="207">
        <v>36.6</v>
      </c>
      <c r="AO108" s="207">
        <v>16.8</v>
      </c>
      <c r="AP108" s="207">
        <v>0.6</v>
      </c>
      <c r="AQ108" s="207">
        <v>92.64000000000003</v>
      </c>
      <c r="AR108" s="207">
        <v>39.95999999999999</v>
      </c>
      <c r="AS108" s="207">
        <v>0</v>
      </c>
      <c r="AT108" s="207">
        <v>0</v>
      </c>
      <c r="AU108" s="207">
        <v>0</v>
      </c>
      <c r="AV108" s="207">
        <v>0</v>
      </c>
      <c r="AW108" s="207">
        <v>84.6</v>
      </c>
      <c r="AX108" s="207">
        <v>38.4</v>
      </c>
      <c r="AY108" s="207">
        <v>0</v>
      </c>
      <c r="AZ108" s="207">
        <v>0</v>
      </c>
      <c r="BA108" s="207">
        <v>0</v>
      </c>
      <c r="BB108" s="207">
        <v>66.76000000000003</v>
      </c>
      <c r="BC108" s="207">
        <v>17.279999999999998</v>
      </c>
      <c r="BD108" s="207">
        <v>1.2</v>
      </c>
      <c r="BE108" s="251">
        <v>50.8400016</v>
      </c>
      <c r="BF108" s="251">
        <v>140.42000039999996</v>
      </c>
      <c r="BG108" s="251">
        <v>40.199999999999996</v>
      </c>
      <c r="BH108" s="251">
        <v>0</v>
      </c>
      <c r="BI108" s="251">
        <v>77.6199996</v>
      </c>
      <c r="BJ108" s="251">
        <v>381.1399998</v>
      </c>
      <c r="BK108" s="251">
        <v>158.7</v>
      </c>
      <c r="BL108" s="251">
        <v>0</v>
      </c>
      <c r="BM108" s="251">
        <v>0</v>
      </c>
      <c r="BN108" s="251">
        <v>0</v>
      </c>
      <c r="BO108" s="251">
        <v>0</v>
      </c>
      <c r="BP108" s="251">
        <v>0</v>
      </c>
      <c r="BQ108" s="251">
        <v>47.4</v>
      </c>
      <c r="BR108" s="251">
        <v>511.56</v>
      </c>
      <c r="BS108" s="251">
        <v>222.84</v>
      </c>
      <c r="BT108" s="251">
        <v>0</v>
      </c>
      <c r="BU108" s="251">
        <v>0</v>
      </c>
      <c r="BV108" s="251">
        <v>0</v>
      </c>
      <c r="BW108" s="251">
        <v>0</v>
      </c>
      <c r="BX108" s="251">
        <v>452.8719995999997</v>
      </c>
      <c r="BY108" s="251">
        <v>717.8032014000003</v>
      </c>
      <c r="BZ108" s="251">
        <v>208.23200039999998</v>
      </c>
      <c r="CA108" s="251">
        <v>3.8000003999999996</v>
      </c>
      <c r="CB108" s="251">
        <v>39.24</v>
      </c>
      <c r="CC108" s="251">
        <v>10.2</v>
      </c>
      <c r="CD108" s="251">
        <v>0</v>
      </c>
      <c r="CE108" s="251">
        <v>66</v>
      </c>
      <c r="CF108" s="251">
        <v>32.16</v>
      </c>
      <c r="CG108" s="251">
        <v>0</v>
      </c>
      <c r="CH108" s="251">
        <v>0</v>
      </c>
      <c r="CI108" s="251">
        <v>0</v>
      </c>
      <c r="CJ108" s="251">
        <v>0</v>
      </c>
      <c r="CK108" s="251">
        <v>101.39999999999999</v>
      </c>
      <c r="CL108" s="251">
        <v>53.4</v>
      </c>
      <c r="CM108" s="251">
        <v>0</v>
      </c>
      <c r="CN108" s="251">
        <v>0</v>
      </c>
      <c r="CO108" s="251">
        <v>0</v>
      </c>
      <c r="CP108" s="251">
        <v>70.97999999999998</v>
      </c>
      <c r="CQ108" s="251">
        <v>22.759999800000003</v>
      </c>
      <c r="CR108" s="251">
        <v>0</v>
      </c>
      <c r="CS108" s="281">
        <v>90.55555333333334</v>
      </c>
      <c r="CT108" s="281">
        <v>33.111111666666666</v>
      </c>
      <c r="CU108" s="281">
        <v>0</v>
      </c>
      <c r="CV108" s="281">
        <v>189.22222000000002</v>
      </c>
      <c r="CW108" s="281">
        <v>104.22222000000002</v>
      </c>
      <c r="CX108" s="281">
        <v>0</v>
      </c>
      <c r="CY108" s="281">
        <v>0</v>
      </c>
      <c r="CZ108" s="281">
        <v>0</v>
      </c>
      <c r="DA108" s="281">
        <v>0</v>
      </c>
      <c r="DB108" s="281">
        <v>286.38888833333334</v>
      </c>
      <c r="DC108" s="281">
        <v>133.66666666666669</v>
      </c>
      <c r="DD108" s="281">
        <v>0</v>
      </c>
      <c r="DE108" s="281">
        <v>1000.2777716666662</v>
      </c>
      <c r="DF108" s="281">
        <v>322.0944483333332</v>
      </c>
      <c r="DG108" s="281">
        <v>2.5</v>
      </c>
    </row>
    <row r="109" spans="1:111" ht="14.25">
      <c r="A109" s="165">
        <v>857</v>
      </c>
      <c r="B109" s="166" t="s">
        <v>131</v>
      </c>
      <c r="C109" s="248">
        <v>0</v>
      </c>
      <c r="D109" s="248">
        <v>0</v>
      </c>
      <c r="E109" s="248">
        <v>828</v>
      </c>
      <c r="F109" s="248">
        <v>0</v>
      </c>
      <c r="G109" s="248">
        <v>0</v>
      </c>
      <c r="H109" s="248">
        <v>0</v>
      </c>
      <c r="I109" s="248">
        <v>1983.5</v>
      </c>
      <c r="J109" s="248">
        <v>2461</v>
      </c>
      <c r="K109" s="249">
        <v>0</v>
      </c>
      <c r="L109" s="249">
        <v>1</v>
      </c>
      <c r="M109" s="249">
        <v>2</v>
      </c>
      <c r="N109" s="249">
        <v>2</v>
      </c>
      <c r="O109" s="250">
        <v>3</v>
      </c>
      <c r="P109" s="250">
        <v>45</v>
      </c>
      <c r="Q109" s="251">
        <v>0</v>
      </c>
      <c r="R109" s="251">
        <v>0</v>
      </c>
      <c r="S109" s="251">
        <v>0</v>
      </c>
      <c r="T109" s="251">
        <v>0</v>
      </c>
      <c r="U109" s="251">
        <v>0</v>
      </c>
      <c r="V109" s="251">
        <v>5.680000000000001</v>
      </c>
      <c r="W109" s="251">
        <v>0.3</v>
      </c>
      <c r="X109" s="251">
        <v>0</v>
      </c>
      <c r="Y109" s="251">
        <v>0</v>
      </c>
      <c r="Z109" s="251">
        <v>0</v>
      </c>
      <c r="AA109" s="251">
        <v>0</v>
      </c>
      <c r="AB109" s="251">
        <v>0</v>
      </c>
      <c r="AC109" s="251">
        <v>2.04</v>
      </c>
      <c r="AD109" s="251">
        <v>24.55999999999999</v>
      </c>
      <c r="AE109" s="251">
        <v>10.8</v>
      </c>
      <c r="AF109" s="251">
        <v>1.2</v>
      </c>
      <c r="AG109" s="207">
        <v>0</v>
      </c>
      <c r="AH109" s="207">
        <v>0</v>
      </c>
      <c r="AI109" s="207">
        <v>0</v>
      </c>
      <c r="AJ109" s="207">
        <v>15.325259</v>
      </c>
      <c r="AK109" s="207">
        <v>208.0694300000002</v>
      </c>
      <c r="AL109" s="207">
        <v>68.65578</v>
      </c>
      <c r="AM109" s="207">
        <v>5.28</v>
      </c>
      <c r="AN109" s="207">
        <v>0</v>
      </c>
      <c r="AO109" s="207">
        <v>0</v>
      </c>
      <c r="AP109" s="207">
        <v>0</v>
      </c>
      <c r="AQ109" s="207">
        <v>0.6</v>
      </c>
      <c r="AR109" s="207">
        <v>0</v>
      </c>
      <c r="AS109" s="207">
        <v>0</v>
      </c>
      <c r="AT109" s="207">
        <v>0</v>
      </c>
      <c r="AU109" s="207">
        <v>0</v>
      </c>
      <c r="AV109" s="207">
        <v>0</v>
      </c>
      <c r="AW109" s="207">
        <v>0.6</v>
      </c>
      <c r="AX109" s="207">
        <v>1.2</v>
      </c>
      <c r="AY109" s="207">
        <v>0</v>
      </c>
      <c r="AZ109" s="207">
        <v>0</v>
      </c>
      <c r="BA109" s="207">
        <v>0</v>
      </c>
      <c r="BB109" s="207">
        <v>0.6</v>
      </c>
      <c r="BC109" s="207">
        <v>0</v>
      </c>
      <c r="BD109" s="207">
        <v>0</v>
      </c>
      <c r="BE109" s="251">
        <v>0</v>
      </c>
      <c r="BF109" s="251">
        <v>0</v>
      </c>
      <c r="BG109" s="251">
        <v>0</v>
      </c>
      <c r="BH109" s="251">
        <v>0</v>
      </c>
      <c r="BI109" s="251">
        <v>0</v>
      </c>
      <c r="BJ109" s="251">
        <v>3.6400002000000002</v>
      </c>
      <c r="BK109" s="251">
        <v>1.92</v>
      </c>
      <c r="BL109" s="251">
        <v>0</v>
      </c>
      <c r="BM109" s="251">
        <v>0</v>
      </c>
      <c r="BN109" s="251">
        <v>0</v>
      </c>
      <c r="BO109" s="251">
        <v>0</v>
      </c>
      <c r="BP109" s="251">
        <v>0</v>
      </c>
      <c r="BQ109" s="251">
        <v>0.6</v>
      </c>
      <c r="BR109" s="251">
        <v>25.280001000000002</v>
      </c>
      <c r="BS109" s="251">
        <v>10.7200002</v>
      </c>
      <c r="BT109" s="251">
        <v>0</v>
      </c>
      <c r="BU109" s="251">
        <v>0</v>
      </c>
      <c r="BV109" s="251">
        <v>0</v>
      </c>
      <c r="BW109" s="251">
        <v>0</v>
      </c>
      <c r="BX109" s="251">
        <v>22.139633399999997</v>
      </c>
      <c r="BY109" s="251">
        <v>184.1174855999999</v>
      </c>
      <c r="BZ109" s="251">
        <v>74.1842154</v>
      </c>
      <c r="CA109" s="251">
        <v>9.037473599999998</v>
      </c>
      <c r="CB109" s="251">
        <v>0</v>
      </c>
      <c r="CC109" s="251">
        <v>0</v>
      </c>
      <c r="CD109" s="251">
        <v>0</v>
      </c>
      <c r="CE109" s="251">
        <v>0</v>
      </c>
      <c r="CF109" s="251">
        <v>0</v>
      </c>
      <c r="CG109" s="251">
        <v>0</v>
      </c>
      <c r="CH109" s="251">
        <v>0</v>
      </c>
      <c r="CI109" s="251">
        <v>0</v>
      </c>
      <c r="CJ109" s="251">
        <v>0</v>
      </c>
      <c r="CK109" s="251">
        <v>0.6</v>
      </c>
      <c r="CL109" s="251">
        <v>0</v>
      </c>
      <c r="CM109" s="251">
        <v>0</v>
      </c>
      <c r="CN109" s="251">
        <v>0</v>
      </c>
      <c r="CO109" s="251">
        <v>0</v>
      </c>
      <c r="CP109" s="251">
        <v>2.2926318</v>
      </c>
      <c r="CQ109" s="251">
        <v>0</v>
      </c>
      <c r="CR109" s="251">
        <v>0</v>
      </c>
      <c r="CS109" s="281">
        <v>0</v>
      </c>
      <c r="CT109" s="281">
        <v>0</v>
      </c>
      <c r="CU109" s="281">
        <v>0</v>
      </c>
      <c r="CV109" s="281">
        <v>4.11111</v>
      </c>
      <c r="CW109" s="281">
        <v>2.6111100000000005</v>
      </c>
      <c r="CX109" s="281">
        <v>0</v>
      </c>
      <c r="CY109" s="281">
        <v>0</v>
      </c>
      <c r="CZ109" s="281">
        <v>0</v>
      </c>
      <c r="DA109" s="281">
        <v>0</v>
      </c>
      <c r="DB109" s="281">
        <v>27.972221666666666</v>
      </c>
      <c r="DC109" s="281">
        <v>14.11111166666667</v>
      </c>
      <c r="DD109" s="281">
        <v>0</v>
      </c>
      <c r="DE109" s="281">
        <v>252.7888866666665</v>
      </c>
      <c r="DF109" s="281">
        <v>87.46888833333334</v>
      </c>
      <c r="DG109" s="281">
        <v>1.2866666666666668</v>
      </c>
    </row>
    <row r="110" spans="1:111" ht="14.25">
      <c r="A110" s="165">
        <v>355</v>
      </c>
      <c r="B110" s="166" t="s">
        <v>79</v>
      </c>
      <c r="C110" s="248">
        <v>0</v>
      </c>
      <c r="D110" s="248">
        <v>0</v>
      </c>
      <c r="E110" s="248">
        <v>19691.5</v>
      </c>
      <c r="F110" s="248">
        <v>0</v>
      </c>
      <c r="G110" s="248">
        <v>0</v>
      </c>
      <c r="H110" s="248">
        <v>6924.5</v>
      </c>
      <c r="I110" s="248">
        <v>1448.5</v>
      </c>
      <c r="J110" s="248">
        <v>3670</v>
      </c>
      <c r="K110" s="249">
        <v>0</v>
      </c>
      <c r="L110" s="249">
        <v>0</v>
      </c>
      <c r="M110" s="249">
        <v>1</v>
      </c>
      <c r="N110" s="249">
        <v>0</v>
      </c>
      <c r="O110" s="250">
        <v>68</v>
      </c>
      <c r="P110" s="250">
        <v>148</v>
      </c>
      <c r="Q110" s="251">
        <v>0</v>
      </c>
      <c r="R110" s="251">
        <v>0</v>
      </c>
      <c r="S110" s="251">
        <v>0</v>
      </c>
      <c r="T110" s="251">
        <v>0</v>
      </c>
      <c r="U110" s="251">
        <v>8.399999999999999</v>
      </c>
      <c r="V110" s="251">
        <v>909.4000000000001</v>
      </c>
      <c r="W110" s="251">
        <v>508.2</v>
      </c>
      <c r="X110" s="251">
        <v>0</v>
      </c>
      <c r="Y110" s="251">
        <v>0</v>
      </c>
      <c r="Z110" s="251">
        <v>0</v>
      </c>
      <c r="AA110" s="251">
        <v>0</v>
      </c>
      <c r="AB110" s="251">
        <v>0</v>
      </c>
      <c r="AC110" s="251">
        <v>0</v>
      </c>
      <c r="AD110" s="251">
        <v>78</v>
      </c>
      <c r="AE110" s="251">
        <v>34.2</v>
      </c>
      <c r="AF110" s="251">
        <v>0</v>
      </c>
      <c r="AG110" s="207">
        <v>0</v>
      </c>
      <c r="AH110" s="207">
        <v>0</v>
      </c>
      <c r="AI110" s="207">
        <v>0</v>
      </c>
      <c r="AJ110" s="207">
        <v>687.6799999999994</v>
      </c>
      <c r="AK110" s="207">
        <v>989.8799999999994</v>
      </c>
      <c r="AL110" s="207">
        <v>185.12000000000006</v>
      </c>
      <c r="AM110" s="207">
        <v>144.60000000000005</v>
      </c>
      <c r="AN110" s="207">
        <v>0</v>
      </c>
      <c r="AO110" s="207">
        <v>0</v>
      </c>
      <c r="AP110" s="207">
        <v>0</v>
      </c>
      <c r="AQ110" s="207">
        <v>226.2</v>
      </c>
      <c r="AR110" s="207">
        <v>111.6</v>
      </c>
      <c r="AS110" s="207">
        <v>0</v>
      </c>
      <c r="AT110" s="207">
        <v>0</v>
      </c>
      <c r="AU110" s="207">
        <v>0</v>
      </c>
      <c r="AV110" s="207">
        <v>0</v>
      </c>
      <c r="AW110" s="207">
        <v>16.2</v>
      </c>
      <c r="AX110" s="207">
        <v>7.199999999999999</v>
      </c>
      <c r="AY110" s="207">
        <v>0</v>
      </c>
      <c r="AZ110" s="207">
        <v>0</v>
      </c>
      <c r="BA110" s="207">
        <v>0</v>
      </c>
      <c r="BB110" s="207">
        <v>100.80000000000004</v>
      </c>
      <c r="BC110" s="207">
        <v>13.799999999999999</v>
      </c>
      <c r="BD110" s="207">
        <v>5.4</v>
      </c>
      <c r="BE110" s="251">
        <v>0</v>
      </c>
      <c r="BF110" s="251">
        <v>0</v>
      </c>
      <c r="BG110" s="251">
        <v>0</v>
      </c>
      <c r="BH110" s="251">
        <v>0</v>
      </c>
      <c r="BI110" s="251">
        <v>0</v>
      </c>
      <c r="BJ110" s="251">
        <v>851.4</v>
      </c>
      <c r="BK110" s="251">
        <v>474</v>
      </c>
      <c r="BL110" s="251">
        <v>0.6</v>
      </c>
      <c r="BM110" s="251">
        <v>0</v>
      </c>
      <c r="BN110" s="251">
        <v>0</v>
      </c>
      <c r="BO110" s="251">
        <v>0</v>
      </c>
      <c r="BP110" s="251">
        <v>0</v>
      </c>
      <c r="BQ110" s="251">
        <v>0</v>
      </c>
      <c r="BR110" s="251">
        <v>71.6599974</v>
      </c>
      <c r="BS110" s="251">
        <v>36.7599984</v>
      </c>
      <c r="BT110" s="251">
        <v>0.6</v>
      </c>
      <c r="BU110" s="251">
        <v>0</v>
      </c>
      <c r="BV110" s="251">
        <v>0</v>
      </c>
      <c r="BW110" s="251">
        <v>0</v>
      </c>
      <c r="BX110" s="251">
        <v>659.3924004000006</v>
      </c>
      <c r="BY110" s="251">
        <v>1029.1040010000015</v>
      </c>
      <c r="BZ110" s="251">
        <v>184.99999979999996</v>
      </c>
      <c r="CA110" s="251">
        <v>158.4</v>
      </c>
      <c r="CB110" s="251">
        <v>0</v>
      </c>
      <c r="CC110" s="251">
        <v>0</v>
      </c>
      <c r="CD110" s="251">
        <v>0</v>
      </c>
      <c r="CE110" s="251">
        <v>220.79999999999998</v>
      </c>
      <c r="CF110" s="251">
        <v>118.19999999999999</v>
      </c>
      <c r="CG110" s="251">
        <v>0.6</v>
      </c>
      <c r="CH110" s="251">
        <v>0</v>
      </c>
      <c r="CI110" s="251">
        <v>0</v>
      </c>
      <c r="CJ110" s="251">
        <v>0</v>
      </c>
      <c r="CK110" s="251">
        <v>18.1599972</v>
      </c>
      <c r="CL110" s="251">
        <v>9.059998199999999</v>
      </c>
      <c r="CM110" s="251">
        <v>0</v>
      </c>
      <c r="CN110" s="251">
        <v>0</v>
      </c>
      <c r="CO110" s="251">
        <v>0</v>
      </c>
      <c r="CP110" s="251">
        <v>140.4</v>
      </c>
      <c r="CQ110" s="251">
        <v>9</v>
      </c>
      <c r="CR110" s="251">
        <v>7.8</v>
      </c>
      <c r="CS110" s="281">
        <v>0</v>
      </c>
      <c r="CT110" s="281">
        <v>0</v>
      </c>
      <c r="CU110" s="281">
        <v>0</v>
      </c>
      <c r="CV110" s="281">
        <v>428.33334</v>
      </c>
      <c r="CW110" s="281">
        <v>271.66667</v>
      </c>
      <c r="CX110" s="281">
        <v>0</v>
      </c>
      <c r="CY110" s="281">
        <v>0</v>
      </c>
      <c r="CZ110" s="281">
        <v>0</v>
      </c>
      <c r="DA110" s="281">
        <v>0</v>
      </c>
      <c r="DB110" s="281">
        <v>51.66666666666667</v>
      </c>
      <c r="DC110" s="281">
        <v>15</v>
      </c>
      <c r="DD110" s="281">
        <v>0</v>
      </c>
      <c r="DE110" s="281">
        <v>1153.4566583333342</v>
      </c>
      <c r="DF110" s="281">
        <v>210.36111166666691</v>
      </c>
      <c r="DG110" s="281">
        <v>86.16666666666664</v>
      </c>
    </row>
    <row r="111" spans="1:111" ht="14.25">
      <c r="A111" s="165">
        <v>333</v>
      </c>
      <c r="B111" s="166" t="s">
        <v>65</v>
      </c>
      <c r="C111" s="248">
        <v>0</v>
      </c>
      <c r="D111" s="248">
        <v>0</v>
      </c>
      <c r="E111" s="248">
        <v>26912.5</v>
      </c>
      <c r="F111" s="248">
        <v>0</v>
      </c>
      <c r="G111" s="248">
        <v>0</v>
      </c>
      <c r="H111" s="248">
        <v>5777</v>
      </c>
      <c r="I111" s="248">
        <v>5394</v>
      </c>
      <c r="J111" s="248">
        <v>13105</v>
      </c>
      <c r="K111" s="249">
        <v>0</v>
      </c>
      <c r="L111" s="249">
        <v>0</v>
      </c>
      <c r="M111" s="249">
        <v>2</v>
      </c>
      <c r="N111" s="249">
        <v>1</v>
      </c>
      <c r="O111" s="250">
        <v>61</v>
      </c>
      <c r="P111" s="250">
        <v>200</v>
      </c>
      <c r="Q111" s="251">
        <v>0</v>
      </c>
      <c r="R111" s="251">
        <v>0</v>
      </c>
      <c r="S111" s="251">
        <v>0</v>
      </c>
      <c r="T111" s="251">
        <v>0</v>
      </c>
      <c r="U111" s="251">
        <v>7.199999999999998</v>
      </c>
      <c r="V111" s="251">
        <v>1378.6999999999978</v>
      </c>
      <c r="W111" s="251">
        <v>616.32</v>
      </c>
      <c r="X111" s="251">
        <v>3.5999999999999996</v>
      </c>
      <c r="Y111" s="251">
        <v>0</v>
      </c>
      <c r="Z111" s="251">
        <v>0</v>
      </c>
      <c r="AA111" s="251">
        <v>0</v>
      </c>
      <c r="AB111" s="251">
        <v>0</v>
      </c>
      <c r="AC111" s="251">
        <v>4.2</v>
      </c>
      <c r="AD111" s="251">
        <v>267</v>
      </c>
      <c r="AE111" s="251">
        <v>101.4</v>
      </c>
      <c r="AF111" s="251">
        <v>0</v>
      </c>
      <c r="AG111" s="207">
        <v>0</v>
      </c>
      <c r="AH111" s="207">
        <v>0</v>
      </c>
      <c r="AI111" s="207">
        <v>0</v>
      </c>
      <c r="AJ111" s="207">
        <v>904.6600000000004</v>
      </c>
      <c r="AK111" s="207">
        <v>1076.8199999999983</v>
      </c>
      <c r="AL111" s="207">
        <v>308.6399999999998</v>
      </c>
      <c r="AM111" s="207">
        <v>4.8</v>
      </c>
      <c r="AN111" s="207">
        <v>0</v>
      </c>
      <c r="AO111" s="207">
        <v>0</v>
      </c>
      <c r="AP111" s="207">
        <v>0</v>
      </c>
      <c r="AQ111" s="207">
        <v>213</v>
      </c>
      <c r="AR111" s="207">
        <v>105.6</v>
      </c>
      <c r="AS111" s="207">
        <v>1.7999999999999998</v>
      </c>
      <c r="AT111" s="207">
        <v>0</v>
      </c>
      <c r="AU111" s="207">
        <v>0</v>
      </c>
      <c r="AV111" s="207">
        <v>0</v>
      </c>
      <c r="AW111" s="207">
        <v>40.2</v>
      </c>
      <c r="AX111" s="207">
        <v>27.000000000000004</v>
      </c>
      <c r="AY111" s="207">
        <v>0</v>
      </c>
      <c r="AZ111" s="207">
        <v>0</v>
      </c>
      <c r="BA111" s="207">
        <v>0</v>
      </c>
      <c r="BB111" s="207">
        <v>115.30000000000001</v>
      </c>
      <c r="BC111" s="207">
        <v>53.63999999999998</v>
      </c>
      <c r="BD111" s="207">
        <v>3</v>
      </c>
      <c r="BE111" s="251">
        <v>0</v>
      </c>
      <c r="BF111" s="251">
        <v>0</v>
      </c>
      <c r="BG111" s="251">
        <v>0</v>
      </c>
      <c r="BH111" s="251">
        <v>0</v>
      </c>
      <c r="BI111" s="251">
        <v>6</v>
      </c>
      <c r="BJ111" s="251">
        <v>1275.9599999999998</v>
      </c>
      <c r="BK111" s="251">
        <v>525.96</v>
      </c>
      <c r="BL111" s="251">
        <v>0</v>
      </c>
      <c r="BM111" s="251">
        <v>0</v>
      </c>
      <c r="BN111" s="251">
        <v>0</v>
      </c>
      <c r="BO111" s="251">
        <v>0</v>
      </c>
      <c r="BP111" s="251">
        <v>0</v>
      </c>
      <c r="BQ111" s="251">
        <v>9</v>
      </c>
      <c r="BR111" s="251">
        <v>285.59999999999997</v>
      </c>
      <c r="BS111" s="251">
        <v>123</v>
      </c>
      <c r="BT111" s="251">
        <v>0</v>
      </c>
      <c r="BU111" s="251">
        <v>0</v>
      </c>
      <c r="BV111" s="251">
        <v>0</v>
      </c>
      <c r="BW111" s="251">
        <v>0</v>
      </c>
      <c r="BX111" s="251">
        <v>884.4899982000005</v>
      </c>
      <c r="BY111" s="251">
        <v>1109.7699989999999</v>
      </c>
      <c r="BZ111" s="251">
        <v>313.36000020000006</v>
      </c>
      <c r="CA111" s="251">
        <v>13.68</v>
      </c>
      <c r="CB111" s="251">
        <v>0</v>
      </c>
      <c r="CC111" s="251">
        <v>0</v>
      </c>
      <c r="CD111" s="251">
        <v>0</v>
      </c>
      <c r="CE111" s="251">
        <v>175.2</v>
      </c>
      <c r="CF111" s="251">
        <v>82.8</v>
      </c>
      <c r="CG111" s="251">
        <v>0</v>
      </c>
      <c r="CH111" s="251">
        <v>0</v>
      </c>
      <c r="CI111" s="251">
        <v>0</v>
      </c>
      <c r="CJ111" s="251">
        <v>0</v>
      </c>
      <c r="CK111" s="251">
        <v>46.199999999999996</v>
      </c>
      <c r="CL111" s="251">
        <v>22.2</v>
      </c>
      <c r="CM111" s="251">
        <v>0</v>
      </c>
      <c r="CN111" s="251">
        <v>0</v>
      </c>
      <c r="CO111" s="251">
        <v>0</v>
      </c>
      <c r="CP111" s="251">
        <v>70.8</v>
      </c>
      <c r="CQ111" s="251">
        <v>35.4</v>
      </c>
      <c r="CR111" s="251">
        <v>1.7999999999999998</v>
      </c>
      <c r="CS111" s="281">
        <v>0</v>
      </c>
      <c r="CT111" s="281">
        <v>0</v>
      </c>
      <c r="CU111" s="281">
        <v>0</v>
      </c>
      <c r="CV111" s="281">
        <v>248.555555</v>
      </c>
      <c r="CW111" s="281">
        <v>126.38888833333336</v>
      </c>
      <c r="CX111" s="281">
        <v>0</v>
      </c>
      <c r="CY111" s="281">
        <v>0</v>
      </c>
      <c r="CZ111" s="281">
        <v>0</v>
      </c>
      <c r="DA111" s="281">
        <v>0</v>
      </c>
      <c r="DB111" s="281">
        <v>66.66666666666667</v>
      </c>
      <c r="DC111" s="281">
        <v>23.333333333333336</v>
      </c>
      <c r="DD111" s="281">
        <v>0</v>
      </c>
      <c r="DE111" s="281">
        <v>1350.6666666666647</v>
      </c>
      <c r="DF111" s="281">
        <v>432.3888866666666</v>
      </c>
      <c r="DG111" s="281">
        <v>6.666666666666665</v>
      </c>
    </row>
    <row r="112" spans="1:111" ht="14.25">
      <c r="A112" s="165">
        <v>343</v>
      </c>
      <c r="B112" s="166" t="s">
        <v>72</v>
      </c>
      <c r="C112" s="248">
        <v>0</v>
      </c>
      <c r="D112" s="248">
        <v>0</v>
      </c>
      <c r="E112" s="248">
        <v>20693.5</v>
      </c>
      <c r="F112" s="248">
        <v>0</v>
      </c>
      <c r="G112" s="248">
        <v>0</v>
      </c>
      <c r="H112" s="248">
        <v>5855</v>
      </c>
      <c r="I112" s="248">
        <v>0</v>
      </c>
      <c r="J112" s="248">
        <v>8460.5</v>
      </c>
      <c r="K112" s="249">
        <v>0</v>
      </c>
      <c r="L112" s="249">
        <v>0</v>
      </c>
      <c r="M112" s="249">
        <v>0</v>
      </c>
      <c r="N112" s="249">
        <v>0</v>
      </c>
      <c r="O112" s="250">
        <v>27</v>
      </c>
      <c r="P112" s="250">
        <v>217</v>
      </c>
      <c r="Q112" s="251">
        <v>20.560000000000002</v>
      </c>
      <c r="R112" s="251">
        <v>96.12000000000002</v>
      </c>
      <c r="S112" s="251">
        <v>42.6</v>
      </c>
      <c r="T112" s="251">
        <v>0.6</v>
      </c>
      <c r="U112" s="251">
        <v>84.35999999999991</v>
      </c>
      <c r="V112" s="251">
        <v>795.6600000000002</v>
      </c>
      <c r="W112" s="251">
        <v>358.9199999999997</v>
      </c>
      <c r="X112" s="251">
        <v>5.4</v>
      </c>
      <c r="Y112" s="251">
        <v>0</v>
      </c>
      <c r="Z112" s="251">
        <v>0</v>
      </c>
      <c r="AA112" s="251">
        <v>0</v>
      </c>
      <c r="AB112" s="251">
        <v>0</v>
      </c>
      <c r="AC112" s="251">
        <v>0</v>
      </c>
      <c r="AD112" s="251">
        <v>0</v>
      </c>
      <c r="AE112" s="251">
        <v>0</v>
      </c>
      <c r="AF112" s="251">
        <v>0</v>
      </c>
      <c r="AG112" s="207">
        <v>0</v>
      </c>
      <c r="AH112" s="207">
        <v>0</v>
      </c>
      <c r="AI112" s="207">
        <v>0</v>
      </c>
      <c r="AJ112" s="207">
        <v>491.8599999999991</v>
      </c>
      <c r="AK112" s="207">
        <v>853.5999999999997</v>
      </c>
      <c r="AL112" s="207">
        <v>222.48000000000002</v>
      </c>
      <c r="AM112" s="207">
        <v>4.2</v>
      </c>
      <c r="AN112" s="207">
        <v>27</v>
      </c>
      <c r="AO112" s="207">
        <v>13.2</v>
      </c>
      <c r="AP112" s="207">
        <v>0</v>
      </c>
      <c r="AQ112" s="207">
        <v>138.3</v>
      </c>
      <c r="AR112" s="207">
        <v>71.4</v>
      </c>
      <c r="AS112" s="207">
        <v>1.2</v>
      </c>
      <c r="AT112" s="207">
        <v>0</v>
      </c>
      <c r="AU112" s="207">
        <v>0</v>
      </c>
      <c r="AV112" s="207">
        <v>0</v>
      </c>
      <c r="AW112" s="207">
        <v>0</v>
      </c>
      <c r="AX112" s="207">
        <v>0</v>
      </c>
      <c r="AY112" s="207">
        <v>0</v>
      </c>
      <c r="AZ112" s="207">
        <v>0</v>
      </c>
      <c r="BA112" s="207">
        <v>0</v>
      </c>
      <c r="BB112" s="207">
        <v>105.31999999999994</v>
      </c>
      <c r="BC112" s="207">
        <v>37.72000000000001</v>
      </c>
      <c r="BD112" s="207">
        <v>0.6</v>
      </c>
      <c r="BE112" s="251">
        <v>33.48</v>
      </c>
      <c r="BF112" s="251">
        <v>108.48</v>
      </c>
      <c r="BG112" s="251">
        <v>37.68</v>
      </c>
      <c r="BH112" s="251">
        <v>0.6</v>
      </c>
      <c r="BI112" s="251">
        <v>84.04000079999999</v>
      </c>
      <c r="BJ112" s="251">
        <v>751.5</v>
      </c>
      <c r="BK112" s="251">
        <v>338.20999979999993</v>
      </c>
      <c r="BL112" s="251">
        <v>4.8</v>
      </c>
      <c r="BM112" s="251">
        <v>0</v>
      </c>
      <c r="BN112" s="251">
        <v>0</v>
      </c>
      <c r="BO112" s="251">
        <v>0</v>
      </c>
      <c r="BP112" s="251">
        <v>0</v>
      </c>
      <c r="BQ112" s="251">
        <v>0</v>
      </c>
      <c r="BR112" s="251">
        <v>0</v>
      </c>
      <c r="BS112" s="251">
        <v>0</v>
      </c>
      <c r="BT112" s="251">
        <v>0</v>
      </c>
      <c r="BU112" s="251">
        <v>0</v>
      </c>
      <c r="BV112" s="251">
        <v>0</v>
      </c>
      <c r="BW112" s="251">
        <v>0</v>
      </c>
      <c r="BX112" s="251">
        <v>437.7704010000004</v>
      </c>
      <c r="BY112" s="251">
        <v>836.9628000000006</v>
      </c>
      <c r="BZ112" s="251">
        <v>251.8939997999999</v>
      </c>
      <c r="CA112" s="251">
        <v>6</v>
      </c>
      <c r="CB112" s="251">
        <v>21</v>
      </c>
      <c r="CC112" s="251">
        <v>8.4</v>
      </c>
      <c r="CD112" s="251">
        <v>0</v>
      </c>
      <c r="CE112" s="251">
        <v>109.8</v>
      </c>
      <c r="CF112" s="251">
        <v>39.6</v>
      </c>
      <c r="CG112" s="251">
        <v>1.2</v>
      </c>
      <c r="CH112" s="251">
        <v>0</v>
      </c>
      <c r="CI112" s="251">
        <v>0</v>
      </c>
      <c r="CJ112" s="251">
        <v>0</v>
      </c>
      <c r="CK112" s="251">
        <v>0</v>
      </c>
      <c r="CL112" s="251">
        <v>0</v>
      </c>
      <c r="CM112" s="251">
        <v>0</v>
      </c>
      <c r="CN112" s="251">
        <v>0</v>
      </c>
      <c r="CO112" s="251">
        <v>0</v>
      </c>
      <c r="CP112" s="251">
        <v>29.74000019999999</v>
      </c>
      <c r="CQ112" s="251">
        <v>24.987600000000004</v>
      </c>
      <c r="CR112" s="251">
        <v>0</v>
      </c>
      <c r="CS112" s="281">
        <v>60.77777833333334</v>
      </c>
      <c r="CT112" s="281">
        <v>35.22222166666667</v>
      </c>
      <c r="CU112" s="281">
        <v>0</v>
      </c>
      <c r="CV112" s="281">
        <v>380.85222</v>
      </c>
      <c r="CW112" s="281">
        <v>253.08333333333334</v>
      </c>
      <c r="CX112" s="281">
        <v>6.666666666666667</v>
      </c>
      <c r="CY112" s="281">
        <v>0</v>
      </c>
      <c r="CZ112" s="281">
        <v>0</v>
      </c>
      <c r="DA112" s="281">
        <v>0</v>
      </c>
      <c r="DB112" s="281">
        <v>0</v>
      </c>
      <c r="DC112" s="281">
        <v>0</v>
      </c>
      <c r="DD112" s="281">
        <v>0</v>
      </c>
      <c r="DE112" s="281">
        <v>1586.1155549999992</v>
      </c>
      <c r="DF112" s="281">
        <v>559.1288883333331</v>
      </c>
      <c r="DG112" s="281">
        <v>5</v>
      </c>
    </row>
    <row r="113" spans="1:111" ht="14.25">
      <c r="A113" s="165">
        <v>373</v>
      </c>
      <c r="B113" s="166" t="s">
        <v>87</v>
      </c>
      <c r="C113" s="248">
        <v>0</v>
      </c>
      <c r="D113" s="248">
        <v>0</v>
      </c>
      <c r="E113" s="248">
        <v>26166.5</v>
      </c>
      <c r="F113" s="248">
        <v>0</v>
      </c>
      <c r="G113" s="248">
        <v>0</v>
      </c>
      <c r="H113" s="248">
        <v>4412</v>
      </c>
      <c r="I113" s="248">
        <v>17783.5</v>
      </c>
      <c r="J113" s="248">
        <v>21890.5</v>
      </c>
      <c r="K113" s="249">
        <v>0</v>
      </c>
      <c r="L113" s="249">
        <v>0</v>
      </c>
      <c r="M113" s="249">
        <v>0</v>
      </c>
      <c r="N113" s="249">
        <v>0</v>
      </c>
      <c r="O113" s="250">
        <v>123</v>
      </c>
      <c r="P113" s="250">
        <v>200</v>
      </c>
      <c r="Q113" s="251">
        <v>16.199999999999996</v>
      </c>
      <c r="R113" s="251">
        <v>67.4</v>
      </c>
      <c r="S113" s="251">
        <v>24.000000000000004</v>
      </c>
      <c r="T113" s="251">
        <v>3.5999999999999996</v>
      </c>
      <c r="U113" s="251">
        <v>62.760000000000105</v>
      </c>
      <c r="V113" s="251">
        <v>798.9199999999994</v>
      </c>
      <c r="W113" s="251">
        <v>298.94000000000005</v>
      </c>
      <c r="X113" s="251">
        <v>9.48</v>
      </c>
      <c r="Y113" s="251">
        <v>0</v>
      </c>
      <c r="Z113" s="251">
        <v>0</v>
      </c>
      <c r="AA113" s="251">
        <v>0</v>
      </c>
      <c r="AB113" s="251">
        <v>0</v>
      </c>
      <c r="AC113" s="251">
        <v>189.79999999999893</v>
      </c>
      <c r="AD113" s="251">
        <v>793.6800000000022</v>
      </c>
      <c r="AE113" s="251">
        <v>315.3599999999997</v>
      </c>
      <c r="AF113" s="251">
        <v>6.4</v>
      </c>
      <c r="AG113" s="207">
        <v>0</v>
      </c>
      <c r="AH113" s="207">
        <v>0</v>
      </c>
      <c r="AI113" s="207">
        <v>0</v>
      </c>
      <c r="AJ113" s="207">
        <v>788.0200000000003</v>
      </c>
      <c r="AK113" s="207">
        <v>1960.3715780000055</v>
      </c>
      <c r="AL113" s="207">
        <v>671.5799999999989</v>
      </c>
      <c r="AM113" s="207">
        <v>41.36</v>
      </c>
      <c r="AN113" s="207">
        <v>20.4</v>
      </c>
      <c r="AO113" s="207">
        <v>7.199999999999999</v>
      </c>
      <c r="AP113" s="207">
        <v>1.2</v>
      </c>
      <c r="AQ113" s="207">
        <v>209.08000000000004</v>
      </c>
      <c r="AR113" s="207">
        <v>93.00000000000003</v>
      </c>
      <c r="AS113" s="207">
        <v>5.4</v>
      </c>
      <c r="AT113" s="207">
        <v>0</v>
      </c>
      <c r="AU113" s="207">
        <v>0</v>
      </c>
      <c r="AV113" s="207">
        <v>0</v>
      </c>
      <c r="AW113" s="207">
        <v>227.76000000000002</v>
      </c>
      <c r="AX113" s="207">
        <v>109.91999999999999</v>
      </c>
      <c r="AY113" s="207">
        <v>3</v>
      </c>
      <c r="AZ113" s="207">
        <v>0</v>
      </c>
      <c r="BA113" s="207">
        <v>0</v>
      </c>
      <c r="BB113" s="207">
        <v>278.455789</v>
      </c>
      <c r="BC113" s="207">
        <v>110.1</v>
      </c>
      <c r="BD113" s="207">
        <v>4.2</v>
      </c>
      <c r="BE113" s="251">
        <v>18.24</v>
      </c>
      <c r="BF113" s="251">
        <v>58.3999998</v>
      </c>
      <c r="BG113" s="251">
        <v>21.720000000000002</v>
      </c>
      <c r="BH113" s="251">
        <v>3</v>
      </c>
      <c r="BI113" s="251">
        <v>43.4799996</v>
      </c>
      <c r="BJ113" s="251">
        <v>729.7167966</v>
      </c>
      <c r="BK113" s="251">
        <v>291.852</v>
      </c>
      <c r="BL113" s="251">
        <v>16.32</v>
      </c>
      <c r="BM113" s="251">
        <v>0</v>
      </c>
      <c r="BN113" s="251">
        <v>0</v>
      </c>
      <c r="BO113" s="251">
        <v>0</v>
      </c>
      <c r="BP113" s="251">
        <v>0</v>
      </c>
      <c r="BQ113" s="251">
        <v>184.2419988</v>
      </c>
      <c r="BR113" s="251">
        <v>799.7399999999999</v>
      </c>
      <c r="BS113" s="251">
        <v>294.52000019999997</v>
      </c>
      <c r="BT113" s="251">
        <v>7.8</v>
      </c>
      <c r="BU113" s="251">
        <v>0</v>
      </c>
      <c r="BV113" s="251">
        <v>0</v>
      </c>
      <c r="BW113" s="251">
        <v>0</v>
      </c>
      <c r="BX113" s="251">
        <v>743.0391978000001</v>
      </c>
      <c r="BY113" s="251">
        <v>2015.0403972000004</v>
      </c>
      <c r="BZ113" s="251">
        <v>677.0820042000004</v>
      </c>
      <c r="CA113" s="251">
        <v>58.21999979999999</v>
      </c>
      <c r="CB113" s="251">
        <v>16.08</v>
      </c>
      <c r="CC113" s="251">
        <v>8.76</v>
      </c>
      <c r="CD113" s="251">
        <v>0.6</v>
      </c>
      <c r="CE113" s="251">
        <v>186.6111984</v>
      </c>
      <c r="CF113" s="251">
        <v>78.56000039999999</v>
      </c>
      <c r="CG113" s="251">
        <v>5.28</v>
      </c>
      <c r="CH113" s="251">
        <v>0</v>
      </c>
      <c r="CI113" s="251">
        <v>0</v>
      </c>
      <c r="CJ113" s="251">
        <v>0</v>
      </c>
      <c r="CK113" s="251">
        <v>252.90000000000003</v>
      </c>
      <c r="CL113" s="251">
        <v>97.21999980000001</v>
      </c>
      <c r="CM113" s="251">
        <v>1.7999999999999998</v>
      </c>
      <c r="CN113" s="251">
        <v>0</v>
      </c>
      <c r="CO113" s="251">
        <v>0</v>
      </c>
      <c r="CP113" s="251">
        <v>318.8067984000004</v>
      </c>
      <c r="CQ113" s="251">
        <v>108.39199860000002</v>
      </c>
      <c r="CR113" s="251">
        <v>9.839999999999998</v>
      </c>
      <c r="CS113" s="281">
        <v>30.333333333333332</v>
      </c>
      <c r="CT113" s="281">
        <v>7.333333333333334</v>
      </c>
      <c r="CU113" s="281">
        <v>4.333333333333334</v>
      </c>
      <c r="CV113" s="281">
        <v>300.6200133333333</v>
      </c>
      <c r="CW113" s="281">
        <v>158.44444999999996</v>
      </c>
      <c r="CX113" s="281">
        <v>0.33333333333333337</v>
      </c>
      <c r="CY113" s="281">
        <v>0</v>
      </c>
      <c r="CZ113" s="281">
        <v>0</v>
      </c>
      <c r="DA113" s="281">
        <v>0</v>
      </c>
      <c r="DB113" s="281">
        <v>257.61111166666666</v>
      </c>
      <c r="DC113" s="281">
        <v>118.694445</v>
      </c>
      <c r="DD113" s="281">
        <v>0.33333333333333337</v>
      </c>
      <c r="DE113" s="281">
        <v>2382.812228333339</v>
      </c>
      <c r="DF113" s="281">
        <v>834.126676666666</v>
      </c>
      <c r="DG113" s="281">
        <v>29.166666666666668</v>
      </c>
    </row>
    <row r="114" spans="1:111" ht="14.25">
      <c r="A114" s="165">
        <v>893</v>
      </c>
      <c r="B114" s="166" t="s">
        <v>161</v>
      </c>
      <c r="C114" s="248">
        <v>0</v>
      </c>
      <c r="D114" s="248">
        <v>0</v>
      </c>
      <c r="E114" s="248">
        <v>17246</v>
      </c>
      <c r="F114" s="248">
        <v>0</v>
      </c>
      <c r="G114" s="248">
        <v>0</v>
      </c>
      <c r="H114" s="248">
        <v>5420</v>
      </c>
      <c r="I114" s="248">
        <v>3132</v>
      </c>
      <c r="J114" s="248">
        <v>9160.5</v>
      </c>
      <c r="K114" s="249">
        <v>0</v>
      </c>
      <c r="L114" s="249">
        <v>0</v>
      </c>
      <c r="M114" s="249">
        <v>3</v>
      </c>
      <c r="N114" s="249">
        <v>0</v>
      </c>
      <c r="O114" s="250">
        <v>53</v>
      </c>
      <c r="P114" s="250">
        <v>24</v>
      </c>
      <c r="Q114" s="251">
        <v>0</v>
      </c>
      <c r="R114" s="251">
        <v>0</v>
      </c>
      <c r="S114" s="251">
        <v>0</v>
      </c>
      <c r="T114" s="251">
        <v>0</v>
      </c>
      <c r="U114" s="251">
        <v>55.360000000000035</v>
      </c>
      <c r="V114" s="251">
        <v>516.6800000000009</v>
      </c>
      <c r="W114" s="251">
        <v>208.93999999999997</v>
      </c>
      <c r="X114" s="251">
        <v>1.7999999999999998</v>
      </c>
      <c r="Y114" s="251">
        <v>0</v>
      </c>
      <c r="Z114" s="251">
        <v>0</v>
      </c>
      <c r="AA114" s="251">
        <v>0</v>
      </c>
      <c r="AB114" s="251">
        <v>0</v>
      </c>
      <c r="AC114" s="251">
        <v>12.479999999999995</v>
      </c>
      <c r="AD114" s="251">
        <v>129.60000000000002</v>
      </c>
      <c r="AE114" s="251">
        <v>54.22000000000002</v>
      </c>
      <c r="AF114" s="251">
        <v>1.48</v>
      </c>
      <c r="AG114" s="207">
        <v>0</v>
      </c>
      <c r="AH114" s="207">
        <v>0</v>
      </c>
      <c r="AI114" s="207">
        <v>0</v>
      </c>
      <c r="AJ114" s="207">
        <v>284</v>
      </c>
      <c r="AK114" s="207">
        <v>1097.7263150000013</v>
      </c>
      <c r="AL114" s="207">
        <v>327.2789470000001</v>
      </c>
      <c r="AM114" s="207">
        <v>49.33999999999999</v>
      </c>
      <c r="AN114" s="207">
        <v>0</v>
      </c>
      <c r="AO114" s="207">
        <v>0</v>
      </c>
      <c r="AP114" s="207">
        <v>0</v>
      </c>
      <c r="AQ114" s="207">
        <v>60.34000000000002</v>
      </c>
      <c r="AR114" s="207">
        <v>29.900000000000006</v>
      </c>
      <c r="AS114" s="207">
        <v>0.6</v>
      </c>
      <c r="AT114" s="207">
        <v>0</v>
      </c>
      <c r="AU114" s="207">
        <v>0</v>
      </c>
      <c r="AV114" s="207">
        <v>0</v>
      </c>
      <c r="AW114" s="207">
        <v>24.560000000000002</v>
      </c>
      <c r="AX114" s="207">
        <v>9.4</v>
      </c>
      <c r="AY114" s="207">
        <v>1.2</v>
      </c>
      <c r="AZ114" s="207">
        <v>0</v>
      </c>
      <c r="BA114" s="207">
        <v>0</v>
      </c>
      <c r="BB114" s="207">
        <v>35.6</v>
      </c>
      <c r="BC114" s="207">
        <v>9</v>
      </c>
      <c r="BD114" s="207">
        <v>0.6</v>
      </c>
      <c r="BE114" s="251">
        <v>0</v>
      </c>
      <c r="BF114" s="251">
        <v>0</v>
      </c>
      <c r="BG114" s="251">
        <v>0</v>
      </c>
      <c r="BH114" s="251">
        <v>0</v>
      </c>
      <c r="BI114" s="251">
        <v>50.76000179999999</v>
      </c>
      <c r="BJ114" s="251">
        <v>423.9319992</v>
      </c>
      <c r="BK114" s="251">
        <v>189.29999880000005</v>
      </c>
      <c r="BL114" s="251">
        <v>1.7999999999999998</v>
      </c>
      <c r="BM114" s="251">
        <v>0</v>
      </c>
      <c r="BN114" s="251">
        <v>0</v>
      </c>
      <c r="BO114" s="251">
        <v>0</v>
      </c>
      <c r="BP114" s="251">
        <v>0</v>
      </c>
      <c r="BQ114" s="251">
        <v>12.06</v>
      </c>
      <c r="BR114" s="251">
        <v>219.12679680000002</v>
      </c>
      <c r="BS114" s="251">
        <v>84.66799920000001</v>
      </c>
      <c r="BT114" s="251">
        <v>1.2</v>
      </c>
      <c r="BU114" s="251">
        <v>0</v>
      </c>
      <c r="BV114" s="251">
        <v>0</v>
      </c>
      <c r="BW114" s="251">
        <v>0</v>
      </c>
      <c r="BX114" s="251">
        <v>248.44879679999985</v>
      </c>
      <c r="BY114" s="251">
        <v>1076.4907997999992</v>
      </c>
      <c r="BZ114" s="251">
        <v>339.2188044</v>
      </c>
      <c r="CA114" s="251">
        <v>47.320000199999996</v>
      </c>
      <c r="CB114" s="251">
        <v>0</v>
      </c>
      <c r="CC114" s="251">
        <v>0</v>
      </c>
      <c r="CD114" s="251">
        <v>0</v>
      </c>
      <c r="CE114" s="251">
        <v>54.1519998</v>
      </c>
      <c r="CF114" s="251">
        <v>32.46</v>
      </c>
      <c r="CG114" s="251">
        <v>0</v>
      </c>
      <c r="CH114" s="251">
        <v>0</v>
      </c>
      <c r="CI114" s="251">
        <v>0</v>
      </c>
      <c r="CJ114" s="251">
        <v>0</v>
      </c>
      <c r="CK114" s="251">
        <v>15.847999799999998</v>
      </c>
      <c r="CL114" s="251">
        <v>5.2599996</v>
      </c>
      <c r="CM114" s="251">
        <v>0.6</v>
      </c>
      <c r="CN114" s="251">
        <v>0</v>
      </c>
      <c r="CO114" s="251">
        <v>0</v>
      </c>
      <c r="CP114" s="251">
        <v>31.651999800000006</v>
      </c>
      <c r="CQ114" s="251">
        <v>15.6600006</v>
      </c>
      <c r="CR114" s="251">
        <v>0</v>
      </c>
      <c r="CS114" s="281">
        <v>0</v>
      </c>
      <c r="CT114" s="281">
        <v>0</v>
      </c>
      <c r="CU114" s="281">
        <v>0</v>
      </c>
      <c r="CV114" s="281">
        <v>236.27778500000005</v>
      </c>
      <c r="CW114" s="281">
        <v>119.02778</v>
      </c>
      <c r="CX114" s="281">
        <v>1.6666666666666667</v>
      </c>
      <c r="CY114" s="281">
        <v>0</v>
      </c>
      <c r="CZ114" s="281">
        <v>0</v>
      </c>
      <c r="DA114" s="281">
        <v>0</v>
      </c>
      <c r="DB114" s="281">
        <v>120.82778</v>
      </c>
      <c r="DC114" s="281">
        <v>60.32222333333333</v>
      </c>
      <c r="DD114" s="281">
        <v>0</v>
      </c>
      <c r="DE114" s="281">
        <v>1481.9011049999992</v>
      </c>
      <c r="DF114" s="281">
        <v>483.17667333333304</v>
      </c>
      <c r="DG114" s="281">
        <v>49.444445000000016</v>
      </c>
    </row>
    <row r="115" spans="1:111" ht="14.25">
      <c r="A115" s="165">
        <v>871</v>
      </c>
      <c r="B115" s="166" t="s">
        <v>140</v>
      </c>
      <c r="C115" s="248">
        <v>0</v>
      </c>
      <c r="D115" s="248">
        <v>0</v>
      </c>
      <c r="E115" s="248">
        <v>6262.5</v>
      </c>
      <c r="F115" s="248">
        <v>0</v>
      </c>
      <c r="G115" s="248">
        <v>0</v>
      </c>
      <c r="H115" s="248">
        <v>1317</v>
      </c>
      <c r="I115" s="248">
        <v>10108</v>
      </c>
      <c r="J115" s="248">
        <v>8018.5</v>
      </c>
      <c r="K115" s="249">
        <v>0</v>
      </c>
      <c r="L115" s="249">
        <v>0</v>
      </c>
      <c r="M115" s="249">
        <v>0</v>
      </c>
      <c r="N115" s="249">
        <v>0</v>
      </c>
      <c r="O115" s="250">
        <v>36</v>
      </c>
      <c r="P115" s="250">
        <v>203</v>
      </c>
      <c r="Q115" s="251">
        <v>22.20000000000001</v>
      </c>
      <c r="R115" s="251">
        <v>247.11999999999998</v>
      </c>
      <c r="S115" s="251">
        <v>103.8</v>
      </c>
      <c r="T115" s="251">
        <v>0</v>
      </c>
      <c r="U115" s="251">
        <v>9.599999999999998</v>
      </c>
      <c r="V115" s="251">
        <v>247.56000000000012</v>
      </c>
      <c r="W115" s="251">
        <v>100.8</v>
      </c>
      <c r="X115" s="251">
        <v>1.7999999999999998</v>
      </c>
      <c r="Y115" s="251">
        <v>0</v>
      </c>
      <c r="Z115" s="251">
        <v>0</v>
      </c>
      <c r="AA115" s="251">
        <v>0</v>
      </c>
      <c r="AB115" s="251">
        <v>0</v>
      </c>
      <c r="AC115" s="251">
        <v>1.2</v>
      </c>
      <c r="AD115" s="251">
        <v>370.0799999999998</v>
      </c>
      <c r="AE115" s="251">
        <v>143.75999999999993</v>
      </c>
      <c r="AF115" s="251">
        <v>1.2</v>
      </c>
      <c r="AG115" s="207">
        <v>0</v>
      </c>
      <c r="AH115" s="207">
        <v>0</v>
      </c>
      <c r="AI115" s="207">
        <v>0</v>
      </c>
      <c r="AJ115" s="207">
        <v>262.08000000000004</v>
      </c>
      <c r="AK115" s="207">
        <v>482.9800000000009</v>
      </c>
      <c r="AL115" s="207">
        <v>155.04000000000005</v>
      </c>
      <c r="AM115" s="207">
        <v>29.4</v>
      </c>
      <c r="AN115" s="207">
        <v>22.8</v>
      </c>
      <c r="AO115" s="207">
        <v>6</v>
      </c>
      <c r="AP115" s="207">
        <v>0</v>
      </c>
      <c r="AQ115" s="207">
        <v>16.8</v>
      </c>
      <c r="AR115" s="207">
        <v>18.6</v>
      </c>
      <c r="AS115" s="207">
        <v>0</v>
      </c>
      <c r="AT115" s="207">
        <v>0</v>
      </c>
      <c r="AU115" s="207">
        <v>0</v>
      </c>
      <c r="AV115" s="207">
        <v>0</v>
      </c>
      <c r="AW115" s="207">
        <v>42.6</v>
      </c>
      <c r="AX115" s="207">
        <v>16.2</v>
      </c>
      <c r="AY115" s="207">
        <v>0</v>
      </c>
      <c r="AZ115" s="207">
        <v>0</v>
      </c>
      <c r="BA115" s="207">
        <v>0</v>
      </c>
      <c r="BB115" s="207">
        <v>19.600000000000005</v>
      </c>
      <c r="BC115" s="207">
        <v>18.48</v>
      </c>
      <c r="BD115" s="207">
        <v>1.7999999999999998</v>
      </c>
      <c r="BE115" s="251">
        <v>35.4</v>
      </c>
      <c r="BF115" s="251">
        <v>237</v>
      </c>
      <c r="BG115" s="251">
        <v>90.6</v>
      </c>
      <c r="BH115" s="251">
        <v>0</v>
      </c>
      <c r="BI115" s="251">
        <v>7.8</v>
      </c>
      <c r="BJ115" s="251">
        <v>220.2</v>
      </c>
      <c r="BK115" s="251">
        <v>102</v>
      </c>
      <c r="BL115" s="251">
        <v>3.5999999999999996</v>
      </c>
      <c r="BM115" s="251">
        <v>0</v>
      </c>
      <c r="BN115" s="251">
        <v>0</v>
      </c>
      <c r="BO115" s="251">
        <v>0</v>
      </c>
      <c r="BP115" s="251">
        <v>0</v>
      </c>
      <c r="BQ115" s="251">
        <v>1.2</v>
      </c>
      <c r="BR115" s="251">
        <v>325.8</v>
      </c>
      <c r="BS115" s="251">
        <v>141.6</v>
      </c>
      <c r="BT115" s="251">
        <v>0</v>
      </c>
      <c r="BU115" s="251">
        <v>0</v>
      </c>
      <c r="BV115" s="251">
        <v>0</v>
      </c>
      <c r="BW115" s="251">
        <v>0</v>
      </c>
      <c r="BX115" s="251">
        <v>202.84210620000007</v>
      </c>
      <c r="BY115" s="251">
        <v>537.0830315999999</v>
      </c>
      <c r="BZ115" s="251">
        <v>138.87826679999995</v>
      </c>
      <c r="CA115" s="251">
        <v>31.799999999999997</v>
      </c>
      <c r="CB115" s="251">
        <v>12</v>
      </c>
      <c r="CC115" s="251">
        <v>9</v>
      </c>
      <c r="CD115" s="251">
        <v>0</v>
      </c>
      <c r="CE115" s="251">
        <v>11.4</v>
      </c>
      <c r="CF115" s="251">
        <v>10.2</v>
      </c>
      <c r="CG115" s="251">
        <v>0.6</v>
      </c>
      <c r="CH115" s="251">
        <v>0</v>
      </c>
      <c r="CI115" s="251">
        <v>0</v>
      </c>
      <c r="CJ115" s="251">
        <v>0</v>
      </c>
      <c r="CK115" s="251">
        <v>17.4</v>
      </c>
      <c r="CL115" s="251">
        <v>10.2</v>
      </c>
      <c r="CM115" s="251">
        <v>0</v>
      </c>
      <c r="CN115" s="251">
        <v>0</v>
      </c>
      <c r="CO115" s="251">
        <v>0</v>
      </c>
      <c r="CP115" s="251">
        <v>47.65105320000002</v>
      </c>
      <c r="CQ115" s="251">
        <v>17.200000199999998</v>
      </c>
      <c r="CR115" s="251">
        <v>1.2</v>
      </c>
      <c r="CS115" s="281">
        <v>105.555555</v>
      </c>
      <c r="CT115" s="281">
        <v>36.66666666666667</v>
      </c>
      <c r="CU115" s="281">
        <v>0</v>
      </c>
      <c r="CV115" s="281">
        <v>60</v>
      </c>
      <c r="CW115" s="281">
        <v>42.333333333333336</v>
      </c>
      <c r="CX115" s="281">
        <v>0</v>
      </c>
      <c r="CY115" s="281">
        <v>0</v>
      </c>
      <c r="CZ115" s="281">
        <v>0</v>
      </c>
      <c r="DA115" s="281">
        <v>0</v>
      </c>
      <c r="DB115" s="281">
        <v>53.333333333333336</v>
      </c>
      <c r="DC115" s="281">
        <v>23.333333333333336</v>
      </c>
      <c r="DD115" s="281">
        <v>0</v>
      </c>
      <c r="DE115" s="281">
        <v>617.6599899999997</v>
      </c>
      <c r="DF115" s="281">
        <v>185.84999833333322</v>
      </c>
      <c r="DG115" s="281">
        <v>15</v>
      </c>
    </row>
    <row r="116" spans="1:111" ht="14.25">
      <c r="A116" s="165">
        <v>334</v>
      </c>
      <c r="B116" s="166" t="s">
        <v>66</v>
      </c>
      <c r="C116" s="248">
        <v>0</v>
      </c>
      <c r="D116" s="248">
        <v>0</v>
      </c>
      <c r="E116" s="248">
        <v>15593</v>
      </c>
      <c r="F116" s="248">
        <v>0</v>
      </c>
      <c r="G116" s="248">
        <v>0</v>
      </c>
      <c r="H116" s="248">
        <v>2039</v>
      </c>
      <c r="I116" s="248">
        <v>3178</v>
      </c>
      <c r="J116" s="248">
        <v>13293</v>
      </c>
      <c r="K116" s="249">
        <v>0</v>
      </c>
      <c r="L116" s="249">
        <v>0</v>
      </c>
      <c r="M116" s="249">
        <v>1</v>
      </c>
      <c r="N116" s="249">
        <v>0</v>
      </c>
      <c r="O116" s="250">
        <v>21.5</v>
      </c>
      <c r="P116" s="250">
        <v>89</v>
      </c>
      <c r="Q116" s="251">
        <v>0</v>
      </c>
      <c r="R116" s="251">
        <v>0</v>
      </c>
      <c r="S116" s="251">
        <v>0</v>
      </c>
      <c r="T116" s="251">
        <v>0</v>
      </c>
      <c r="U116" s="251">
        <v>16.559999999999995</v>
      </c>
      <c r="V116" s="251">
        <v>678.9600000000003</v>
      </c>
      <c r="W116" s="251">
        <v>355.2</v>
      </c>
      <c r="X116" s="251">
        <v>1.7999999999999998</v>
      </c>
      <c r="Y116" s="251">
        <v>0</v>
      </c>
      <c r="Z116" s="251">
        <v>0</v>
      </c>
      <c r="AA116" s="251">
        <v>0</v>
      </c>
      <c r="AB116" s="251">
        <v>0</v>
      </c>
      <c r="AC116" s="251">
        <v>0</v>
      </c>
      <c r="AD116" s="251">
        <v>172.8</v>
      </c>
      <c r="AE116" s="251">
        <v>103.8</v>
      </c>
      <c r="AF116" s="251">
        <v>0.6</v>
      </c>
      <c r="AG116" s="207">
        <v>0</v>
      </c>
      <c r="AH116" s="207">
        <v>0</v>
      </c>
      <c r="AI116" s="207">
        <v>0</v>
      </c>
      <c r="AJ116" s="207">
        <v>318.347368</v>
      </c>
      <c r="AK116" s="207">
        <v>733.8652540000006</v>
      </c>
      <c r="AL116" s="207">
        <v>107.53999999999998</v>
      </c>
      <c r="AM116" s="207">
        <v>40.8</v>
      </c>
      <c r="AN116" s="207">
        <v>0</v>
      </c>
      <c r="AO116" s="207">
        <v>0</v>
      </c>
      <c r="AP116" s="207">
        <v>0</v>
      </c>
      <c r="AQ116" s="207">
        <v>80.4</v>
      </c>
      <c r="AR116" s="207">
        <v>61.8</v>
      </c>
      <c r="AS116" s="207">
        <v>0.6</v>
      </c>
      <c r="AT116" s="207">
        <v>0</v>
      </c>
      <c r="AU116" s="207">
        <v>0</v>
      </c>
      <c r="AV116" s="207">
        <v>0</v>
      </c>
      <c r="AW116" s="207">
        <v>16.8</v>
      </c>
      <c r="AX116" s="207">
        <v>8.4</v>
      </c>
      <c r="AY116" s="207">
        <v>0</v>
      </c>
      <c r="AZ116" s="207">
        <v>0</v>
      </c>
      <c r="BA116" s="207">
        <v>0</v>
      </c>
      <c r="BB116" s="207">
        <v>104.24000000000007</v>
      </c>
      <c r="BC116" s="207">
        <v>19.2</v>
      </c>
      <c r="BD116" s="207">
        <v>1.2</v>
      </c>
      <c r="BE116" s="251">
        <v>0</v>
      </c>
      <c r="BF116" s="251">
        <v>0</v>
      </c>
      <c r="BG116" s="251">
        <v>0</v>
      </c>
      <c r="BH116" s="251">
        <v>0</v>
      </c>
      <c r="BI116" s="251">
        <v>23.88</v>
      </c>
      <c r="BJ116" s="251">
        <v>715.08</v>
      </c>
      <c r="BK116" s="251">
        <v>330.84000000000003</v>
      </c>
      <c r="BL116" s="251">
        <v>0</v>
      </c>
      <c r="BM116" s="251">
        <v>0</v>
      </c>
      <c r="BN116" s="251">
        <v>0</v>
      </c>
      <c r="BO116" s="251">
        <v>0</v>
      </c>
      <c r="BP116" s="251">
        <v>0</v>
      </c>
      <c r="BQ116" s="251">
        <v>0</v>
      </c>
      <c r="BR116" s="251">
        <v>181.08</v>
      </c>
      <c r="BS116" s="251">
        <v>92.39999999999999</v>
      </c>
      <c r="BT116" s="251">
        <v>0.6</v>
      </c>
      <c r="BU116" s="251">
        <v>0</v>
      </c>
      <c r="BV116" s="251">
        <v>0</v>
      </c>
      <c r="BW116" s="251">
        <v>0</v>
      </c>
      <c r="BX116" s="251">
        <v>347.50000320000004</v>
      </c>
      <c r="BY116" s="251">
        <v>669.5252706000003</v>
      </c>
      <c r="BZ116" s="251">
        <v>147.793158</v>
      </c>
      <c r="CA116" s="251">
        <v>40.1599998</v>
      </c>
      <c r="CB116" s="251">
        <v>0</v>
      </c>
      <c r="CC116" s="251">
        <v>0</v>
      </c>
      <c r="CD116" s="251">
        <v>0</v>
      </c>
      <c r="CE116" s="251">
        <v>113.03999999999998</v>
      </c>
      <c r="CF116" s="251">
        <v>57.35999999999999</v>
      </c>
      <c r="CG116" s="251">
        <v>0</v>
      </c>
      <c r="CH116" s="251">
        <v>0</v>
      </c>
      <c r="CI116" s="251">
        <v>0</v>
      </c>
      <c r="CJ116" s="251">
        <v>0</v>
      </c>
      <c r="CK116" s="251">
        <v>24.599999999999998</v>
      </c>
      <c r="CL116" s="251">
        <v>9</v>
      </c>
      <c r="CM116" s="251">
        <v>0</v>
      </c>
      <c r="CN116" s="251">
        <v>0</v>
      </c>
      <c r="CO116" s="251">
        <v>0</v>
      </c>
      <c r="CP116" s="251">
        <v>81.39684179999999</v>
      </c>
      <c r="CQ116" s="251">
        <v>24.110526599999996</v>
      </c>
      <c r="CR116" s="251">
        <v>1.1599998</v>
      </c>
      <c r="CS116" s="281">
        <v>0</v>
      </c>
      <c r="CT116" s="281">
        <v>0</v>
      </c>
      <c r="CU116" s="281">
        <v>0</v>
      </c>
      <c r="CV116" s="281">
        <v>381.4444383333332</v>
      </c>
      <c r="CW116" s="281">
        <v>180.72222000000002</v>
      </c>
      <c r="CX116" s="281">
        <v>0</v>
      </c>
      <c r="CY116" s="281">
        <v>0</v>
      </c>
      <c r="CZ116" s="281">
        <v>0</v>
      </c>
      <c r="DA116" s="281">
        <v>0</v>
      </c>
      <c r="DB116" s="281">
        <v>98.44444333333334</v>
      </c>
      <c r="DC116" s="281">
        <v>62.00000000000001</v>
      </c>
      <c r="DD116" s="281">
        <v>0</v>
      </c>
      <c r="DE116" s="281">
        <v>1149.815561666668</v>
      </c>
      <c r="DF116" s="281">
        <v>385.20555333333306</v>
      </c>
      <c r="DG116" s="281">
        <v>1.3433333333333333</v>
      </c>
    </row>
    <row r="117" spans="1:111" ht="14.25">
      <c r="A117" s="165">
        <v>933</v>
      </c>
      <c r="B117" s="166" t="s">
        <v>175</v>
      </c>
      <c r="C117" s="248">
        <v>0</v>
      </c>
      <c r="D117" s="248">
        <v>0</v>
      </c>
      <c r="E117" s="248">
        <v>27177.5</v>
      </c>
      <c r="F117" s="248">
        <v>0</v>
      </c>
      <c r="G117" s="248">
        <v>386</v>
      </c>
      <c r="H117" s="248">
        <v>5975</v>
      </c>
      <c r="I117" s="248">
        <v>13345</v>
      </c>
      <c r="J117" s="248">
        <v>18813.5</v>
      </c>
      <c r="K117" s="249">
        <v>0</v>
      </c>
      <c r="L117" s="249">
        <v>1</v>
      </c>
      <c r="M117" s="249">
        <v>3</v>
      </c>
      <c r="N117" s="249">
        <v>1</v>
      </c>
      <c r="O117" s="250">
        <v>76</v>
      </c>
      <c r="P117" s="250">
        <v>104</v>
      </c>
      <c r="Q117" s="251">
        <v>0</v>
      </c>
      <c r="R117" s="251">
        <v>0</v>
      </c>
      <c r="S117" s="251">
        <v>0</v>
      </c>
      <c r="T117" s="251">
        <v>0</v>
      </c>
      <c r="U117" s="251">
        <v>21.26</v>
      </c>
      <c r="V117" s="251">
        <v>133.7199999999999</v>
      </c>
      <c r="W117" s="251">
        <v>63.57999999999999</v>
      </c>
      <c r="X117" s="251">
        <v>0.6</v>
      </c>
      <c r="Y117" s="251">
        <v>0</v>
      </c>
      <c r="Z117" s="251">
        <v>0</v>
      </c>
      <c r="AA117" s="251">
        <v>0</v>
      </c>
      <c r="AB117" s="251">
        <v>0</v>
      </c>
      <c r="AC117" s="251">
        <v>42.320000000000036</v>
      </c>
      <c r="AD117" s="251">
        <v>188.09999999999985</v>
      </c>
      <c r="AE117" s="251">
        <v>79.57999999999997</v>
      </c>
      <c r="AF117" s="251">
        <v>1.92</v>
      </c>
      <c r="AG117" s="207">
        <v>0</v>
      </c>
      <c r="AH117" s="207">
        <v>0</v>
      </c>
      <c r="AI117" s="207">
        <v>0</v>
      </c>
      <c r="AJ117" s="207">
        <v>656.810317999998</v>
      </c>
      <c r="AK117" s="207">
        <v>2887.7083229999907</v>
      </c>
      <c r="AL117" s="207">
        <v>1002.2850689999989</v>
      </c>
      <c r="AM117" s="207">
        <v>76.088406</v>
      </c>
      <c r="AN117" s="207">
        <v>0</v>
      </c>
      <c r="AO117" s="207">
        <v>0</v>
      </c>
      <c r="AP117" s="207">
        <v>0</v>
      </c>
      <c r="AQ117" s="207">
        <v>8.119999999999997</v>
      </c>
      <c r="AR117" s="207">
        <v>9.959999999999999</v>
      </c>
      <c r="AS117" s="207">
        <v>0</v>
      </c>
      <c r="AT117" s="207">
        <v>0</v>
      </c>
      <c r="AU117" s="207">
        <v>0</v>
      </c>
      <c r="AV117" s="207">
        <v>0</v>
      </c>
      <c r="AW117" s="207">
        <v>23.439999999999994</v>
      </c>
      <c r="AX117" s="207">
        <v>13.86</v>
      </c>
      <c r="AY117" s="207">
        <v>0</v>
      </c>
      <c r="AZ117" s="207">
        <v>0</v>
      </c>
      <c r="BA117" s="207">
        <v>0</v>
      </c>
      <c r="BB117" s="207">
        <v>179.92626999999996</v>
      </c>
      <c r="BC117" s="207">
        <v>78.91050400000003</v>
      </c>
      <c r="BD117" s="207">
        <v>2.8926309999999993</v>
      </c>
      <c r="BE117" s="251">
        <v>0</v>
      </c>
      <c r="BF117" s="251">
        <v>0</v>
      </c>
      <c r="BG117" s="251">
        <v>0</v>
      </c>
      <c r="BH117" s="251">
        <v>0</v>
      </c>
      <c r="BI117" s="251">
        <v>22.2799998</v>
      </c>
      <c r="BJ117" s="251">
        <v>134.25999779999998</v>
      </c>
      <c r="BK117" s="251">
        <v>54.089999999999996</v>
      </c>
      <c r="BL117" s="251">
        <v>0.24</v>
      </c>
      <c r="BM117" s="251">
        <v>0</v>
      </c>
      <c r="BN117" s="251">
        <v>0</v>
      </c>
      <c r="BO117" s="251">
        <v>0</v>
      </c>
      <c r="BP117" s="251">
        <v>0</v>
      </c>
      <c r="BQ117" s="251">
        <v>55.7180016</v>
      </c>
      <c r="BR117" s="251">
        <v>243.90800100000004</v>
      </c>
      <c r="BS117" s="251">
        <v>91.06800299999999</v>
      </c>
      <c r="BT117" s="251">
        <v>2.9200001999999996</v>
      </c>
      <c r="BU117" s="251">
        <v>0</v>
      </c>
      <c r="BV117" s="251">
        <v>0</v>
      </c>
      <c r="BW117" s="251">
        <v>0</v>
      </c>
      <c r="BX117" s="251">
        <v>586.2833580000002</v>
      </c>
      <c r="BY117" s="251">
        <v>2811.6777786000043</v>
      </c>
      <c r="BZ117" s="251">
        <v>999.6476604000002</v>
      </c>
      <c r="CA117" s="251">
        <v>82.54607400000005</v>
      </c>
      <c r="CB117" s="251">
        <v>0</v>
      </c>
      <c r="CC117" s="251">
        <v>0</v>
      </c>
      <c r="CD117" s="251">
        <v>0</v>
      </c>
      <c r="CE117" s="251">
        <v>10.960000200000001</v>
      </c>
      <c r="CF117" s="251">
        <v>4.17</v>
      </c>
      <c r="CG117" s="251">
        <v>0</v>
      </c>
      <c r="CH117" s="251">
        <v>0</v>
      </c>
      <c r="CI117" s="251">
        <v>0</v>
      </c>
      <c r="CJ117" s="251">
        <v>0</v>
      </c>
      <c r="CK117" s="251">
        <v>23.6899998</v>
      </c>
      <c r="CL117" s="251">
        <v>15.406000200000001</v>
      </c>
      <c r="CM117" s="251">
        <v>0</v>
      </c>
      <c r="CN117" s="251">
        <v>0</v>
      </c>
      <c r="CO117" s="251">
        <v>0</v>
      </c>
      <c r="CP117" s="251">
        <v>166.21116659999993</v>
      </c>
      <c r="CQ117" s="251">
        <v>26.270043</v>
      </c>
      <c r="CR117" s="251">
        <v>0.6</v>
      </c>
      <c r="CS117" s="281">
        <v>0</v>
      </c>
      <c r="CT117" s="281">
        <v>0</v>
      </c>
      <c r="CU117" s="281">
        <v>0</v>
      </c>
      <c r="CV117" s="281">
        <v>94.50000166666668</v>
      </c>
      <c r="CW117" s="281">
        <v>38.55555333333334</v>
      </c>
      <c r="CX117" s="281">
        <v>0</v>
      </c>
      <c r="CY117" s="281">
        <v>0</v>
      </c>
      <c r="CZ117" s="281">
        <v>0</v>
      </c>
      <c r="DA117" s="281">
        <v>0</v>
      </c>
      <c r="DB117" s="281">
        <v>158.93331833333332</v>
      </c>
      <c r="DC117" s="281">
        <v>54.41111166666667</v>
      </c>
      <c r="DD117" s="281">
        <v>0.555555</v>
      </c>
      <c r="DE117" s="281">
        <v>2964.04667333333</v>
      </c>
      <c r="DF117" s="281">
        <v>1093.186656666666</v>
      </c>
      <c r="DG117" s="281">
        <v>60.15000166666667</v>
      </c>
    </row>
    <row r="118" spans="1:111" ht="14.25">
      <c r="A118" s="165">
        <v>803</v>
      </c>
      <c r="B118" s="166" t="s">
        <v>101</v>
      </c>
      <c r="C118" s="248">
        <v>0</v>
      </c>
      <c r="D118" s="248">
        <v>0</v>
      </c>
      <c r="E118" s="248">
        <v>20278</v>
      </c>
      <c r="F118" s="248">
        <v>0</v>
      </c>
      <c r="G118" s="248">
        <v>0</v>
      </c>
      <c r="H118" s="248">
        <v>1422</v>
      </c>
      <c r="I118" s="248">
        <v>2869</v>
      </c>
      <c r="J118" s="248">
        <v>11600</v>
      </c>
      <c r="K118" s="249">
        <v>0</v>
      </c>
      <c r="L118" s="249">
        <v>0</v>
      </c>
      <c r="M118" s="249">
        <v>0</v>
      </c>
      <c r="N118" s="249">
        <v>0</v>
      </c>
      <c r="O118" s="250">
        <v>40</v>
      </c>
      <c r="P118" s="250">
        <v>136</v>
      </c>
      <c r="Q118" s="251">
        <v>0</v>
      </c>
      <c r="R118" s="251">
        <v>0</v>
      </c>
      <c r="S118" s="251">
        <v>0</v>
      </c>
      <c r="T118" s="251">
        <v>0</v>
      </c>
      <c r="U118" s="251">
        <v>5.4</v>
      </c>
      <c r="V118" s="251">
        <v>22.680000000000007</v>
      </c>
      <c r="W118" s="251">
        <v>11.16</v>
      </c>
      <c r="X118" s="251">
        <v>0.6</v>
      </c>
      <c r="Y118" s="251">
        <v>0</v>
      </c>
      <c r="Z118" s="251">
        <v>0</v>
      </c>
      <c r="AA118" s="251">
        <v>0</v>
      </c>
      <c r="AB118" s="251">
        <v>0</v>
      </c>
      <c r="AC118" s="251">
        <v>0</v>
      </c>
      <c r="AD118" s="251">
        <v>20.4</v>
      </c>
      <c r="AE118" s="251">
        <v>2.4</v>
      </c>
      <c r="AF118" s="251">
        <v>0</v>
      </c>
      <c r="AG118" s="207">
        <v>0</v>
      </c>
      <c r="AH118" s="207">
        <v>0</v>
      </c>
      <c r="AI118" s="207">
        <v>0</v>
      </c>
      <c r="AJ118" s="207">
        <v>324.9400000000001</v>
      </c>
      <c r="AK118" s="207">
        <v>1842.3400000000015</v>
      </c>
      <c r="AL118" s="207">
        <v>677.2200000000004</v>
      </c>
      <c r="AM118" s="207">
        <v>31.739999999999995</v>
      </c>
      <c r="AN118" s="207">
        <v>0</v>
      </c>
      <c r="AO118" s="207">
        <v>0</v>
      </c>
      <c r="AP118" s="207">
        <v>0</v>
      </c>
      <c r="AQ118" s="207">
        <v>0</v>
      </c>
      <c r="AR118" s="207">
        <v>1.2</v>
      </c>
      <c r="AS118" s="207">
        <v>0</v>
      </c>
      <c r="AT118" s="207">
        <v>0</v>
      </c>
      <c r="AU118" s="207">
        <v>0</v>
      </c>
      <c r="AV118" s="207">
        <v>0</v>
      </c>
      <c r="AW118" s="207">
        <v>0</v>
      </c>
      <c r="AX118" s="207">
        <v>0</v>
      </c>
      <c r="AY118" s="207">
        <v>0</v>
      </c>
      <c r="AZ118" s="207">
        <v>0</v>
      </c>
      <c r="BA118" s="207">
        <v>0</v>
      </c>
      <c r="BB118" s="207">
        <v>63.699999999999996</v>
      </c>
      <c r="BC118" s="207">
        <v>31.620000000000008</v>
      </c>
      <c r="BD118" s="207">
        <v>1.64</v>
      </c>
      <c r="BE118" s="251">
        <v>0</v>
      </c>
      <c r="BF118" s="251">
        <v>0</v>
      </c>
      <c r="BG118" s="251">
        <v>0</v>
      </c>
      <c r="BH118" s="251">
        <v>0</v>
      </c>
      <c r="BI118" s="251">
        <v>1.7999999999999998</v>
      </c>
      <c r="BJ118" s="251">
        <v>25.08</v>
      </c>
      <c r="BK118" s="251">
        <v>8.76</v>
      </c>
      <c r="BL118" s="251">
        <v>0.6</v>
      </c>
      <c r="BM118" s="251">
        <v>0</v>
      </c>
      <c r="BN118" s="251">
        <v>0</v>
      </c>
      <c r="BO118" s="251">
        <v>0</v>
      </c>
      <c r="BP118" s="251">
        <v>0</v>
      </c>
      <c r="BQ118" s="251">
        <v>0</v>
      </c>
      <c r="BR118" s="251">
        <v>22.92</v>
      </c>
      <c r="BS118" s="251">
        <v>6.72</v>
      </c>
      <c r="BT118" s="251">
        <v>0</v>
      </c>
      <c r="BU118" s="251">
        <v>0</v>
      </c>
      <c r="BV118" s="251">
        <v>0</v>
      </c>
      <c r="BW118" s="251">
        <v>0</v>
      </c>
      <c r="BX118" s="251">
        <v>326.86378080000003</v>
      </c>
      <c r="BY118" s="251">
        <v>1865.8143365999988</v>
      </c>
      <c r="BZ118" s="251">
        <v>643.8387498000005</v>
      </c>
      <c r="CA118" s="251">
        <v>26.118</v>
      </c>
      <c r="CB118" s="251">
        <v>0</v>
      </c>
      <c r="CC118" s="251">
        <v>0</v>
      </c>
      <c r="CD118" s="251">
        <v>0</v>
      </c>
      <c r="CE118" s="251">
        <v>2.4</v>
      </c>
      <c r="CF118" s="251">
        <v>0.6</v>
      </c>
      <c r="CG118" s="251">
        <v>0</v>
      </c>
      <c r="CH118" s="251">
        <v>0</v>
      </c>
      <c r="CI118" s="251">
        <v>0</v>
      </c>
      <c r="CJ118" s="251">
        <v>0</v>
      </c>
      <c r="CK118" s="251">
        <v>0</v>
      </c>
      <c r="CL118" s="251">
        <v>1.2</v>
      </c>
      <c r="CM118" s="251">
        <v>0</v>
      </c>
      <c r="CN118" s="251">
        <v>0</v>
      </c>
      <c r="CO118" s="251">
        <v>0</v>
      </c>
      <c r="CP118" s="251">
        <v>48.260399400000004</v>
      </c>
      <c r="CQ118" s="251">
        <v>14.1200004</v>
      </c>
      <c r="CR118" s="251">
        <v>0</v>
      </c>
      <c r="CS118" s="281">
        <v>0</v>
      </c>
      <c r="CT118" s="281">
        <v>0</v>
      </c>
      <c r="CU118" s="281">
        <v>0</v>
      </c>
      <c r="CV118" s="281">
        <v>8.805555</v>
      </c>
      <c r="CW118" s="281">
        <v>4.333333333333334</v>
      </c>
      <c r="CX118" s="281">
        <v>0</v>
      </c>
      <c r="CY118" s="281">
        <v>0</v>
      </c>
      <c r="CZ118" s="281">
        <v>0</v>
      </c>
      <c r="DA118" s="281">
        <v>0</v>
      </c>
      <c r="DB118" s="281">
        <v>11.333333333333336</v>
      </c>
      <c r="DC118" s="281">
        <v>3</v>
      </c>
      <c r="DD118" s="281">
        <v>0</v>
      </c>
      <c r="DE118" s="281">
        <v>1952.7821699999997</v>
      </c>
      <c r="DF118" s="281">
        <v>698.4333216666669</v>
      </c>
      <c r="DG118" s="281">
        <v>24.482221666666668</v>
      </c>
    </row>
    <row r="119" spans="1:111" ht="14.25">
      <c r="A119" s="165">
        <v>393</v>
      </c>
      <c r="B119" s="166" t="s">
        <v>96</v>
      </c>
      <c r="C119" s="248">
        <v>0</v>
      </c>
      <c r="D119" s="248">
        <v>0</v>
      </c>
      <c r="E119" s="248">
        <v>10283</v>
      </c>
      <c r="F119" s="248">
        <v>0</v>
      </c>
      <c r="G119" s="248">
        <v>0</v>
      </c>
      <c r="H119" s="248">
        <v>4590</v>
      </c>
      <c r="I119" s="248">
        <v>1133</v>
      </c>
      <c r="J119" s="248">
        <v>2912</v>
      </c>
      <c r="K119" s="249">
        <v>0</v>
      </c>
      <c r="L119" s="249">
        <v>0</v>
      </c>
      <c r="M119" s="249">
        <v>1</v>
      </c>
      <c r="N119" s="249">
        <v>1</v>
      </c>
      <c r="O119" s="250">
        <v>19</v>
      </c>
      <c r="P119" s="250">
        <v>123</v>
      </c>
      <c r="Q119" s="251">
        <v>8.999999999999998</v>
      </c>
      <c r="R119" s="251">
        <v>125.76</v>
      </c>
      <c r="S119" s="251">
        <v>49.8</v>
      </c>
      <c r="T119" s="251">
        <v>2.56</v>
      </c>
      <c r="U119" s="251">
        <v>10.199999999999998</v>
      </c>
      <c r="V119" s="251">
        <v>495.18000000000023</v>
      </c>
      <c r="W119" s="251">
        <v>206.8800000000001</v>
      </c>
      <c r="X119" s="251">
        <v>2.64</v>
      </c>
      <c r="Y119" s="251">
        <v>0</v>
      </c>
      <c r="Z119" s="251">
        <v>0</v>
      </c>
      <c r="AA119" s="251">
        <v>0</v>
      </c>
      <c r="AB119" s="251">
        <v>0</v>
      </c>
      <c r="AC119" s="251">
        <v>2.4</v>
      </c>
      <c r="AD119" s="251">
        <v>51</v>
      </c>
      <c r="AE119" s="251">
        <v>19.56</v>
      </c>
      <c r="AF119" s="251">
        <v>0</v>
      </c>
      <c r="AG119" s="207">
        <v>0</v>
      </c>
      <c r="AH119" s="207">
        <v>0</v>
      </c>
      <c r="AI119" s="207">
        <v>0</v>
      </c>
      <c r="AJ119" s="207">
        <v>361.31894500000016</v>
      </c>
      <c r="AK119" s="207">
        <v>272.75999999999993</v>
      </c>
      <c r="AL119" s="207">
        <v>50.4</v>
      </c>
      <c r="AM119" s="207">
        <v>1.2</v>
      </c>
      <c r="AN119" s="207">
        <v>28.56</v>
      </c>
      <c r="AO119" s="207">
        <v>10.2</v>
      </c>
      <c r="AP119" s="207">
        <v>1.2</v>
      </c>
      <c r="AQ119" s="207">
        <v>92.60000000000002</v>
      </c>
      <c r="AR119" s="207">
        <v>51.059999999999995</v>
      </c>
      <c r="AS119" s="207">
        <v>0</v>
      </c>
      <c r="AT119" s="207">
        <v>0</v>
      </c>
      <c r="AU119" s="207">
        <v>0</v>
      </c>
      <c r="AV119" s="207">
        <v>0</v>
      </c>
      <c r="AW119" s="207">
        <v>20.400000000000002</v>
      </c>
      <c r="AX119" s="207">
        <v>9.36</v>
      </c>
      <c r="AY119" s="207">
        <v>0</v>
      </c>
      <c r="AZ119" s="207">
        <v>0</v>
      </c>
      <c r="BA119" s="207">
        <v>0</v>
      </c>
      <c r="BB119" s="207">
        <v>36.6</v>
      </c>
      <c r="BC119" s="207">
        <v>7.8</v>
      </c>
      <c r="BD119" s="207">
        <v>0</v>
      </c>
      <c r="BE119" s="251">
        <v>12.96</v>
      </c>
      <c r="BF119" s="251">
        <v>107.1</v>
      </c>
      <c r="BG119" s="251">
        <v>46.8</v>
      </c>
      <c r="BH119" s="251">
        <v>1.7999999999999998</v>
      </c>
      <c r="BI119" s="251">
        <v>13.2</v>
      </c>
      <c r="BJ119" s="251">
        <v>442.1799984</v>
      </c>
      <c r="BK119" s="251">
        <v>183.69999899999996</v>
      </c>
      <c r="BL119" s="251">
        <v>0.6</v>
      </c>
      <c r="BM119" s="251">
        <v>0</v>
      </c>
      <c r="BN119" s="251">
        <v>0</v>
      </c>
      <c r="BO119" s="251">
        <v>0</v>
      </c>
      <c r="BP119" s="251">
        <v>0</v>
      </c>
      <c r="BQ119" s="251">
        <v>0</v>
      </c>
      <c r="BR119" s="251">
        <v>76.2</v>
      </c>
      <c r="BS119" s="251">
        <v>30.599999999999998</v>
      </c>
      <c r="BT119" s="251">
        <v>1.2</v>
      </c>
      <c r="BU119" s="251">
        <v>0</v>
      </c>
      <c r="BV119" s="251">
        <v>0</v>
      </c>
      <c r="BW119" s="251">
        <v>0</v>
      </c>
      <c r="BX119" s="251">
        <v>333.00000059999996</v>
      </c>
      <c r="BY119" s="251">
        <v>304.56000000000006</v>
      </c>
      <c r="BZ119" s="251">
        <v>67.20000000000002</v>
      </c>
      <c r="CA119" s="251">
        <v>1.2</v>
      </c>
      <c r="CB119" s="251">
        <v>18</v>
      </c>
      <c r="CC119" s="251">
        <v>12</v>
      </c>
      <c r="CD119" s="251">
        <v>0.6</v>
      </c>
      <c r="CE119" s="251">
        <v>67.8</v>
      </c>
      <c r="CF119" s="251">
        <v>25.2</v>
      </c>
      <c r="CG119" s="251">
        <v>0</v>
      </c>
      <c r="CH119" s="251">
        <v>0</v>
      </c>
      <c r="CI119" s="251">
        <v>0</v>
      </c>
      <c r="CJ119" s="251">
        <v>0</v>
      </c>
      <c r="CK119" s="251">
        <v>13.08</v>
      </c>
      <c r="CL119" s="251">
        <v>6.6</v>
      </c>
      <c r="CM119" s="251">
        <v>0</v>
      </c>
      <c r="CN119" s="251">
        <v>0</v>
      </c>
      <c r="CO119" s="251">
        <v>0</v>
      </c>
      <c r="CP119" s="251">
        <v>15.959999999999997</v>
      </c>
      <c r="CQ119" s="251">
        <v>1.7999999999999998</v>
      </c>
      <c r="CR119" s="251">
        <v>0</v>
      </c>
      <c r="CS119" s="281">
        <v>101.33333333333333</v>
      </c>
      <c r="CT119" s="281">
        <v>45.38333333333333</v>
      </c>
      <c r="CU119" s="281">
        <v>1.6666666666666667</v>
      </c>
      <c r="CV119" s="281">
        <v>115.83333333333334</v>
      </c>
      <c r="CW119" s="281">
        <v>76.66666666666667</v>
      </c>
      <c r="CX119" s="281">
        <v>0</v>
      </c>
      <c r="CY119" s="281">
        <v>0</v>
      </c>
      <c r="CZ119" s="281">
        <v>0</v>
      </c>
      <c r="DA119" s="281">
        <v>0</v>
      </c>
      <c r="DB119" s="281">
        <v>50</v>
      </c>
      <c r="DC119" s="281">
        <v>20</v>
      </c>
      <c r="DD119" s="281">
        <v>0</v>
      </c>
      <c r="DE119" s="281">
        <v>553.5555549999992</v>
      </c>
      <c r="DF119" s="281">
        <v>158.2222216666667</v>
      </c>
      <c r="DG119" s="281">
        <v>0</v>
      </c>
    </row>
    <row r="120" spans="1:111" ht="14.25">
      <c r="A120" s="165">
        <v>852</v>
      </c>
      <c r="B120" s="166" t="s">
        <v>128</v>
      </c>
      <c r="C120" s="248">
        <v>0</v>
      </c>
      <c r="D120" s="248">
        <v>0</v>
      </c>
      <c r="E120" s="248">
        <v>13568</v>
      </c>
      <c r="F120" s="248">
        <v>0</v>
      </c>
      <c r="G120" s="248">
        <v>0</v>
      </c>
      <c r="H120" s="248">
        <v>6859</v>
      </c>
      <c r="I120" s="248">
        <v>6262</v>
      </c>
      <c r="J120" s="248">
        <v>3120</v>
      </c>
      <c r="K120" s="249">
        <v>0</v>
      </c>
      <c r="L120" s="249">
        <v>2</v>
      </c>
      <c r="M120" s="249">
        <v>6</v>
      </c>
      <c r="N120" s="249">
        <v>1</v>
      </c>
      <c r="O120" s="250">
        <v>31.5</v>
      </c>
      <c r="P120" s="250">
        <v>31</v>
      </c>
      <c r="Q120" s="251">
        <v>8.399999999999999</v>
      </c>
      <c r="R120" s="251">
        <v>41.36</v>
      </c>
      <c r="S120" s="251">
        <v>10.8</v>
      </c>
      <c r="T120" s="251">
        <v>1.7999999999999998</v>
      </c>
      <c r="U120" s="251">
        <v>14.999999999999995</v>
      </c>
      <c r="V120" s="251">
        <v>159.3</v>
      </c>
      <c r="W120" s="251">
        <v>63.4</v>
      </c>
      <c r="X120" s="251">
        <v>0.6</v>
      </c>
      <c r="Y120" s="251">
        <v>0</v>
      </c>
      <c r="Z120" s="251">
        <v>0</v>
      </c>
      <c r="AA120" s="251">
        <v>0</v>
      </c>
      <c r="AB120" s="251">
        <v>0</v>
      </c>
      <c r="AC120" s="251">
        <v>4.800000000000001</v>
      </c>
      <c r="AD120" s="251">
        <v>41.16</v>
      </c>
      <c r="AE120" s="251">
        <v>13.8</v>
      </c>
      <c r="AF120" s="251">
        <v>0</v>
      </c>
      <c r="AG120" s="207">
        <v>0</v>
      </c>
      <c r="AH120" s="207">
        <v>0</v>
      </c>
      <c r="AI120" s="207">
        <v>0</v>
      </c>
      <c r="AJ120" s="207">
        <v>425.56000000000006</v>
      </c>
      <c r="AK120" s="207">
        <v>1373.9599999999996</v>
      </c>
      <c r="AL120" s="207">
        <v>498.76000000000056</v>
      </c>
      <c r="AM120" s="207">
        <v>19.28</v>
      </c>
      <c r="AN120" s="207">
        <v>4.8</v>
      </c>
      <c r="AO120" s="207">
        <v>2.4</v>
      </c>
      <c r="AP120" s="207">
        <v>0</v>
      </c>
      <c r="AQ120" s="207">
        <v>28.2</v>
      </c>
      <c r="AR120" s="207">
        <v>10.2</v>
      </c>
      <c r="AS120" s="207">
        <v>0</v>
      </c>
      <c r="AT120" s="207">
        <v>0</v>
      </c>
      <c r="AU120" s="207">
        <v>0</v>
      </c>
      <c r="AV120" s="207">
        <v>0</v>
      </c>
      <c r="AW120" s="207">
        <v>3.4800000000000004</v>
      </c>
      <c r="AX120" s="207">
        <v>1.7999999999999998</v>
      </c>
      <c r="AY120" s="207">
        <v>0</v>
      </c>
      <c r="AZ120" s="207">
        <v>0</v>
      </c>
      <c r="BA120" s="207">
        <v>0</v>
      </c>
      <c r="BB120" s="207">
        <v>197.27999999999997</v>
      </c>
      <c r="BC120" s="207">
        <v>78.56000000000002</v>
      </c>
      <c r="BD120" s="207">
        <v>3</v>
      </c>
      <c r="BE120" s="251">
        <v>14.6800002</v>
      </c>
      <c r="BF120" s="251">
        <v>39.16000019999999</v>
      </c>
      <c r="BG120" s="251">
        <v>12</v>
      </c>
      <c r="BH120" s="251">
        <v>1.7999999999999998</v>
      </c>
      <c r="BI120" s="251">
        <v>21</v>
      </c>
      <c r="BJ120" s="251">
        <v>140.019999</v>
      </c>
      <c r="BK120" s="251">
        <v>67.3399992</v>
      </c>
      <c r="BL120" s="251">
        <v>0</v>
      </c>
      <c r="BM120" s="251">
        <v>0</v>
      </c>
      <c r="BN120" s="251">
        <v>0</v>
      </c>
      <c r="BO120" s="251">
        <v>0</v>
      </c>
      <c r="BP120" s="251">
        <v>0</v>
      </c>
      <c r="BQ120" s="251">
        <v>3.24</v>
      </c>
      <c r="BR120" s="251">
        <v>42.35999999999999</v>
      </c>
      <c r="BS120" s="251">
        <v>17.4</v>
      </c>
      <c r="BT120" s="251">
        <v>0</v>
      </c>
      <c r="BU120" s="251">
        <v>0</v>
      </c>
      <c r="BV120" s="251">
        <v>0</v>
      </c>
      <c r="BW120" s="251">
        <v>0</v>
      </c>
      <c r="BX120" s="251">
        <v>428.43133019999993</v>
      </c>
      <c r="BY120" s="251">
        <v>1420.4037317999994</v>
      </c>
      <c r="BZ120" s="251">
        <v>475.60169460000026</v>
      </c>
      <c r="CA120" s="251">
        <v>25.579936799999995</v>
      </c>
      <c r="CB120" s="251">
        <v>3.5999999999999996</v>
      </c>
      <c r="CC120" s="251">
        <v>2.4</v>
      </c>
      <c r="CD120" s="251">
        <v>0</v>
      </c>
      <c r="CE120" s="251">
        <v>10.2</v>
      </c>
      <c r="CF120" s="251">
        <v>10.799999999999999</v>
      </c>
      <c r="CG120" s="251">
        <v>0</v>
      </c>
      <c r="CH120" s="251">
        <v>0</v>
      </c>
      <c r="CI120" s="251">
        <v>0</v>
      </c>
      <c r="CJ120" s="251">
        <v>0</v>
      </c>
      <c r="CK120" s="251">
        <v>8.28</v>
      </c>
      <c r="CL120" s="251">
        <v>1.7999999999999998</v>
      </c>
      <c r="CM120" s="251">
        <v>0</v>
      </c>
      <c r="CN120" s="251">
        <v>0</v>
      </c>
      <c r="CO120" s="251">
        <v>0</v>
      </c>
      <c r="CP120" s="251">
        <v>238.26866639999992</v>
      </c>
      <c r="CQ120" s="251">
        <v>76.6676328</v>
      </c>
      <c r="CR120" s="251">
        <v>0.6</v>
      </c>
      <c r="CS120" s="281">
        <v>36.00000000000001</v>
      </c>
      <c r="CT120" s="281">
        <v>10.888888333333334</v>
      </c>
      <c r="CU120" s="281">
        <v>0</v>
      </c>
      <c r="CV120" s="281">
        <v>54.833333333333336</v>
      </c>
      <c r="CW120" s="281">
        <v>43</v>
      </c>
      <c r="CX120" s="281">
        <v>0</v>
      </c>
      <c r="CY120" s="281">
        <v>0</v>
      </c>
      <c r="CZ120" s="281">
        <v>0</v>
      </c>
      <c r="DA120" s="281">
        <v>0</v>
      </c>
      <c r="DB120" s="281">
        <v>16.666666666666668</v>
      </c>
      <c r="DC120" s="281">
        <v>21.666666666666668</v>
      </c>
      <c r="DD120" s="281">
        <v>0</v>
      </c>
      <c r="DE120" s="281">
        <v>1257.9733433333336</v>
      </c>
      <c r="DF120" s="281">
        <v>469.6277766666661</v>
      </c>
      <c r="DG120" s="281">
        <v>5.682223333333333</v>
      </c>
    </row>
    <row r="121" spans="1:111" ht="14.25">
      <c r="A121" s="165">
        <v>882</v>
      </c>
      <c r="B121" s="166" t="s">
        <v>150</v>
      </c>
      <c r="C121" s="248">
        <v>0</v>
      </c>
      <c r="D121" s="248">
        <v>0</v>
      </c>
      <c r="E121" s="248">
        <v>7954</v>
      </c>
      <c r="F121" s="248">
        <v>0</v>
      </c>
      <c r="G121" s="248">
        <v>0</v>
      </c>
      <c r="H121" s="248">
        <v>475</v>
      </c>
      <c r="I121" s="248">
        <v>6832</v>
      </c>
      <c r="J121" s="248">
        <v>10077.5</v>
      </c>
      <c r="K121" s="249">
        <v>0</v>
      </c>
      <c r="L121" s="249">
        <v>0</v>
      </c>
      <c r="M121" s="249">
        <v>0</v>
      </c>
      <c r="N121" s="249">
        <v>0</v>
      </c>
      <c r="O121" s="250">
        <v>20</v>
      </c>
      <c r="P121" s="250">
        <v>53</v>
      </c>
      <c r="Q121" s="251">
        <v>0</v>
      </c>
      <c r="R121" s="251">
        <v>0</v>
      </c>
      <c r="S121" s="251">
        <v>0</v>
      </c>
      <c r="T121" s="251">
        <v>0</v>
      </c>
      <c r="U121" s="251">
        <v>0</v>
      </c>
      <c r="V121" s="251">
        <v>137.76000000000002</v>
      </c>
      <c r="W121" s="251">
        <v>56.92000000000001</v>
      </c>
      <c r="X121" s="251">
        <v>0</v>
      </c>
      <c r="Y121" s="251">
        <v>0</v>
      </c>
      <c r="Z121" s="251">
        <v>0</v>
      </c>
      <c r="AA121" s="251">
        <v>0</v>
      </c>
      <c r="AB121" s="251">
        <v>0</v>
      </c>
      <c r="AC121" s="251">
        <v>0</v>
      </c>
      <c r="AD121" s="251">
        <v>168.2800000000001</v>
      </c>
      <c r="AE121" s="251">
        <v>93.95999999999998</v>
      </c>
      <c r="AF121" s="251">
        <v>0</v>
      </c>
      <c r="AG121" s="207">
        <v>0</v>
      </c>
      <c r="AH121" s="207">
        <v>0</v>
      </c>
      <c r="AI121" s="207">
        <v>0</v>
      </c>
      <c r="AJ121" s="207">
        <v>285.6599999999997</v>
      </c>
      <c r="AK121" s="207">
        <v>861.9999999999992</v>
      </c>
      <c r="AL121" s="207">
        <v>296</v>
      </c>
      <c r="AM121" s="207">
        <v>31.38000000000001</v>
      </c>
      <c r="AN121" s="207">
        <v>0</v>
      </c>
      <c r="AO121" s="207">
        <v>0</v>
      </c>
      <c r="AP121" s="207">
        <v>0</v>
      </c>
      <c r="AQ121" s="207">
        <v>35.76</v>
      </c>
      <c r="AR121" s="207">
        <v>16.2</v>
      </c>
      <c r="AS121" s="207">
        <v>0</v>
      </c>
      <c r="AT121" s="207">
        <v>0</v>
      </c>
      <c r="AU121" s="207">
        <v>0</v>
      </c>
      <c r="AV121" s="207">
        <v>0</v>
      </c>
      <c r="AW121" s="207">
        <v>27.6</v>
      </c>
      <c r="AX121" s="207">
        <v>22.200000000000003</v>
      </c>
      <c r="AY121" s="207">
        <v>0</v>
      </c>
      <c r="AZ121" s="207">
        <v>0</v>
      </c>
      <c r="BA121" s="207">
        <v>0</v>
      </c>
      <c r="BB121" s="207">
        <v>65.30000000000004</v>
      </c>
      <c r="BC121" s="207">
        <v>43.27999999999999</v>
      </c>
      <c r="BD121" s="207">
        <v>1.08</v>
      </c>
      <c r="BE121" s="251">
        <v>0</v>
      </c>
      <c r="BF121" s="251">
        <v>0</v>
      </c>
      <c r="BG121" s="251">
        <v>0</v>
      </c>
      <c r="BH121" s="251">
        <v>0</v>
      </c>
      <c r="BI121" s="251">
        <v>0</v>
      </c>
      <c r="BJ121" s="251">
        <v>143.8399998</v>
      </c>
      <c r="BK121" s="251">
        <v>46.199999999999996</v>
      </c>
      <c r="BL121" s="251">
        <v>0</v>
      </c>
      <c r="BM121" s="251">
        <v>0</v>
      </c>
      <c r="BN121" s="251">
        <v>0</v>
      </c>
      <c r="BO121" s="251">
        <v>0</v>
      </c>
      <c r="BP121" s="251">
        <v>0</v>
      </c>
      <c r="BQ121" s="251">
        <v>0</v>
      </c>
      <c r="BR121" s="251">
        <v>178.77999960000002</v>
      </c>
      <c r="BS121" s="251">
        <v>71.30000039999999</v>
      </c>
      <c r="BT121" s="251">
        <v>1.2</v>
      </c>
      <c r="BU121" s="251">
        <v>0</v>
      </c>
      <c r="BV121" s="251">
        <v>0</v>
      </c>
      <c r="BW121" s="251">
        <v>0</v>
      </c>
      <c r="BX121" s="251">
        <v>253.1800008000001</v>
      </c>
      <c r="BY121" s="251">
        <v>873.3984624000001</v>
      </c>
      <c r="BZ121" s="251">
        <v>301.59287340000014</v>
      </c>
      <c r="CA121" s="251">
        <v>27</v>
      </c>
      <c r="CB121" s="251">
        <v>0</v>
      </c>
      <c r="CC121" s="251">
        <v>0</v>
      </c>
      <c r="CD121" s="251">
        <v>0</v>
      </c>
      <c r="CE121" s="251">
        <v>23.76</v>
      </c>
      <c r="CF121" s="251">
        <v>9</v>
      </c>
      <c r="CG121" s="251">
        <v>0</v>
      </c>
      <c r="CH121" s="251">
        <v>0</v>
      </c>
      <c r="CI121" s="251">
        <v>0</v>
      </c>
      <c r="CJ121" s="251">
        <v>0</v>
      </c>
      <c r="CK121" s="251">
        <v>40.8</v>
      </c>
      <c r="CL121" s="251">
        <v>16.720000199999998</v>
      </c>
      <c r="CM121" s="251">
        <v>0.6</v>
      </c>
      <c r="CN121" s="251">
        <v>0</v>
      </c>
      <c r="CO121" s="251">
        <v>0</v>
      </c>
      <c r="CP121" s="251">
        <v>119.5462218</v>
      </c>
      <c r="CQ121" s="251">
        <v>38.560957800000004</v>
      </c>
      <c r="CR121" s="251">
        <v>0.6</v>
      </c>
      <c r="CS121" s="281">
        <v>0</v>
      </c>
      <c r="CT121" s="281">
        <v>0</v>
      </c>
      <c r="CU121" s="281">
        <v>0</v>
      </c>
      <c r="CV121" s="281">
        <v>63.44444333333333</v>
      </c>
      <c r="CW121" s="281">
        <v>9.222221666666666</v>
      </c>
      <c r="CX121" s="281">
        <v>0</v>
      </c>
      <c r="CY121" s="281">
        <v>0</v>
      </c>
      <c r="CZ121" s="281">
        <v>0</v>
      </c>
      <c r="DA121" s="281">
        <v>0</v>
      </c>
      <c r="DB121" s="281">
        <v>76.805555</v>
      </c>
      <c r="DC121" s="281">
        <v>33.238888333333335</v>
      </c>
      <c r="DD121" s="281">
        <v>0</v>
      </c>
      <c r="DE121" s="281">
        <v>684.399986666667</v>
      </c>
      <c r="DF121" s="281">
        <v>228.8611083333334</v>
      </c>
      <c r="DG121" s="281">
        <v>3.916666666666668</v>
      </c>
    </row>
    <row r="122" spans="1:111" ht="14.25">
      <c r="A122" s="165">
        <v>210</v>
      </c>
      <c r="B122" s="166" t="s">
        <v>38</v>
      </c>
      <c r="C122" s="248">
        <v>0</v>
      </c>
      <c r="D122" s="248">
        <v>0</v>
      </c>
      <c r="E122" s="248">
        <v>19844.5</v>
      </c>
      <c r="F122" s="248">
        <v>0</v>
      </c>
      <c r="G122" s="248">
        <v>0</v>
      </c>
      <c r="H122" s="248">
        <v>1868</v>
      </c>
      <c r="I122" s="248">
        <v>3743.5</v>
      </c>
      <c r="J122" s="248">
        <v>11205.5</v>
      </c>
      <c r="K122" s="249">
        <v>0</v>
      </c>
      <c r="L122" s="249">
        <v>0</v>
      </c>
      <c r="M122" s="249">
        <v>17</v>
      </c>
      <c r="N122" s="249">
        <v>0</v>
      </c>
      <c r="O122" s="250">
        <v>38.5</v>
      </c>
      <c r="P122" s="250">
        <v>113</v>
      </c>
      <c r="Q122" s="251">
        <v>117.5999999999996</v>
      </c>
      <c r="R122" s="251">
        <v>229.1</v>
      </c>
      <c r="S122" s="251">
        <v>76.8</v>
      </c>
      <c r="T122" s="251">
        <v>3</v>
      </c>
      <c r="U122" s="251">
        <v>67.20000000000007</v>
      </c>
      <c r="V122" s="251">
        <v>763.6999999999985</v>
      </c>
      <c r="W122" s="251">
        <v>347.4</v>
      </c>
      <c r="X122" s="251">
        <v>4</v>
      </c>
      <c r="Y122" s="251">
        <v>0</v>
      </c>
      <c r="Z122" s="251">
        <v>0</v>
      </c>
      <c r="AA122" s="251">
        <v>0</v>
      </c>
      <c r="AB122" s="251">
        <v>0</v>
      </c>
      <c r="AC122" s="251">
        <v>1.2</v>
      </c>
      <c r="AD122" s="251">
        <v>107.39999999999999</v>
      </c>
      <c r="AE122" s="251">
        <v>48.6</v>
      </c>
      <c r="AF122" s="251">
        <v>0</v>
      </c>
      <c r="AG122" s="207">
        <v>0</v>
      </c>
      <c r="AH122" s="207">
        <v>0</v>
      </c>
      <c r="AI122" s="207">
        <v>0</v>
      </c>
      <c r="AJ122" s="207">
        <v>455.8000000000001</v>
      </c>
      <c r="AK122" s="207">
        <v>930.0400000000001</v>
      </c>
      <c r="AL122" s="207">
        <v>239.88000000000008</v>
      </c>
      <c r="AM122" s="207">
        <v>53.4</v>
      </c>
      <c r="AN122" s="207">
        <v>29.4</v>
      </c>
      <c r="AO122" s="207">
        <v>19.8</v>
      </c>
      <c r="AP122" s="207">
        <v>0</v>
      </c>
      <c r="AQ122" s="207">
        <v>157.69999999999993</v>
      </c>
      <c r="AR122" s="207">
        <v>91.8</v>
      </c>
      <c r="AS122" s="207">
        <v>0.6</v>
      </c>
      <c r="AT122" s="207">
        <v>0</v>
      </c>
      <c r="AU122" s="207">
        <v>0</v>
      </c>
      <c r="AV122" s="207">
        <v>0</v>
      </c>
      <c r="AW122" s="207">
        <v>10.2</v>
      </c>
      <c r="AX122" s="207">
        <v>6</v>
      </c>
      <c r="AY122" s="207">
        <v>0</v>
      </c>
      <c r="AZ122" s="207">
        <v>0</v>
      </c>
      <c r="BA122" s="207">
        <v>0</v>
      </c>
      <c r="BB122" s="207">
        <v>62.28000000000003</v>
      </c>
      <c r="BC122" s="207">
        <v>21.6</v>
      </c>
      <c r="BD122" s="207">
        <v>1.2</v>
      </c>
      <c r="BE122" s="251">
        <v>127.19999999999999</v>
      </c>
      <c r="BF122" s="251">
        <v>211.2</v>
      </c>
      <c r="BG122" s="251">
        <v>78.6</v>
      </c>
      <c r="BH122" s="251">
        <v>1.2</v>
      </c>
      <c r="BI122" s="251">
        <v>64.8</v>
      </c>
      <c r="BJ122" s="251">
        <v>775.8</v>
      </c>
      <c r="BK122" s="251">
        <v>325.8</v>
      </c>
      <c r="BL122" s="251">
        <v>4.3999992</v>
      </c>
      <c r="BM122" s="251">
        <v>0</v>
      </c>
      <c r="BN122" s="251">
        <v>0</v>
      </c>
      <c r="BO122" s="251">
        <v>0</v>
      </c>
      <c r="BP122" s="251">
        <v>0</v>
      </c>
      <c r="BQ122" s="251">
        <v>0</v>
      </c>
      <c r="BR122" s="251">
        <v>79.8</v>
      </c>
      <c r="BS122" s="251">
        <v>49.8</v>
      </c>
      <c r="BT122" s="251">
        <v>0.6</v>
      </c>
      <c r="BU122" s="251">
        <v>0</v>
      </c>
      <c r="BV122" s="251">
        <v>0</v>
      </c>
      <c r="BW122" s="251">
        <v>0</v>
      </c>
      <c r="BX122" s="251">
        <v>437.6800001999998</v>
      </c>
      <c r="BY122" s="251">
        <v>924.500000999999</v>
      </c>
      <c r="BZ122" s="251">
        <v>263.11999979999996</v>
      </c>
      <c r="CA122" s="251">
        <v>27.400000199999997</v>
      </c>
      <c r="CB122" s="251">
        <v>40.8</v>
      </c>
      <c r="CC122" s="251">
        <v>19.8</v>
      </c>
      <c r="CD122" s="251">
        <v>0</v>
      </c>
      <c r="CE122" s="251">
        <v>133.2</v>
      </c>
      <c r="CF122" s="251">
        <v>57</v>
      </c>
      <c r="CG122" s="251">
        <v>0</v>
      </c>
      <c r="CH122" s="251">
        <v>0</v>
      </c>
      <c r="CI122" s="251">
        <v>0</v>
      </c>
      <c r="CJ122" s="251">
        <v>0</v>
      </c>
      <c r="CK122" s="251">
        <v>11.4</v>
      </c>
      <c r="CL122" s="251">
        <v>8.4</v>
      </c>
      <c r="CM122" s="251">
        <v>0.6</v>
      </c>
      <c r="CN122" s="251">
        <v>0</v>
      </c>
      <c r="CO122" s="251">
        <v>0</v>
      </c>
      <c r="CP122" s="251">
        <v>110.80000019999999</v>
      </c>
      <c r="CQ122" s="251">
        <v>27.399999600000005</v>
      </c>
      <c r="CR122" s="251">
        <v>3.5999999999999996</v>
      </c>
      <c r="CS122" s="281">
        <v>135.33333333333334</v>
      </c>
      <c r="CT122" s="281">
        <v>66.66666666666667</v>
      </c>
      <c r="CU122" s="281">
        <v>1.6666666666666667</v>
      </c>
      <c r="CV122" s="281">
        <v>426.6666666666667</v>
      </c>
      <c r="CW122" s="281">
        <v>198.33333333333334</v>
      </c>
      <c r="CX122" s="281">
        <v>0.33333333333333337</v>
      </c>
      <c r="CY122" s="281">
        <v>0</v>
      </c>
      <c r="CZ122" s="281">
        <v>0</v>
      </c>
      <c r="DA122" s="281">
        <v>0</v>
      </c>
      <c r="DB122" s="281">
        <v>35</v>
      </c>
      <c r="DC122" s="281">
        <v>20</v>
      </c>
      <c r="DD122" s="281">
        <v>1.6666666666666667</v>
      </c>
      <c r="DE122" s="281">
        <v>725.1944400000011</v>
      </c>
      <c r="DF122" s="281">
        <v>205.11111000000014</v>
      </c>
      <c r="DG122" s="281">
        <v>13.333333333333337</v>
      </c>
    </row>
    <row r="123" spans="1:111" ht="14.25">
      <c r="A123" s="165">
        <v>342</v>
      </c>
      <c r="B123" s="166" t="s">
        <v>71</v>
      </c>
      <c r="C123" s="248">
        <v>0</v>
      </c>
      <c r="D123" s="248">
        <v>0</v>
      </c>
      <c r="E123" s="248">
        <v>13975</v>
      </c>
      <c r="F123" s="248">
        <v>0</v>
      </c>
      <c r="G123" s="248">
        <v>0</v>
      </c>
      <c r="H123" s="248">
        <v>5715.5</v>
      </c>
      <c r="I123" s="248">
        <v>621</v>
      </c>
      <c r="J123" s="248">
        <v>3275</v>
      </c>
      <c r="K123" s="249">
        <v>0</v>
      </c>
      <c r="L123" s="249">
        <v>1</v>
      </c>
      <c r="M123" s="249">
        <v>5</v>
      </c>
      <c r="N123" s="249">
        <v>0</v>
      </c>
      <c r="O123" s="250">
        <v>12.5</v>
      </c>
      <c r="P123" s="250">
        <v>50</v>
      </c>
      <c r="Q123" s="251">
        <v>1.2</v>
      </c>
      <c r="R123" s="251">
        <v>31.2</v>
      </c>
      <c r="S123" s="251">
        <v>17.4</v>
      </c>
      <c r="T123" s="251">
        <v>0</v>
      </c>
      <c r="U123" s="251">
        <v>21.000000000000007</v>
      </c>
      <c r="V123" s="251">
        <v>460.2000000000006</v>
      </c>
      <c r="W123" s="251">
        <v>180.2399999999999</v>
      </c>
      <c r="X123" s="251">
        <v>1.2</v>
      </c>
      <c r="Y123" s="251">
        <v>0</v>
      </c>
      <c r="Z123" s="251">
        <v>0</v>
      </c>
      <c r="AA123" s="251">
        <v>0</v>
      </c>
      <c r="AB123" s="251">
        <v>0</v>
      </c>
      <c r="AC123" s="251">
        <v>0</v>
      </c>
      <c r="AD123" s="251">
        <v>11.4</v>
      </c>
      <c r="AE123" s="251">
        <v>5.4</v>
      </c>
      <c r="AF123" s="251">
        <v>0</v>
      </c>
      <c r="AG123" s="207">
        <v>0</v>
      </c>
      <c r="AH123" s="207">
        <v>0</v>
      </c>
      <c r="AI123" s="207">
        <v>0</v>
      </c>
      <c r="AJ123" s="207">
        <v>318.3042100000004</v>
      </c>
      <c r="AK123" s="207">
        <v>653.22</v>
      </c>
      <c r="AL123" s="207">
        <v>214.00000000000009</v>
      </c>
      <c r="AM123" s="207">
        <v>14.399999999999999</v>
      </c>
      <c r="AN123" s="207">
        <v>2.4</v>
      </c>
      <c r="AO123" s="207">
        <v>0</v>
      </c>
      <c r="AP123" s="207">
        <v>0</v>
      </c>
      <c r="AQ123" s="207">
        <v>132.35999999999999</v>
      </c>
      <c r="AR123" s="207">
        <v>43.8</v>
      </c>
      <c r="AS123" s="207">
        <v>0</v>
      </c>
      <c r="AT123" s="207">
        <v>0</v>
      </c>
      <c r="AU123" s="207">
        <v>0</v>
      </c>
      <c r="AV123" s="207">
        <v>0</v>
      </c>
      <c r="AW123" s="207">
        <v>3.5999999999999996</v>
      </c>
      <c r="AX123" s="207">
        <v>3</v>
      </c>
      <c r="AY123" s="207">
        <v>0</v>
      </c>
      <c r="AZ123" s="207">
        <v>0</v>
      </c>
      <c r="BA123" s="207">
        <v>0</v>
      </c>
      <c r="BB123" s="207">
        <v>120.05999999999997</v>
      </c>
      <c r="BC123" s="207">
        <v>25.43999999999999</v>
      </c>
      <c r="BD123" s="207">
        <v>0.6</v>
      </c>
      <c r="BE123" s="251">
        <v>2.52</v>
      </c>
      <c r="BF123" s="251">
        <v>32.64</v>
      </c>
      <c r="BG123" s="251">
        <v>8.4</v>
      </c>
      <c r="BH123" s="251">
        <v>0</v>
      </c>
      <c r="BI123" s="251">
        <v>38.879999999999995</v>
      </c>
      <c r="BJ123" s="251">
        <v>436.67999999999995</v>
      </c>
      <c r="BK123" s="251">
        <v>177.96</v>
      </c>
      <c r="BL123" s="251">
        <v>1.7999999999999998</v>
      </c>
      <c r="BM123" s="251">
        <v>0</v>
      </c>
      <c r="BN123" s="251">
        <v>0</v>
      </c>
      <c r="BO123" s="251">
        <v>0</v>
      </c>
      <c r="BP123" s="251">
        <v>0</v>
      </c>
      <c r="BQ123" s="251">
        <v>0</v>
      </c>
      <c r="BR123" s="251">
        <v>9</v>
      </c>
      <c r="BS123" s="251">
        <v>6</v>
      </c>
      <c r="BT123" s="251">
        <v>0</v>
      </c>
      <c r="BU123" s="251">
        <v>0</v>
      </c>
      <c r="BV123" s="251">
        <v>0</v>
      </c>
      <c r="BW123" s="251">
        <v>0</v>
      </c>
      <c r="BX123" s="251">
        <v>344.5000002000001</v>
      </c>
      <c r="BY123" s="251">
        <v>681.6499997999998</v>
      </c>
      <c r="BZ123" s="251">
        <v>225.21999960000014</v>
      </c>
      <c r="CA123" s="251">
        <v>10.2</v>
      </c>
      <c r="CB123" s="251">
        <v>2.4</v>
      </c>
      <c r="CC123" s="251">
        <v>0.6</v>
      </c>
      <c r="CD123" s="251">
        <v>0</v>
      </c>
      <c r="CE123" s="251">
        <v>71.04</v>
      </c>
      <c r="CF123" s="251">
        <v>46.08</v>
      </c>
      <c r="CG123" s="251">
        <v>0.6</v>
      </c>
      <c r="CH123" s="251">
        <v>0</v>
      </c>
      <c r="CI123" s="251">
        <v>0</v>
      </c>
      <c r="CJ123" s="251">
        <v>0</v>
      </c>
      <c r="CK123" s="251">
        <v>3.5999999999999996</v>
      </c>
      <c r="CL123" s="251">
        <v>3.5999999999999996</v>
      </c>
      <c r="CM123" s="251">
        <v>0</v>
      </c>
      <c r="CN123" s="251">
        <v>0</v>
      </c>
      <c r="CO123" s="251">
        <v>0</v>
      </c>
      <c r="CP123" s="251">
        <v>57.36000000000003</v>
      </c>
      <c r="CQ123" s="251">
        <v>49.08000000000001</v>
      </c>
      <c r="CR123" s="251">
        <v>0.6</v>
      </c>
      <c r="CS123" s="281">
        <v>29.249999999999996</v>
      </c>
      <c r="CT123" s="281">
        <v>13.055555000000002</v>
      </c>
      <c r="CU123" s="281">
        <v>0</v>
      </c>
      <c r="CV123" s="281">
        <v>298.33333333333337</v>
      </c>
      <c r="CW123" s="281">
        <v>137.33333333333334</v>
      </c>
      <c r="CX123" s="281">
        <v>0</v>
      </c>
      <c r="CY123" s="281">
        <v>0</v>
      </c>
      <c r="CZ123" s="281">
        <v>0</v>
      </c>
      <c r="DA123" s="281">
        <v>0</v>
      </c>
      <c r="DB123" s="281">
        <v>5</v>
      </c>
      <c r="DC123" s="281">
        <v>5</v>
      </c>
      <c r="DD123" s="281">
        <v>0</v>
      </c>
      <c r="DE123" s="281">
        <v>1132.166663333333</v>
      </c>
      <c r="DF123" s="281">
        <v>352.8611133333333</v>
      </c>
      <c r="DG123" s="281">
        <v>3.3333333333333344</v>
      </c>
    </row>
    <row r="124" spans="1:111" ht="14.25">
      <c r="A124" s="165">
        <v>860</v>
      </c>
      <c r="B124" s="166" t="s">
        <v>132</v>
      </c>
      <c r="C124" s="248">
        <v>0</v>
      </c>
      <c r="D124" s="248">
        <v>0</v>
      </c>
      <c r="E124" s="248">
        <v>43720</v>
      </c>
      <c r="F124" s="248">
        <v>0</v>
      </c>
      <c r="G124" s="248">
        <v>1546</v>
      </c>
      <c r="H124" s="248">
        <v>15806</v>
      </c>
      <c r="I124" s="248">
        <v>20303.5</v>
      </c>
      <c r="J124" s="248">
        <v>26874</v>
      </c>
      <c r="K124" s="249">
        <v>0</v>
      </c>
      <c r="L124" s="249">
        <v>2</v>
      </c>
      <c r="M124" s="249">
        <v>3</v>
      </c>
      <c r="N124" s="249">
        <v>6</v>
      </c>
      <c r="O124" s="250">
        <v>103</v>
      </c>
      <c r="P124" s="250">
        <v>33</v>
      </c>
      <c r="Q124" s="251">
        <v>0</v>
      </c>
      <c r="R124" s="251">
        <v>27.959999999999997</v>
      </c>
      <c r="S124" s="251">
        <v>18.48</v>
      </c>
      <c r="T124" s="251">
        <v>0</v>
      </c>
      <c r="U124" s="251">
        <v>4.2</v>
      </c>
      <c r="V124" s="251">
        <v>989.7999999999993</v>
      </c>
      <c r="W124" s="251">
        <v>546.2199999999998</v>
      </c>
      <c r="X124" s="251">
        <v>4.2</v>
      </c>
      <c r="Y124" s="251">
        <v>0</v>
      </c>
      <c r="Z124" s="251">
        <v>0</v>
      </c>
      <c r="AA124" s="251">
        <v>0</v>
      </c>
      <c r="AB124" s="251">
        <v>0</v>
      </c>
      <c r="AC124" s="251">
        <v>10.799999999999997</v>
      </c>
      <c r="AD124" s="251">
        <v>427.0999999999998</v>
      </c>
      <c r="AE124" s="251">
        <v>208.70000000000007</v>
      </c>
      <c r="AF124" s="251">
        <v>4</v>
      </c>
      <c r="AG124" s="207">
        <v>0</v>
      </c>
      <c r="AH124" s="207">
        <v>0</v>
      </c>
      <c r="AI124" s="207">
        <v>0</v>
      </c>
      <c r="AJ124" s="207">
        <v>1183.8599999999983</v>
      </c>
      <c r="AK124" s="207">
        <v>3923.4600000000037</v>
      </c>
      <c r="AL124" s="207">
        <v>1229.6799999999996</v>
      </c>
      <c r="AM124" s="207">
        <v>86.94000000000004</v>
      </c>
      <c r="AN124" s="207">
        <v>1.7999999999999998</v>
      </c>
      <c r="AO124" s="207">
        <v>2.2800000000000002</v>
      </c>
      <c r="AP124" s="207">
        <v>0</v>
      </c>
      <c r="AQ124" s="207">
        <v>83.4</v>
      </c>
      <c r="AR124" s="207">
        <v>72.6</v>
      </c>
      <c r="AS124" s="207">
        <v>0</v>
      </c>
      <c r="AT124" s="207">
        <v>0</v>
      </c>
      <c r="AU124" s="207">
        <v>0</v>
      </c>
      <c r="AV124" s="207">
        <v>0</v>
      </c>
      <c r="AW124" s="207">
        <v>46.2</v>
      </c>
      <c r="AX124" s="207">
        <v>22.8</v>
      </c>
      <c r="AY124" s="207">
        <v>0</v>
      </c>
      <c r="AZ124" s="207">
        <v>0</v>
      </c>
      <c r="BA124" s="207">
        <v>0</v>
      </c>
      <c r="BB124" s="207">
        <v>195.1</v>
      </c>
      <c r="BC124" s="207">
        <v>131.7999999999999</v>
      </c>
      <c r="BD124" s="207">
        <v>4.779999999999999</v>
      </c>
      <c r="BE124" s="251">
        <v>0</v>
      </c>
      <c r="BF124" s="251">
        <v>23.4</v>
      </c>
      <c r="BG124" s="251">
        <v>14.399999999999999</v>
      </c>
      <c r="BH124" s="251">
        <v>0</v>
      </c>
      <c r="BI124" s="251">
        <v>0</v>
      </c>
      <c r="BJ124" s="251">
        <v>12</v>
      </c>
      <c r="BK124" s="251">
        <v>6</v>
      </c>
      <c r="BL124" s="251">
        <v>0</v>
      </c>
      <c r="BM124" s="251">
        <v>0</v>
      </c>
      <c r="BN124" s="251">
        <v>0</v>
      </c>
      <c r="BO124" s="251">
        <v>0</v>
      </c>
      <c r="BP124" s="251">
        <v>0</v>
      </c>
      <c r="BQ124" s="251">
        <v>10.08</v>
      </c>
      <c r="BR124" s="251">
        <v>75.4800006</v>
      </c>
      <c r="BS124" s="251">
        <v>34.0000002</v>
      </c>
      <c r="BT124" s="251">
        <v>0</v>
      </c>
      <c r="BU124" s="251">
        <v>0</v>
      </c>
      <c r="BV124" s="251">
        <v>0</v>
      </c>
      <c r="BW124" s="251">
        <v>0</v>
      </c>
      <c r="BX124" s="251">
        <v>1028.2273097999998</v>
      </c>
      <c r="BY124" s="251">
        <v>5214.685061999992</v>
      </c>
      <c r="BZ124" s="251">
        <v>1851.0616355999991</v>
      </c>
      <c r="CA124" s="251">
        <v>85.32000000000001</v>
      </c>
      <c r="CB124" s="251">
        <v>2.4</v>
      </c>
      <c r="CC124" s="251">
        <v>1.2</v>
      </c>
      <c r="CD124" s="251">
        <v>0</v>
      </c>
      <c r="CE124" s="251">
        <v>4.2</v>
      </c>
      <c r="CF124" s="251">
        <v>1.7999999999999998</v>
      </c>
      <c r="CG124" s="251">
        <v>0</v>
      </c>
      <c r="CH124" s="251">
        <v>0</v>
      </c>
      <c r="CI124" s="251">
        <v>0</v>
      </c>
      <c r="CJ124" s="251">
        <v>0</v>
      </c>
      <c r="CK124" s="251">
        <v>20.3200002</v>
      </c>
      <c r="CL124" s="251">
        <v>6.119999999999999</v>
      </c>
      <c r="CM124" s="251">
        <v>0</v>
      </c>
      <c r="CN124" s="251">
        <v>0</v>
      </c>
      <c r="CO124" s="251">
        <v>0</v>
      </c>
      <c r="CP124" s="251">
        <v>357.0705306000001</v>
      </c>
      <c r="CQ124" s="251">
        <v>76.00960079999999</v>
      </c>
      <c r="CR124" s="251">
        <v>0</v>
      </c>
      <c r="CS124" s="281">
        <v>2.3333333333333335</v>
      </c>
      <c r="CT124" s="281">
        <v>2.666666666666667</v>
      </c>
      <c r="CU124" s="281">
        <v>0</v>
      </c>
      <c r="CV124" s="281">
        <v>0</v>
      </c>
      <c r="CW124" s="281">
        <v>0</v>
      </c>
      <c r="CX124" s="281">
        <v>0</v>
      </c>
      <c r="CY124" s="281">
        <v>0</v>
      </c>
      <c r="CZ124" s="281">
        <v>0</v>
      </c>
      <c r="DA124" s="281">
        <v>0</v>
      </c>
      <c r="DB124" s="281">
        <v>59.166664999999995</v>
      </c>
      <c r="DC124" s="281">
        <v>26.22222166666667</v>
      </c>
      <c r="DD124" s="281">
        <v>0</v>
      </c>
      <c r="DE124" s="281">
        <v>6243.154398333339</v>
      </c>
      <c r="DF124" s="281">
        <v>2241.8810883333376</v>
      </c>
      <c r="DG124" s="281">
        <v>40.59110999999999</v>
      </c>
    </row>
    <row r="125" spans="1:111" ht="14.25">
      <c r="A125" s="165">
        <v>356</v>
      </c>
      <c r="B125" s="166" t="s">
        <v>80</v>
      </c>
      <c r="C125" s="248">
        <v>0</v>
      </c>
      <c r="D125" s="248">
        <v>0</v>
      </c>
      <c r="E125" s="248">
        <v>22867</v>
      </c>
      <c r="F125" s="248">
        <v>0</v>
      </c>
      <c r="G125" s="248">
        <v>0</v>
      </c>
      <c r="H125" s="248">
        <v>8022</v>
      </c>
      <c r="I125" s="248">
        <v>1165</v>
      </c>
      <c r="J125" s="248">
        <v>5521.5</v>
      </c>
      <c r="K125" s="249">
        <v>0</v>
      </c>
      <c r="L125" s="249">
        <v>0</v>
      </c>
      <c r="M125" s="249">
        <v>1</v>
      </c>
      <c r="N125" s="249">
        <v>0</v>
      </c>
      <c r="O125" s="250">
        <v>24</v>
      </c>
      <c r="P125" s="250">
        <v>169</v>
      </c>
      <c r="Q125" s="251">
        <v>36.00000000000004</v>
      </c>
      <c r="R125" s="251">
        <v>176.16000000000003</v>
      </c>
      <c r="S125" s="251">
        <v>63.599999999999994</v>
      </c>
      <c r="T125" s="251">
        <v>3.8</v>
      </c>
      <c r="U125" s="251">
        <v>11.999999999999996</v>
      </c>
      <c r="V125" s="251">
        <v>719.2799999999994</v>
      </c>
      <c r="W125" s="251">
        <v>323.5599999999999</v>
      </c>
      <c r="X125" s="251">
        <v>2.2</v>
      </c>
      <c r="Y125" s="251">
        <v>0</v>
      </c>
      <c r="Z125" s="251">
        <v>0</v>
      </c>
      <c r="AA125" s="251">
        <v>0</v>
      </c>
      <c r="AB125" s="251">
        <v>0</v>
      </c>
      <c r="AC125" s="251">
        <v>0</v>
      </c>
      <c r="AD125" s="251">
        <v>22.2</v>
      </c>
      <c r="AE125" s="251">
        <v>15</v>
      </c>
      <c r="AF125" s="251">
        <v>0</v>
      </c>
      <c r="AG125" s="207">
        <v>0</v>
      </c>
      <c r="AH125" s="207">
        <v>0</v>
      </c>
      <c r="AI125" s="207">
        <v>0</v>
      </c>
      <c r="AJ125" s="207">
        <v>492.44000000000017</v>
      </c>
      <c r="AK125" s="207">
        <v>1151.98</v>
      </c>
      <c r="AL125" s="207">
        <v>370.0399999999997</v>
      </c>
      <c r="AM125" s="207">
        <v>71.16000000000001</v>
      </c>
      <c r="AN125" s="207">
        <v>31.2</v>
      </c>
      <c r="AO125" s="207">
        <v>15.6</v>
      </c>
      <c r="AP125" s="207">
        <v>2</v>
      </c>
      <c r="AQ125" s="207">
        <v>145.8</v>
      </c>
      <c r="AR125" s="207">
        <v>71.4</v>
      </c>
      <c r="AS125" s="207">
        <v>1.2</v>
      </c>
      <c r="AT125" s="207">
        <v>0</v>
      </c>
      <c r="AU125" s="207">
        <v>0</v>
      </c>
      <c r="AV125" s="207">
        <v>0</v>
      </c>
      <c r="AW125" s="207">
        <v>8.4</v>
      </c>
      <c r="AX125" s="207">
        <v>1.2</v>
      </c>
      <c r="AY125" s="207">
        <v>0</v>
      </c>
      <c r="AZ125" s="207">
        <v>0</v>
      </c>
      <c r="BA125" s="207">
        <v>0</v>
      </c>
      <c r="BB125" s="207">
        <v>132.67999999999998</v>
      </c>
      <c r="BC125" s="207">
        <v>33.36000000000001</v>
      </c>
      <c r="BD125" s="207">
        <v>0.6</v>
      </c>
      <c r="BE125" s="251">
        <v>41.4</v>
      </c>
      <c r="BF125" s="251">
        <v>153.6</v>
      </c>
      <c r="BG125" s="251">
        <v>82.2</v>
      </c>
      <c r="BH125" s="251">
        <v>0</v>
      </c>
      <c r="BI125" s="251">
        <v>9.12</v>
      </c>
      <c r="BJ125" s="251">
        <v>651.4360002</v>
      </c>
      <c r="BK125" s="251">
        <v>342.228</v>
      </c>
      <c r="BL125" s="251">
        <v>2.1999996</v>
      </c>
      <c r="BM125" s="251">
        <v>0</v>
      </c>
      <c r="BN125" s="251">
        <v>0</v>
      </c>
      <c r="BO125" s="251">
        <v>0</v>
      </c>
      <c r="BP125" s="251">
        <v>0</v>
      </c>
      <c r="BQ125" s="251">
        <v>0</v>
      </c>
      <c r="BR125" s="251">
        <v>51</v>
      </c>
      <c r="BS125" s="251">
        <v>21</v>
      </c>
      <c r="BT125" s="251">
        <v>0</v>
      </c>
      <c r="BU125" s="251">
        <v>0</v>
      </c>
      <c r="BV125" s="251">
        <v>0</v>
      </c>
      <c r="BW125" s="251">
        <v>0</v>
      </c>
      <c r="BX125" s="251">
        <v>459.16599779999984</v>
      </c>
      <c r="BY125" s="251">
        <v>1178.296399800001</v>
      </c>
      <c r="BZ125" s="251">
        <v>326.311599</v>
      </c>
      <c r="CA125" s="251">
        <v>61.840000199999984</v>
      </c>
      <c r="CB125" s="251">
        <v>31.2</v>
      </c>
      <c r="CC125" s="251">
        <v>19.2</v>
      </c>
      <c r="CD125" s="251">
        <v>0</v>
      </c>
      <c r="CE125" s="251">
        <v>114</v>
      </c>
      <c r="CF125" s="251">
        <v>67.8</v>
      </c>
      <c r="CG125" s="251">
        <v>0.6</v>
      </c>
      <c r="CH125" s="251">
        <v>0</v>
      </c>
      <c r="CI125" s="251">
        <v>0</v>
      </c>
      <c r="CJ125" s="251">
        <v>0</v>
      </c>
      <c r="CK125" s="251">
        <v>9.6</v>
      </c>
      <c r="CL125" s="251">
        <v>3</v>
      </c>
      <c r="CM125" s="251">
        <v>0</v>
      </c>
      <c r="CN125" s="251">
        <v>0</v>
      </c>
      <c r="CO125" s="251">
        <v>0</v>
      </c>
      <c r="CP125" s="251">
        <v>110.57999999999996</v>
      </c>
      <c r="CQ125" s="251">
        <v>31.1599998</v>
      </c>
      <c r="CR125" s="251">
        <v>0</v>
      </c>
      <c r="CS125" s="281">
        <v>145.11111333333335</v>
      </c>
      <c r="CT125" s="281">
        <v>96.11111166666667</v>
      </c>
      <c r="CU125" s="281">
        <v>0</v>
      </c>
      <c r="CV125" s="281">
        <v>365.94554833333336</v>
      </c>
      <c r="CW125" s="281">
        <v>208.71444</v>
      </c>
      <c r="CX125" s="281">
        <v>0</v>
      </c>
      <c r="CY125" s="281">
        <v>0</v>
      </c>
      <c r="CZ125" s="281">
        <v>0</v>
      </c>
      <c r="DA125" s="281">
        <v>0</v>
      </c>
      <c r="DB125" s="281">
        <v>26.888888333333334</v>
      </c>
      <c r="DC125" s="281">
        <v>9.444445000000002</v>
      </c>
      <c r="DD125" s="281">
        <v>0</v>
      </c>
      <c r="DE125" s="281">
        <v>2157.832215000001</v>
      </c>
      <c r="DF125" s="281">
        <v>661.1877799999993</v>
      </c>
      <c r="DG125" s="281">
        <v>13.333333333333332</v>
      </c>
    </row>
    <row r="126" spans="1:111" ht="14.25">
      <c r="A126" s="165">
        <v>808</v>
      </c>
      <c r="B126" s="166" t="s">
        <v>105</v>
      </c>
      <c r="C126" s="248">
        <v>0</v>
      </c>
      <c r="D126" s="248">
        <v>0</v>
      </c>
      <c r="E126" s="248">
        <v>12280</v>
      </c>
      <c r="F126" s="248">
        <v>0</v>
      </c>
      <c r="G126" s="248">
        <v>0</v>
      </c>
      <c r="H126" s="248">
        <v>1360</v>
      </c>
      <c r="I126" s="248">
        <v>4814</v>
      </c>
      <c r="J126" s="248">
        <v>8664</v>
      </c>
      <c r="K126" s="249">
        <v>0</v>
      </c>
      <c r="L126" s="249">
        <v>0</v>
      </c>
      <c r="M126" s="249">
        <v>0</v>
      </c>
      <c r="N126" s="249">
        <v>0</v>
      </c>
      <c r="O126" s="250">
        <v>21</v>
      </c>
      <c r="P126" s="250">
        <v>305</v>
      </c>
      <c r="Q126" s="251">
        <v>0</v>
      </c>
      <c r="R126" s="251">
        <v>0</v>
      </c>
      <c r="S126" s="251">
        <v>0</v>
      </c>
      <c r="T126" s="251">
        <v>0</v>
      </c>
      <c r="U126" s="251">
        <v>19.800000000000004</v>
      </c>
      <c r="V126" s="251">
        <v>850.4400000000005</v>
      </c>
      <c r="W126" s="251">
        <v>312.3600000000001</v>
      </c>
      <c r="X126" s="251">
        <v>1.2</v>
      </c>
      <c r="Y126" s="251">
        <v>0</v>
      </c>
      <c r="Z126" s="251">
        <v>0</v>
      </c>
      <c r="AA126" s="251">
        <v>0</v>
      </c>
      <c r="AB126" s="251">
        <v>0</v>
      </c>
      <c r="AC126" s="251">
        <v>1.2</v>
      </c>
      <c r="AD126" s="251">
        <v>326.0399999999997</v>
      </c>
      <c r="AE126" s="251">
        <v>119.75999999999998</v>
      </c>
      <c r="AF126" s="251">
        <v>5.4</v>
      </c>
      <c r="AG126" s="207">
        <v>0</v>
      </c>
      <c r="AH126" s="207">
        <v>0</v>
      </c>
      <c r="AI126" s="207">
        <v>0</v>
      </c>
      <c r="AJ126" s="207">
        <v>439.28000000000003</v>
      </c>
      <c r="AK126" s="207">
        <v>270.2400000000002</v>
      </c>
      <c r="AL126" s="207">
        <v>68.25999999999995</v>
      </c>
      <c r="AM126" s="207">
        <v>31.700000000000006</v>
      </c>
      <c r="AN126" s="207">
        <v>0</v>
      </c>
      <c r="AO126" s="207">
        <v>0</v>
      </c>
      <c r="AP126" s="207">
        <v>0</v>
      </c>
      <c r="AQ126" s="207">
        <v>97.07999999999998</v>
      </c>
      <c r="AR126" s="207">
        <v>36</v>
      </c>
      <c r="AS126" s="207">
        <v>0</v>
      </c>
      <c r="AT126" s="207">
        <v>0</v>
      </c>
      <c r="AU126" s="207">
        <v>0</v>
      </c>
      <c r="AV126" s="207">
        <v>0</v>
      </c>
      <c r="AW126" s="207">
        <v>55.8</v>
      </c>
      <c r="AX126" s="207">
        <v>18.119999999999997</v>
      </c>
      <c r="AY126" s="207">
        <v>1.2</v>
      </c>
      <c r="AZ126" s="207">
        <v>0</v>
      </c>
      <c r="BA126" s="207">
        <v>0</v>
      </c>
      <c r="BB126" s="207">
        <v>20.9</v>
      </c>
      <c r="BC126" s="207">
        <v>8.9</v>
      </c>
      <c r="BD126" s="207">
        <v>0.6</v>
      </c>
      <c r="BE126" s="251">
        <v>0</v>
      </c>
      <c r="BF126" s="251">
        <v>0</v>
      </c>
      <c r="BG126" s="251">
        <v>0</v>
      </c>
      <c r="BH126" s="251">
        <v>0</v>
      </c>
      <c r="BI126" s="251">
        <v>10.2</v>
      </c>
      <c r="BJ126" s="251">
        <v>713.52</v>
      </c>
      <c r="BK126" s="251">
        <v>273.12</v>
      </c>
      <c r="BL126" s="251">
        <v>5.3999999999999995</v>
      </c>
      <c r="BM126" s="251">
        <v>0</v>
      </c>
      <c r="BN126" s="251">
        <v>0</v>
      </c>
      <c r="BO126" s="251">
        <v>0</v>
      </c>
      <c r="BP126" s="251">
        <v>0</v>
      </c>
      <c r="BQ126" s="251">
        <v>10.2</v>
      </c>
      <c r="BR126" s="251">
        <v>393.96</v>
      </c>
      <c r="BS126" s="251">
        <v>159.96</v>
      </c>
      <c r="BT126" s="251">
        <v>1.7999999999999998</v>
      </c>
      <c r="BU126" s="251">
        <v>0</v>
      </c>
      <c r="BV126" s="251">
        <v>0</v>
      </c>
      <c r="BW126" s="251">
        <v>0</v>
      </c>
      <c r="BX126" s="251">
        <v>442.719999</v>
      </c>
      <c r="BY126" s="251">
        <v>301.3999998000003</v>
      </c>
      <c r="BZ126" s="251">
        <v>60.71999999999996</v>
      </c>
      <c r="CA126" s="251">
        <v>24.599999999999994</v>
      </c>
      <c r="CB126" s="251">
        <v>0</v>
      </c>
      <c r="CC126" s="251">
        <v>0</v>
      </c>
      <c r="CD126" s="251">
        <v>0</v>
      </c>
      <c r="CE126" s="251">
        <v>88.2</v>
      </c>
      <c r="CF126" s="251">
        <v>37.8</v>
      </c>
      <c r="CG126" s="251">
        <v>0</v>
      </c>
      <c r="CH126" s="251">
        <v>0</v>
      </c>
      <c r="CI126" s="251">
        <v>0</v>
      </c>
      <c r="CJ126" s="251">
        <v>0</v>
      </c>
      <c r="CK126" s="251">
        <v>39</v>
      </c>
      <c r="CL126" s="251">
        <v>25.8</v>
      </c>
      <c r="CM126" s="251">
        <v>0</v>
      </c>
      <c r="CN126" s="251">
        <v>0</v>
      </c>
      <c r="CO126" s="251">
        <v>0</v>
      </c>
      <c r="CP126" s="251">
        <v>21.84</v>
      </c>
      <c r="CQ126" s="251">
        <v>3.5999999999999996</v>
      </c>
      <c r="CR126" s="251">
        <v>1.7999999999999998</v>
      </c>
      <c r="CS126" s="281">
        <v>0</v>
      </c>
      <c r="CT126" s="281">
        <v>0</v>
      </c>
      <c r="CU126" s="281">
        <v>0</v>
      </c>
      <c r="CV126" s="281">
        <v>74.08333333333333</v>
      </c>
      <c r="CW126" s="281">
        <v>63.72222166666667</v>
      </c>
      <c r="CX126" s="281">
        <v>0</v>
      </c>
      <c r="CY126" s="281">
        <v>0</v>
      </c>
      <c r="CZ126" s="281">
        <v>0</v>
      </c>
      <c r="DA126" s="281">
        <v>0</v>
      </c>
      <c r="DB126" s="281">
        <v>67.66666666666667</v>
      </c>
      <c r="DC126" s="281">
        <v>47</v>
      </c>
      <c r="DD126" s="281">
        <v>1.6666666666666667</v>
      </c>
      <c r="DE126" s="281">
        <v>1038.7111149999985</v>
      </c>
      <c r="DF126" s="281">
        <v>313.4444466666666</v>
      </c>
      <c r="DG126" s="281">
        <v>3.3333333333333335</v>
      </c>
    </row>
    <row r="127" spans="1:111" ht="14.25">
      <c r="A127" s="165">
        <v>861</v>
      </c>
      <c r="B127" s="166" t="s">
        <v>133</v>
      </c>
      <c r="C127" s="248">
        <v>0</v>
      </c>
      <c r="D127" s="248">
        <v>0</v>
      </c>
      <c r="E127" s="248">
        <v>12863</v>
      </c>
      <c r="F127" s="248">
        <v>0</v>
      </c>
      <c r="G127" s="248">
        <v>0</v>
      </c>
      <c r="H127" s="248">
        <v>2105</v>
      </c>
      <c r="I127" s="248">
        <v>9410.5</v>
      </c>
      <c r="J127" s="248">
        <v>9946</v>
      </c>
      <c r="K127" s="249">
        <v>0</v>
      </c>
      <c r="L127" s="249">
        <v>4</v>
      </c>
      <c r="M127" s="249">
        <v>78</v>
      </c>
      <c r="N127" s="249">
        <v>1</v>
      </c>
      <c r="O127" s="250">
        <v>51</v>
      </c>
      <c r="P127" s="250">
        <v>34</v>
      </c>
      <c r="Q127" s="251">
        <v>10.199999999999998</v>
      </c>
      <c r="R127" s="251">
        <v>94.2</v>
      </c>
      <c r="S127" s="251">
        <v>57</v>
      </c>
      <c r="T127" s="251">
        <v>0.6</v>
      </c>
      <c r="U127" s="251">
        <v>0</v>
      </c>
      <c r="V127" s="251">
        <v>545.4</v>
      </c>
      <c r="W127" s="251">
        <v>321</v>
      </c>
      <c r="X127" s="251">
        <v>1.2</v>
      </c>
      <c r="Y127" s="251">
        <v>0</v>
      </c>
      <c r="Z127" s="251">
        <v>0</v>
      </c>
      <c r="AA127" s="251">
        <v>0</v>
      </c>
      <c r="AB127" s="251">
        <v>0</v>
      </c>
      <c r="AC127" s="251">
        <v>20.400000000000006</v>
      </c>
      <c r="AD127" s="251">
        <v>454.2</v>
      </c>
      <c r="AE127" s="251">
        <v>255.6</v>
      </c>
      <c r="AF127" s="251">
        <v>0.6</v>
      </c>
      <c r="AG127" s="207">
        <v>0</v>
      </c>
      <c r="AH127" s="207">
        <v>0</v>
      </c>
      <c r="AI127" s="207">
        <v>0</v>
      </c>
      <c r="AJ127" s="207">
        <v>717.0626069999996</v>
      </c>
      <c r="AK127" s="207">
        <v>749.9536400000006</v>
      </c>
      <c r="AL127" s="207">
        <v>88.43315199999996</v>
      </c>
      <c r="AM127" s="207">
        <v>13.040000000000001</v>
      </c>
      <c r="AN127" s="207">
        <v>28.799999999999997</v>
      </c>
      <c r="AO127" s="207">
        <v>26.4</v>
      </c>
      <c r="AP127" s="207">
        <v>0</v>
      </c>
      <c r="AQ127" s="207">
        <v>157.2</v>
      </c>
      <c r="AR127" s="207">
        <v>90.6</v>
      </c>
      <c r="AS127" s="207">
        <v>0</v>
      </c>
      <c r="AT127" s="207">
        <v>0</v>
      </c>
      <c r="AU127" s="207">
        <v>0</v>
      </c>
      <c r="AV127" s="207">
        <v>0</v>
      </c>
      <c r="AW127" s="207">
        <v>106.8</v>
      </c>
      <c r="AX127" s="207">
        <v>66</v>
      </c>
      <c r="AY127" s="207">
        <v>0</v>
      </c>
      <c r="AZ127" s="207">
        <v>0</v>
      </c>
      <c r="BA127" s="207">
        <v>0</v>
      </c>
      <c r="BB127" s="207">
        <v>150.87894100000008</v>
      </c>
      <c r="BC127" s="207">
        <v>17.11421</v>
      </c>
      <c r="BD127" s="207">
        <v>2.4</v>
      </c>
      <c r="BE127" s="251">
        <v>11.4</v>
      </c>
      <c r="BF127" s="251">
        <v>109.8</v>
      </c>
      <c r="BG127" s="251">
        <v>49.8</v>
      </c>
      <c r="BH127" s="251">
        <v>0</v>
      </c>
      <c r="BI127" s="251">
        <v>0</v>
      </c>
      <c r="BJ127" s="251">
        <v>332.4</v>
      </c>
      <c r="BK127" s="251">
        <v>189.6</v>
      </c>
      <c r="BL127" s="251">
        <v>0</v>
      </c>
      <c r="BM127" s="251">
        <v>0</v>
      </c>
      <c r="BN127" s="251">
        <v>0</v>
      </c>
      <c r="BO127" s="251">
        <v>0</v>
      </c>
      <c r="BP127" s="251">
        <v>0</v>
      </c>
      <c r="BQ127" s="251">
        <v>25.2</v>
      </c>
      <c r="BR127" s="251">
        <v>661.5999989999999</v>
      </c>
      <c r="BS127" s="251">
        <v>342</v>
      </c>
      <c r="BT127" s="251">
        <v>0</v>
      </c>
      <c r="BU127" s="251">
        <v>0</v>
      </c>
      <c r="BV127" s="251">
        <v>0</v>
      </c>
      <c r="BW127" s="251">
        <v>0</v>
      </c>
      <c r="BX127" s="251">
        <v>614.9479170000001</v>
      </c>
      <c r="BY127" s="251">
        <v>779.1761567999996</v>
      </c>
      <c r="BZ127" s="251">
        <v>102.54632279999998</v>
      </c>
      <c r="CA127" s="251">
        <v>15</v>
      </c>
      <c r="CB127" s="251">
        <v>43.199999999999996</v>
      </c>
      <c r="CC127" s="251">
        <v>20.4</v>
      </c>
      <c r="CD127" s="251">
        <v>0</v>
      </c>
      <c r="CE127" s="251">
        <v>97.8</v>
      </c>
      <c r="CF127" s="251">
        <v>54</v>
      </c>
      <c r="CG127" s="251">
        <v>0</v>
      </c>
      <c r="CH127" s="251">
        <v>0</v>
      </c>
      <c r="CI127" s="251">
        <v>0</v>
      </c>
      <c r="CJ127" s="251">
        <v>0</v>
      </c>
      <c r="CK127" s="251">
        <v>170.4</v>
      </c>
      <c r="CL127" s="251">
        <v>93</v>
      </c>
      <c r="CM127" s="251">
        <v>0</v>
      </c>
      <c r="CN127" s="251">
        <v>0</v>
      </c>
      <c r="CO127" s="251">
        <v>0</v>
      </c>
      <c r="CP127" s="251">
        <v>155.9968464</v>
      </c>
      <c r="CQ127" s="251">
        <v>28.142106599999995</v>
      </c>
      <c r="CR127" s="251">
        <v>3</v>
      </c>
      <c r="CS127" s="281">
        <v>52.22222333333334</v>
      </c>
      <c r="CT127" s="281">
        <v>26.11111166666667</v>
      </c>
      <c r="CU127" s="281">
        <v>0</v>
      </c>
      <c r="CV127" s="281">
        <v>236.61111833333334</v>
      </c>
      <c r="CW127" s="281">
        <v>142.66667</v>
      </c>
      <c r="CX127" s="281">
        <v>0</v>
      </c>
      <c r="CY127" s="281">
        <v>0</v>
      </c>
      <c r="CZ127" s="281">
        <v>0</v>
      </c>
      <c r="DA127" s="281">
        <v>0</v>
      </c>
      <c r="DB127" s="281">
        <v>663.8888966666667</v>
      </c>
      <c r="DC127" s="281">
        <v>358.88889166666667</v>
      </c>
      <c r="DD127" s="281">
        <v>0</v>
      </c>
      <c r="DE127" s="281">
        <v>856.7466616666663</v>
      </c>
      <c r="DF127" s="281">
        <v>112.51999833333336</v>
      </c>
      <c r="DG127" s="281">
        <v>6.666666666666666</v>
      </c>
    </row>
    <row r="128" spans="1:111" ht="14.25">
      <c r="A128" s="165">
        <v>935</v>
      </c>
      <c r="B128" s="166" t="s">
        <v>176</v>
      </c>
      <c r="C128" s="248">
        <v>0</v>
      </c>
      <c r="D128" s="248">
        <v>0</v>
      </c>
      <c r="E128" s="248">
        <v>36392</v>
      </c>
      <c r="F128" s="248">
        <v>0</v>
      </c>
      <c r="G128" s="248">
        <v>0</v>
      </c>
      <c r="H128" s="248">
        <v>7026.5</v>
      </c>
      <c r="I128" s="248">
        <v>19033</v>
      </c>
      <c r="J128" s="248">
        <v>28544.5</v>
      </c>
      <c r="K128" s="249">
        <v>0</v>
      </c>
      <c r="L128" s="249">
        <v>0</v>
      </c>
      <c r="M128" s="249">
        <v>0</v>
      </c>
      <c r="N128" s="249">
        <v>0</v>
      </c>
      <c r="O128" s="250">
        <v>123</v>
      </c>
      <c r="P128" s="250">
        <v>173</v>
      </c>
      <c r="Q128" s="251">
        <v>6.24</v>
      </c>
      <c r="R128" s="251">
        <v>36.55999999999999</v>
      </c>
      <c r="S128" s="251">
        <v>19.8</v>
      </c>
      <c r="T128" s="251">
        <v>0</v>
      </c>
      <c r="U128" s="251">
        <v>0</v>
      </c>
      <c r="V128" s="251">
        <v>592.1399999999999</v>
      </c>
      <c r="W128" s="251">
        <v>309.7999999999999</v>
      </c>
      <c r="X128" s="251">
        <v>0.96</v>
      </c>
      <c r="Y128" s="251">
        <v>0</v>
      </c>
      <c r="Z128" s="251">
        <v>0</v>
      </c>
      <c r="AA128" s="251">
        <v>0</v>
      </c>
      <c r="AB128" s="251">
        <v>0</v>
      </c>
      <c r="AC128" s="251">
        <v>8.64</v>
      </c>
      <c r="AD128" s="251">
        <v>482.9600000000002</v>
      </c>
      <c r="AE128" s="251">
        <v>206.43999999999986</v>
      </c>
      <c r="AF128" s="251">
        <v>0.6</v>
      </c>
      <c r="AG128" s="207">
        <v>0</v>
      </c>
      <c r="AH128" s="207">
        <v>0</v>
      </c>
      <c r="AI128" s="207">
        <v>0</v>
      </c>
      <c r="AJ128" s="207">
        <v>1066.9800000000007</v>
      </c>
      <c r="AK128" s="207">
        <v>3286.780000000012</v>
      </c>
      <c r="AL128" s="207">
        <v>1098.879999999999</v>
      </c>
      <c r="AM128" s="207">
        <v>112.28000000000003</v>
      </c>
      <c r="AN128" s="207">
        <v>1.2</v>
      </c>
      <c r="AO128" s="207">
        <v>3.5999999999999996</v>
      </c>
      <c r="AP128" s="207">
        <v>0</v>
      </c>
      <c r="AQ128" s="207">
        <v>59.03999999999999</v>
      </c>
      <c r="AR128" s="207">
        <v>34.4</v>
      </c>
      <c r="AS128" s="207">
        <v>0.36</v>
      </c>
      <c r="AT128" s="207">
        <v>0</v>
      </c>
      <c r="AU128" s="207">
        <v>0</v>
      </c>
      <c r="AV128" s="207">
        <v>0</v>
      </c>
      <c r="AW128" s="207">
        <v>64.2</v>
      </c>
      <c r="AX128" s="207">
        <v>31.4</v>
      </c>
      <c r="AY128" s="207">
        <v>0</v>
      </c>
      <c r="AZ128" s="207">
        <v>0</v>
      </c>
      <c r="BA128" s="207">
        <v>0</v>
      </c>
      <c r="BB128" s="207">
        <v>417.51999999999964</v>
      </c>
      <c r="BC128" s="207">
        <v>151.78000000000006</v>
      </c>
      <c r="BD128" s="207">
        <v>7.76</v>
      </c>
      <c r="BE128" s="251">
        <v>8.8399998</v>
      </c>
      <c r="BF128" s="251">
        <v>47.4</v>
      </c>
      <c r="BG128" s="251">
        <v>11.76</v>
      </c>
      <c r="BH128" s="251">
        <v>0</v>
      </c>
      <c r="BI128" s="251">
        <v>0</v>
      </c>
      <c r="BJ128" s="251">
        <v>410.64</v>
      </c>
      <c r="BK128" s="251">
        <v>187.32</v>
      </c>
      <c r="BL128" s="251">
        <v>1.08</v>
      </c>
      <c r="BM128" s="251">
        <v>0</v>
      </c>
      <c r="BN128" s="251">
        <v>0</v>
      </c>
      <c r="BO128" s="251">
        <v>0</v>
      </c>
      <c r="BP128" s="251">
        <v>0</v>
      </c>
      <c r="BQ128" s="251">
        <v>8.64</v>
      </c>
      <c r="BR128" s="251">
        <v>575.2299996</v>
      </c>
      <c r="BS128" s="251">
        <v>266.16</v>
      </c>
      <c r="BT128" s="251">
        <v>0</v>
      </c>
      <c r="BU128" s="251">
        <v>0</v>
      </c>
      <c r="BV128" s="251">
        <v>0</v>
      </c>
      <c r="BW128" s="251">
        <v>0</v>
      </c>
      <c r="BX128" s="251">
        <v>932.7575957999999</v>
      </c>
      <c r="BY128" s="251">
        <v>3376.22159580001</v>
      </c>
      <c r="BZ128" s="251">
        <v>1085.8288013999997</v>
      </c>
      <c r="CA128" s="251">
        <v>105.8071998</v>
      </c>
      <c r="CB128" s="251">
        <v>2.4</v>
      </c>
      <c r="CC128" s="251">
        <v>0.6</v>
      </c>
      <c r="CD128" s="251">
        <v>0</v>
      </c>
      <c r="CE128" s="251">
        <v>23.779999800000002</v>
      </c>
      <c r="CF128" s="251">
        <v>16.68</v>
      </c>
      <c r="CG128" s="251">
        <v>0</v>
      </c>
      <c r="CH128" s="251">
        <v>0</v>
      </c>
      <c r="CI128" s="251">
        <v>0</v>
      </c>
      <c r="CJ128" s="251">
        <v>0</v>
      </c>
      <c r="CK128" s="251">
        <v>78.72000119999998</v>
      </c>
      <c r="CL128" s="251">
        <v>45.620001</v>
      </c>
      <c r="CM128" s="251">
        <v>0</v>
      </c>
      <c r="CN128" s="251">
        <v>0</v>
      </c>
      <c r="CO128" s="251">
        <v>0</v>
      </c>
      <c r="CP128" s="251">
        <v>399.7395996000001</v>
      </c>
      <c r="CQ128" s="251">
        <v>80.7727992</v>
      </c>
      <c r="CR128" s="251">
        <v>7.8</v>
      </c>
      <c r="CS128" s="281">
        <v>13.66666666666667</v>
      </c>
      <c r="CT128" s="281">
        <v>10.333333333333334</v>
      </c>
      <c r="CU128" s="281">
        <v>0</v>
      </c>
      <c r="CV128" s="281">
        <v>57.41555666666667</v>
      </c>
      <c r="CW128" s="281">
        <v>32.635555000000004</v>
      </c>
      <c r="CX128" s="281">
        <v>0</v>
      </c>
      <c r="CY128" s="281">
        <v>0</v>
      </c>
      <c r="CZ128" s="281">
        <v>0</v>
      </c>
      <c r="DA128" s="281">
        <v>0</v>
      </c>
      <c r="DB128" s="281">
        <v>121.25</v>
      </c>
      <c r="DC128" s="281">
        <v>72.98888833333332</v>
      </c>
      <c r="DD128" s="281">
        <v>0</v>
      </c>
      <c r="DE128" s="281">
        <v>2903.3388800000002</v>
      </c>
      <c r="DF128" s="281">
        <v>1111.286665000002</v>
      </c>
      <c r="DG128" s="281">
        <v>28.41999833333334</v>
      </c>
    </row>
    <row r="129" spans="1:111" ht="14.25">
      <c r="A129" s="165">
        <v>394</v>
      </c>
      <c r="B129" s="166" t="s">
        <v>97</v>
      </c>
      <c r="C129" s="248">
        <v>0</v>
      </c>
      <c r="D129" s="248">
        <v>0</v>
      </c>
      <c r="E129" s="248">
        <v>15328</v>
      </c>
      <c r="F129" s="248">
        <v>0</v>
      </c>
      <c r="G129" s="248">
        <v>0</v>
      </c>
      <c r="H129" s="248">
        <v>2814</v>
      </c>
      <c r="I129" s="248">
        <v>6700</v>
      </c>
      <c r="J129" s="248">
        <v>11003.5</v>
      </c>
      <c r="K129" s="249">
        <v>0</v>
      </c>
      <c r="L129" s="249">
        <v>0</v>
      </c>
      <c r="M129" s="249">
        <v>0</v>
      </c>
      <c r="N129" s="249">
        <v>0</v>
      </c>
      <c r="O129" s="250">
        <v>21.5</v>
      </c>
      <c r="P129" s="250">
        <v>182</v>
      </c>
      <c r="Q129" s="251">
        <v>113.39999999999964</v>
      </c>
      <c r="R129" s="251">
        <v>320.4</v>
      </c>
      <c r="S129" s="251">
        <v>106.8</v>
      </c>
      <c r="T129" s="251">
        <v>7.6</v>
      </c>
      <c r="U129" s="251">
        <v>89.99999999999986</v>
      </c>
      <c r="V129" s="251">
        <v>593.76</v>
      </c>
      <c r="W129" s="251">
        <v>249</v>
      </c>
      <c r="X129" s="251">
        <v>2.8</v>
      </c>
      <c r="Y129" s="251">
        <v>0</v>
      </c>
      <c r="Z129" s="251">
        <v>0</v>
      </c>
      <c r="AA129" s="251">
        <v>0</v>
      </c>
      <c r="AB129" s="251">
        <v>0</v>
      </c>
      <c r="AC129" s="251">
        <v>48.48000000000007</v>
      </c>
      <c r="AD129" s="251">
        <v>425.40000000000015</v>
      </c>
      <c r="AE129" s="251">
        <v>151</v>
      </c>
      <c r="AF129" s="251">
        <v>0</v>
      </c>
      <c r="AG129" s="207">
        <v>0</v>
      </c>
      <c r="AH129" s="207">
        <v>0</v>
      </c>
      <c r="AI129" s="207">
        <v>0</v>
      </c>
      <c r="AJ129" s="207">
        <v>350.81368200000003</v>
      </c>
      <c r="AK129" s="207">
        <v>417.38631399999997</v>
      </c>
      <c r="AL129" s="207">
        <v>102.65052599999999</v>
      </c>
      <c r="AM129" s="207">
        <v>9.6</v>
      </c>
      <c r="AN129" s="207">
        <v>82.8</v>
      </c>
      <c r="AO129" s="207">
        <v>31.799999999999997</v>
      </c>
      <c r="AP129" s="207">
        <v>1</v>
      </c>
      <c r="AQ129" s="207">
        <v>97.8</v>
      </c>
      <c r="AR129" s="207">
        <v>47.4</v>
      </c>
      <c r="AS129" s="207">
        <v>0</v>
      </c>
      <c r="AT129" s="207">
        <v>0</v>
      </c>
      <c r="AU129" s="207">
        <v>0</v>
      </c>
      <c r="AV129" s="207">
        <v>0</v>
      </c>
      <c r="AW129" s="207">
        <v>82.8</v>
      </c>
      <c r="AX129" s="207">
        <v>33</v>
      </c>
      <c r="AY129" s="207">
        <v>0</v>
      </c>
      <c r="AZ129" s="207">
        <v>0</v>
      </c>
      <c r="BA129" s="207">
        <v>0</v>
      </c>
      <c r="BB129" s="207">
        <v>52.15368399999999</v>
      </c>
      <c r="BC129" s="207">
        <v>19.8</v>
      </c>
      <c r="BD129" s="207">
        <v>0</v>
      </c>
      <c r="BE129" s="251">
        <v>124.19999999999999</v>
      </c>
      <c r="BF129" s="251">
        <v>283.8</v>
      </c>
      <c r="BG129" s="251">
        <v>117</v>
      </c>
      <c r="BH129" s="251">
        <v>1.2</v>
      </c>
      <c r="BI129" s="251">
        <v>109.4000004</v>
      </c>
      <c r="BJ129" s="251">
        <v>513.06</v>
      </c>
      <c r="BK129" s="251">
        <v>204.54</v>
      </c>
      <c r="BL129" s="251">
        <v>2.4</v>
      </c>
      <c r="BM129" s="251">
        <v>0</v>
      </c>
      <c r="BN129" s="251">
        <v>0</v>
      </c>
      <c r="BO129" s="251">
        <v>0</v>
      </c>
      <c r="BP129" s="251">
        <v>0</v>
      </c>
      <c r="BQ129" s="251">
        <v>59.64</v>
      </c>
      <c r="BR129" s="251">
        <v>483.72</v>
      </c>
      <c r="BS129" s="251">
        <v>185.88</v>
      </c>
      <c r="BT129" s="251">
        <v>1.5999996</v>
      </c>
      <c r="BU129" s="251">
        <v>0</v>
      </c>
      <c r="BV129" s="251">
        <v>0</v>
      </c>
      <c r="BW129" s="251">
        <v>0</v>
      </c>
      <c r="BX129" s="251">
        <v>329.43000539999986</v>
      </c>
      <c r="BY129" s="251">
        <v>423.26000100000016</v>
      </c>
      <c r="BZ129" s="251">
        <v>98.40000000000005</v>
      </c>
      <c r="CA129" s="251">
        <v>7.0000002</v>
      </c>
      <c r="CB129" s="251">
        <v>81.6</v>
      </c>
      <c r="CC129" s="251">
        <v>34.8</v>
      </c>
      <c r="CD129" s="251">
        <v>0.6</v>
      </c>
      <c r="CE129" s="251">
        <v>131.76</v>
      </c>
      <c r="CF129" s="251">
        <v>53.4</v>
      </c>
      <c r="CG129" s="251">
        <v>0</v>
      </c>
      <c r="CH129" s="251">
        <v>0</v>
      </c>
      <c r="CI129" s="251">
        <v>0</v>
      </c>
      <c r="CJ129" s="251">
        <v>0</v>
      </c>
      <c r="CK129" s="251">
        <v>106.8</v>
      </c>
      <c r="CL129" s="251">
        <v>39.6</v>
      </c>
      <c r="CM129" s="251">
        <v>0.9999996</v>
      </c>
      <c r="CN129" s="251">
        <v>0</v>
      </c>
      <c r="CO129" s="251">
        <v>0</v>
      </c>
      <c r="CP129" s="251">
        <v>82.52000039999997</v>
      </c>
      <c r="CQ129" s="251">
        <v>23.4</v>
      </c>
      <c r="CR129" s="251">
        <v>0.6</v>
      </c>
      <c r="CS129" s="281">
        <v>281.6666666666667</v>
      </c>
      <c r="CT129" s="281">
        <v>138.33333333333334</v>
      </c>
      <c r="CU129" s="281">
        <v>0</v>
      </c>
      <c r="CV129" s="281">
        <v>219.944445</v>
      </c>
      <c r="CW129" s="281">
        <v>108.08333333333336</v>
      </c>
      <c r="CX129" s="281">
        <v>1.3333333333333335</v>
      </c>
      <c r="CY129" s="281">
        <v>0</v>
      </c>
      <c r="CZ129" s="281">
        <v>0</v>
      </c>
      <c r="DA129" s="281">
        <v>0</v>
      </c>
      <c r="DB129" s="281">
        <v>267.1666633333333</v>
      </c>
      <c r="DC129" s="281">
        <v>156.49999833333334</v>
      </c>
      <c r="DD129" s="281">
        <v>0</v>
      </c>
      <c r="DE129" s="281">
        <v>894.6466600000001</v>
      </c>
      <c r="DF129" s="281">
        <v>232.2666699999997</v>
      </c>
      <c r="DG129" s="281">
        <v>2.7777783333333335</v>
      </c>
    </row>
    <row r="130" spans="1:111" ht="14.25">
      <c r="A130" s="165">
        <v>936</v>
      </c>
      <c r="B130" s="166" t="s">
        <v>177</v>
      </c>
      <c r="C130" s="248">
        <v>0</v>
      </c>
      <c r="D130" s="248">
        <v>0</v>
      </c>
      <c r="E130" s="248">
        <v>63655</v>
      </c>
      <c r="F130" s="248">
        <v>0</v>
      </c>
      <c r="G130" s="248">
        <v>154</v>
      </c>
      <c r="H130" s="248">
        <v>12882</v>
      </c>
      <c r="I130" s="248">
        <v>24816.5</v>
      </c>
      <c r="J130" s="248">
        <v>38830</v>
      </c>
      <c r="K130" s="249">
        <v>0</v>
      </c>
      <c r="L130" s="249">
        <v>2</v>
      </c>
      <c r="M130" s="249">
        <v>8</v>
      </c>
      <c r="N130" s="249">
        <v>8</v>
      </c>
      <c r="O130" s="250">
        <v>140</v>
      </c>
      <c r="P130" s="250">
        <v>727</v>
      </c>
      <c r="Q130" s="251">
        <v>11.639999999999999</v>
      </c>
      <c r="R130" s="251">
        <v>123.27999999999992</v>
      </c>
      <c r="S130" s="251">
        <v>67.56</v>
      </c>
      <c r="T130" s="251">
        <v>1.2</v>
      </c>
      <c r="U130" s="251">
        <v>63.840000000000096</v>
      </c>
      <c r="V130" s="251">
        <v>994.5199999999993</v>
      </c>
      <c r="W130" s="251">
        <v>386.5200000000003</v>
      </c>
      <c r="X130" s="251">
        <v>6.6</v>
      </c>
      <c r="Y130" s="251">
        <v>0</v>
      </c>
      <c r="Z130" s="251">
        <v>0</v>
      </c>
      <c r="AA130" s="251">
        <v>0</v>
      </c>
      <c r="AB130" s="251">
        <v>0</v>
      </c>
      <c r="AC130" s="251">
        <v>57.840000000000074</v>
      </c>
      <c r="AD130" s="251">
        <v>397.42000000000013</v>
      </c>
      <c r="AE130" s="251">
        <v>141.20000000000016</v>
      </c>
      <c r="AF130" s="251">
        <v>2.4</v>
      </c>
      <c r="AG130" s="207">
        <v>0</v>
      </c>
      <c r="AH130" s="207">
        <v>4</v>
      </c>
      <c r="AI130" s="207">
        <v>3</v>
      </c>
      <c r="AJ130" s="207">
        <v>803.4026020000013</v>
      </c>
      <c r="AK130" s="207">
        <v>6107.989221999967</v>
      </c>
      <c r="AL130" s="207">
        <v>2182.03887400001</v>
      </c>
      <c r="AM130" s="207">
        <v>562.9321010000004</v>
      </c>
      <c r="AN130" s="207">
        <v>27</v>
      </c>
      <c r="AO130" s="207">
        <v>14.399999999999999</v>
      </c>
      <c r="AP130" s="207">
        <v>0.6</v>
      </c>
      <c r="AQ130" s="207">
        <v>115.44000000000003</v>
      </c>
      <c r="AR130" s="207">
        <v>39.36</v>
      </c>
      <c r="AS130" s="207">
        <v>0.6</v>
      </c>
      <c r="AT130" s="207">
        <v>0</v>
      </c>
      <c r="AU130" s="207">
        <v>0</v>
      </c>
      <c r="AV130" s="207">
        <v>0</v>
      </c>
      <c r="AW130" s="207">
        <v>56.76000000000002</v>
      </c>
      <c r="AX130" s="207">
        <v>24.500000000000004</v>
      </c>
      <c r="AY130" s="207">
        <v>0</v>
      </c>
      <c r="AZ130" s="207">
        <v>0</v>
      </c>
      <c r="BA130" s="207">
        <v>0</v>
      </c>
      <c r="BB130" s="207">
        <v>121.87631300000002</v>
      </c>
      <c r="BC130" s="207">
        <v>72.039998</v>
      </c>
      <c r="BD130" s="207">
        <v>3.06</v>
      </c>
      <c r="BE130" s="251">
        <v>26.76</v>
      </c>
      <c r="BF130" s="251">
        <v>151.26</v>
      </c>
      <c r="BG130" s="251">
        <v>48.6</v>
      </c>
      <c r="BH130" s="251">
        <v>4.5999984</v>
      </c>
      <c r="BI130" s="251">
        <v>56.16</v>
      </c>
      <c r="BJ130" s="251">
        <v>846.1600001999999</v>
      </c>
      <c r="BK130" s="251">
        <v>348.7999998</v>
      </c>
      <c r="BL130" s="251">
        <v>3.5999999999999996</v>
      </c>
      <c r="BM130" s="251">
        <v>0</v>
      </c>
      <c r="BN130" s="251">
        <v>0</v>
      </c>
      <c r="BO130" s="251">
        <v>0</v>
      </c>
      <c r="BP130" s="251">
        <v>0</v>
      </c>
      <c r="BQ130" s="251">
        <v>78.32999999999998</v>
      </c>
      <c r="BR130" s="251">
        <v>540.72</v>
      </c>
      <c r="BS130" s="251">
        <v>231.6</v>
      </c>
      <c r="BT130" s="251">
        <v>2.1</v>
      </c>
      <c r="BU130" s="251">
        <v>0</v>
      </c>
      <c r="BV130" s="251">
        <v>1.2</v>
      </c>
      <c r="BW130" s="251">
        <v>0</v>
      </c>
      <c r="BX130" s="251">
        <v>731.9204573999997</v>
      </c>
      <c r="BY130" s="251">
        <v>6155.692787399998</v>
      </c>
      <c r="BZ130" s="251">
        <v>2129.1922668</v>
      </c>
      <c r="CA130" s="251">
        <v>469.0420763999999</v>
      </c>
      <c r="CB130" s="251">
        <v>34.199999999999996</v>
      </c>
      <c r="CC130" s="251">
        <v>9.6</v>
      </c>
      <c r="CD130" s="251">
        <v>1.9999992</v>
      </c>
      <c r="CE130" s="251">
        <v>92.39999999999999</v>
      </c>
      <c r="CF130" s="251">
        <v>42.6</v>
      </c>
      <c r="CG130" s="251">
        <v>0</v>
      </c>
      <c r="CH130" s="251">
        <v>0</v>
      </c>
      <c r="CI130" s="251">
        <v>0</v>
      </c>
      <c r="CJ130" s="251">
        <v>0</v>
      </c>
      <c r="CK130" s="251">
        <v>56.860000199999995</v>
      </c>
      <c r="CL130" s="251">
        <v>28.099999800000003</v>
      </c>
      <c r="CM130" s="251">
        <v>1.2</v>
      </c>
      <c r="CN130" s="251">
        <v>0</v>
      </c>
      <c r="CO130" s="251">
        <v>0</v>
      </c>
      <c r="CP130" s="251">
        <v>118.4096532</v>
      </c>
      <c r="CQ130" s="251">
        <v>51.64951500000001</v>
      </c>
      <c r="CR130" s="251">
        <v>1.2</v>
      </c>
      <c r="CS130" s="281">
        <v>62.111111666666666</v>
      </c>
      <c r="CT130" s="281">
        <v>21.555555000000002</v>
      </c>
      <c r="CU130" s="281">
        <v>1.6666666666666667</v>
      </c>
      <c r="CV130" s="281">
        <v>385.88888999999995</v>
      </c>
      <c r="CW130" s="281">
        <v>248.61111166666666</v>
      </c>
      <c r="CX130" s="281">
        <v>0</v>
      </c>
      <c r="CY130" s="281">
        <v>0</v>
      </c>
      <c r="CZ130" s="281">
        <v>0</v>
      </c>
      <c r="DA130" s="281">
        <v>0</v>
      </c>
      <c r="DB130" s="281">
        <v>255.66666666666663</v>
      </c>
      <c r="DC130" s="281">
        <v>118.41666666666667</v>
      </c>
      <c r="DD130" s="281">
        <v>0</v>
      </c>
      <c r="DE130" s="281">
        <v>4634.38879166666</v>
      </c>
      <c r="DF130" s="281">
        <v>1519.6821966666691</v>
      </c>
      <c r="DG130" s="281">
        <v>44.12000000000004</v>
      </c>
    </row>
    <row r="131" spans="1:111" ht="14.25">
      <c r="A131" s="165">
        <v>319</v>
      </c>
      <c r="B131" s="166" t="s">
        <v>60</v>
      </c>
      <c r="C131" s="248">
        <v>0</v>
      </c>
      <c r="D131" s="248">
        <v>0</v>
      </c>
      <c r="E131" s="248">
        <v>11884</v>
      </c>
      <c r="F131" s="248">
        <v>0</v>
      </c>
      <c r="G131" s="248">
        <v>0</v>
      </c>
      <c r="H131" s="248">
        <v>1835.5</v>
      </c>
      <c r="I131" s="248">
        <v>5072.5</v>
      </c>
      <c r="J131" s="248">
        <v>12521.5</v>
      </c>
      <c r="K131" s="249">
        <v>0</v>
      </c>
      <c r="L131" s="249">
        <v>0</v>
      </c>
      <c r="M131" s="249">
        <v>0</v>
      </c>
      <c r="N131" s="249">
        <v>0</v>
      </c>
      <c r="O131" s="250">
        <v>17</v>
      </c>
      <c r="P131" s="250">
        <v>329</v>
      </c>
      <c r="Q131" s="251">
        <v>3</v>
      </c>
      <c r="R131" s="251">
        <v>68.4</v>
      </c>
      <c r="S131" s="251">
        <v>34.2</v>
      </c>
      <c r="T131" s="251">
        <v>0</v>
      </c>
      <c r="U131" s="251">
        <v>0</v>
      </c>
      <c r="V131" s="251">
        <v>406.2</v>
      </c>
      <c r="W131" s="251">
        <v>194.4</v>
      </c>
      <c r="X131" s="251">
        <v>3</v>
      </c>
      <c r="Y131" s="251">
        <v>0</v>
      </c>
      <c r="Z131" s="251">
        <v>0</v>
      </c>
      <c r="AA131" s="251">
        <v>0</v>
      </c>
      <c r="AB131" s="251">
        <v>0</v>
      </c>
      <c r="AC131" s="251">
        <v>10.32</v>
      </c>
      <c r="AD131" s="251">
        <v>160.8</v>
      </c>
      <c r="AE131" s="251">
        <v>72</v>
      </c>
      <c r="AF131" s="251">
        <v>0</v>
      </c>
      <c r="AG131" s="207">
        <v>0</v>
      </c>
      <c r="AH131" s="207">
        <v>0</v>
      </c>
      <c r="AI131" s="207">
        <v>0</v>
      </c>
      <c r="AJ131" s="207">
        <v>236.9199999999999</v>
      </c>
      <c r="AK131" s="207">
        <v>736.718947</v>
      </c>
      <c r="AL131" s="207">
        <v>227.47999999999973</v>
      </c>
      <c r="AM131" s="207">
        <v>20.279999999999998</v>
      </c>
      <c r="AN131" s="207">
        <v>1.7999999999999998</v>
      </c>
      <c r="AO131" s="207">
        <v>1.2</v>
      </c>
      <c r="AP131" s="207">
        <v>0</v>
      </c>
      <c r="AQ131" s="207">
        <v>30.599999999999998</v>
      </c>
      <c r="AR131" s="207">
        <v>14.399999999999999</v>
      </c>
      <c r="AS131" s="207">
        <v>0.6</v>
      </c>
      <c r="AT131" s="207">
        <v>0</v>
      </c>
      <c r="AU131" s="207">
        <v>0</v>
      </c>
      <c r="AV131" s="207">
        <v>0</v>
      </c>
      <c r="AW131" s="207">
        <v>15.6</v>
      </c>
      <c r="AX131" s="207">
        <v>7.199999999999999</v>
      </c>
      <c r="AY131" s="207">
        <v>0</v>
      </c>
      <c r="AZ131" s="207">
        <v>0</v>
      </c>
      <c r="BA131" s="207">
        <v>0</v>
      </c>
      <c r="BB131" s="207">
        <v>26.020000000000003</v>
      </c>
      <c r="BC131" s="207">
        <v>5.4</v>
      </c>
      <c r="BD131" s="207">
        <v>0</v>
      </c>
      <c r="BE131" s="251">
        <v>4.2</v>
      </c>
      <c r="BF131" s="251">
        <v>70.2</v>
      </c>
      <c r="BG131" s="251">
        <v>30</v>
      </c>
      <c r="BH131" s="251">
        <v>0.6</v>
      </c>
      <c r="BI131" s="251">
        <v>0</v>
      </c>
      <c r="BJ131" s="251">
        <v>340.8</v>
      </c>
      <c r="BK131" s="251">
        <v>144.6</v>
      </c>
      <c r="BL131" s="251">
        <v>0.6</v>
      </c>
      <c r="BM131" s="251">
        <v>0</v>
      </c>
      <c r="BN131" s="251">
        <v>0</v>
      </c>
      <c r="BO131" s="251">
        <v>0</v>
      </c>
      <c r="BP131" s="251">
        <v>0</v>
      </c>
      <c r="BQ131" s="251">
        <v>7.199999999999999</v>
      </c>
      <c r="BR131" s="251">
        <v>224.28</v>
      </c>
      <c r="BS131" s="251">
        <v>108.6</v>
      </c>
      <c r="BT131" s="251">
        <v>1.2</v>
      </c>
      <c r="BU131" s="251">
        <v>0</v>
      </c>
      <c r="BV131" s="251">
        <v>0</v>
      </c>
      <c r="BW131" s="251">
        <v>0</v>
      </c>
      <c r="BX131" s="251">
        <v>226.1863998000001</v>
      </c>
      <c r="BY131" s="251">
        <v>738.3659933999994</v>
      </c>
      <c r="BZ131" s="251">
        <v>203.61999780000005</v>
      </c>
      <c r="CA131" s="251">
        <v>14.999999999999996</v>
      </c>
      <c r="CB131" s="251">
        <v>9</v>
      </c>
      <c r="CC131" s="251">
        <v>2.4</v>
      </c>
      <c r="CD131" s="251">
        <v>0</v>
      </c>
      <c r="CE131" s="251">
        <v>37.8</v>
      </c>
      <c r="CF131" s="251">
        <v>12.6</v>
      </c>
      <c r="CG131" s="251">
        <v>0</v>
      </c>
      <c r="CH131" s="251">
        <v>0</v>
      </c>
      <c r="CI131" s="251">
        <v>0</v>
      </c>
      <c r="CJ131" s="251">
        <v>0</v>
      </c>
      <c r="CK131" s="251">
        <v>19.8</v>
      </c>
      <c r="CL131" s="251">
        <v>10.799999999999999</v>
      </c>
      <c r="CM131" s="251">
        <v>0</v>
      </c>
      <c r="CN131" s="251">
        <v>0</v>
      </c>
      <c r="CO131" s="251">
        <v>0</v>
      </c>
      <c r="CP131" s="251">
        <v>35.249999399999986</v>
      </c>
      <c r="CQ131" s="251">
        <v>15.899999999999997</v>
      </c>
      <c r="CR131" s="251">
        <v>0</v>
      </c>
      <c r="CS131" s="281">
        <v>33.333333333333336</v>
      </c>
      <c r="CT131" s="281">
        <v>13.333333333333334</v>
      </c>
      <c r="CU131" s="281">
        <v>0</v>
      </c>
      <c r="CV131" s="281">
        <v>50</v>
      </c>
      <c r="CW131" s="281">
        <v>36.00000000000001</v>
      </c>
      <c r="CX131" s="281">
        <v>0</v>
      </c>
      <c r="CY131" s="281">
        <v>0</v>
      </c>
      <c r="CZ131" s="281">
        <v>0</v>
      </c>
      <c r="DA131" s="281">
        <v>0</v>
      </c>
      <c r="DB131" s="281">
        <v>65</v>
      </c>
      <c r="DC131" s="281">
        <v>46.66666666666667</v>
      </c>
      <c r="DD131" s="281">
        <v>0</v>
      </c>
      <c r="DE131" s="281">
        <v>906.0588850000019</v>
      </c>
      <c r="DF131" s="281">
        <v>291.47221833333333</v>
      </c>
      <c r="DG131" s="281">
        <v>8.333333333333334</v>
      </c>
    </row>
    <row r="132" spans="1:111" ht="14.25">
      <c r="A132" s="165">
        <v>866</v>
      </c>
      <c r="B132" s="166" t="s">
        <v>135</v>
      </c>
      <c r="C132" s="248">
        <v>0</v>
      </c>
      <c r="D132" s="248">
        <v>0</v>
      </c>
      <c r="E132" s="248">
        <v>10446</v>
      </c>
      <c r="F132" s="248">
        <v>0</v>
      </c>
      <c r="G132" s="248">
        <v>0</v>
      </c>
      <c r="H132" s="248">
        <v>987</v>
      </c>
      <c r="I132" s="248">
        <v>9631</v>
      </c>
      <c r="J132" s="248">
        <v>9585.5</v>
      </c>
      <c r="K132" s="249">
        <v>0</v>
      </c>
      <c r="L132" s="249">
        <v>0</v>
      </c>
      <c r="M132" s="249">
        <v>0</v>
      </c>
      <c r="N132" s="249">
        <v>5</v>
      </c>
      <c r="O132" s="250">
        <v>27</v>
      </c>
      <c r="P132" s="250">
        <v>172</v>
      </c>
      <c r="Q132" s="251">
        <v>0</v>
      </c>
      <c r="R132" s="251">
        <v>0</v>
      </c>
      <c r="S132" s="251">
        <v>0</v>
      </c>
      <c r="T132" s="251">
        <v>0</v>
      </c>
      <c r="U132" s="251">
        <v>11.759999999999996</v>
      </c>
      <c r="V132" s="251">
        <v>249.19999999999987</v>
      </c>
      <c r="W132" s="251">
        <v>104.16000000000001</v>
      </c>
      <c r="X132" s="251">
        <v>1.2</v>
      </c>
      <c r="Y132" s="251">
        <v>0</v>
      </c>
      <c r="Z132" s="251">
        <v>0</v>
      </c>
      <c r="AA132" s="251">
        <v>0</v>
      </c>
      <c r="AB132" s="251">
        <v>0</v>
      </c>
      <c r="AC132" s="251">
        <v>81.23999999999994</v>
      </c>
      <c r="AD132" s="251">
        <v>196.32000000000022</v>
      </c>
      <c r="AE132" s="251">
        <v>75.60000000000002</v>
      </c>
      <c r="AF132" s="251">
        <v>1.2</v>
      </c>
      <c r="AG132" s="207">
        <v>0</v>
      </c>
      <c r="AH132" s="207">
        <v>0</v>
      </c>
      <c r="AI132" s="207">
        <v>0</v>
      </c>
      <c r="AJ132" s="207">
        <v>258.1</v>
      </c>
      <c r="AK132" s="207">
        <v>1140.5999999999983</v>
      </c>
      <c r="AL132" s="207">
        <v>405.73999999999967</v>
      </c>
      <c r="AM132" s="207">
        <v>6.359999999999999</v>
      </c>
      <c r="AN132" s="207">
        <v>0</v>
      </c>
      <c r="AO132" s="207">
        <v>0</v>
      </c>
      <c r="AP132" s="207">
        <v>0</v>
      </c>
      <c r="AQ132" s="207">
        <v>20.040000000000003</v>
      </c>
      <c r="AR132" s="207">
        <v>7.8</v>
      </c>
      <c r="AS132" s="207">
        <v>1.2</v>
      </c>
      <c r="AT132" s="207">
        <v>0</v>
      </c>
      <c r="AU132" s="207">
        <v>0</v>
      </c>
      <c r="AV132" s="207">
        <v>0</v>
      </c>
      <c r="AW132" s="207">
        <v>21.119999999999997</v>
      </c>
      <c r="AX132" s="207">
        <v>13.2</v>
      </c>
      <c r="AY132" s="207">
        <v>0</v>
      </c>
      <c r="AZ132" s="207">
        <v>0</v>
      </c>
      <c r="BA132" s="207">
        <v>0</v>
      </c>
      <c r="BB132" s="207">
        <v>91.53999999999998</v>
      </c>
      <c r="BC132" s="207">
        <v>28.819999999999997</v>
      </c>
      <c r="BD132" s="207">
        <v>0</v>
      </c>
      <c r="BE132" s="251">
        <v>0</v>
      </c>
      <c r="BF132" s="251">
        <v>0</v>
      </c>
      <c r="BG132" s="251">
        <v>0</v>
      </c>
      <c r="BH132" s="251">
        <v>0</v>
      </c>
      <c r="BI132" s="251">
        <v>20.4</v>
      </c>
      <c r="BJ132" s="251">
        <v>281.61999959999997</v>
      </c>
      <c r="BK132" s="251">
        <v>102.11999999999999</v>
      </c>
      <c r="BL132" s="251">
        <v>4.8</v>
      </c>
      <c r="BM132" s="251">
        <v>0</v>
      </c>
      <c r="BN132" s="251">
        <v>0</v>
      </c>
      <c r="BO132" s="251">
        <v>0</v>
      </c>
      <c r="BP132" s="251">
        <v>0</v>
      </c>
      <c r="BQ132" s="251">
        <v>77.64</v>
      </c>
      <c r="BR132" s="251">
        <v>244.4800002</v>
      </c>
      <c r="BS132" s="251">
        <v>88.08</v>
      </c>
      <c r="BT132" s="251">
        <v>3.48</v>
      </c>
      <c r="BU132" s="251">
        <v>0</v>
      </c>
      <c r="BV132" s="251">
        <v>0</v>
      </c>
      <c r="BW132" s="251">
        <v>0</v>
      </c>
      <c r="BX132" s="251">
        <v>249.55240259999997</v>
      </c>
      <c r="BY132" s="251">
        <v>1106.8420013999994</v>
      </c>
      <c r="BZ132" s="251">
        <v>384.29360160000033</v>
      </c>
      <c r="CA132" s="251">
        <v>9.659999999999998</v>
      </c>
      <c r="CB132" s="251">
        <v>0</v>
      </c>
      <c r="CC132" s="251">
        <v>0</v>
      </c>
      <c r="CD132" s="251">
        <v>0</v>
      </c>
      <c r="CE132" s="251">
        <v>16.8</v>
      </c>
      <c r="CF132" s="251">
        <v>7.8</v>
      </c>
      <c r="CG132" s="251">
        <v>0</v>
      </c>
      <c r="CH132" s="251">
        <v>0</v>
      </c>
      <c r="CI132" s="251">
        <v>0</v>
      </c>
      <c r="CJ132" s="251">
        <v>0</v>
      </c>
      <c r="CK132" s="251">
        <v>39</v>
      </c>
      <c r="CL132" s="251">
        <v>12.24</v>
      </c>
      <c r="CM132" s="251">
        <v>1.08</v>
      </c>
      <c r="CN132" s="251">
        <v>0</v>
      </c>
      <c r="CO132" s="251">
        <v>0</v>
      </c>
      <c r="CP132" s="251">
        <v>120.68000040000003</v>
      </c>
      <c r="CQ132" s="251">
        <v>40.32000060000001</v>
      </c>
      <c r="CR132" s="251">
        <v>1.7999999999999998</v>
      </c>
      <c r="CS132" s="281">
        <v>0</v>
      </c>
      <c r="CT132" s="281">
        <v>0</v>
      </c>
      <c r="CU132" s="281">
        <v>0</v>
      </c>
      <c r="CV132" s="281">
        <v>87.16666666666667</v>
      </c>
      <c r="CW132" s="281">
        <v>61.00000000000001</v>
      </c>
      <c r="CX132" s="281">
        <v>1.6666666666666667</v>
      </c>
      <c r="CY132" s="281">
        <v>0</v>
      </c>
      <c r="CZ132" s="281">
        <v>0</v>
      </c>
      <c r="DA132" s="281">
        <v>0</v>
      </c>
      <c r="DB132" s="281">
        <v>59</v>
      </c>
      <c r="DC132" s="281">
        <v>26.666666666666668</v>
      </c>
      <c r="DD132" s="281">
        <v>0</v>
      </c>
      <c r="DE132" s="281">
        <v>1222.973321666667</v>
      </c>
      <c r="DF132" s="281">
        <v>384.8811050000002</v>
      </c>
      <c r="DG132" s="281">
        <v>5</v>
      </c>
    </row>
    <row r="133" spans="1:111" ht="14.25">
      <c r="A133" s="165">
        <v>357</v>
      </c>
      <c r="B133" s="166" t="s">
        <v>81</v>
      </c>
      <c r="C133" s="248">
        <v>0</v>
      </c>
      <c r="D133" s="248">
        <v>0</v>
      </c>
      <c r="E133" s="248">
        <v>15894</v>
      </c>
      <c r="F133" s="248">
        <v>0</v>
      </c>
      <c r="G133" s="248">
        <v>0</v>
      </c>
      <c r="H133" s="248">
        <v>6638</v>
      </c>
      <c r="I133" s="248">
        <v>4656</v>
      </c>
      <c r="J133" s="248">
        <v>6200.5</v>
      </c>
      <c r="K133" s="249">
        <v>0</v>
      </c>
      <c r="L133" s="249">
        <v>0</v>
      </c>
      <c r="M133" s="249">
        <v>3</v>
      </c>
      <c r="N133" s="249">
        <v>0</v>
      </c>
      <c r="O133" s="250">
        <v>41</v>
      </c>
      <c r="P133" s="250">
        <v>76</v>
      </c>
      <c r="Q133" s="251">
        <v>0</v>
      </c>
      <c r="R133" s="251">
        <v>0</v>
      </c>
      <c r="S133" s="251">
        <v>0</v>
      </c>
      <c r="T133" s="251">
        <v>0</v>
      </c>
      <c r="U133" s="251">
        <v>0.6</v>
      </c>
      <c r="V133" s="251">
        <v>588.3600000000001</v>
      </c>
      <c r="W133" s="251">
        <v>306</v>
      </c>
      <c r="X133" s="251">
        <v>0</v>
      </c>
      <c r="Y133" s="251">
        <v>0</v>
      </c>
      <c r="Z133" s="251">
        <v>0</v>
      </c>
      <c r="AA133" s="251">
        <v>0</v>
      </c>
      <c r="AB133" s="251">
        <v>0</v>
      </c>
      <c r="AC133" s="251">
        <v>0</v>
      </c>
      <c r="AD133" s="251">
        <v>202.60000000000002</v>
      </c>
      <c r="AE133" s="251">
        <v>86.2</v>
      </c>
      <c r="AF133" s="251">
        <v>1.2</v>
      </c>
      <c r="AG133" s="207">
        <v>0</v>
      </c>
      <c r="AH133" s="207">
        <v>0</v>
      </c>
      <c r="AI133" s="207">
        <v>0</v>
      </c>
      <c r="AJ133" s="207">
        <v>607.8768099999991</v>
      </c>
      <c r="AK133" s="207">
        <v>840.7841830000004</v>
      </c>
      <c r="AL133" s="207">
        <v>220.09052100000002</v>
      </c>
      <c r="AM133" s="207">
        <v>9.6</v>
      </c>
      <c r="AN133" s="207">
        <v>0</v>
      </c>
      <c r="AO133" s="207">
        <v>0</v>
      </c>
      <c r="AP133" s="207">
        <v>0</v>
      </c>
      <c r="AQ133" s="207">
        <v>59.4</v>
      </c>
      <c r="AR133" s="207">
        <v>39</v>
      </c>
      <c r="AS133" s="207">
        <v>0</v>
      </c>
      <c r="AT133" s="207">
        <v>0</v>
      </c>
      <c r="AU133" s="207">
        <v>0</v>
      </c>
      <c r="AV133" s="207">
        <v>0</v>
      </c>
      <c r="AW133" s="207">
        <v>45</v>
      </c>
      <c r="AX133" s="207">
        <v>13.799999999999999</v>
      </c>
      <c r="AY133" s="207">
        <v>0</v>
      </c>
      <c r="AZ133" s="207">
        <v>0</v>
      </c>
      <c r="BA133" s="207">
        <v>0</v>
      </c>
      <c r="BB133" s="207">
        <v>58.365259999999985</v>
      </c>
      <c r="BC133" s="207">
        <v>29.027367999999992</v>
      </c>
      <c r="BD133" s="207">
        <v>0.6</v>
      </c>
      <c r="BE133" s="251">
        <v>0</v>
      </c>
      <c r="BF133" s="251">
        <v>0</v>
      </c>
      <c r="BG133" s="251">
        <v>0</v>
      </c>
      <c r="BH133" s="251">
        <v>0</v>
      </c>
      <c r="BI133" s="251">
        <v>0.6</v>
      </c>
      <c r="BJ133" s="251">
        <v>524.64</v>
      </c>
      <c r="BK133" s="251">
        <v>257.28</v>
      </c>
      <c r="BL133" s="251">
        <v>0.6</v>
      </c>
      <c r="BM133" s="251">
        <v>0</v>
      </c>
      <c r="BN133" s="251">
        <v>0</v>
      </c>
      <c r="BO133" s="251">
        <v>0</v>
      </c>
      <c r="BP133" s="251">
        <v>0</v>
      </c>
      <c r="BQ133" s="251">
        <v>0.6</v>
      </c>
      <c r="BR133" s="251">
        <v>216</v>
      </c>
      <c r="BS133" s="251">
        <v>99.6</v>
      </c>
      <c r="BT133" s="251">
        <v>0.6</v>
      </c>
      <c r="BU133" s="251">
        <v>0</v>
      </c>
      <c r="BV133" s="251">
        <v>0</v>
      </c>
      <c r="BW133" s="251">
        <v>0</v>
      </c>
      <c r="BX133" s="251">
        <v>549.2863259999998</v>
      </c>
      <c r="BY133" s="251">
        <v>921.9942348000011</v>
      </c>
      <c r="BZ133" s="251">
        <v>213.1663211999999</v>
      </c>
      <c r="CA133" s="251">
        <v>14.353684199999998</v>
      </c>
      <c r="CB133" s="251">
        <v>0</v>
      </c>
      <c r="CC133" s="251">
        <v>0</v>
      </c>
      <c r="CD133" s="251">
        <v>0</v>
      </c>
      <c r="CE133" s="251">
        <v>72</v>
      </c>
      <c r="CF133" s="251">
        <v>40.199999999999996</v>
      </c>
      <c r="CG133" s="251">
        <v>0</v>
      </c>
      <c r="CH133" s="251">
        <v>0</v>
      </c>
      <c r="CI133" s="251">
        <v>0</v>
      </c>
      <c r="CJ133" s="251">
        <v>0</v>
      </c>
      <c r="CK133" s="251">
        <v>27</v>
      </c>
      <c r="CL133" s="251">
        <v>22.2</v>
      </c>
      <c r="CM133" s="251">
        <v>0</v>
      </c>
      <c r="CN133" s="251">
        <v>0</v>
      </c>
      <c r="CO133" s="251">
        <v>0</v>
      </c>
      <c r="CP133" s="251">
        <v>56.362106399999995</v>
      </c>
      <c r="CQ133" s="251">
        <v>27.0947376</v>
      </c>
      <c r="CR133" s="251">
        <v>1.2</v>
      </c>
      <c r="CS133" s="281">
        <v>0</v>
      </c>
      <c r="CT133" s="281">
        <v>0</v>
      </c>
      <c r="CU133" s="281">
        <v>0</v>
      </c>
      <c r="CV133" s="281">
        <v>231.33333333333337</v>
      </c>
      <c r="CW133" s="281">
        <v>112.66666666666666</v>
      </c>
      <c r="CX133" s="281">
        <v>0</v>
      </c>
      <c r="CY133" s="281">
        <v>0</v>
      </c>
      <c r="CZ133" s="281">
        <v>0</v>
      </c>
      <c r="DA133" s="281">
        <v>0</v>
      </c>
      <c r="DB133" s="281">
        <v>108.33333333333334</v>
      </c>
      <c r="DC133" s="281">
        <v>58.66666666666667</v>
      </c>
      <c r="DD133" s="281">
        <v>0</v>
      </c>
      <c r="DE133" s="281">
        <v>1452.3566700000003</v>
      </c>
      <c r="DF133" s="281">
        <v>411.19222333333323</v>
      </c>
      <c r="DG133" s="281">
        <v>16.666666666666668</v>
      </c>
    </row>
    <row r="134" spans="1:111" ht="14.25">
      <c r="A134" s="165">
        <v>894</v>
      </c>
      <c r="B134" s="166" t="s">
        <v>162</v>
      </c>
      <c r="C134" s="248">
        <v>0</v>
      </c>
      <c r="D134" s="248">
        <v>0</v>
      </c>
      <c r="E134" s="248">
        <v>14469.5</v>
      </c>
      <c r="F134" s="248">
        <v>0</v>
      </c>
      <c r="G134" s="248">
        <v>1</v>
      </c>
      <c r="H134" s="248">
        <v>4211</v>
      </c>
      <c r="I134" s="248">
        <v>1076</v>
      </c>
      <c r="J134" s="248">
        <v>4783</v>
      </c>
      <c r="K134" s="249">
        <v>0</v>
      </c>
      <c r="L134" s="249">
        <v>0</v>
      </c>
      <c r="M134" s="249">
        <v>0</v>
      </c>
      <c r="N134" s="249">
        <v>0</v>
      </c>
      <c r="O134" s="250">
        <v>29</v>
      </c>
      <c r="P134" s="250">
        <v>53</v>
      </c>
      <c r="Q134" s="251">
        <v>19.200000000000003</v>
      </c>
      <c r="R134" s="251">
        <v>67.79999999999994</v>
      </c>
      <c r="S134" s="251">
        <v>26.879999999999995</v>
      </c>
      <c r="T134" s="251">
        <v>2.4</v>
      </c>
      <c r="U134" s="251">
        <v>72.44000000000003</v>
      </c>
      <c r="V134" s="251">
        <v>436.7000000000002</v>
      </c>
      <c r="W134" s="251">
        <v>161.52000000000007</v>
      </c>
      <c r="X134" s="251">
        <v>1.7999999999999998</v>
      </c>
      <c r="Y134" s="251">
        <v>0</v>
      </c>
      <c r="Z134" s="251">
        <v>0</v>
      </c>
      <c r="AA134" s="251">
        <v>0</v>
      </c>
      <c r="AB134" s="251">
        <v>0</v>
      </c>
      <c r="AC134" s="251">
        <v>2.4</v>
      </c>
      <c r="AD134" s="251">
        <v>35.16</v>
      </c>
      <c r="AE134" s="251">
        <v>24.119999999999997</v>
      </c>
      <c r="AF134" s="251">
        <v>2</v>
      </c>
      <c r="AG134" s="207">
        <v>0</v>
      </c>
      <c r="AH134" s="207">
        <v>0</v>
      </c>
      <c r="AI134" s="207">
        <v>0</v>
      </c>
      <c r="AJ134" s="207">
        <v>319.6831569999999</v>
      </c>
      <c r="AK134" s="207">
        <v>761.7799980000001</v>
      </c>
      <c r="AL134" s="207">
        <v>249.8</v>
      </c>
      <c r="AM134" s="207">
        <v>23.260000000000005</v>
      </c>
      <c r="AN134" s="207">
        <v>6.6</v>
      </c>
      <c r="AO134" s="207">
        <v>8.4</v>
      </c>
      <c r="AP134" s="207">
        <v>0</v>
      </c>
      <c r="AQ134" s="207">
        <v>72.6</v>
      </c>
      <c r="AR134" s="207">
        <v>39</v>
      </c>
      <c r="AS134" s="207">
        <v>0.6</v>
      </c>
      <c r="AT134" s="207">
        <v>0</v>
      </c>
      <c r="AU134" s="207">
        <v>0</v>
      </c>
      <c r="AV134" s="207">
        <v>0</v>
      </c>
      <c r="AW134" s="207">
        <v>6.119999999999999</v>
      </c>
      <c r="AX134" s="207">
        <v>7.2</v>
      </c>
      <c r="AY134" s="207">
        <v>1</v>
      </c>
      <c r="AZ134" s="207">
        <v>0</v>
      </c>
      <c r="BA134" s="207">
        <v>0</v>
      </c>
      <c r="BB134" s="207">
        <v>33.72631500000001</v>
      </c>
      <c r="BC134" s="207">
        <v>18.5</v>
      </c>
      <c r="BD134" s="207">
        <v>0.6</v>
      </c>
      <c r="BE134" s="251">
        <v>13.799999999999999</v>
      </c>
      <c r="BF134" s="251">
        <v>73.32000000000001</v>
      </c>
      <c r="BG134" s="251">
        <v>29.639999999999997</v>
      </c>
      <c r="BH134" s="251">
        <v>1.2</v>
      </c>
      <c r="BI134" s="251">
        <v>61.8</v>
      </c>
      <c r="BJ134" s="251">
        <v>408.39999960000006</v>
      </c>
      <c r="BK134" s="251">
        <v>155.64</v>
      </c>
      <c r="BL134" s="251">
        <v>1.7999999999999998</v>
      </c>
      <c r="BM134" s="251">
        <v>0</v>
      </c>
      <c r="BN134" s="251">
        <v>0</v>
      </c>
      <c r="BO134" s="251">
        <v>0</v>
      </c>
      <c r="BP134" s="251">
        <v>0</v>
      </c>
      <c r="BQ134" s="251">
        <v>1.2</v>
      </c>
      <c r="BR134" s="251">
        <v>55.199999999999996</v>
      </c>
      <c r="BS134" s="251">
        <v>24</v>
      </c>
      <c r="BT134" s="251">
        <v>0</v>
      </c>
      <c r="BU134" s="251">
        <v>0</v>
      </c>
      <c r="BV134" s="251">
        <v>0</v>
      </c>
      <c r="BW134" s="251">
        <v>0</v>
      </c>
      <c r="BX134" s="251">
        <v>284.3600009999999</v>
      </c>
      <c r="BY134" s="251">
        <v>733.4600004000001</v>
      </c>
      <c r="BZ134" s="251">
        <v>237.7699997999999</v>
      </c>
      <c r="CA134" s="251">
        <v>16.2</v>
      </c>
      <c r="CB134" s="251">
        <v>6.6</v>
      </c>
      <c r="CC134" s="251">
        <v>2.4</v>
      </c>
      <c r="CD134" s="251">
        <v>0</v>
      </c>
      <c r="CE134" s="251">
        <v>75</v>
      </c>
      <c r="CF134" s="251">
        <v>32.4</v>
      </c>
      <c r="CG134" s="251">
        <v>0</v>
      </c>
      <c r="CH134" s="251">
        <v>0</v>
      </c>
      <c r="CI134" s="251">
        <v>0</v>
      </c>
      <c r="CJ134" s="251">
        <v>0</v>
      </c>
      <c r="CK134" s="251">
        <v>7.919999999999999</v>
      </c>
      <c r="CL134" s="251">
        <v>3.5500002</v>
      </c>
      <c r="CM134" s="251">
        <v>0</v>
      </c>
      <c r="CN134" s="251">
        <v>0</v>
      </c>
      <c r="CO134" s="251">
        <v>0</v>
      </c>
      <c r="CP134" s="251">
        <v>46.08000000000001</v>
      </c>
      <c r="CQ134" s="251">
        <v>7.8</v>
      </c>
      <c r="CR134" s="251">
        <v>0</v>
      </c>
      <c r="CS134" s="281">
        <v>17.000000000000004</v>
      </c>
      <c r="CT134" s="281">
        <v>4.000000000000001</v>
      </c>
      <c r="CU134" s="281">
        <v>0</v>
      </c>
      <c r="CV134" s="281">
        <v>192.66666833333335</v>
      </c>
      <c r="CW134" s="281">
        <v>86.33333333333334</v>
      </c>
      <c r="CX134" s="281">
        <v>0</v>
      </c>
      <c r="CY134" s="281">
        <v>0</v>
      </c>
      <c r="CZ134" s="281">
        <v>0</v>
      </c>
      <c r="DA134" s="281">
        <v>0</v>
      </c>
      <c r="DB134" s="281">
        <v>24.333333333333332</v>
      </c>
      <c r="DC134" s="281">
        <v>8.333333333333334</v>
      </c>
      <c r="DD134" s="281">
        <v>0</v>
      </c>
      <c r="DE134" s="281">
        <v>1032.333331666666</v>
      </c>
      <c r="DF134" s="281">
        <v>388.02778</v>
      </c>
      <c r="DG134" s="281">
        <v>3.3333333333333344</v>
      </c>
    </row>
    <row r="135" spans="1:111" ht="14.25">
      <c r="A135" s="165">
        <v>883</v>
      </c>
      <c r="B135" s="166" t="s">
        <v>151</v>
      </c>
      <c r="C135" s="248">
        <v>0</v>
      </c>
      <c r="D135" s="248">
        <v>0</v>
      </c>
      <c r="E135" s="248">
        <v>4005.5</v>
      </c>
      <c r="F135" s="248">
        <v>0</v>
      </c>
      <c r="G135" s="248">
        <v>0</v>
      </c>
      <c r="H135" s="248">
        <v>550</v>
      </c>
      <c r="I135" s="248">
        <v>12499.5</v>
      </c>
      <c r="J135" s="248">
        <v>8349</v>
      </c>
      <c r="K135" s="249">
        <v>0</v>
      </c>
      <c r="L135" s="249">
        <v>3</v>
      </c>
      <c r="M135" s="249">
        <v>10</v>
      </c>
      <c r="N135" s="249">
        <v>0</v>
      </c>
      <c r="O135" s="250">
        <v>42</v>
      </c>
      <c r="P135" s="250">
        <v>109</v>
      </c>
      <c r="Q135" s="251">
        <v>0</v>
      </c>
      <c r="R135" s="251">
        <v>0</v>
      </c>
      <c r="S135" s="251">
        <v>0</v>
      </c>
      <c r="T135" s="251">
        <v>0</v>
      </c>
      <c r="U135" s="251">
        <v>0.6</v>
      </c>
      <c r="V135" s="251">
        <v>93</v>
      </c>
      <c r="W135" s="251">
        <v>49.2</v>
      </c>
      <c r="X135" s="251">
        <v>0</v>
      </c>
      <c r="Y135" s="251">
        <v>0</v>
      </c>
      <c r="Z135" s="251">
        <v>0</v>
      </c>
      <c r="AA135" s="251">
        <v>0</v>
      </c>
      <c r="AB135" s="251">
        <v>0</v>
      </c>
      <c r="AC135" s="251">
        <v>9.36</v>
      </c>
      <c r="AD135" s="251">
        <v>369.63999999999993</v>
      </c>
      <c r="AE135" s="251">
        <v>183.23999999999995</v>
      </c>
      <c r="AF135" s="251">
        <v>0</v>
      </c>
      <c r="AG135" s="207">
        <v>0</v>
      </c>
      <c r="AH135" s="207">
        <v>0</v>
      </c>
      <c r="AI135" s="207">
        <v>0</v>
      </c>
      <c r="AJ135" s="207">
        <v>342.2715659999999</v>
      </c>
      <c r="AK135" s="207">
        <v>831.7378670000008</v>
      </c>
      <c r="AL135" s="207">
        <v>286.0926239999997</v>
      </c>
      <c r="AM135" s="207">
        <v>7.199999999999999</v>
      </c>
      <c r="AN135" s="207">
        <v>0</v>
      </c>
      <c r="AO135" s="207">
        <v>0</v>
      </c>
      <c r="AP135" s="207">
        <v>0</v>
      </c>
      <c r="AQ135" s="207">
        <v>2.4</v>
      </c>
      <c r="AR135" s="207">
        <v>0.6</v>
      </c>
      <c r="AS135" s="207">
        <v>0</v>
      </c>
      <c r="AT135" s="207">
        <v>0</v>
      </c>
      <c r="AU135" s="207">
        <v>0</v>
      </c>
      <c r="AV135" s="207">
        <v>0</v>
      </c>
      <c r="AW135" s="207">
        <v>21.36</v>
      </c>
      <c r="AX135" s="207">
        <v>16.68</v>
      </c>
      <c r="AY135" s="207">
        <v>1</v>
      </c>
      <c r="AZ135" s="207">
        <v>0</v>
      </c>
      <c r="BA135" s="207">
        <v>0</v>
      </c>
      <c r="BB135" s="207">
        <v>102.77262599999995</v>
      </c>
      <c r="BC135" s="207">
        <v>39.002104</v>
      </c>
      <c r="BD135" s="207">
        <v>2.4</v>
      </c>
      <c r="BE135" s="251">
        <v>0</v>
      </c>
      <c r="BF135" s="251">
        <v>0</v>
      </c>
      <c r="BG135" s="251">
        <v>0</v>
      </c>
      <c r="BH135" s="251">
        <v>0</v>
      </c>
      <c r="BI135" s="251">
        <v>3</v>
      </c>
      <c r="BJ135" s="251">
        <v>113.16</v>
      </c>
      <c r="BK135" s="251">
        <v>29.279999999999998</v>
      </c>
      <c r="BL135" s="251">
        <v>0</v>
      </c>
      <c r="BM135" s="251">
        <v>0</v>
      </c>
      <c r="BN135" s="251">
        <v>0</v>
      </c>
      <c r="BO135" s="251">
        <v>0</v>
      </c>
      <c r="BP135" s="251">
        <v>0</v>
      </c>
      <c r="BQ135" s="251">
        <v>4.08</v>
      </c>
      <c r="BR135" s="251">
        <v>372.70600019999995</v>
      </c>
      <c r="BS135" s="251">
        <v>172.83</v>
      </c>
      <c r="BT135" s="251">
        <v>1.2</v>
      </c>
      <c r="BU135" s="251">
        <v>0</v>
      </c>
      <c r="BV135" s="251">
        <v>0</v>
      </c>
      <c r="BW135" s="251">
        <v>0</v>
      </c>
      <c r="BX135" s="251">
        <v>347.3796017999996</v>
      </c>
      <c r="BY135" s="251">
        <v>845.9780766000001</v>
      </c>
      <c r="BZ135" s="251">
        <v>278.3294789999997</v>
      </c>
      <c r="CA135" s="251">
        <v>9.479999999999999</v>
      </c>
      <c r="CB135" s="251">
        <v>0</v>
      </c>
      <c r="CC135" s="251">
        <v>0</v>
      </c>
      <c r="CD135" s="251">
        <v>0</v>
      </c>
      <c r="CE135" s="251">
        <v>0.6</v>
      </c>
      <c r="CF135" s="251">
        <v>1.2</v>
      </c>
      <c r="CG135" s="251">
        <v>0</v>
      </c>
      <c r="CH135" s="251">
        <v>0</v>
      </c>
      <c r="CI135" s="251">
        <v>0</v>
      </c>
      <c r="CJ135" s="251">
        <v>0</v>
      </c>
      <c r="CK135" s="251">
        <v>7.199999999999999</v>
      </c>
      <c r="CL135" s="251">
        <v>4.8</v>
      </c>
      <c r="CM135" s="251">
        <v>0</v>
      </c>
      <c r="CN135" s="251">
        <v>0</v>
      </c>
      <c r="CO135" s="251">
        <v>0</v>
      </c>
      <c r="CP135" s="251">
        <v>88.87263359999999</v>
      </c>
      <c r="CQ135" s="251">
        <v>26.2000002</v>
      </c>
      <c r="CR135" s="251">
        <v>0.6</v>
      </c>
      <c r="CS135" s="281">
        <v>0</v>
      </c>
      <c r="CT135" s="281">
        <v>0</v>
      </c>
      <c r="CU135" s="281">
        <v>0</v>
      </c>
      <c r="CV135" s="281">
        <v>49.888888333333334</v>
      </c>
      <c r="CW135" s="281">
        <v>17.22222166666667</v>
      </c>
      <c r="CX135" s="281">
        <v>0</v>
      </c>
      <c r="CY135" s="281">
        <v>0</v>
      </c>
      <c r="CZ135" s="281">
        <v>0</v>
      </c>
      <c r="DA135" s="281">
        <v>0</v>
      </c>
      <c r="DB135" s="281">
        <v>26.032223333333334</v>
      </c>
      <c r="DC135" s="281">
        <v>24</v>
      </c>
      <c r="DD135" s="281">
        <v>0</v>
      </c>
      <c r="DE135" s="281">
        <v>801.6366716666669</v>
      </c>
      <c r="DF135" s="281">
        <v>273.70555333333346</v>
      </c>
      <c r="DG135" s="281">
        <v>4.666666666666668</v>
      </c>
    </row>
    <row r="136" spans="1:111" ht="14.25">
      <c r="A136" s="165">
        <v>880</v>
      </c>
      <c r="B136" s="166" t="s">
        <v>148</v>
      </c>
      <c r="C136" s="248">
        <v>0</v>
      </c>
      <c r="D136" s="248">
        <v>0</v>
      </c>
      <c r="E136" s="248">
        <v>2417</v>
      </c>
      <c r="F136" s="248">
        <v>0</v>
      </c>
      <c r="G136" s="248">
        <v>0</v>
      </c>
      <c r="H136" s="248">
        <v>1521</v>
      </c>
      <c r="I136" s="248">
        <v>7288</v>
      </c>
      <c r="J136" s="248">
        <v>5499</v>
      </c>
      <c r="K136" s="249">
        <v>0</v>
      </c>
      <c r="L136" s="249">
        <v>0</v>
      </c>
      <c r="M136" s="249">
        <v>0</v>
      </c>
      <c r="N136" s="249">
        <v>0</v>
      </c>
      <c r="O136" s="250">
        <v>11</v>
      </c>
      <c r="P136" s="250">
        <v>60</v>
      </c>
      <c r="Q136" s="251">
        <v>0</v>
      </c>
      <c r="R136" s="251">
        <v>0</v>
      </c>
      <c r="S136" s="251">
        <v>0</v>
      </c>
      <c r="T136" s="251">
        <v>0</v>
      </c>
      <c r="U136" s="251">
        <v>9.439999999999998</v>
      </c>
      <c r="V136" s="251">
        <v>85.56</v>
      </c>
      <c r="W136" s="251">
        <v>34.13999999999999</v>
      </c>
      <c r="X136" s="251">
        <v>0</v>
      </c>
      <c r="Y136" s="251">
        <v>0</v>
      </c>
      <c r="Z136" s="251">
        <v>0</v>
      </c>
      <c r="AA136" s="251">
        <v>0</v>
      </c>
      <c r="AB136" s="251">
        <v>0</v>
      </c>
      <c r="AC136" s="251">
        <v>27.200000000000017</v>
      </c>
      <c r="AD136" s="251">
        <v>222.21999999999983</v>
      </c>
      <c r="AE136" s="251">
        <v>87.28</v>
      </c>
      <c r="AF136" s="251">
        <v>0.6</v>
      </c>
      <c r="AG136" s="207">
        <v>0</v>
      </c>
      <c r="AH136" s="207">
        <v>0</v>
      </c>
      <c r="AI136" s="207">
        <v>0</v>
      </c>
      <c r="AJ136" s="207">
        <v>217.50471899999982</v>
      </c>
      <c r="AK136" s="207">
        <v>531.5231269999988</v>
      </c>
      <c r="AL136" s="207">
        <v>175.25683400000003</v>
      </c>
      <c r="AM136" s="207">
        <v>13.799999999999999</v>
      </c>
      <c r="AN136" s="207">
        <v>0</v>
      </c>
      <c r="AO136" s="207">
        <v>0</v>
      </c>
      <c r="AP136" s="207">
        <v>0</v>
      </c>
      <c r="AQ136" s="207">
        <v>12.600000000000001</v>
      </c>
      <c r="AR136" s="207">
        <v>4.2</v>
      </c>
      <c r="AS136" s="207">
        <v>0</v>
      </c>
      <c r="AT136" s="207">
        <v>0</v>
      </c>
      <c r="AU136" s="207">
        <v>0</v>
      </c>
      <c r="AV136" s="207">
        <v>0</v>
      </c>
      <c r="AW136" s="207">
        <v>51.54000000000001</v>
      </c>
      <c r="AX136" s="207">
        <v>23.78</v>
      </c>
      <c r="AY136" s="207">
        <v>0</v>
      </c>
      <c r="AZ136" s="207">
        <v>0</v>
      </c>
      <c r="BA136" s="207">
        <v>0</v>
      </c>
      <c r="BB136" s="207">
        <v>58.359996999999964</v>
      </c>
      <c r="BC136" s="207">
        <v>28.383157000000004</v>
      </c>
      <c r="BD136" s="207">
        <v>1.2</v>
      </c>
      <c r="BE136" s="251">
        <v>0</v>
      </c>
      <c r="BF136" s="251">
        <v>0</v>
      </c>
      <c r="BG136" s="251">
        <v>0</v>
      </c>
      <c r="BH136" s="251">
        <v>0</v>
      </c>
      <c r="BI136" s="251">
        <v>4.5700002</v>
      </c>
      <c r="BJ136" s="251">
        <v>101.2000044</v>
      </c>
      <c r="BK136" s="251">
        <v>37.6200012</v>
      </c>
      <c r="BL136" s="251">
        <v>0</v>
      </c>
      <c r="BM136" s="251">
        <v>0</v>
      </c>
      <c r="BN136" s="251">
        <v>0</v>
      </c>
      <c r="BO136" s="251">
        <v>0</v>
      </c>
      <c r="BP136" s="251">
        <v>0</v>
      </c>
      <c r="BQ136" s="251">
        <v>31.429999199999997</v>
      </c>
      <c r="BR136" s="251">
        <v>215.67000120000003</v>
      </c>
      <c r="BS136" s="251">
        <v>101.8500012</v>
      </c>
      <c r="BT136" s="251">
        <v>0</v>
      </c>
      <c r="BU136" s="251">
        <v>0</v>
      </c>
      <c r="BV136" s="251">
        <v>0</v>
      </c>
      <c r="BW136" s="251">
        <v>0</v>
      </c>
      <c r="BX136" s="251">
        <v>200.23685279999992</v>
      </c>
      <c r="BY136" s="251">
        <v>509.50635179999995</v>
      </c>
      <c r="BZ136" s="251">
        <v>178.13211780000003</v>
      </c>
      <c r="CA136" s="251">
        <v>7.642104</v>
      </c>
      <c r="CB136" s="251">
        <v>0</v>
      </c>
      <c r="CC136" s="251">
        <v>0</v>
      </c>
      <c r="CD136" s="251">
        <v>0</v>
      </c>
      <c r="CE136" s="251">
        <v>13.680000599999998</v>
      </c>
      <c r="CF136" s="251">
        <v>9.9200004</v>
      </c>
      <c r="CG136" s="251">
        <v>0</v>
      </c>
      <c r="CH136" s="251">
        <v>0</v>
      </c>
      <c r="CI136" s="251">
        <v>0</v>
      </c>
      <c r="CJ136" s="251">
        <v>0</v>
      </c>
      <c r="CK136" s="251">
        <v>47.329999799999996</v>
      </c>
      <c r="CL136" s="251">
        <v>20.760000599999998</v>
      </c>
      <c r="CM136" s="251">
        <v>0</v>
      </c>
      <c r="CN136" s="251">
        <v>0</v>
      </c>
      <c r="CO136" s="251">
        <v>0</v>
      </c>
      <c r="CP136" s="251">
        <v>63.306845399999986</v>
      </c>
      <c r="CQ136" s="251">
        <v>27.501053399999996</v>
      </c>
      <c r="CR136" s="251">
        <v>0</v>
      </c>
      <c r="CS136" s="281">
        <v>0</v>
      </c>
      <c r="CT136" s="281">
        <v>0</v>
      </c>
      <c r="CU136" s="281">
        <v>0</v>
      </c>
      <c r="CV136" s="281">
        <v>69.02777833333333</v>
      </c>
      <c r="CW136" s="281">
        <v>24.472221666666666</v>
      </c>
      <c r="CX136" s="281">
        <v>0</v>
      </c>
      <c r="CY136" s="281">
        <v>0</v>
      </c>
      <c r="CZ136" s="281">
        <v>0</v>
      </c>
      <c r="DA136" s="281">
        <v>0</v>
      </c>
      <c r="DB136" s="281">
        <v>156.88888833333334</v>
      </c>
      <c r="DC136" s="281">
        <v>71.25000166666668</v>
      </c>
      <c r="DD136" s="281">
        <v>0</v>
      </c>
      <c r="DE136" s="281">
        <v>528.6111133333343</v>
      </c>
      <c r="DF136" s="281">
        <v>217.61111500000004</v>
      </c>
      <c r="DG136" s="281">
        <v>0</v>
      </c>
    </row>
    <row r="137" spans="1:111" ht="14.25">
      <c r="A137" s="165">
        <v>211</v>
      </c>
      <c r="B137" s="166" t="s">
        <v>39</v>
      </c>
      <c r="C137" s="248">
        <v>0</v>
      </c>
      <c r="D137" s="248">
        <v>0</v>
      </c>
      <c r="E137" s="248">
        <v>21052</v>
      </c>
      <c r="F137" s="248">
        <v>0</v>
      </c>
      <c r="G137" s="248">
        <v>0</v>
      </c>
      <c r="H137" s="248">
        <v>11222</v>
      </c>
      <c r="I137" s="248">
        <v>2302</v>
      </c>
      <c r="J137" s="248">
        <v>2649.5</v>
      </c>
      <c r="K137" s="249">
        <v>0</v>
      </c>
      <c r="L137" s="249">
        <v>0</v>
      </c>
      <c r="M137" s="249">
        <v>0</v>
      </c>
      <c r="N137" s="249">
        <v>0</v>
      </c>
      <c r="O137" s="250">
        <v>142.5</v>
      </c>
      <c r="P137" s="250">
        <v>140</v>
      </c>
      <c r="Q137" s="251">
        <v>21.60000000000001</v>
      </c>
      <c r="R137" s="251">
        <v>237</v>
      </c>
      <c r="S137" s="251">
        <v>90.6</v>
      </c>
      <c r="T137" s="251">
        <v>5.800000000000001</v>
      </c>
      <c r="U137" s="251">
        <v>0.6</v>
      </c>
      <c r="V137" s="251">
        <v>1017.0000000000013</v>
      </c>
      <c r="W137" s="251">
        <v>466.8</v>
      </c>
      <c r="X137" s="251">
        <v>1.2</v>
      </c>
      <c r="Y137" s="251">
        <v>0</v>
      </c>
      <c r="Z137" s="251">
        <v>0</v>
      </c>
      <c r="AA137" s="251">
        <v>0</v>
      </c>
      <c r="AB137" s="251">
        <v>0</v>
      </c>
      <c r="AC137" s="251">
        <v>1.2</v>
      </c>
      <c r="AD137" s="251">
        <v>111.36000000000001</v>
      </c>
      <c r="AE137" s="251">
        <v>43.2</v>
      </c>
      <c r="AF137" s="251">
        <v>0</v>
      </c>
      <c r="AG137" s="207">
        <v>0</v>
      </c>
      <c r="AH137" s="207">
        <v>0</v>
      </c>
      <c r="AI137" s="207">
        <v>0</v>
      </c>
      <c r="AJ137" s="207">
        <v>453.6000000000002</v>
      </c>
      <c r="AK137" s="207">
        <v>644.1400000000003</v>
      </c>
      <c r="AL137" s="207">
        <v>117.6</v>
      </c>
      <c r="AM137" s="207">
        <v>85.00000000000001</v>
      </c>
      <c r="AN137" s="207">
        <v>38.4</v>
      </c>
      <c r="AO137" s="207">
        <v>20.4</v>
      </c>
      <c r="AP137" s="207">
        <v>1</v>
      </c>
      <c r="AQ137" s="207">
        <v>263.40000000000003</v>
      </c>
      <c r="AR137" s="207">
        <v>127.19999999999999</v>
      </c>
      <c r="AS137" s="207">
        <v>0.6</v>
      </c>
      <c r="AT137" s="207">
        <v>0</v>
      </c>
      <c r="AU137" s="207">
        <v>0</v>
      </c>
      <c r="AV137" s="207">
        <v>0</v>
      </c>
      <c r="AW137" s="207">
        <v>28.2</v>
      </c>
      <c r="AX137" s="207">
        <v>12.6</v>
      </c>
      <c r="AY137" s="207">
        <v>0</v>
      </c>
      <c r="AZ137" s="207">
        <v>0</v>
      </c>
      <c r="BA137" s="207">
        <v>0</v>
      </c>
      <c r="BB137" s="207">
        <v>86.8</v>
      </c>
      <c r="BC137" s="207">
        <v>14.399999999999999</v>
      </c>
      <c r="BD137" s="207">
        <v>5.8</v>
      </c>
      <c r="BE137" s="251">
        <v>26.4</v>
      </c>
      <c r="BF137" s="251">
        <v>240</v>
      </c>
      <c r="BG137" s="251">
        <v>88.8</v>
      </c>
      <c r="BH137" s="251">
        <v>5.7999996</v>
      </c>
      <c r="BI137" s="251">
        <v>1.2</v>
      </c>
      <c r="BJ137" s="251">
        <v>930.4799999999999</v>
      </c>
      <c r="BK137" s="251">
        <v>440.4</v>
      </c>
      <c r="BL137" s="251">
        <v>0</v>
      </c>
      <c r="BM137" s="251">
        <v>0</v>
      </c>
      <c r="BN137" s="251">
        <v>0</v>
      </c>
      <c r="BO137" s="251">
        <v>0</v>
      </c>
      <c r="BP137" s="251">
        <v>0</v>
      </c>
      <c r="BQ137" s="251">
        <v>0</v>
      </c>
      <c r="BR137" s="251">
        <v>174</v>
      </c>
      <c r="BS137" s="251">
        <v>91.2</v>
      </c>
      <c r="BT137" s="251">
        <v>0</v>
      </c>
      <c r="BU137" s="251">
        <v>0</v>
      </c>
      <c r="BV137" s="251">
        <v>0</v>
      </c>
      <c r="BW137" s="251">
        <v>0</v>
      </c>
      <c r="BX137" s="251">
        <v>492.5999999999998</v>
      </c>
      <c r="BY137" s="251">
        <v>702.1506317999992</v>
      </c>
      <c r="BZ137" s="251">
        <v>127.96800000000002</v>
      </c>
      <c r="CA137" s="251">
        <v>79.8</v>
      </c>
      <c r="CB137" s="251">
        <v>37.199999999999996</v>
      </c>
      <c r="CC137" s="251">
        <v>18.599999999999998</v>
      </c>
      <c r="CD137" s="251">
        <v>1.7999999999999998</v>
      </c>
      <c r="CE137" s="251">
        <v>240</v>
      </c>
      <c r="CF137" s="251">
        <v>120</v>
      </c>
      <c r="CG137" s="251">
        <v>0</v>
      </c>
      <c r="CH137" s="251">
        <v>0</v>
      </c>
      <c r="CI137" s="251">
        <v>0</v>
      </c>
      <c r="CJ137" s="251">
        <v>0</v>
      </c>
      <c r="CK137" s="251">
        <v>61.8</v>
      </c>
      <c r="CL137" s="251">
        <v>27</v>
      </c>
      <c r="CM137" s="251">
        <v>0</v>
      </c>
      <c r="CN137" s="251">
        <v>0</v>
      </c>
      <c r="CO137" s="251">
        <v>0</v>
      </c>
      <c r="CP137" s="251">
        <v>65.39999999999999</v>
      </c>
      <c r="CQ137" s="251">
        <v>15.6</v>
      </c>
      <c r="CR137" s="251">
        <v>4.8</v>
      </c>
      <c r="CS137" s="281">
        <v>188.33333333333334</v>
      </c>
      <c r="CT137" s="281">
        <v>66.66666666666667</v>
      </c>
      <c r="CU137" s="281">
        <v>1.6666666666666667</v>
      </c>
      <c r="CV137" s="281">
        <v>285.00000166666666</v>
      </c>
      <c r="CW137" s="281">
        <v>129.44444666666666</v>
      </c>
      <c r="CX137" s="281">
        <v>0</v>
      </c>
      <c r="CY137" s="281">
        <v>0</v>
      </c>
      <c r="CZ137" s="281">
        <v>0</v>
      </c>
      <c r="DA137" s="281">
        <v>0</v>
      </c>
      <c r="DB137" s="281">
        <v>36.388888333333334</v>
      </c>
      <c r="DC137" s="281">
        <v>21.388888333333334</v>
      </c>
      <c r="DD137" s="281">
        <v>0</v>
      </c>
      <c r="DE137" s="281">
        <v>355.44444500000014</v>
      </c>
      <c r="DF137" s="281">
        <v>71.55555500000001</v>
      </c>
      <c r="DG137" s="281">
        <v>20.777778333333345</v>
      </c>
    </row>
    <row r="138" spans="1:111" ht="14.25">
      <c r="A138" s="165">
        <v>358</v>
      </c>
      <c r="B138" s="166" t="s">
        <v>82</v>
      </c>
      <c r="C138" s="248">
        <v>0</v>
      </c>
      <c r="D138" s="248">
        <v>0</v>
      </c>
      <c r="E138" s="248">
        <v>18276</v>
      </c>
      <c r="F138" s="248">
        <v>0</v>
      </c>
      <c r="G138" s="248">
        <v>0</v>
      </c>
      <c r="H138" s="248">
        <v>3982.5</v>
      </c>
      <c r="I138" s="248">
        <v>2353.5</v>
      </c>
      <c r="J138" s="248">
        <v>10712.5</v>
      </c>
      <c r="K138" s="249">
        <v>0</v>
      </c>
      <c r="L138" s="249">
        <v>0</v>
      </c>
      <c r="M138" s="249">
        <v>0</v>
      </c>
      <c r="N138" s="249">
        <v>0</v>
      </c>
      <c r="O138" s="250">
        <v>38</v>
      </c>
      <c r="P138" s="250">
        <v>92</v>
      </c>
      <c r="Q138" s="251">
        <v>0</v>
      </c>
      <c r="R138" s="251">
        <v>0</v>
      </c>
      <c r="S138" s="251">
        <v>0</v>
      </c>
      <c r="T138" s="251">
        <v>0</v>
      </c>
      <c r="U138" s="251">
        <v>11.999999999999996</v>
      </c>
      <c r="V138" s="251">
        <v>709.4799999999994</v>
      </c>
      <c r="W138" s="251">
        <v>336.95999999999975</v>
      </c>
      <c r="X138" s="251">
        <v>1.7999999999999998</v>
      </c>
      <c r="Y138" s="251">
        <v>0</v>
      </c>
      <c r="Z138" s="251">
        <v>0</v>
      </c>
      <c r="AA138" s="251">
        <v>0</v>
      </c>
      <c r="AB138" s="251">
        <v>0</v>
      </c>
      <c r="AC138" s="251">
        <v>0.72</v>
      </c>
      <c r="AD138" s="251">
        <v>119.88000000000002</v>
      </c>
      <c r="AE138" s="251">
        <v>55.199999999999996</v>
      </c>
      <c r="AF138" s="251">
        <v>0</v>
      </c>
      <c r="AG138" s="207">
        <v>0</v>
      </c>
      <c r="AH138" s="207">
        <v>0</v>
      </c>
      <c r="AI138" s="207">
        <v>0</v>
      </c>
      <c r="AJ138" s="207">
        <v>399.7800000000004</v>
      </c>
      <c r="AK138" s="207">
        <v>974.1347360000001</v>
      </c>
      <c r="AL138" s="207">
        <v>212.10315699999995</v>
      </c>
      <c r="AM138" s="207">
        <v>52.8</v>
      </c>
      <c r="AN138" s="207">
        <v>0</v>
      </c>
      <c r="AO138" s="207">
        <v>0</v>
      </c>
      <c r="AP138" s="207">
        <v>0</v>
      </c>
      <c r="AQ138" s="207">
        <v>42</v>
      </c>
      <c r="AR138" s="207">
        <v>22.2</v>
      </c>
      <c r="AS138" s="207">
        <v>0.6</v>
      </c>
      <c r="AT138" s="207">
        <v>0</v>
      </c>
      <c r="AU138" s="207">
        <v>0</v>
      </c>
      <c r="AV138" s="207">
        <v>0</v>
      </c>
      <c r="AW138" s="207">
        <v>18</v>
      </c>
      <c r="AX138" s="207">
        <v>12.6</v>
      </c>
      <c r="AY138" s="207">
        <v>0</v>
      </c>
      <c r="AZ138" s="207">
        <v>0</v>
      </c>
      <c r="BA138" s="207">
        <v>0</v>
      </c>
      <c r="BB138" s="207">
        <v>97.7</v>
      </c>
      <c r="BC138" s="207">
        <v>15</v>
      </c>
      <c r="BD138" s="207">
        <v>1.7999999999999998</v>
      </c>
      <c r="BE138" s="251">
        <v>0</v>
      </c>
      <c r="BF138" s="251">
        <v>0</v>
      </c>
      <c r="BG138" s="251">
        <v>0</v>
      </c>
      <c r="BH138" s="251">
        <v>0</v>
      </c>
      <c r="BI138" s="251">
        <v>10.2</v>
      </c>
      <c r="BJ138" s="251">
        <v>645.72</v>
      </c>
      <c r="BK138" s="251">
        <v>350.87999999999994</v>
      </c>
      <c r="BL138" s="251">
        <v>1.7999999999999998</v>
      </c>
      <c r="BM138" s="251">
        <v>0</v>
      </c>
      <c r="BN138" s="251">
        <v>0</v>
      </c>
      <c r="BO138" s="251">
        <v>0</v>
      </c>
      <c r="BP138" s="251">
        <v>0</v>
      </c>
      <c r="BQ138" s="251">
        <v>4.2</v>
      </c>
      <c r="BR138" s="251">
        <v>121.19999999999999</v>
      </c>
      <c r="BS138" s="251">
        <v>63.599999999999994</v>
      </c>
      <c r="BT138" s="251">
        <v>0</v>
      </c>
      <c r="BU138" s="251">
        <v>0</v>
      </c>
      <c r="BV138" s="251">
        <v>0</v>
      </c>
      <c r="BW138" s="251">
        <v>0</v>
      </c>
      <c r="BX138" s="251">
        <v>381.19999980000017</v>
      </c>
      <c r="BY138" s="251">
        <v>934.1400011999988</v>
      </c>
      <c r="BZ138" s="251">
        <v>225.55789439999995</v>
      </c>
      <c r="CA138" s="251">
        <v>42.82105260000001</v>
      </c>
      <c r="CB138" s="251">
        <v>0</v>
      </c>
      <c r="CC138" s="251">
        <v>0</v>
      </c>
      <c r="CD138" s="251">
        <v>0</v>
      </c>
      <c r="CE138" s="251">
        <v>35.4</v>
      </c>
      <c r="CF138" s="251">
        <v>30.599999999999998</v>
      </c>
      <c r="CG138" s="251">
        <v>0.6</v>
      </c>
      <c r="CH138" s="251">
        <v>0</v>
      </c>
      <c r="CI138" s="251">
        <v>0</v>
      </c>
      <c r="CJ138" s="251">
        <v>0</v>
      </c>
      <c r="CK138" s="251">
        <v>10.799999999999999</v>
      </c>
      <c r="CL138" s="251">
        <v>6</v>
      </c>
      <c r="CM138" s="251">
        <v>0</v>
      </c>
      <c r="CN138" s="251">
        <v>0</v>
      </c>
      <c r="CO138" s="251">
        <v>0</v>
      </c>
      <c r="CP138" s="251">
        <v>92.16000000000004</v>
      </c>
      <c r="CQ138" s="251">
        <v>17.4</v>
      </c>
      <c r="CR138" s="251">
        <v>2.4</v>
      </c>
      <c r="CS138" s="281">
        <v>0</v>
      </c>
      <c r="CT138" s="281">
        <v>0</v>
      </c>
      <c r="CU138" s="281">
        <v>0</v>
      </c>
      <c r="CV138" s="281">
        <v>629</v>
      </c>
      <c r="CW138" s="281">
        <v>324.11999833333334</v>
      </c>
      <c r="CX138" s="281">
        <v>1.52</v>
      </c>
      <c r="CY138" s="281">
        <v>0</v>
      </c>
      <c r="CZ138" s="281">
        <v>0</v>
      </c>
      <c r="DA138" s="281">
        <v>0</v>
      </c>
      <c r="DB138" s="281">
        <v>92.05555666666667</v>
      </c>
      <c r="DC138" s="281">
        <v>73.33333333333334</v>
      </c>
      <c r="DD138" s="281">
        <v>0</v>
      </c>
      <c r="DE138" s="281">
        <v>1705.1388766666637</v>
      </c>
      <c r="DF138" s="281">
        <v>506.86110666666707</v>
      </c>
      <c r="DG138" s="281">
        <v>16.66666666666667</v>
      </c>
    </row>
    <row r="139" spans="1:111" ht="14.25">
      <c r="A139" s="165">
        <v>384</v>
      </c>
      <c r="B139" s="166" t="s">
        <v>92</v>
      </c>
      <c r="C139" s="248">
        <v>0</v>
      </c>
      <c r="D139" s="248">
        <v>0</v>
      </c>
      <c r="E139" s="248">
        <v>13740</v>
      </c>
      <c r="F139" s="248">
        <v>0</v>
      </c>
      <c r="G139" s="248">
        <v>0</v>
      </c>
      <c r="H139" s="248">
        <v>1475</v>
      </c>
      <c r="I139" s="248">
        <v>14356.5</v>
      </c>
      <c r="J139" s="248">
        <v>16393</v>
      </c>
      <c r="K139" s="249">
        <v>0</v>
      </c>
      <c r="L139" s="249">
        <v>0</v>
      </c>
      <c r="M139" s="249">
        <v>1</v>
      </c>
      <c r="N139" s="249">
        <v>0</v>
      </c>
      <c r="O139" s="250">
        <v>47.5</v>
      </c>
      <c r="P139" s="250">
        <v>68</v>
      </c>
      <c r="Q139" s="251">
        <v>39.840000000000046</v>
      </c>
      <c r="R139" s="251">
        <v>88.2</v>
      </c>
      <c r="S139" s="251">
        <v>23.4</v>
      </c>
      <c r="T139" s="251">
        <v>0.6</v>
      </c>
      <c r="U139" s="251">
        <v>22.80000000000001</v>
      </c>
      <c r="V139" s="251">
        <v>877.0799999999983</v>
      </c>
      <c r="W139" s="251">
        <v>339.71999999999997</v>
      </c>
      <c r="X139" s="251">
        <v>0</v>
      </c>
      <c r="Y139" s="251">
        <v>0</v>
      </c>
      <c r="Z139" s="251">
        <v>0</v>
      </c>
      <c r="AA139" s="251">
        <v>0</v>
      </c>
      <c r="AB139" s="251">
        <v>0</v>
      </c>
      <c r="AC139" s="251">
        <v>18.959999999999997</v>
      </c>
      <c r="AD139" s="251">
        <v>820.5599999999995</v>
      </c>
      <c r="AE139" s="251">
        <v>332.52000000000004</v>
      </c>
      <c r="AF139" s="251">
        <v>2.2</v>
      </c>
      <c r="AG139" s="207">
        <v>0</v>
      </c>
      <c r="AH139" s="207">
        <v>0</v>
      </c>
      <c r="AI139" s="207">
        <v>0</v>
      </c>
      <c r="AJ139" s="207">
        <v>656.6557489999996</v>
      </c>
      <c r="AK139" s="207">
        <v>647.5868079999991</v>
      </c>
      <c r="AL139" s="207">
        <v>183.231558</v>
      </c>
      <c r="AM139" s="207">
        <v>44.60157799999999</v>
      </c>
      <c r="AN139" s="207">
        <v>19.2</v>
      </c>
      <c r="AO139" s="207">
        <v>6</v>
      </c>
      <c r="AP139" s="207">
        <v>0</v>
      </c>
      <c r="AQ139" s="207">
        <v>158.76</v>
      </c>
      <c r="AR139" s="207">
        <v>70.2</v>
      </c>
      <c r="AS139" s="207">
        <v>0</v>
      </c>
      <c r="AT139" s="207">
        <v>0</v>
      </c>
      <c r="AU139" s="207">
        <v>0</v>
      </c>
      <c r="AV139" s="207">
        <v>0</v>
      </c>
      <c r="AW139" s="207">
        <v>145.8</v>
      </c>
      <c r="AX139" s="207">
        <v>69.60000000000001</v>
      </c>
      <c r="AY139" s="207">
        <v>0</v>
      </c>
      <c r="AZ139" s="207">
        <v>0</v>
      </c>
      <c r="BA139" s="207">
        <v>0</v>
      </c>
      <c r="BB139" s="207">
        <v>62.938945</v>
      </c>
      <c r="BC139" s="207">
        <v>22.723155</v>
      </c>
      <c r="BD139" s="207">
        <v>1.7999999999999998</v>
      </c>
      <c r="BE139" s="251">
        <v>34.199999999999996</v>
      </c>
      <c r="BF139" s="251">
        <v>88.38000000000001</v>
      </c>
      <c r="BG139" s="251">
        <v>24.479999999999997</v>
      </c>
      <c r="BH139" s="251">
        <v>0</v>
      </c>
      <c r="BI139" s="251">
        <v>9.6</v>
      </c>
      <c r="BJ139" s="251">
        <v>749.0799996</v>
      </c>
      <c r="BK139" s="251">
        <v>306.5599998</v>
      </c>
      <c r="BL139" s="251">
        <v>1.2</v>
      </c>
      <c r="BM139" s="251">
        <v>0</v>
      </c>
      <c r="BN139" s="251">
        <v>0</v>
      </c>
      <c r="BO139" s="251">
        <v>0</v>
      </c>
      <c r="BP139" s="251">
        <v>0</v>
      </c>
      <c r="BQ139" s="251">
        <v>20.4</v>
      </c>
      <c r="BR139" s="251">
        <v>856.5799997999999</v>
      </c>
      <c r="BS139" s="251">
        <v>329.8399998</v>
      </c>
      <c r="BT139" s="251">
        <v>0</v>
      </c>
      <c r="BU139" s="251">
        <v>0</v>
      </c>
      <c r="BV139" s="251">
        <v>0</v>
      </c>
      <c r="BW139" s="251">
        <v>0</v>
      </c>
      <c r="BX139" s="251">
        <v>625.8991943999998</v>
      </c>
      <c r="BY139" s="251">
        <v>678.5375993999997</v>
      </c>
      <c r="BZ139" s="251">
        <v>200.35999980000014</v>
      </c>
      <c r="CA139" s="251">
        <v>27.599999999999994</v>
      </c>
      <c r="CB139" s="251">
        <v>19.5</v>
      </c>
      <c r="CC139" s="251">
        <v>7.8</v>
      </c>
      <c r="CD139" s="251">
        <v>0</v>
      </c>
      <c r="CE139" s="251">
        <v>164.3599998</v>
      </c>
      <c r="CF139" s="251">
        <v>69.9199998</v>
      </c>
      <c r="CG139" s="251">
        <v>0</v>
      </c>
      <c r="CH139" s="251">
        <v>0</v>
      </c>
      <c r="CI139" s="251">
        <v>0</v>
      </c>
      <c r="CJ139" s="251">
        <v>0</v>
      </c>
      <c r="CK139" s="251">
        <v>156.29999999999998</v>
      </c>
      <c r="CL139" s="251">
        <v>86.75999999999999</v>
      </c>
      <c r="CM139" s="251">
        <v>0</v>
      </c>
      <c r="CN139" s="251">
        <v>0</v>
      </c>
      <c r="CO139" s="251">
        <v>0</v>
      </c>
      <c r="CP139" s="251">
        <v>61.97439959999997</v>
      </c>
      <c r="CQ139" s="251">
        <v>22.2344004</v>
      </c>
      <c r="CR139" s="251">
        <v>1.2</v>
      </c>
      <c r="CS139" s="281">
        <v>57.444445000000016</v>
      </c>
      <c r="CT139" s="281">
        <v>25.333333333333332</v>
      </c>
      <c r="CU139" s="281">
        <v>0</v>
      </c>
      <c r="CV139" s="281">
        <v>160.57555333333335</v>
      </c>
      <c r="CW139" s="281">
        <v>73.945555</v>
      </c>
      <c r="CX139" s="281">
        <v>0</v>
      </c>
      <c r="CY139" s="281">
        <v>0</v>
      </c>
      <c r="CZ139" s="281">
        <v>0</v>
      </c>
      <c r="DA139" s="281">
        <v>0</v>
      </c>
      <c r="DB139" s="281">
        <v>133.75555500000002</v>
      </c>
      <c r="DC139" s="281">
        <v>69.77777833333333</v>
      </c>
      <c r="DD139" s="281">
        <v>0</v>
      </c>
      <c r="DE139" s="281">
        <v>1666.4222199999965</v>
      </c>
      <c r="DF139" s="281">
        <v>562.0177783333337</v>
      </c>
      <c r="DG139" s="281">
        <v>3.3333333333333335</v>
      </c>
    </row>
    <row r="140" spans="1:111" ht="14.25">
      <c r="A140" s="165">
        <v>335</v>
      </c>
      <c r="B140" s="166" t="s">
        <v>67</v>
      </c>
      <c r="C140" s="248">
        <v>1</v>
      </c>
      <c r="D140" s="248">
        <v>0</v>
      </c>
      <c r="E140" s="248">
        <v>19935</v>
      </c>
      <c r="F140" s="248">
        <v>0</v>
      </c>
      <c r="G140" s="248">
        <v>0</v>
      </c>
      <c r="H140" s="248">
        <v>2729</v>
      </c>
      <c r="I140" s="248">
        <v>6081</v>
      </c>
      <c r="J140" s="248">
        <v>13886</v>
      </c>
      <c r="K140" s="249">
        <v>0</v>
      </c>
      <c r="L140" s="249">
        <v>4</v>
      </c>
      <c r="M140" s="249">
        <v>2</v>
      </c>
      <c r="N140" s="249">
        <v>0</v>
      </c>
      <c r="O140" s="250">
        <v>40</v>
      </c>
      <c r="P140" s="250">
        <v>88</v>
      </c>
      <c r="Q140" s="251">
        <v>203.1599999999988</v>
      </c>
      <c r="R140" s="251">
        <v>327.6</v>
      </c>
      <c r="S140" s="251">
        <v>130.8</v>
      </c>
      <c r="T140" s="251">
        <v>4.2</v>
      </c>
      <c r="U140" s="251">
        <v>78.71999999999997</v>
      </c>
      <c r="V140" s="251">
        <v>939.8799999999991</v>
      </c>
      <c r="W140" s="251">
        <v>393.12000000000006</v>
      </c>
      <c r="X140" s="251">
        <v>1.2</v>
      </c>
      <c r="Y140" s="251">
        <v>0</v>
      </c>
      <c r="Z140" s="251">
        <v>0</v>
      </c>
      <c r="AA140" s="251">
        <v>0</v>
      </c>
      <c r="AB140" s="251">
        <v>0</v>
      </c>
      <c r="AC140" s="251">
        <v>31.800000000000033</v>
      </c>
      <c r="AD140" s="251">
        <v>320.4</v>
      </c>
      <c r="AE140" s="251">
        <v>121.8</v>
      </c>
      <c r="AF140" s="251">
        <v>1.2</v>
      </c>
      <c r="AG140" s="207">
        <v>0</v>
      </c>
      <c r="AH140" s="207">
        <v>0</v>
      </c>
      <c r="AI140" s="207">
        <v>0</v>
      </c>
      <c r="AJ140" s="207">
        <v>446.52000000000027</v>
      </c>
      <c r="AK140" s="207">
        <v>499.88000000000073</v>
      </c>
      <c r="AL140" s="207">
        <v>112.57999999999996</v>
      </c>
      <c r="AM140" s="207">
        <v>42.6</v>
      </c>
      <c r="AN140" s="207">
        <v>90.6</v>
      </c>
      <c r="AO140" s="207">
        <v>28.2</v>
      </c>
      <c r="AP140" s="207">
        <v>0.6</v>
      </c>
      <c r="AQ140" s="207">
        <v>236.21999999999974</v>
      </c>
      <c r="AR140" s="207">
        <v>107.33999999999993</v>
      </c>
      <c r="AS140" s="207">
        <v>0.6</v>
      </c>
      <c r="AT140" s="207">
        <v>0</v>
      </c>
      <c r="AU140" s="207">
        <v>0</v>
      </c>
      <c r="AV140" s="207">
        <v>0</v>
      </c>
      <c r="AW140" s="207">
        <v>94.8</v>
      </c>
      <c r="AX140" s="207">
        <v>44.4</v>
      </c>
      <c r="AY140" s="207">
        <v>0</v>
      </c>
      <c r="AZ140" s="207">
        <v>0</v>
      </c>
      <c r="BA140" s="207">
        <v>0</v>
      </c>
      <c r="BB140" s="207">
        <v>22.8</v>
      </c>
      <c r="BC140" s="207">
        <v>7.199999999999999</v>
      </c>
      <c r="BD140" s="207">
        <v>0</v>
      </c>
      <c r="BE140" s="251">
        <v>181.79999999999998</v>
      </c>
      <c r="BF140" s="251">
        <v>363</v>
      </c>
      <c r="BG140" s="251">
        <v>126</v>
      </c>
      <c r="BH140" s="251">
        <v>4.8</v>
      </c>
      <c r="BI140" s="251">
        <v>94.8</v>
      </c>
      <c r="BJ140" s="251">
        <v>917.0400066</v>
      </c>
      <c r="BK140" s="251">
        <v>399.5000028</v>
      </c>
      <c r="BL140" s="251">
        <v>0.6</v>
      </c>
      <c r="BM140" s="251">
        <v>0</v>
      </c>
      <c r="BN140" s="251">
        <v>0</v>
      </c>
      <c r="BO140" s="251">
        <v>0</v>
      </c>
      <c r="BP140" s="251">
        <v>0</v>
      </c>
      <c r="BQ140" s="251">
        <v>18</v>
      </c>
      <c r="BR140" s="251">
        <v>313.8</v>
      </c>
      <c r="BS140" s="251">
        <v>131.4</v>
      </c>
      <c r="BT140" s="251">
        <v>0</v>
      </c>
      <c r="BU140" s="251">
        <v>0</v>
      </c>
      <c r="BV140" s="251">
        <v>0</v>
      </c>
      <c r="BW140" s="251">
        <v>0</v>
      </c>
      <c r="BX140" s="251">
        <v>414.8200001999997</v>
      </c>
      <c r="BY140" s="251">
        <v>486.6520007999997</v>
      </c>
      <c r="BZ140" s="251">
        <v>104.45200019999997</v>
      </c>
      <c r="CA140" s="251">
        <v>37.199999999999996</v>
      </c>
      <c r="CB140" s="251">
        <v>103.2</v>
      </c>
      <c r="CC140" s="251">
        <v>36.6</v>
      </c>
      <c r="CD140" s="251">
        <v>2.4</v>
      </c>
      <c r="CE140" s="251">
        <v>161.4</v>
      </c>
      <c r="CF140" s="251">
        <v>85.2</v>
      </c>
      <c r="CG140" s="251">
        <v>0</v>
      </c>
      <c r="CH140" s="251">
        <v>0</v>
      </c>
      <c r="CI140" s="251">
        <v>0</v>
      </c>
      <c r="CJ140" s="251">
        <v>0</v>
      </c>
      <c r="CK140" s="251">
        <v>79.8</v>
      </c>
      <c r="CL140" s="251">
        <v>37.199999999999996</v>
      </c>
      <c r="CM140" s="251">
        <v>0</v>
      </c>
      <c r="CN140" s="251">
        <v>0</v>
      </c>
      <c r="CO140" s="251">
        <v>0</v>
      </c>
      <c r="CP140" s="251">
        <v>24</v>
      </c>
      <c r="CQ140" s="251">
        <v>4.2</v>
      </c>
      <c r="CR140" s="251">
        <v>0</v>
      </c>
      <c r="CS140" s="281">
        <v>188.33333333333334</v>
      </c>
      <c r="CT140" s="281">
        <v>73.33333333333334</v>
      </c>
      <c r="CU140" s="281">
        <v>0</v>
      </c>
      <c r="CV140" s="281">
        <v>246.88888833333334</v>
      </c>
      <c r="CW140" s="281">
        <v>152.33333333333334</v>
      </c>
      <c r="CX140" s="281">
        <v>0</v>
      </c>
      <c r="CY140" s="281">
        <v>0</v>
      </c>
      <c r="CZ140" s="281">
        <v>0</v>
      </c>
      <c r="DA140" s="281">
        <v>0</v>
      </c>
      <c r="DB140" s="281">
        <v>80</v>
      </c>
      <c r="DC140" s="281">
        <v>46.66666666666667</v>
      </c>
      <c r="DD140" s="281">
        <v>0</v>
      </c>
      <c r="DE140" s="281">
        <v>768.3555533333318</v>
      </c>
      <c r="DF140" s="281">
        <v>220.22222166666677</v>
      </c>
      <c r="DG140" s="281">
        <v>8.333333333333336</v>
      </c>
    </row>
    <row r="141" spans="1:111" ht="14.25">
      <c r="A141" s="165">
        <v>320</v>
      </c>
      <c r="B141" s="166" t="s">
        <v>61</v>
      </c>
      <c r="C141" s="248">
        <v>2</v>
      </c>
      <c r="D141" s="248">
        <v>0</v>
      </c>
      <c r="E141" s="248">
        <v>13776</v>
      </c>
      <c r="F141" s="248">
        <v>0</v>
      </c>
      <c r="G141" s="248">
        <v>1156</v>
      </c>
      <c r="H141" s="248">
        <v>7885.5</v>
      </c>
      <c r="I141" s="248">
        <v>9787.5</v>
      </c>
      <c r="J141" s="248">
        <v>5367</v>
      </c>
      <c r="K141" s="249">
        <v>0</v>
      </c>
      <c r="L141" s="249">
        <v>0</v>
      </c>
      <c r="M141" s="249">
        <v>0</v>
      </c>
      <c r="N141" s="249">
        <v>0</v>
      </c>
      <c r="O141" s="250">
        <v>48</v>
      </c>
      <c r="P141" s="250">
        <v>167</v>
      </c>
      <c r="Q141" s="251">
        <v>40.800000000000054</v>
      </c>
      <c r="R141" s="251">
        <v>124.19999999999999</v>
      </c>
      <c r="S141" s="251">
        <v>39</v>
      </c>
      <c r="T141" s="251">
        <v>3.2</v>
      </c>
      <c r="U141" s="251">
        <v>42.00000000000006</v>
      </c>
      <c r="V141" s="251">
        <v>616.9200000000001</v>
      </c>
      <c r="W141" s="251">
        <v>214.11999999999986</v>
      </c>
      <c r="X141" s="251">
        <v>1.7999999999999998</v>
      </c>
      <c r="Y141" s="251">
        <v>0.6</v>
      </c>
      <c r="Z141" s="251">
        <v>52.199999999999996</v>
      </c>
      <c r="AA141" s="251">
        <v>20.4</v>
      </c>
      <c r="AB141" s="251">
        <v>1.2</v>
      </c>
      <c r="AC141" s="251">
        <v>43.80000000000006</v>
      </c>
      <c r="AD141" s="251">
        <v>432.1199999999997</v>
      </c>
      <c r="AE141" s="251">
        <v>182.16000000000005</v>
      </c>
      <c r="AF141" s="251">
        <v>0.6</v>
      </c>
      <c r="AG141" s="207">
        <v>0</v>
      </c>
      <c r="AH141" s="207">
        <v>0</v>
      </c>
      <c r="AI141" s="207">
        <v>0</v>
      </c>
      <c r="AJ141" s="207">
        <v>350.58366800000005</v>
      </c>
      <c r="AK141" s="207">
        <v>829.8783479999992</v>
      </c>
      <c r="AL141" s="207">
        <v>278.4736549999996</v>
      </c>
      <c r="AM141" s="207">
        <v>53.710525999999994</v>
      </c>
      <c r="AN141" s="207">
        <v>14.399999999999999</v>
      </c>
      <c r="AO141" s="207">
        <v>4.2</v>
      </c>
      <c r="AP141" s="207">
        <v>0</v>
      </c>
      <c r="AQ141" s="207">
        <v>71.4</v>
      </c>
      <c r="AR141" s="207">
        <v>35.32000000000001</v>
      </c>
      <c r="AS141" s="207">
        <v>0.6</v>
      </c>
      <c r="AT141" s="207">
        <v>1.7999999999999998</v>
      </c>
      <c r="AU141" s="207">
        <v>1.7999999999999998</v>
      </c>
      <c r="AV141" s="207">
        <v>0</v>
      </c>
      <c r="AW141" s="207">
        <v>36</v>
      </c>
      <c r="AX141" s="207">
        <v>20.16</v>
      </c>
      <c r="AY141" s="207">
        <v>0</v>
      </c>
      <c r="AZ141" s="207">
        <v>0</v>
      </c>
      <c r="BA141" s="207">
        <v>0</v>
      </c>
      <c r="BB141" s="207">
        <v>62.05999999999999</v>
      </c>
      <c r="BC141" s="207">
        <v>26.830526</v>
      </c>
      <c r="BD141" s="207">
        <v>2.4</v>
      </c>
      <c r="BE141" s="251">
        <v>40.559999999999995</v>
      </c>
      <c r="BF141" s="251">
        <v>101.39999999999999</v>
      </c>
      <c r="BG141" s="251">
        <v>33.6</v>
      </c>
      <c r="BH141" s="251">
        <v>0</v>
      </c>
      <c r="BI141" s="251">
        <v>35.4</v>
      </c>
      <c r="BJ141" s="251">
        <v>518.2999998</v>
      </c>
      <c r="BK141" s="251">
        <v>219.36</v>
      </c>
      <c r="BL141" s="251">
        <v>6</v>
      </c>
      <c r="BM141" s="251">
        <v>0</v>
      </c>
      <c r="BN141" s="251">
        <v>49.7599998</v>
      </c>
      <c r="BO141" s="251">
        <v>15.6</v>
      </c>
      <c r="BP141" s="251">
        <v>0.9999996</v>
      </c>
      <c r="BQ141" s="251">
        <v>67.0759998</v>
      </c>
      <c r="BR141" s="251">
        <v>459.07599960000005</v>
      </c>
      <c r="BS141" s="251">
        <v>162.3559998</v>
      </c>
      <c r="BT141" s="251">
        <v>1.2</v>
      </c>
      <c r="BU141" s="251">
        <v>0</v>
      </c>
      <c r="BV141" s="251">
        <v>0</v>
      </c>
      <c r="BW141" s="251">
        <v>0</v>
      </c>
      <c r="BX141" s="251">
        <v>286.5166734</v>
      </c>
      <c r="BY141" s="251">
        <v>922.6985472000008</v>
      </c>
      <c r="BZ141" s="251">
        <v>276.7969535999999</v>
      </c>
      <c r="CA141" s="251">
        <v>43.14941099999999</v>
      </c>
      <c r="CB141" s="251">
        <v>9</v>
      </c>
      <c r="CC141" s="251">
        <v>1.7999999999999998</v>
      </c>
      <c r="CD141" s="251">
        <v>0</v>
      </c>
      <c r="CE141" s="251">
        <v>54.6</v>
      </c>
      <c r="CF141" s="251">
        <v>21.599999999999998</v>
      </c>
      <c r="CG141" s="251">
        <v>0.6</v>
      </c>
      <c r="CH141" s="251">
        <v>3</v>
      </c>
      <c r="CI141" s="251">
        <v>0.6</v>
      </c>
      <c r="CJ141" s="251">
        <v>0</v>
      </c>
      <c r="CK141" s="251">
        <v>86.39999999999999</v>
      </c>
      <c r="CL141" s="251">
        <v>43.8</v>
      </c>
      <c r="CM141" s="251">
        <v>1.2</v>
      </c>
      <c r="CN141" s="251">
        <v>0</v>
      </c>
      <c r="CO141" s="251">
        <v>0</v>
      </c>
      <c r="CP141" s="251">
        <v>35.9599998</v>
      </c>
      <c r="CQ141" s="251">
        <v>19.080000000000002</v>
      </c>
      <c r="CR141" s="251">
        <v>2.4</v>
      </c>
      <c r="CS141" s="281">
        <v>71.66666666666667</v>
      </c>
      <c r="CT141" s="281">
        <v>36.66666666666667</v>
      </c>
      <c r="CU141" s="281">
        <v>0</v>
      </c>
      <c r="CV141" s="281">
        <v>193.5</v>
      </c>
      <c r="CW141" s="281">
        <v>92.27777833333333</v>
      </c>
      <c r="CX141" s="281">
        <v>1.6666666666666667</v>
      </c>
      <c r="CY141" s="281">
        <v>26.333333333333336</v>
      </c>
      <c r="CZ141" s="281">
        <v>13.333333333333334</v>
      </c>
      <c r="DA141" s="281">
        <v>0</v>
      </c>
      <c r="DB141" s="281">
        <v>220.4444433333333</v>
      </c>
      <c r="DC141" s="281">
        <v>82.22222166666667</v>
      </c>
      <c r="DD141" s="281">
        <v>0</v>
      </c>
      <c r="DE141" s="281">
        <v>1079.1122166666678</v>
      </c>
      <c r="DF141" s="281">
        <v>335.02110833333313</v>
      </c>
      <c r="DG141" s="281">
        <v>8.333333333333332</v>
      </c>
    </row>
    <row r="142" spans="1:111" ht="14.25">
      <c r="A142" s="165">
        <v>212</v>
      </c>
      <c r="B142" s="166" t="s">
        <v>40</v>
      </c>
      <c r="C142" s="248">
        <v>8</v>
      </c>
      <c r="D142" s="248">
        <v>0</v>
      </c>
      <c r="E142" s="248">
        <v>16596</v>
      </c>
      <c r="F142" s="248">
        <v>0</v>
      </c>
      <c r="G142" s="248">
        <v>0</v>
      </c>
      <c r="H142" s="248">
        <v>1238</v>
      </c>
      <c r="I142" s="248">
        <v>2100.5</v>
      </c>
      <c r="J142" s="248">
        <v>7588.999999</v>
      </c>
      <c r="K142" s="249">
        <v>0</v>
      </c>
      <c r="L142" s="249">
        <v>0</v>
      </c>
      <c r="M142" s="249">
        <v>0</v>
      </c>
      <c r="N142" s="249">
        <v>0</v>
      </c>
      <c r="O142" s="250">
        <v>33</v>
      </c>
      <c r="P142" s="250">
        <v>176</v>
      </c>
      <c r="Q142" s="251">
        <v>7.199999999999998</v>
      </c>
      <c r="R142" s="251">
        <v>81.6</v>
      </c>
      <c r="S142" s="251">
        <v>34.2</v>
      </c>
      <c r="T142" s="251">
        <v>3.5999999999999996</v>
      </c>
      <c r="U142" s="251">
        <v>2.4</v>
      </c>
      <c r="V142" s="251">
        <v>832.1999999999999</v>
      </c>
      <c r="W142" s="251">
        <v>376.8</v>
      </c>
      <c r="X142" s="251">
        <v>7.199999999999999</v>
      </c>
      <c r="Y142" s="251">
        <v>0</v>
      </c>
      <c r="Z142" s="251">
        <v>0</v>
      </c>
      <c r="AA142" s="251">
        <v>0</v>
      </c>
      <c r="AB142" s="251">
        <v>0</v>
      </c>
      <c r="AC142" s="251">
        <v>0</v>
      </c>
      <c r="AD142" s="251">
        <v>43.80000000000001</v>
      </c>
      <c r="AE142" s="251">
        <v>26.400000000000006</v>
      </c>
      <c r="AF142" s="251">
        <v>0</v>
      </c>
      <c r="AG142" s="207">
        <v>0</v>
      </c>
      <c r="AH142" s="207">
        <v>0</v>
      </c>
      <c r="AI142" s="207">
        <v>0</v>
      </c>
      <c r="AJ142" s="207">
        <v>282.0636730000001</v>
      </c>
      <c r="AK142" s="207">
        <v>1163.9120940000016</v>
      </c>
      <c r="AL142" s="207">
        <v>309.195261</v>
      </c>
      <c r="AM142" s="207">
        <v>320.00842099999977</v>
      </c>
      <c r="AN142" s="207">
        <v>22.2</v>
      </c>
      <c r="AO142" s="207">
        <v>9</v>
      </c>
      <c r="AP142" s="207">
        <v>7.2</v>
      </c>
      <c r="AQ142" s="207">
        <v>142.8</v>
      </c>
      <c r="AR142" s="207">
        <v>66</v>
      </c>
      <c r="AS142" s="207">
        <v>2.4</v>
      </c>
      <c r="AT142" s="207">
        <v>0</v>
      </c>
      <c r="AU142" s="207">
        <v>0</v>
      </c>
      <c r="AV142" s="207">
        <v>0</v>
      </c>
      <c r="AW142" s="207">
        <v>21</v>
      </c>
      <c r="AX142" s="207">
        <v>9</v>
      </c>
      <c r="AY142" s="207">
        <v>0</v>
      </c>
      <c r="AZ142" s="207">
        <v>0</v>
      </c>
      <c r="BA142" s="207">
        <v>0</v>
      </c>
      <c r="BB142" s="207">
        <v>50.081578000000015</v>
      </c>
      <c r="BC142" s="207">
        <v>4.180000000000001</v>
      </c>
      <c r="BD142" s="207">
        <v>0</v>
      </c>
      <c r="BE142" s="251">
        <v>20.4</v>
      </c>
      <c r="BF142" s="251">
        <v>84</v>
      </c>
      <c r="BG142" s="251">
        <v>25.2</v>
      </c>
      <c r="BH142" s="251">
        <v>2.4</v>
      </c>
      <c r="BI142" s="251">
        <v>2.4</v>
      </c>
      <c r="BJ142" s="251">
        <v>726.6</v>
      </c>
      <c r="BK142" s="251">
        <v>345</v>
      </c>
      <c r="BL142" s="251">
        <v>5.7999996</v>
      </c>
      <c r="BM142" s="251">
        <v>0</v>
      </c>
      <c r="BN142" s="251">
        <v>0</v>
      </c>
      <c r="BO142" s="251">
        <v>0</v>
      </c>
      <c r="BP142" s="251">
        <v>0</v>
      </c>
      <c r="BQ142" s="251">
        <v>0</v>
      </c>
      <c r="BR142" s="251">
        <v>108</v>
      </c>
      <c r="BS142" s="251">
        <v>42</v>
      </c>
      <c r="BT142" s="251">
        <v>0</v>
      </c>
      <c r="BU142" s="251">
        <v>0</v>
      </c>
      <c r="BV142" s="251">
        <v>0</v>
      </c>
      <c r="BW142" s="251">
        <v>0</v>
      </c>
      <c r="BX142" s="251">
        <v>330.54526919999984</v>
      </c>
      <c r="BY142" s="251">
        <v>1237.1605752000012</v>
      </c>
      <c r="BZ142" s="251">
        <v>339.15473939999987</v>
      </c>
      <c r="CA142" s="251">
        <v>309.40000140000024</v>
      </c>
      <c r="CB142" s="251">
        <v>18.599999999999998</v>
      </c>
      <c r="CC142" s="251">
        <v>4.8</v>
      </c>
      <c r="CD142" s="251">
        <v>1.7999999999999998</v>
      </c>
      <c r="CE142" s="251">
        <v>121.19999999999999</v>
      </c>
      <c r="CF142" s="251">
        <v>63</v>
      </c>
      <c r="CG142" s="251">
        <v>1.2</v>
      </c>
      <c r="CH142" s="251">
        <v>0</v>
      </c>
      <c r="CI142" s="251">
        <v>0</v>
      </c>
      <c r="CJ142" s="251">
        <v>0</v>
      </c>
      <c r="CK142" s="251">
        <v>19.2</v>
      </c>
      <c r="CL142" s="251">
        <v>13.2</v>
      </c>
      <c r="CM142" s="251">
        <v>0</v>
      </c>
      <c r="CN142" s="251">
        <v>0</v>
      </c>
      <c r="CO142" s="251">
        <v>0</v>
      </c>
      <c r="CP142" s="251">
        <v>7.754210400000001</v>
      </c>
      <c r="CQ142" s="251">
        <v>7.8</v>
      </c>
      <c r="CR142" s="251">
        <v>2.4</v>
      </c>
      <c r="CS142" s="281">
        <v>66.66666666666667</v>
      </c>
      <c r="CT142" s="281">
        <v>20</v>
      </c>
      <c r="CU142" s="281">
        <v>1.6666666666666667</v>
      </c>
      <c r="CV142" s="281">
        <v>363.88889333333333</v>
      </c>
      <c r="CW142" s="281">
        <v>156.11111166666666</v>
      </c>
      <c r="CX142" s="281">
        <v>0</v>
      </c>
      <c r="CY142" s="281">
        <v>0</v>
      </c>
      <c r="CZ142" s="281">
        <v>0</v>
      </c>
      <c r="DA142" s="281">
        <v>0</v>
      </c>
      <c r="DB142" s="281">
        <v>20</v>
      </c>
      <c r="DC142" s="281">
        <v>6.666666666666667</v>
      </c>
      <c r="DD142" s="281">
        <v>0</v>
      </c>
      <c r="DE142" s="281">
        <v>698.3889299999992</v>
      </c>
      <c r="DF142" s="281">
        <v>172.61111166666652</v>
      </c>
      <c r="DG142" s="281">
        <v>21.66666666666667</v>
      </c>
    </row>
    <row r="143" spans="1:111" ht="14.25">
      <c r="A143" s="165">
        <v>877</v>
      </c>
      <c r="B143" s="166" t="s">
        <v>145</v>
      </c>
      <c r="C143" s="248">
        <v>0</v>
      </c>
      <c r="D143" s="248">
        <v>0</v>
      </c>
      <c r="E143" s="248">
        <v>17158</v>
      </c>
      <c r="F143" s="248">
        <v>0</v>
      </c>
      <c r="G143" s="248">
        <v>0</v>
      </c>
      <c r="H143" s="248">
        <v>3326</v>
      </c>
      <c r="I143" s="248">
        <v>645</v>
      </c>
      <c r="J143" s="248">
        <v>8329.5</v>
      </c>
      <c r="K143" s="249">
        <v>0</v>
      </c>
      <c r="L143" s="249">
        <v>0</v>
      </c>
      <c r="M143" s="249">
        <v>2</v>
      </c>
      <c r="N143" s="249">
        <v>0</v>
      </c>
      <c r="O143" s="250">
        <v>20</v>
      </c>
      <c r="P143" s="250">
        <v>165</v>
      </c>
      <c r="Q143" s="251">
        <v>15.119999999999996</v>
      </c>
      <c r="R143" s="251">
        <v>35.639999999999986</v>
      </c>
      <c r="S143" s="251">
        <v>11.040000000000001</v>
      </c>
      <c r="T143" s="251">
        <v>0.6</v>
      </c>
      <c r="U143" s="251">
        <v>83.39999999999992</v>
      </c>
      <c r="V143" s="251">
        <v>405.60000000000014</v>
      </c>
      <c r="W143" s="251">
        <v>181.0599999999998</v>
      </c>
      <c r="X143" s="251">
        <v>1.2</v>
      </c>
      <c r="Y143" s="251">
        <v>0</v>
      </c>
      <c r="Z143" s="251">
        <v>0</v>
      </c>
      <c r="AA143" s="251">
        <v>0</v>
      </c>
      <c r="AB143" s="251">
        <v>0</v>
      </c>
      <c r="AC143" s="251">
        <v>2.4</v>
      </c>
      <c r="AD143" s="251">
        <v>21</v>
      </c>
      <c r="AE143" s="251">
        <v>7.8</v>
      </c>
      <c r="AF143" s="251">
        <v>0</v>
      </c>
      <c r="AG143" s="207">
        <v>0</v>
      </c>
      <c r="AH143" s="207">
        <v>0</v>
      </c>
      <c r="AI143" s="207">
        <v>0</v>
      </c>
      <c r="AJ143" s="207">
        <v>279.5999999999998</v>
      </c>
      <c r="AK143" s="207">
        <v>1003.8</v>
      </c>
      <c r="AL143" s="207">
        <v>338.75999999999954</v>
      </c>
      <c r="AM143" s="207">
        <v>3.5999999999999996</v>
      </c>
      <c r="AN143" s="207">
        <v>14.040000000000003</v>
      </c>
      <c r="AO143" s="207">
        <v>2.4</v>
      </c>
      <c r="AP143" s="207">
        <v>0.6</v>
      </c>
      <c r="AQ143" s="207">
        <v>72.83999999999997</v>
      </c>
      <c r="AR143" s="207">
        <v>33.6</v>
      </c>
      <c r="AS143" s="207">
        <v>0.6</v>
      </c>
      <c r="AT143" s="207">
        <v>0</v>
      </c>
      <c r="AU143" s="207">
        <v>0</v>
      </c>
      <c r="AV143" s="207">
        <v>0</v>
      </c>
      <c r="AW143" s="207">
        <v>4.2</v>
      </c>
      <c r="AX143" s="207">
        <v>0</v>
      </c>
      <c r="AY143" s="207">
        <v>0</v>
      </c>
      <c r="AZ143" s="207">
        <v>0</v>
      </c>
      <c r="BA143" s="207">
        <v>0</v>
      </c>
      <c r="BB143" s="207">
        <v>32.63999999999999</v>
      </c>
      <c r="BC143" s="207">
        <v>10.8</v>
      </c>
      <c r="BD143" s="207">
        <v>0</v>
      </c>
      <c r="BE143" s="251">
        <v>15.479999999999997</v>
      </c>
      <c r="BF143" s="251">
        <v>36.6</v>
      </c>
      <c r="BG143" s="251">
        <v>10.799999999999999</v>
      </c>
      <c r="BH143" s="251">
        <v>0.6</v>
      </c>
      <c r="BI143" s="251">
        <v>64.74</v>
      </c>
      <c r="BJ143" s="251">
        <v>334.5</v>
      </c>
      <c r="BK143" s="251">
        <v>137.4</v>
      </c>
      <c r="BL143" s="251">
        <v>0.6</v>
      </c>
      <c r="BM143" s="251">
        <v>0</v>
      </c>
      <c r="BN143" s="251">
        <v>0</v>
      </c>
      <c r="BO143" s="251">
        <v>0</v>
      </c>
      <c r="BP143" s="251">
        <v>0</v>
      </c>
      <c r="BQ143" s="251">
        <v>5.04</v>
      </c>
      <c r="BR143" s="251">
        <v>38.560000200000005</v>
      </c>
      <c r="BS143" s="251">
        <v>14.52</v>
      </c>
      <c r="BT143" s="251">
        <v>0</v>
      </c>
      <c r="BU143" s="251">
        <v>0</v>
      </c>
      <c r="BV143" s="251">
        <v>0</v>
      </c>
      <c r="BW143" s="251">
        <v>0</v>
      </c>
      <c r="BX143" s="251">
        <v>228.92000100000016</v>
      </c>
      <c r="BY143" s="251">
        <v>988.9969044000006</v>
      </c>
      <c r="BZ143" s="251">
        <v>342.36000000000007</v>
      </c>
      <c r="CA143" s="251">
        <v>4.44</v>
      </c>
      <c r="CB143" s="251">
        <v>10.2</v>
      </c>
      <c r="CC143" s="251">
        <v>4.2</v>
      </c>
      <c r="CD143" s="251">
        <v>0</v>
      </c>
      <c r="CE143" s="251">
        <v>64.55999999999999</v>
      </c>
      <c r="CF143" s="251">
        <v>41.4</v>
      </c>
      <c r="CG143" s="251">
        <v>0</v>
      </c>
      <c r="CH143" s="251">
        <v>0</v>
      </c>
      <c r="CI143" s="251">
        <v>0</v>
      </c>
      <c r="CJ143" s="251">
        <v>0</v>
      </c>
      <c r="CK143" s="251">
        <v>3.5999999999999996</v>
      </c>
      <c r="CL143" s="251">
        <v>0.6</v>
      </c>
      <c r="CM143" s="251">
        <v>0</v>
      </c>
      <c r="CN143" s="251">
        <v>0</v>
      </c>
      <c r="CO143" s="251">
        <v>0</v>
      </c>
      <c r="CP143" s="251">
        <v>93.48000000000002</v>
      </c>
      <c r="CQ143" s="251">
        <v>38.4</v>
      </c>
      <c r="CR143" s="251">
        <v>0</v>
      </c>
      <c r="CS143" s="281">
        <v>26.666666666666668</v>
      </c>
      <c r="CT143" s="281">
        <v>11.666666666666668</v>
      </c>
      <c r="CU143" s="281">
        <v>0</v>
      </c>
      <c r="CV143" s="281">
        <v>230.57444500000003</v>
      </c>
      <c r="CW143" s="281">
        <v>100.91666666666667</v>
      </c>
      <c r="CX143" s="281">
        <v>0</v>
      </c>
      <c r="CY143" s="281">
        <v>0</v>
      </c>
      <c r="CZ143" s="281">
        <v>0</v>
      </c>
      <c r="DA143" s="281">
        <v>0</v>
      </c>
      <c r="DB143" s="281">
        <v>44.055555</v>
      </c>
      <c r="DC143" s="281">
        <v>26.666666666666668</v>
      </c>
      <c r="DD143" s="281">
        <v>0</v>
      </c>
      <c r="DE143" s="281">
        <v>1591.5388750000047</v>
      </c>
      <c r="DF143" s="281">
        <v>491.70888499999984</v>
      </c>
      <c r="DG143" s="281">
        <v>3.111111666666667</v>
      </c>
    </row>
    <row r="144" spans="1:111" ht="14.25">
      <c r="A144" s="165">
        <v>937</v>
      </c>
      <c r="B144" s="166" t="s">
        <v>178</v>
      </c>
      <c r="C144" s="248">
        <v>0</v>
      </c>
      <c r="D144" s="248">
        <v>0</v>
      </c>
      <c r="E144" s="248">
        <v>34611.5</v>
      </c>
      <c r="F144" s="248">
        <v>0</v>
      </c>
      <c r="G144" s="248">
        <v>0</v>
      </c>
      <c r="H144" s="248">
        <v>5684.5</v>
      </c>
      <c r="I144" s="248">
        <v>8901.5</v>
      </c>
      <c r="J144" s="248">
        <v>23027</v>
      </c>
      <c r="K144" s="249">
        <v>0</v>
      </c>
      <c r="L144" s="249">
        <v>0</v>
      </c>
      <c r="M144" s="249">
        <v>19</v>
      </c>
      <c r="N144" s="249">
        <v>0</v>
      </c>
      <c r="O144" s="250">
        <v>80</v>
      </c>
      <c r="P144" s="250">
        <v>1</v>
      </c>
      <c r="Q144" s="251">
        <v>0</v>
      </c>
      <c r="R144" s="251">
        <v>194.0800000000001</v>
      </c>
      <c r="S144" s="251">
        <v>77.87999999999997</v>
      </c>
      <c r="T144" s="251">
        <v>0.6</v>
      </c>
      <c r="U144" s="251">
        <v>0</v>
      </c>
      <c r="V144" s="251">
        <v>493.5600000000001</v>
      </c>
      <c r="W144" s="251">
        <v>217.3200000000001</v>
      </c>
      <c r="X144" s="251">
        <v>1.2</v>
      </c>
      <c r="Y144" s="251">
        <v>0</v>
      </c>
      <c r="Z144" s="251">
        <v>0</v>
      </c>
      <c r="AA144" s="251">
        <v>0</v>
      </c>
      <c r="AB144" s="251">
        <v>0</v>
      </c>
      <c r="AC144" s="251">
        <v>0</v>
      </c>
      <c r="AD144" s="251">
        <v>154.20000000000005</v>
      </c>
      <c r="AE144" s="251">
        <v>56.5</v>
      </c>
      <c r="AF144" s="251">
        <v>1.7999999999999998</v>
      </c>
      <c r="AG144" s="207">
        <v>0</v>
      </c>
      <c r="AH144" s="207">
        <v>0</v>
      </c>
      <c r="AI144" s="207">
        <v>0</v>
      </c>
      <c r="AJ144" s="207">
        <v>750.8999999999995</v>
      </c>
      <c r="AK144" s="207">
        <v>2852.600000000009</v>
      </c>
      <c r="AL144" s="207">
        <v>979.740000000002</v>
      </c>
      <c r="AM144" s="207">
        <v>86.8</v>
      </c>
      <c r="AN144" s="207">
        <v>29.76</v>
      </c>
      <c r="AO144" s="207">
        <v>7.199999999999999</v>
      </c>
      <c r="AP144" s="207">
        <v>0</v>
      </c>
      <c r="AQ144" s="207">
        <v>43.2</v>
      </c>
      <c r="AR144" s="207">
        <v>21.6</v>
      </c>
      <c r="AS144" s="207">
        <v>1.2</v>
      </c>
      <c r="AT144" s="207">
        <v>0</v>
      </c>
      <c r="AU144" s="207">
        <v>0</v>
      </c>
      <c r="AV144" s="207">
        <v>0</v>
      </c>
      <c r="AW144" s="207">
        <v>5.4</v>
      </c>
      <c r="AX144" s="207">
        <v>2.4</v>
      </c>
      <c r="AY144" s="207">
        <v>0</v>
      </c>
      <c r="AZ144" s="207">
        <v>0</v>
      </c>
      <c r="BA144" s="207">
        <v>0</v>
      </c>
      <c r="BB144" s="207">
        <v>160.30000000000013</v>
      </c>
      <c r="BC144" s="207">
        <v>63.04</v>
      </c>
      <c r="BD144" s="207">
        <v>0.6</v>
      </c>
      <c r="BE144" s="251">
        <v>0</v>
      </c>
      <c r="BF144" s="251">
        <v>203.5999998</v>
      </c>
      <c r="BG144" s="251">
        <v>63.35999999999999</v>
      </c>
      <c r="BH144" s="251">
        <v>5.3999999999999995</v>
      </c>
      <c r="BI144" s="251">
        <v>0</v>
      </c>
      <c r="BJ144" s="251">
        <v>464.87999999999994</v>
      </c>
      <c r="BK144" s="251">
        <v>205.00000019999996</v>
      </c>
      <c r="BL144" s="251">
        <v>3</v>
      </c>
      <c r="BM144" s="251">
        <v>0</v>
      </c>
      <c r="BN144" s="251">
        <v>0</v>
      </c>
      <c r="BO144" s="251">
        <v>0</v>
      </c>
      <c r="BP144" s="251">
        <v>0</v>
      </c>
      <c r="BQ144" s="251">
        <v>0</v>
      </c>
      <c r="BR144" s="251">
        <v>162.3600012</v>
      </c>
      <c r="BS144" s="251">
        <v>66.24</v>
      </c>
      <c r="BT144" s="251">
        <v>1.2</v>
      </c>
      <c r="BU144" s="251">
        <v>0</v>
      </c>
      <c r="BV144" s="251">
        <v>0</v>
      </c>
      <c r="BW144" s="251">
        <v>0</v>
      </c>
      <c r="BX144" s="251">
        <v>658.9764006000008</v>
      </c>
      <c r="BY144" s="251">
        <v>2809.796808599995</v>
      </c>
      <c r="BZ144" s="251">
        <v>986.0932013999999</v>
      </c>
      <c r="CA144" s="251">
        <v>96.336</v>
      </c>
      <c r="CB144" s="251">
        <v>12.6</v>
      </c>
      <c r="CC144" s="251">
        <v>5.3999999999999995</v>
      </c>
      <c r="CD144" s="251">
        <v>1.7999999999999998</v>
      </c>
      <c r="CE144" s="251">
        <v>44.4</v>
      </c>
      <c r="CF144" s="251">
        <v>13.2</v>
      </c>
      <c r="CG144" s="251">
        <v>0.6</v>
      </c>
      <c r="CH144" s="251">
        <v>0</v>
      </c>
      <c r="CI144" s="251">
        <v>0</v>
      </c>
      <c r="CJ144" s="251">
        <v>0</v>
      </c>
      <c r="CK144" s="251">
        <v>12</v>
      </c>
      <c r="CL144" s="251">
        <v>5.3999999999999995</v>
      </c>
      <c r="CM144" s="251">
        <v>0</v>
      </c>
      <c r="CN144" s="251">
        <v>0</v>
      </c>
      <c r="CO144" s="251">
        <v>0</v>
      </c>
      <c r="CP144" s="251">
        <v>104.61120060000002</v>
      </c>
      <c r="CQ144" s="251">
        <v>64.84079999999999</v>
      </c>
      <c r="CR144" s="251">
        <v>0.6</v>
      </c>
      <c r="CS144" s="281">
        <v>126.25</v>
      </c>
      <c r="CT144" s="281">
        <v>60.666666666666664</v>
      </c>
      <c r="CU144" s="281">
        <v>5</v>
      </c>
      <c r="CV144" s="281">
        <v>164.30555833333335</v>
      </c>
      <c r="CW144" s="281">
        <v>108.02777666666667</v>
      </c>
      <c r="CX144" s="281">
        <v>0</v>
      </c>
      <c r="CY144" s="281">
        <v>0</v>
      </c>
      <c r="CZ144" s="281">
        <v>0</v>
      </c>
      <c r="DA144" s="281">
        <v>0</v>
      </c>
      <c r="DB144" s="281">
        <v>88.38889</v>
      </c>
      <c r="DC144" s="281">
        <v>49.44444666666667</v>
      </c>
      <c r="DD144" s="281">
        <v>0</v>
      </c>
      <c r="DE144" s="281">
        <v>3079.621106666662</v>
      </c>
      <c r="DF144" s="281">
        <v>1173.9066683333306</v>
      </c>
      <c r="DG144" s="281">
        <v>30.977778333333344</v>
      </c>
    </row>
    <row r="145" spans="1:111" ht="14.25">
      <c r="A145" s="165">
        <v>869</v>
      </c>
      <c r="B145" s="166" t="s">
        <v>138</v>
      </c>
      <c r="C145" s="248">
        <v>0</v>
      </c>
      <c r="D145" s="248">
        <v>0</v>
      </c>
      <c r="E145" s="248">
        <v>12463</v>
      </c>
      <c r="F145" s="248">
        <v>0</v>
      </c>
      <c r="G145" s="248">
        <v>0</v>
      </c>
      <c r="H145" s="248">
        <v>3041</v>
      </c>
      <c r="I145" s="248">
        <v>798</v>
      </c>
      <c r="J145" s="248">
        <v>6031.5</v>
      </c>
      <c r="K145" s="249">
        <v>0</v>
      </c>
      <c r="L145" s="249">
        <v>0</v>
      </c>
      <c r="M145" s="249">
        <v>2</v>
      </c>
      <c r="N145" s="249">
        <v>1</v>
      </c>
      <c r="O145" s="250">
        <v>22</v>
      </c>
      <c r="P145" s="250">
        <v>124</v>
      </c>
      <c r="Q145" s="251">
        <v>16.799999999999997</v>
      </c>
      <c r="R145" s="251">
        <v>94.56</v>
      </c>
      <c r="S145" s="251">
        <v>27.599999999999998</v>
      </c>
      <c r="T145" s="251">
        <v>1.7999999999999998</v>
      </c>
      <c r="U145" s="251">
        <v>10.559999999999997</v>
      </c>
      <c r="V145" s="251">
        <v>180.48000000000002</v>
      </c>
      <c r="W145" s="251">
        <v>79.56000000000002</v>
      </c>
      <c r="X145" s="251">
        <v>1.7999999999999998</v>
      </c>
      <c r="Y145" s="251">
        <v>0</v>
      </c>
      <c r="Z145" s="251">
        <v>0</v>
      </c>
      <c r="AA145" s="251">
        <v>0</v>
      </c>
      <c r="AB145" s="251">
        <v>0</v>
      </c>
      <c r="AC145" s="251">
        <v>0</v>
      </c>
      <c r="AD145" s="251">
        <v>13.799999999999999</v>
      </c>
      <c r="AE145" s="251">
        <v>5.4</v>
      </c>
      <c r="AF145" s="251">
        <v>0</v>
      </c>
      <c r="AG145" s="207">
        <v>0</v>
      </c>
      <c r="AH145" s="207">
        <v>0</v>
      </c>
      <c r="AI145" s="207">
        <v>0</v>
      </c>
      <c r="AJ145" s="207">
        <v>108.16000000000004</v>
      </c>
      <c r="AK145" s="207">
        <v>754.360000000001</v>
      </c>
      <c r="AL145" s="207">
        <v>282.6399999999997</v>
      </c>
      <c r="AM145" s="207">
        <v>36.620000000000005</v>
      </c>
      <c r="AN145" s="207">
        <v>13.2</v>
      </c>
      <c r="AO145" s="207">
        <v>4.8</v>
      </c>
      <c r="AP145" s="207">
        <v>0.6</v>
      </c>
      <c r="AQ145" s="207">
        <v>6</v>
      </c>
      <c r="AR145" s="207">
        <v>3</v>
      </c>
      <c r="AS145" s="207">
        <v>0</v>
      </c>
      <c r="AT145" s="207">
        <v>0</v>
      </c>
      <c r="AU145" s="207">
        <v>0</v>
      </c>
      <c r="AV145" s="207">
        <v>0</v>
      </c>
      <c r="AW145" s="207">
        <v>0</v>
      </c>
      <c r="AX145" s="207">
        <v>0</v>
      </c>
      <c r="AY145" s="207">
        <v>0</v>
      </c>
      <c r="AZ145" s="207">
        <v>0</v>
      </c>
      <c r="BA145" s="207">
        <v>0</v>
      </c>
      <c r="BB145" s="207">
        <v>8</v>
      </c>
      <c r="BC145" s="207">
        <v>5.4</v>
      </c>
      <c r="BD145" s="207">
        <v>1.2</v>
      </c>
      <c r="BE145" s="251">
        <v>12</v>
      </c>
      <c r="BF145" s="251">
        <v>83.16</v>
      </c>
      <c r="BG145" s="251">
        <v>28.799999999999997</v>
      </c>
      <c r="BH145" s="251">
        <v>1.7999999999999998</v>
      </c>
      <c r="BI145" s="251">
        <v>15</v>
      </c>
      <c r="BJ145" s="251">
        <v>181.43999999999997</v>
      </c>
      <c r="BK145" s="251">
        <v>81</v>
      </c>
      <c r="BL145" s="251">
        <v>1.2</v>
      </c>
      <c r="BM145" s="251">
        <v>0</v>
      </c>
      <c r="BN145" s="251">
        <v>0</v>
      </c>
      <c r="BO145" s="251">
        <v>0</v>
      </c>
      <c r="BP145" s="251">
        <v>0</v>
      </c>
      <c r="BQ145" s="251">
        <v>0</v>
      </c>
      <c r="BR145" s="251">
        <v>13.799999999999999</v>
      </c>
      <c r="BS145" s="251">
        <v>1.7999999999999998</v>
      </c>
      <c r="BT145" s="251">
        <v>0</v>
      </c>
      <c r="BU145" s="251">
        <v>0</v>
      </c>
      <c r="BV145" s="251">
        <v>0</v>
      </c>
      <c r="BW145" s="251">
        <v>0</v>
      </c>
      <c r="BX145" s="251">
        <v>93.11999999999998</v>
      </c>
      <c r="BY145" s="251">
        <v>796.9079969999998</v>
      </c>
      <c r="BZ145" s="251">
        <v>258.53000040000006</v>
      </c>
      <c r="CA145" s="251">
        <v>34.7199996</v>
      </c>
      <c r="CB145" s="251">
        <v>9.6</v>
      </c>
      <c r="CC145" s="251">
        <v>3</v>
      </c>
      <c r="CD145" s="251">
        <v>0</v>
      </c>
      <c r="CE145" s="251">
        <v>10.2</v>
      </c>
      <c r="CF145" s="251">
        <v>3</v>
      </c>
      <c r="CG145" s="251">
        <v>0</v>
      </c>
      <c r="CH145" s="251">
        <v>0</v>
      </c>
      <c r="CI145" s="251">
        <v>0</v>
      </c>
      <c r="CJ145" s="251">
        <v>0</v>
      </c>
      <c r="CK145" s="251">
        <v>1.2</v>
      </c>
      <c r="CL145" s="251">
        <v>0</v>
      </c>
      <c r="CM145" s="251">
        <v>0</v>
      </c>
      <c r="CN145" s="251">
        <v>0</v>
      </c>
      <c r="CO145" s="251">
        <v>0</v>
      </c>
      <c r="CP145" s="251">
        <v>32.379999</v>
      </c>
      <c r="CQ145" s="251">
        <v>8.88</v>
      </c>
      <c r="CR145" s="251">
        <v>1.2</v>
      </c>
      <c r="CS145" s="281">
        <v>72.83333166666667</v>
      </c>
      <c r="CT145" s="281">
        <v>26.11111166666667</v>
      </c>
      <c r="CU145" s="281">
        <v>1.6666666666666667</v>
      </c>
      <c r="CV145" s="281">
        <v>88.11111166666669</v>
      </c>
      <c r="CW145" s="281">
        <v>40.638889999999996</v>
      </c>
      <c r="CX145" s="281">
        <v>0</v>
      </c>
      <c r="CY145" s="281">
        <v>0</v>
      </c>
      <c r="CZ145" s="281">
        <v>0</v>
      </c>
      <c r="DA145" s="281">
        <v>0</v>
      </c>
      <c r="DB145" s="281">
        <v>0</v>
      </c>
      <c r="DC145" s="281">
        <v>0</v>
      </c>
      <c r="DD145" s="281">
        <v>0</v>
      </c>
      <c r="DE145" s="281">
        <v>753.9166599999992</v>
      </c>
      <c r="DF145" s="281">
        <v>290.5833333333332</v>
      </c>
      <c r="DG145" s="281">
        <v>2.1111116666666665</v>
      </c>
    </row>
    <row r="146" spans="1:111" ht="14.25">
      <c r="A146" s="165">
        <v>938</v>
      </c>
      <c r="B146" s="166" t="s">
        <v>179</v>
      </c>
      <c r="C146" s="248">
        <v>3.5</v>
      </c>
      <c r="D146" s="248">
        <v>0</v>
      </c>
      <c r="E146" s="248">
        <v>47027</v>
      </c>
      <c r="F146" s="248">
        <v>0</v>
      </c>
      <c r="G146" s="248">
        <v>139</v>
      </c>
      <c r="H146" s="248">
        <v>22655.5</v>
      </c>
      <c r="I146" s="248">
        <v>16869</v>
      </c>
      <c r="J146" s="248">
        <v>17092</v>
      </c>
      <c r="K146" s="249">
        <v>0</v>
      </c>
      <c r="L146" s="249">
        <v>0</v>
      </c>
      <c r="M146" s="249">
        <v>0</v>
      </c>
      <c r="N146" s="249">
        <v>0</v>
      </c>
      <c r="O146" s="250">
        <v>99.5</v>
      </c>
      <c r="P146" s="250">
        <v>389</v>
      </c>
      <c r="Q146" s="251">
        <v>28.800000000000026</v>
      </c>
      <c r="R146" s="251">
        <v>203.4</v>
      </c>
      <c r="S146" s="251">
        <v>71.4</v>
      </c>
      <c r="T146" s="251">
        <v>3</v>
      </c>
      <c r="U146" s="251">
        <v>0</v>
      </c>
      <c r="V146" s="251">
        <v>108</v>
      </c>
      <c r="W146" s="251">
        <v>42</v>
      </c>
      <c r="X146" s="251">
        <v>0.6</v>
      </c>
      <c r="Y146" s="251">
        <v>0</v>
      </c>
      <c r="Z146" s="251">
        <v>0</v>
      </c>
      <c r="AA146" s="251">
        <v>0</v>
      </c>
      <c r="AB146" s="251">
        <v>0</v>
      </c>
      <c r="AC146" s="251">
        <v>0</v>
      </c>
      <c r="AD146" s="251">
        <v>95.15999999999998</v>
      </c>
      <c r="AE146" s="251">
        <v>51.03999999999998</v>
      </c>
      <c r="AF146" s="251">
        <v>0.6</v>
      </c>
      <c r="AG146" s="207">
        <v>0</v>
      </c>
      <c r="AH146" s="207">
        <v>0</v>
      </c>
      <c r="AI146" s="207">
        <v>0</v>
      </c>
      <c r="AJ146" s="207">
        <v>905.0336370000023</v>
      </c>
      <c r="AK146" s="207">
        <v>4789.205998999989</v>
      </c>
      <c r="AL146" s="207">
        <v>1698.0762140000013</v>
      </c>
      <c r="AM146" s="207">
        <v>158.06368300000003</v>
      </c>
      <c r="AN146" s="207">
        <v>16.2</v>
      </c>
      <c r="AO146" s="207">
        <v>6</v>
      </c>
      <c r="AP146" s="207">
        <v>0</v>
      </c>
      <c r="AQ146" s="207">
        <v>13.799999999999999</v>
      </c>
      <c r="AR146" s="207">
        <v>3</v>
      </c>
      <c r="AS146" s="207">
        <v>0</v>
      </c>
      <c r="AT146" s="207">
        <v>0</v>
      </c>
      <c r="AU146" s="207">
        <v>0</v>
      </c>
      <c r="AV146" s="207">
        <v>0</v>
      </c>
      <c r="AW146" s="207">
        <v>10.8</v>
      </c>
      <c r="AX146" s="207">
        <v>7.199999999999999</v>
      </c>
      <c r="AY146" s="207">
        <v>0</v>
      </c>
      <c r="AZ146" s="207">
        <v>0</v>
      </c>
      <c r="BA146" s="207">
        <v>0</v>
      </c>
      <c r="BB146" s="207">
        <v>362.98683099999994</v>
      </c>
      <c r="BC146" s="207">
        <v>159.45104700000005</v>
      </c>
      <c r="BD146" s="207">
        <v>6.840000000000001</v>
      </c>
      <c r="BE146" s="251">
        <v>37.7199984</v>
      </c>
      <c r="BF146" s="251">
        <v>179.4</v>
      </c>
      <c r="BG146" s="251">
        <v>70.8</v>
      </c>
      <c r="BH146" s="251">
        <v>3</v>
      </c>
      <c r="BI146" s="251">
        <v>0</v>
      </c>
      <c r="BJ146" s="251">
        <v>84.6</v>
      </c>
      <c r="BK146" s="251">
        <v>31.2</v>
      </c>
      <c r="BL146" s="251">
        <v>0</v>
      </c>
      <c r="BM146" s="251">
        <v>0</v>
      </c>
      <c r="BN146" s="251">
        <v>0</v>
      </c>
      <c r="BO146" s="251">
        <v>0</v>
      </c>
      <c r="BP146" s="251">
        <v>0</v>
      </c>
      <c r="BQ146" s="251">
        <v>10.2799998</v>
      </c>
      <c r="BR146" s="251">
        <v>149.2000008</v>
      </c>
      <c r="BS146" s="251">
        <v>64.3599996</v>
      </c>
      <c r="BT146" s="251">
        <v>0</v>
      </c>
      <c r="BU146" s="251">
        <v>0</v>
      </c>
      <c r="BV146" s="251">
        <v>0</v>
      </c>
      <c r="BW146" s="251">
        <v>0</v>
      </c>
      <c r="BX146" s="251">
        <v>857.8042397999998</v>
      </c>
      <c r="BY146" s="251">
        <v>4706.513172599999</v>
      </c>
      <c r="BZ146" s="251">
        <v>1680.6552486000012</v>
      </c>
      <c r="CA146" s="251">
        <v>146.45683859999997</v>
      </c>
      <c r="CB146" s="251">
        <v>17.4</v>
      </c>
      <c r="CC146" s="251">
        <v>6.6</v>
      </c>
      <c r="CD146" s="251">
        <v>0</v>
      </c>
      <c r="CE146" s="251">
        <v>6.6</v>
      </c>
      <c r="CF146" s="251">
        <v>4.8</v>
      </c>
      <c r="CG146" s="251">
        <v>0</v>
      </c>
      <c r="CH146" s="251">
        <v>0</v>
      </c>
      <c r="CI146" s="251">
        <v>0</v>
      </c>
      <c r="CJ146" s="251">
        <v>0</v>
      </c>
      <c r="CK146" s="251">
        <v>17.4</v>
      </c>
      <c r="CL146" s="251">
        <v>6.6</v>
      </c>
      <c r="CM146" s="251">
        <v>0</v>
      </c>
      <c r="CN146" s="251">
        <v>0</v>
      </c>
      <c r="CO146" s="251">
        <v>0</v>
      </c>
      <c r="CP146" s="251">
        <v>240.60316259999968</v>
      </c>
      <c r="CQ146" s="251">
        <v>137.976762</v>
      </c>
      <c r="CR146" s="251">
        <v>5.030526599999999</v>
      </c>
      <c r="CS146" s="281">
        <v>157.94444500000003</v>
      </c>
      <c r="CT146" s="281">
        <v>58.333326666666665</v>
      </c>
      <c r="CU146" s="281">
        <v>5</v>
      </c>
      <c r="CV146" s="281">
        <v>18.333333333333336</v>
      </c>
      <c r="CW146" s="281">
        <v>14.666666666666668</v>
      </c>
      <c r="CX146" s="281">
        <v>0</v>
      </c>
      <c r="CY146" s="281">
        <v>0</v>
      </c>
      <c r="CZ146" s="281">
        <v>0</v>
      </c>
      <c r="DA146" s="281">
        <v>0</v>
      </c>
      <c r="DB146" s="281">
        <v>38.33333333333334</v>
      </c>
      <c r="DC146" s="281">
        <v>23.666666666666668</v>
      </c>
      <c r="DD146" s="281">
        <v>0</v>
      </c>
      <c r="DE146" s="281">
        <v>4584.172201666677</v>
      </c>
      <c r="DF146" s="281">
        <v>1681.333311666668</v>
      </c>
      <c r="DG146" s="281">
        <v>46.83333666666668</v>
      </c>
    </row>
    <row r="147" spans="1:111" ht="14.25">
      <c r="A147" s="165">
        <v>213</v>
      </c>
      <c r="B147" s="166" t="s">
        <v>41</v>
      </c>
      <c r="C147" s="248">
        <v>0</v>
      </c>
      <c r="D147" s="248">
        <v>0</v>
      </c>
      <c r="E147" s="248">
        <v>7703</v>
      </c>
      <c r="F147" s="248">
        <v>0</v>
      </c>
      <c r="G147" s="248">
        <v>0</v>
      </c>
      <c r="H147" s="248">
        <v>793.5</v>
      </c>
      <c r="I147" s="248">
        <v>2718</v>
      </c>
      <c r="J147" s="248">
        <v>7475.5</v>
      </c>
      <c r="K147" s="249">
        <v>0</v>
      </c>
      <c r="L147" s="249">
        <v>0</v>
      </c>
      <c r="M147" s="249">
        <v>0</v>
      </c>
      <c r="N147" s="249">
        <v>0</v>
      </c>
      <c r="O147" s="250">
        <v>53</v>
      </c>
      <c r="P147" s="250">
        <v>78</v>
      </c>
      <c r="Q147" s="251">
        <v>53.88000000000008</v>
      </c>
      <c r="R147" s="251">
        <v>82.20000000000003</v>
      </c>
      <c r="S147" s="251">
        <v>32.4</v>
      </c>
      <c r="T147" s="251">
        <v>11</v>
      </c>
      <c r="U147" s="251">
        <v>18</v>
      </c>
      <c r="V147" s="251">
        <v>288.6</v>
      </c>
      <c r="W147" s="251">
        <v>142.8</v>
      </c>
      <c r="X147" s="251">
        <v>1.7999999999999998</v>
      </c>
      <c r="Y147" s="251">
        <v>0</v>
      </c>
      <c r="Z147" s="251">
        <v>0</v>
      </c>
      <c r="AA147" s="251">
        <v>0</v>
      </c>
      <c r="AB147" s="251">
        <v>0</v>
      </c>
      <c r="AC147" s="251">
        <v>0</v>
      </c>
      <c r="AD147" s="251">
        <v>96</v>
      </c>
      <c r="AE147" s="251">
        <v>45</v>
      </c>
      <c r="AF147" s="251">
        <v>2.4</v>
      </c>
      <c r="AG147" s="207">
        <v>0</v>
      </c>
      <c r="AH147" s="207">
        <v>0</v>
      </c>
      <c r="AI147" s="207">
        <v>0</v>
      </c>
      <c r="AJ147" s="207">
        <v>164.4</v>
      </c>
      <c r="AK147" s="207">
        <v>447.6326310000008</v>
      </c>
      <c r="AL147" s="207">
        <v>141.6</v>
      </c>
      <c r="AM147" s="207">
        <v>87.61736799999998</v>
      </c>
      <c r="AN147" s="207">
        <v>17.400000000000002</v>
      </c>
      <c r="AO147" s="207">
        <v>9.6</v>
      </c>
      <c r="AP147" s="207">
        <v>6</v>
      </c>
      <c r="AQ147" s="207">
        <v>51.6</v>
      </c>
      <c r="AR147" s="207">
        <v>27.599999999999998</v>
      </c>
      <c r="AS147" s="207">
        <v>0</v>
      </c>
      <c r="AT147" s="207">
        <v>0</v>
      </c>
      <c r="AU147" s="207">
        <v>0</v>
      </c>
      <c r="AV147" s="207">
        <v>0</v>
      </c>
      <c r="AW147" s="207">
        <v>25.2</v>
      </c>
      <c r="AX147" s="207">
        <v>15.6</v>
      </c>
      <c r="AY147" s="207">
        <v>1.7999999999999998</v>
      </c>
      <c r="AZ147" s="207">
        <v>0</v>
      </c>
      <c r="BA147" s="207">
        <v>0</v>
      </c>
      <c r="BB147" s="207">
        <v>9.6</v>
      </c>
      <c r="BC147" s="207">
        <v>0.6</v>
      </c>
      <c r="BD147" s="207">
        <v>0</v>
      </c>
      <c r="BE147" s="251">
        <v>55.68</v>
      </c>
      <c r="BF147" s="251">
        <v>91.2</v>
      </c>
      <c r="BG147" s="251">
        <v>26.4</v>
      </c>
      <c r="BH147" s="251">
        <v>1.7999999999999998</v>
      </c>
      <c r="BI147" s="251">
        <v>22.2</v>
      </c>
      <c r="BJ147" s="251">
        <v>279</v>
      </c>
      <c r="BK147" s="251">
        <v>127.19999999999999</v>
      </c>
      <c r="BL147" s="251">
        <v>0.6</v>
      </c>
      <c r="BM147" s="251">
        <v>0</v>
      </c>
      <c r="BN147" s="251">
        <v>0</v>
      </c>
      <c r="BO147" s="251">
        <v>0</v>
      </c>
      <c r="BP147" s="251">
        <v>0</v>
      </c>
      <c r="BQ147" s="251">
        <v>0.6</v>
      </c>
      <c r="BR147" s="251">
        <v>94.8</v>
      </c>
      <c r="BS147" s="251">
        <v>44.4</v>
      </c>
      <c r="BT147" s="251">
        <v>0.6</v>
      </c>
      <c r="BU147" s="251">
        <v>0</v>
      </c>
      <c r="BV147" s="251">
        <v>0</v>
      </c>
      <c r="BW147" s="251">
        <v>0</v>
      </c>
      <c r="BX147" s="251">
        <v>137.4</v>
      </c>
      <c r="BY147" s="251">
        <v>426.2000004</v>
      </c>
      <c r="BZ147" s="251">
        <v>113.28</v>
      </c>
      <c r="CA147" s="251">
        <v>72.6</v>
      </c>
      <c r="CB147" s="251">
        <v>19.8</v>
      </c>
      <c r="CC147" s="251">
        <v>6.6</v>
      </c>
      <c r="CD147" s="251">
        <v>0</v>
      </c>
      <c r="CE147" s="251">
        <v>64.2</v>
      </c>
      <c r="CF147" s="251">
        <v>30</v>
      </c>
      <c r="CG147" s="251">
        <v>0</v>
      </c>
      <c r="CH147" s="251">
        <v>0</v>
      </c>
      <c r="CI147" s="251">
        <v>0</v>
      </c>
      <c r="CJ147" s="251">
        <v>0</v>
      </c>
      <c r="CK147" s="251">
        <v>34.8</v>
      </c>
      <c r="CL147" s="251">
        <v>15</v>
      </c>
      <c r="CM147" s="251">
        <v>0</v>
      </c>
      <c r="CN147" s="251">
        <v>0</v>
      </c>
      <c r="CO147" s="251">
        <v>0</v>
      </c>
      <c r="CP147" s="251">
        <v>6.6</v>
      </c>
      <c r="CQ147" s="251">
        <v>1.2</v>
      </c>
      <c r="CR147" s="251">
        <v>0</v>
      </c>
      <c r="CS147" s="281">
        <v>65</v>
      </c>
      <c r="CT147" s="281">
        <v>18.333333333333336</v>
      </c>
      <c r="CU147" s="281">
        <v>0</v>
      </c>
      <c r="CV147" s="281">
        <v>39.44444666666667</v>
      </c>
      <c r="CW147" s="281">
        <v>20</v>
      </c>
      <c r="CX147" s="281">
        <v>0</v>
      </c>
      <c r="CY147" s="281">
        <v>0</v>
      </c>
      <c r="CZ147" s="281">
        <v>0</v>
      </c>
      <c r="DA147" s="281">
        <v>0</v>
      </c>
      <c r="DB147" s="281">
        <v>23.333333333333336</v>
      </c>
      <c r="DC147" s="281">
        <v>10</v>
      </c>
      <c r="DD147" s="281">
        <v>0</v>
      </c>
      <c r="DE147" s="281">
        <v>186.80555000000012</v>
      </c>
      <c r="DF147" s="281">
        <v>43.88889000000002</v>
      </c>
      <c r="DG147" s="281">
        <v>0</v>
      </c>
    </row>
    <row r="148" spans="1:111" ht="14.25">
      <c r="A148" s="165">
        <v>359</v>
      </c>
      <c r="B148" s="166" t="s">
        <v>83</v>
      </c>
      <c r="C148" s="248">
        <v>0</v>
      </c>
      <c r="D148" s="248">
        <v>0</v>
      </c>
      <c r="E148" s="248">
        <v>22052</v>
      </c>
      <c r="F148" s="248">
        <v>0</v>
      </c>
      <c r="G148" s="248">
        <v>0</v>
      </c>
      <c r="H148" s="248">
        <v>12310</v>
      </c>
      <c r="I148" s="248">
        <v>4153</v>
      </c>
      <c r="J148" s="248">
        <v>4917.5</v>
      </c>
      <c r="K148" s="249">
        <v>0</v>
      </c>
      <c r="L148" s="249">
        <v>1</v>
      </c>
      <c r="M148" s="249">
        <v>3</v>
      </c>
      <c r="N148" s="249">
        <v>0</v>
      </c>
      <c r="O148" s="250">
        <v>36</v>
      </c>
      <c r="P148" s="250">
        <v>43</v>
      </c>
      <c r="Q148" s="251">
        <v>35.40000000000004</v>
      </c>
      <c r="R148" s="251">
        <v>74.32000000000001</v>
      </c>
      <c r="S148" s="251">
        <v>27</v>
      </c>
      <c r="T148" s="251">
        <v>0</v>
      </c>
      <c r="U148" s="251">
        <v>39.200000000000045</v>
      </c>
      <c r="V148" s="251">
        <v>499.94</v>
      </c>
      <c r="W148" s="251">
        <v>195.28000000000003</v>
      </c>
      <c r="X148" s="251">
        <v>0</v>
      </c>
      <c r="Y148" s="251">
        <v>0</v>
      </c>
      <c r="Z148" s="251">
        <v>0</v>
      </c>
      <c r="AA148" s="251">
        <v>0</v>
      </c>
      <c r="AB148" s="251">
        <v>0</v>
      </c>
      <c r="AC148" s="251">
        <v>4.2</v>
      </c>
      <c r="AD148" s="251">
        <v>123.60000000000007</v>
      </c>
      <c r="AE148" s="251">
        <v>66.9</v>
      </c>
      <c r="AF148" s="251">
        <v>0.6</v>
      </c>
      <c r="AG148" s="207">
        <v>0</v>
      </c>
      <c r="AH148" s="207">
        <v>0</v>
      </c>
      <c r="AI148" s="207">
        <v>0</v>
      </c>
      <c r="AJ148" s="207">
        <v>609.9999999999997</v>
      </c>
      <c r="AK148" s="207">
        <v>1365.4999999999993</v>
      </c>
      <c r="AL148" s="207">
        <v>437.79999999999967</v>
      </c>
      <c r="AM148" s="207">
        <v>7.319999999999999</v>
      </c>
      <c r="AN148" s="207">
        <v>8.4</v>
      </c>
      <c r="AO148" s="207">
        <v>3.5999999999999996</v>
      </c>
      <c r="AP148" s="207">
        <v>0</v>
      </c>
      <c r="AQ148" s="207">
        <v>75.48000000000002</v>
      </c>
      <c r="AR148" s="207">
        <v>22.8</v>
      </c>
      <c r="AS148" s="207">
        <v>0</v>
      </c>
      <c r="AT148" s="207">
        <v>0</v>
      </c>
      <c r="AU148" s="207">
        <v>0</v>
      </c>
      <c r="AV148" s="207">
        <v>0</v>
      </c>
      <c r="AW148" s="207">
        <v>13</v>
      </c>
      <c r="AX148" s="207">
        <v>10.68</v>
      </c>
      <c r="AY148" s="207">
        <v>0</v>
      </c>
      <c r="AZ148" s="207">
        <v>0</v>
      </c>
      <c r="BA148" s="207">
        <v>0</v>
      </c>
      <c r="BB148" s="207">
        <v>95.73999999999998</v>
      </c>
      <c r="BC148" s="207">
        <v>54.44</v>
      </c>
      <c r="BD148" s="207">
        <v>1.2</v>
      </c>
      <c r="BE148" s="251">
        <v>38.279999999999994</v>
      </c>
      <c r="BF148" s="251">
        <v>75.96</v>
      </c>
      <c r="BG148" s="251">
        <v>22.8</v>
      </c>
      <c r="BH148" s="251">
        <v>0.6</v>
      </c>
      <c r="BI148" s="251">
        <v>35.0599998</v>
      </c>
      <c r="BJ148" s="251">
        <v>466.26000059999984</v>
      </c>
      <c r="BK148" s="251">
        <v>176.16</v>
      </c>
      <c r="BL148" s="251">
        <v>1.2</v>
      </c>
      <c r="BM148" s="251">
        <v>0</v>
      </c>
      <c r="BN148" s="251">
        <v>0</v>
      </c>
      <c r="BO148" s="251">
        <v>0</v>
      </c>
      <c r="BP148" s="251">
        <v>0</v>
      </c>
      <c r="BQ148" s="251">
        <v>16.9600002</v>
      </c>
      <c r="BR148" s="251">
        <v>154.36000019999997</v>
      </c>
      <c r="BS148" s="251">
        <v>70.7200002</v>
      </c>
      <c r="BT148" s="251">
        <v>0</v>
      </c>
      <c r="BU148" s="251">
        <v>0</v>
      </c>
      <c r="BV148" s="251">
        <v>0</v>
      </c>
      <c r="BW148" s="251">
        <v>0</v>
      </c>
      <c r="BX148" s="251">
        <v>533.1600000000001</v>
      </c>
      <c r="BY148" s="251">
        <v>1378.0300014000027</v>
      </c>
      <c r="BZ148" s="251">
        <v>441.4800000000002</v>
      </c>
      <c r="CA148" s="251">
        <v>6.6</v>
      </c>
      <c r="CB148" s="251">
        <v>12.6</v>
      </c>
      <c r="CC148" s="251">
        <v>4.8</v>
      </c>
      <c r="CD148" s="251">
        <v>0.6</v>
      </c>
      <c r="CE148" s="251">
        <v>65.88</v>
      </c>
      <c r="CF148" s="251">
        <v>31.2</v>
      </c>
      <c r="CG148" s="251">
        <v>0.6</v>
      </c>
      <c r="CH148" s="251">
        <v>0</v>
      </c>
      <c r="CI148" s="251">
        <v>0</v>
      </c>
      <c r="CJ148" s="251">
        <v>0</v>
      </c>
      <c r="CK148" s="251">
        <v>19.6000002</v>
      </c>
      <c r="CL148" s="251">
        <v>11.920000199999999</v>
      </c>
      <c r="CM148" s="251">
        <v>0</v>
      </c>
      <c r="CN148" s="251">
        <v>0</v>
      </c>
      <c r="CO148" s="251">
        <v>0</v>
      </c>
      <c r="CP148" s="251">
        <v>94.91999999999997</v>
      </c>
      <c r="CQ148" s="251">
        <v>22.8</v>
      </c>
      <c r="CR148" s="251">
        <v>0</v>
      </c>
      <c r="CS148" s="281">
        <v>73.444445</v>
      </c>
      <c r="CT148" s="281">
        <v>25</v>
      </c>
      <c r="CU148" s="281">
        <v>0</v>
      </c>
      <c r="CV148" s="281">
        <v>374.166665</v>
      </c>
      <c r="CW148" s="281">
        <v>171.11111</v>
      </c>
      <c r="CX148" s="281">
        <v>0.5</v>
      </c>
      <c r="CY148" s="281">
        <v>0</v>
      </c>
      <c r="CZ148" s="281">
        <v>0</v>
      </c>
      <c r="DA148" s="281">
        <v>0</v>
      </c>
      <c r="DB148" s="281">
        <v>122.74999666666666</v>
      </c>
      <c r="DC148" s="281">
        <v>82.05555166666667</v>
      </c>
      <c r="DD148" s="281">
        <v>0</v>
      </c>
      <c r="DE148" s="281">
        <v>2096.182224999997</v>
      </c>
      <c r="DF148" s="281">
        <v>706.7966633333332</v>
      </c>
      <c r="DG148" s="281">
        <v>5.944445</v>
      </c>
    </row>
    <row r="149" spans="1:111" ht="14.25">
      <c r="A149" s="165">
        <v>865</v>
      </c>
      <c r="B149" s="166" t="s">
        <v>134</v>
      </c>
      <c r="C149" s="248">
        <v>0</v>
      </c>
      <c r="D149" s="248">
        <v>0</v>
      </c>
      <c r="E149" s="248">
        <v>26870</v>
      </c>
      <c r="F149" s="248">
        <v>0</v>
      </c>
      <c r="G149" s="248">
        <v>0</v>
      </c>
      <c r="H149" s="248">
        <v>3387</v>
      </c>
      <c r="I149" s="248">
        <v>11068.5</v>
      </c>
      <c r="J149" s="248">
        <v>20790.5</v>
      </c>
      <c r="K149" s="249">
        <v>0</v>
      </c>
      <c r="L149" s="249">
        <v>0</v>
      </c>
      <c r="M149" s="249">
        <v>0</v>
      </c>
      <c r="N149" s="249">
        <v>0</v>
      </c>
      <c r="O149" s="250">
        <v>66.5</v>
      </c>
      <c r="P149" s="250">
        <v>611</v>
      </c>
      <c r="Q149" s="251">
        <v>0</v>
      </c>
      <c r="R149" s="251">
        <v>0</v>
      </c>
      <c r="S149" s="251">
        <v>0</v>
      </c>
      <c r="T149" s="251">
        <v>0</v>
      </c>
      <c r="U149" s="251">
        <v>4.44</v>
      </c>
      <c r="V149" s="251">
        <v>81.2</v>
      </c>
      <c r="W149" s="251">
        <v>32.639999999999986</v>
      </c>
      <c r="X149" s="251">
        <v>0</v>
      </c>
      <c r="Y149" s="251">
        <v>0</v>
      </c>
      <c r="Z149" s="251">
        <v>0</v>
      </c>
      <c r="AA149" s="251">
        <v>0</v>
      </c>
      <c r="AB149" s="251">
        <v>0</v>
      </c>
      <c r="AC149" s="251">
        <v>0</v>
      </c>
      <c r="AD149" s="251">
        <v>116.44000000000003</v>
      </c>
      <c r="AE149" s="251">
        <v>33.239999999999995</v>
      </c>
      <c r="AF149" s="251">
        <v>1.2</v>
      </c>
      <c r="AG149" s="207">
        <v>0</v>
      </c>
      <c r="AH149" s="207">
        <v>0</v>
      </c>
      <c r="AI149" s="207">
        <v>0</v>
      </c>
      <c r="AJ149" s="207">
        <v>539.9999999999991</v>
      </c>
      <c r="AK149" s="207">
        <v>2865.6200000000067</v>
      </c>
      <c r="AL149" s="207">
        <v>1090.1800000000005</v>
      </c>
      <c r="AM149" s="207">
        <v>100.56000000000003</v>
      </c>
      <c r="AN149" s="207">
        <v>0</v>
      </c>
      <c r="AO149" s="207">
        <v>0</v>
      </c>
      <c r="AP149" s="207">
        <v>0</v>
      </c>
      <c r="AQ149" s="207">
        <v>6.279999999999999</v>
      </c>
      <c r="AR149" s="207">
        <v>0.6</v>
      </c>
      <c r="AS149" s="207">
        <v>0</v>
      </c>
      <c r="AT149" s="207">
        <v>0</v>
      </c>
      <c r="AU149" s="207">
        <v>0</v>
      </c>
      <c r="AV149" s="207">
        <v>0</v>
      </c>
      <c r="AW149" s="207">
        <v>8.4</v>
      </c>
      <c r="AX149" s="207">
        <v>4.08</v>
      </c>
      <c r="AY149" s="207">
        <v>0.6</v>
      </c>
      <c r="AZ149" s="207">
        <v>0</v>
      </c>
      <c r="BA149" s="207">
        <v>0</v>
      </c>
      <c r="BB149" s="207">
        <v>215.3400000000002</v>
      </c>
      <c r="BC149" s="207">
        <v>111.31999999999998</v>
      </c>
      <c r="BD149" s="207">
        <v>4.2</v>
      </c>
      <c r="BE149" s="251">
        <v>0</v>
      </c>
      <c r="BF149" s="251">
        <v>0</v>
      </c>
      <c r="BG149" s="251">
        <v>0</v>
      </c>
      <c r="BH149" s="251">
        <v>0</v>
      </c>
      <c r="BI149" s="251">
        <v>3.3199997999999997</v>
      </c>
      <c r="BJ149" s="251">
        <v>68.3199996</v>
      </c>
      <c r="BK149" s="251">
        <v>27.12</v>
      </c>
      <c r="BL149" s="251">
        <v>0</v>
      </c>
      <c r="BM149" s="251">
        <v>0</v>
      </c>
      <c r="BN149" s="251">
        <v>0</v>
      </c>
      <c r="BO149" s="251">
        <v>0</v>
      </c>
      <c r="BP149" s="251">
        <v>0</v>
      </c>
      <c r="BQ149" s="251">
        <v>7.53</v>
      </c>
      <c r="BR149" s="251">
        <v>144.48</v>
      </c>
      <c r="BS149" s="251">
        <v>54.20000039999999</v>
      </c>
      <c r="BT149" s="251">
        <v>1.2</v>
      </c>
      <c r="BU149" s="251">
        <v>0</v>
      </c>
      <c r="BV149" s="251">
        <v>0</v>
      </c>
      <c r="BW149" s="251">
        <v>0</v>
      </c>
      <c r="BX149" s="251">
        <v>489.88799819999963</v>
      </c>
      <c r="BY149" s="251">
        <v>2873.227981200003</v>
      </c>
      <c r="BZ149" s="251">
        <v>1004.6239925999993</v>
      </c>
      <c r="CA149" s="251">
        <v>76.07999939999999</v>
      </c>
      <c r="CB149" s="251">
        <v>0</v>
      </c>
      <c r="CC149" s="251">
        <v>0</v>
      </c>
      <c r="CD149" s="251">
        <v>0</v>
      </c>
      <c r="CE149" s="251">
        <v>5.28</v>
      </c>
      <c r="CF149" s="251">
        <v>3.5999999999999996</v>
      </c>
      <c r="CG149" s="251">
        <v>0</v>
      </c>
      <c r="CH149" s="251">
        <v>0</v>
      </c>
      <c r="CI149" s="251">
        <v>0</v>
      </c>
      <c r="CJ149" s="251">
        <v>0</v>
      </c>
      <c r="CK149" s="251">
        <v>13.799999999999999</v>
      </c>
      <c r="CL149" s="251">
        <v>3.5999999999999996</v>
      </c>
      <c r="CM149" s="251">
        <v>0</v>
      </c>
      <c r="CN149" s="251">
        <v>0</v>
      </c>
      <c r="CO149" s="251">
        <v>0</v>
      </c>
      <c r="CP149" s="251">
        <v>157.99999800000003</v>
      </c>
      <c r="CQ149" s="251">
        <v>97.19999999999996</v>
      </c>
      <c r="CR149" s="251">
        <v>2.4</v>
      </c>
      <c r="CS149" s="281">
        <v>0</v>
      </c>
      <c r="CT149" s="281">
        <v>0</v>
      </c>
      <c r="CU149" s="281">
        <v>0</v>
      </c>
      <c r="CV149" s="281">
        <v>41.00000000000001</v>
      </c>
      <c r="CW149" s="281">
        <v>19.11111166666667</v>
      </c>
      <c r="CX149" s="281">
        <v>0</v>
      </c>
      <c r="CY149" s="281">
        <v>0</v>
      </c>
      <c r="CZ149" s="281">
        <v>0</v>
      </c>
      <c r="DA149" s="281">
        <v>0</v>
      </c>
      <c r="DB149" s="281">
        <v>118.86111000000002</v>
      </c>
      <c r="DC149" s="281">
        <v>55.05555833333334</v>
      </c>
      <c r="DD149" s="281">
        <v>0.33333333333333337</v>
      </c>
      <c r="DE149" s="281">
        <v>3096.4777633333288</v>
      </c>
      <c r="DF149" s="281">
        <v>1126.5555433333313</v>
      </c>
      <c r="DG149" s="281">
        <v>40.00000000000001</v>
      </c>
    </row>
    <row r="150" spans="1:111" ht="14.25">
      <c r="A150" s="165">
        <v>868</v>
      </c>
      <c r="B150" s="166" t="s">
        <v>137</v>
      </c>
      <c r="C150" s="248">
        <v>0</v>
      </c>
      <c r="D150" s="248">
        <v>0</v>
      </c>
      <c r="E150" s="248">
        <v>7847</v>
      </c>
      <c r="F150" s="248">
        <v>0</v>
      </c>
      <c r="G150" s="248">
        <v>243</v>
      </c>
      <c r="H150" s="248">
        <v>604.5</v>
      </c>
      <c r="I150" s="248">
        <v>3114</v>
      </c>
      <c r="J150" s="248">
        <v>7045.5</v>
      </c>
      <c r="K150" s="249">
        <v>0</v>
      </c>
      <c r="L150" s="249">
        <v>0</v>
      </c>
      <c r="M150" s="249">
        <v>0</v>
      </c>
      <c r="N150" s="249">
        <v>5</v>
      </c>
      <c r="O150" s="250">
        <v>12</v>
      </c>
      <c r="P150" s="250">
        <v>55</v>
      </c>
      <c r="Q150" s="251">
        <v>5.04</v>
      </c>
      <c r="R150" s="251">
        <v>101.75999999999998</v>
      </c>
      <c r="S150" s="251">
        <v>46.8</v>
      </c>
      <c r="T150" s="251">
        <v>3</v>
      </c>
      <c r="U150" s="251">
        <v>11.999999999999996</v>
      </c>
      <c r="V150" s="251">
        <v>144.12</v>
      </c>
      <c r="W150" s="251">
        <v>62.51999999999999</v>
      </c>
      <c r="X150" s="251">
        <v>1.7999999999999998</v>
      </c>
      <c r="Y150" s="251">
        <v>0</v>
      </c>
      <c r="Z150" s="251">
        <v>0</v>
      </c>
      <c r="AA150" s="251">
        <v>0</v>
      </c>
      <c r="AB150" s="251">
        <v>0</v>
      </c>
      <c r="AC150" s="251">
        <v>1.7999999999999998</v>
      </c>
      <c r="AD150" s="251">
        <v>36.6</v>
      </c>
      <c r="AE150" s="251">
        <v>15.240000000000002</v>
      </c>
      <c r="AF150" s="251">
        <v>1.2</v>
      </c>
      <c r="AG150" s="207">
        <v>0</v>
      </c>
      <c r="AH150" s="207">
        <v>0</v>
      </c>
      <c r="AI150" s="207">
        <v>0</v>
      </c>
      <c r="AJ150" s="207">
        <v>85.79894600000002</v>
      </c>
      <c r="AK150" s="207">
        <v>756.9747170000003</v>
      </c>
      <c r="AL150" s="207">
        <v>254.4284170000004</v>
      </c>
      <c r="AM150" s="207">
        <v>95.4</v>
      </c>
      <c r="AN150" s="207">
        <v>7.8</v>
      </c>
      <c r="AO150" s="207">
        <v>3.5999999999999996</v>
      </c>
      <c r="AP150" s="207">
        <v>0.6</v>
      </c>
      <c r="AQ150" s="207">
        <v>10.2</v>
      </c>
      <c r="AR150" s="207">
        <v>4.2</v>
      </c>
      <c r="AS150" s="207">
        <v>0</v>
      </c>
      <c r="AT150" s="207">
        <v>0</v>
      </c>
      <c r="AU150" s="207">
        <v>0</v>
      </c>
      <c r="AV150" s="207">
        <v>0</v>
      </c>
      <c r="AW150" s="207">
        <v>4.199999999999999</v>
      </c>
      <c r="AX150" s="207">
        <v>3</v>
      </c>
      <c r="AY150" s="207">
        <v>0</v>
      </c>
      <c r="AZ150" s="207">
        <v>0</v>
      </c>
      <c r="BA150" s="207">
        <v>0</v>
      </c>
      <c r="BB150" s="207">
        <v>28.140000000000004</v>
      </c>
      <c r="BC150" s="207">
        <v>12.84</v>
      </c>
      <c r="BD150" s="207">
        <v>1.2</v>
      </c>
      <c r="BE150" s="251">
        <v>10.799999999999999</v>
      </c>
      <c r="BF150" s="251">
        <v>116.58</v>
      </c>
      <c r="BG150" s="251">
        <v>40.199999999999996</v>
      </c>
      <c r="BH150" s="251">
        <v>1.7999999999999998</v>
      </c>
      <c r="BI150" s="251">
        <v>5.3999999999999995</v>
      </c>
      <c r="BJ150" s="251">
        <v>147.11999999999998</v>
      </c>
      <c r="BK150" s="251">
        <v>53.279999999999994</v>
      </c>
      <c r="BL150" s="251">
        <v>1.2</v>
      </c>
      <c r="BM150" s="251">
        <v>0</v>
      </c>
      <c r="BN150" s="251">
        <v>0</v>
      </c>
      <c r="BO150" s="251">
        <v>0</v>
      </c>
      <c r="BP150" s="251">
        <v>0</v>
      </c>
      <c r="BQ150" s="251">
        <v>0</v>
      </c>
      <c r="BR150" s="251">
        <v>49.98</v>
      </c>
      <c r="BS150" s="251">
        <v>10.2</v>
      </c>
      <c r="BT150" s="251">
        <v>0</v>
      </c>
      <c r="BU150" s="251">
        <v>0</v>
      </c>
      <c r="BV150" s="251">
        <v>0</v>
      </c>
      <c r="BW150" s="251">
        <v>0</v>
      </c>
      <c r="BX150" s="251">
        <v>72.35627340000002</v>
      </c>
      <c r="BY150" s="251">
        <v>711.1176005999996</v>
      </c>
      <c r="BZ150" s="251">
        <v>253.91138400000006</v>
      </c>
      <c r="CA150" s="251">
        <v>88.0431576</v>
      </c>
      <c r="CB150" s="251">
        <v>7.199999999999999</v>
      </c>
      <c r="CC150" s="251">
        <v>1.7999999999999998</v>
      </c>
      <c r="CD150" s="251">
        <v>0.6</v>
      </c>
      <c r="CE150" s="251">
        <v>6.6</v>
      </c>
      <c r="CF150" s="251">
        <v>3</v>
      </c>
      <c r="CG150" s="251">
        <v>0</v>
      </c>
      <c r="CH150" s="251">
        <v>0</v>
      </c>
      <c r="CI150" s="251">
        <v>0</v>
      </c>
      <c r="CJ150" s="251">
        <v>0</v>
      </c>
      <c r="CK150" s="251">
        <v>5.88</v>
      </c>
      <c r="CL150" s="251">
        <v>1.7999999999999998</v>
      </c>
      <c r="CM150" s="251">
        <v>0.7999998</v>
      </c>
      <c r="CN150" s="251">
        <v>0</v>
      </c>
      <c r="CO150" s="251">
        <v>0</v>
      </c>
      <c r="CP150" s="251">
        <v>14.639999999999999</v>
      </c>
      <c r="CQ150" s="251">
        <v>3.5999999999999996</v>
      </c>
      <c r="CR150" s="251">
        <v>0</v>
      </c>
      <c r="CS150" s="281">
        <v>0.8333333333333334</v>
      </c>
      <c r="CT150" s="281">
        <v>0</v>
      </c>
      <c r="CU150" s="281">
        <v>0</v>
      </c>
      <c r="CV150" s="281">
        <v>61.33333333333333</v>
      </c>
      <c r="CW150" s="281">
        <v>18.666666666666668</v>
      </c>
      <c r="CX150" s="281">
        <v>0</v>
      </c>
      <c r="CY150" s="281">
        <v>0</v>
      </c>
      <c r="CZ150" s="281">
        <v>0</v>
      </c>
      <c r="DA150" s="281">
        <v>0</v>
      </c>
      <c r="DB150" s="281">
        <v>15.833333333333334</v>
      </c>
      <c r="DC150" s="281">
        <v>6.666666666666667</v>
      </c>
      <c r="DD150" s="281">
        <v>0</v>
      </c>
      <c r="DE150" s="281">
        <v>658.7844416666665</v>
      </c>
      <c r="DF150" s="281">
        <v>212.43221999999986</v>
      </c>
      <c r="DG150" s="281">
        <v>17.500000000000007</v>
      </c>
    </row>
    <row r="151" spans="1:111" ht="14.25">
      <c r="A151" s="165">
        <v>344</v>
      </c>
      <c r="B151" s="166" t="s">
        <v>73</v>
      </c>
      <c r="C151" s="248">
        <v>0</v>
      </c>
      <c r="D151" s="248">
        <v>0</v>
      </c>
      <c r="E151" s="248">
        <v>24742</v>
      </c>
      <c r="F151" s="248">
        <v>0</v>
      </c>
      <c r="G151" s="248">
        <v>0</v>
      </c>
      <c r="H151" s="248">
        <v>3687</v>
      </c>
      <c r="I151" s="248">
        <v>1219</v>
      </c>
      <c r="J151" s="248">
        <v>13600</v>
      </c>
      <c r="K151" s="249">
        <v>0</v>
      </c>
      <c r="L151" s="249">
        <v>0</v>
      </c>
      <c r="M151" s="249">
        <v>0</v>
      </c>
      <c r="N151" s="249">
        <v>0</v>
      </c>
      <c r="O151" s="250">
        <v>29</v>
      </c>
      <c r="P151" s="250">
        <v>253</v>
      </c>
      <c r="Q151" s="251">
        <v>62.400000000000105</v>
      </c>
      <c r="R151" s="251">
        <v>88.2</v>
      </c>
      <c r="S151" s="251">
        <v>24.6</v>
      </c>
      <c r="T151" s="251">
        <v>1.2</v>
      </c>
      <c r="U151" s="251">
        <v>107.95999999999972</v>
      </c>
      <c r="V151" s="251">
        <v>666.2999999999996</v>
      </c>
      <c r="W151" s="251">
        <v>280.53999999999996</v>
      </c>
      <c r="X151" s="251">
        <v>3.119999999999999</v>
      </c>
      <c r="Y151" s="251">
        <v>0</v>
      </c>
      <c r="Z151" s="251">
        <v>0</v>
      </c>
      <c r="AA151" s="251">
        <v>0</v>
      </c>
      <c r="AB151" s="251">
        <v>0</v>
      </c>
      <c r="AC151" s="251">
        <v>8.999999999999998</v>
      </c>
      <c r="AD151" s="251">
        <v>45.839999999999996</v>
      </c>
      <c r="AE151" s="251">
        <v>19.8</v>
      </c>
      <c r="AF151" s="251">
        <v>0</v>
      </c>
      <c r="AG151" s="207">
        <v>0</v>
      </c>
      <c r="AH151" s="207">
        <v>0</v>
      </c>
      <c r="AI151" s="207">
        <v>0</v>
      </c>
      <c r="AJ151" s="207">
        <v>559.9600000000003</v>
      </c>
      <c r="AK151" s="207">
        <v>1348.500000000004</v>
      </c>
      <c r="AL151" s="207">
        <v>438.6599999999996</v>
      </c>
      <c r="AM151" s="207">
        <v>43.2</v>
      </c>
      <c r="AN151" s="207">
        <v>29.4</v>
      </c>
      <c r="AO151" s="207">
        <v>10.2</v>
      </c>
      <c r="AP151" s="207">
        <v>1.2</v>
      </c>
      <c r="AQ151" s="207">
        <v>161.76000000000002</v>
      </c>
      <c r="AR151" s="207">
        <v>91.14000000000001</v>
      </c>
      <c r="AS151" s="207">
        <v>1.3199999999999998</v>
      </c>
      <c r="AT151" s="207">
        <v>0</v>
      </c>
      <c r="AU151" s="207">
        <v>0</v>
      </c>
      <c r="AV151" s="207">
        <v>0</v>
      </c>
      <c r="AW151" s="207">
        <v>4.199999999999999</v>
      </c>
      <c r="AX151" s="207">
        <v>3.5999999999999996</v>
      </c>
      <c r="AY151" s="207">
        <v>0</v>
      </c>
      <c r="AZ151" s="207">
        <v>0</v>
      </c>
      <c r="BA151" s="207">
        <v>0</v>
      </c>
      <c r="BB151" s="207">
        <v>121.68000000000002</v>
      </c>
      <c r="BC151" s="207">
        <v>62.880000000000045</v>
      </c>
      <c r="BD151" s="207">
        <v>0</v>
      </c>
      <c r="BE151" s="251">
        <v>69.12</v>
      </c>
      <c r="BF151" s="251">
        <v>84.6</v>
      </c>
      <c r="BG151" s="251">
        <v>46.8</v>
      </c>
      <c r="BH151" s="251">
        <v>1.7999999999999998</v>
      </c>
      <c r="BI151" s="251">
        <v>90.6</v>
      </c>
      <c r="BJ151" s="251">
        <v>646.9500000000002</v>
      </c>
      <c r="BK151" s="251">
        <v>265.56000000000006</v>
      </c>
      <c r="BL151" s="251">
        <v>6.5199996</v>
      </c>
      <c r="BM151" s="251">
        <v>0</v>
      </c>
      <c r="BN151" s="251">
        <v>0</v>
      </c>
      <c r="BO151" s="251">
        <v>0</v>
      </c>
      <c r="BP151" s="251">
        <v>0</v>
      </c>
      <c r="BQ151" s="251">
        <v>2.64</v>
      </c>
      <c r="BR151" s="251">
        <v>61.990000200000004</v>
      </c>
      <c r="BS151" s="251">
        <v>24.599999999999998</v>
      </c>
      <c r="BT151" s="251">
        <v>0</v>
      </c>
      <c r="BU151" s="251">
        <v>0</v>
      </c>
      <c r="BV151" s="251">
        <v>0</v>
      </c>
      <c r="BW151" s="251">
        <v>0</v>
      </c>
      <c r="BX151" s="251">
        <v>501.3040001999997</v>
      </c>
      <c r="BY151" s="251">
        <v>1316.9116020000004</v>
      </c>
      <c r="BZ151" s="251">
        <v>429.23160119999994</v>
      </c>
      <c r="CA151" s="251">
        <v>42</v>
      </c>
      <c r="CB151" s="251">
        <v>34.199999999999996</v>
      </c>
      <c r="CC151" s="251">
        <v>18</v>
      </c>
      <c r="CD151" s="251">
        <v>1.2</v>
      </c>
      <c r="CE151" s="251">
        <v>173.88</v>
      </c>
      <c r="CF151" s="251">
        <v>72.6</v>
      </c>
      <c r="CG151" s="251">
        <v>1.7999999999999998</v>
      </c>
      <c r="CH151" s="251">
        <v>0</v>
      </c>
      <c r="CI151" s="251">
        <v>0</v>
      </c>
      <c r="CJ151" s="251">
        <v>0</v>
      </c>
      <c r="CK151" s="251">
        <v>9.6</v>
      </c>
      <c r="CL151" s="251">
        <v>1.2</v>
      </c>
      <c r="CM151" s="251">
        <v>0</v>
      </c>
      <c r="CN151" s="251">
        <v>0</v>
      </c>
      <c r="CO151" s="251">
        <v>0</v>
      </c>
      <c r="CP151" s="251">
        <v>195.84</v>
      </c>
      <c r="CQ151" s="251">
        <v>59.14000019999999</v>
      </c>
      <c r="CR151" s="251">
        <v>3</v>
      </c>
      <c r="CS151" s="281">
        <v>64.44444500000002</v>
      </c>
      <c r="CT151" s="281">
        <v>36.555555000000005</v>
      </c>
      <c r="CU151" s="281">
        <v>0</v>
      </c>
      <c r="CV151" s="281">
        <v>334.8888883333333</v>
      </c>
      <c r="CW151" s="281">
        <v>154.75</v>
      </c>
      <c r="CX151" s="281">
        <v>1.6666666666666667</v>
      </c>
      <c r="CY151" s="281">
        <v>0</v>
      </c>
      <c r="CZ151" s="281">
        <v>0</v>
      </c>
      <c r="DA151" s="281">
        <v>0</v>
      </c>
      <c r="DB151" s="281">
        <v>59.416666666666664</v>
      </c>
      <c r="DC151" s="281">
        <v>27.111111666666666</v>
      </c>
      <c r="DD151" s="281">
        <v>0</v>
      </c>
      <c r="DE151" s="281">
        <v>1976.7577649999976</v>
      </c>
      <c r="DF151" s="281">
        <v>644.2299966666661</v>
      </c>
      <c r="DG151" s="281">
        <v>52.94444333333333</v>
      </c>
    </row>
    <row r="152" spans="1:111" ht="14.25">
      <c r="A152" s="165">
        <v>872</v>
      </c>
      <c r="B152" s="166" t="s">
        <v>141</v>
      </c>
      <c r="C152" s="248">
        <v>0</v>
      </c>
      <c r="D152" s="248">
        <v>0</v>
      </c>
      <c r="E152" s="248">
        <v>13936</v>
      </c>
      <c r="F152" s="248">
        <v>0</v>
      </c>
      <c r="G152" s="248">
        <v>0</v>
      </c>
      <c r="H152" s="248">
        <v>2501</v>
      </c>
      <c r="I152" s="248">
        <v>553</v>
      </c>
      <c r="J152" s="248">
        <v>5906</v>
      </c>
      <c r="K152" s="249">
        <v>0</v>
      </c>
      <c r="L152" s="249">
        <v>0</v>
      </c>
      <c r="M152" s="249">
        <v>1</v>
      </c>
      <c r="N152" s="249">
        <v>0</v>
      </c>
      <c r="O152" s="250">
        <v>33</v>
      </c>
      <c r="P152" s="250">
        <v>83</v>
      </c>
      <c r="Q152" s="251">
        <v>0</v>
      </c>
      <c r="R152" s="251">
        <v>68.88</v>
      </c>
      <c r="S152" s="251">
        <v>20.4</v>
      </c>
      <c r="T152" s="251">
        <v>1.2</v>
      </c>
      <c r="U152" s="251">
        <v>2.4</v>
      </c>
      <c r="V152" s="251">
        <v>255.23999999999987</v>
      </c>
      <c r="W152" s="251">
        <v>108.88</v>
      </c>
      <c r="X152" s="251">
        <v>0.6</v>
      </c>
      <c r="Y152" s="251">
        <v>0</v>
      </c>
      <c r="Z152" s="251">
        <v>0</v>
      </c>
      <c r="AA152" s="251">
        <v>0</v>
      </c>
      <c r="AB152" s="251">
        <v>0</v>
      </c>
      <c r="AC152" s="251">
        <v>0</v>
      </c>
      <c r="AD152" s="251">
        <v>9</v>
      </c>
      <c r="AE152" s="251">
        <v>2.4</v>
      </c>
      <c r="AF152" s="251">
        <v>0</v>
      </c>
      <c r="AG152" s="207">
        <v>0</v>
      </c>
      <c r="AH152" s="207">
        <v>0</v>
      </c>
      <c r="AI152" s="207">
        <v>0</v>
      </c>
      <c r="AJ152" s="207">
        <v>89.6</v>
      </c>
      <c r="AK152" s="207">
        <v>826.9799999999999</v>
      </c>
      <c r="AL152" s="207">
        <v>327.6000000000001</v>
      </c>
      <c r="AM152" s="207">
        <v>71.27999999999994</v>
      </c>
      <c r="AN152" s="207">
        <v>8.4</v>
      </c>
      <c r="AO152" s="207">
        <v>1.7999999999999998</v>
      </c>
      <c r="AP152" s="207">
        <v>0.6</v>
      </c>
      <c r="AQ152" s="207">
        <v>16.439999999999998</v>
      </c>
      <c r="AR152" s="207">
        <v>7.8</v>
      </c>
      <c r="AS152" s="207">
        <v>0</v>
      </c>
      <c r="AT152" s="207">
        <v>0</v>
      </c>
      <c r="AU152" s="207">
        <v>0</v>
      </c>
      <c r="AV152" s="207">
        <v>0</v>
      </c>
      <c r="AW152" s="207">
        <v>1.2</v>
      </c>
      <c r="AX152" s="207">
        <v>0.6</v>
      </c>
      <c r="AY152" s="207">
        <v>0</v>
      </c>
      <c r="AZ152" s="207">
        <v>0</v>
      </c>
      <c r="BA152" s="207">
        <v>0</v>
      </c>
      <c r="BB152" s="207">
        <v>33.42000000000001</v>
      </c>
      <c r="BC152" s="207">
        <v>12.14</v>
      </c>
      <c r="BD152" s="207">
        <v>1.2</v>
      </c>
      <c r="BE152" s="251">
        <v>0</v>
      </c>
      <c r="BF152" s="251">
        <v>64.91999939999998</v>
      </c>
      <c r="BG152" s="251">
        <v>22.8</v>
      </c>
      <c r="BH152" s="251">
        <v>0</v>
      </c>
      <c r="BI152" s="251">
        <v>1.2</v>
      </c>
      <c r="BJ152" s="251">
        <v>179.87999999999997</v>
      </c>
      <c r="BK152" s="251">
        <v>91.2</v>
      </c>
      <c r="BL152" s="251">
        <v>0</v>
      </c>
      <c r="BM152" s="251">
        <v>0</v>
      </c>
      <c r="BN152" s="251">
        <v>0</v>
      </c>
      <c r="BO152" s="251">
        <v>0</v>
      </c>
      <c r="BP152" s="251">
        <v>0</v>
      </c>
      <c r="BQ152" s="251">
        <v>0</v>
      </c>
      <c r="BR152" s="251">
        <v>57.48</v>
      </c>
      <c r="BS152" s="251">
        <v>18.599999999999998</v>
      </c>
      <c r="BT152" s="251">
        <v>0</v>
      </c>
      <c r="BU152" s="251">
        <v>0</v>
      </c>
      <c r="BV152" s="251">
        <v>0</v>
      </c>
      <c r="BW152" s="251">
        <v>0</v>
      </c>
      <c r="BX152" s="251">
        <v>65.47648559999999</v>
      </c>
      <c r="BY152" s="251">
        <v>874.2188381999993</v>
      </c>
      <c r="BZ152" s="251">
        <v>272.7879612</v>
      </c>
      <c r="CA152" s="251">
        <v>65.5373676</v>
      </c>
      <c r="CB152" s="251">
        <v>3.5999999999999996</v>
      </c>
      <c r="CC152" s="251">
        <v>3.5999999999999996</v>
      </c>
      <c r="CD152" s="251">
        <v>0</v>
      </c>
      <c r="CE152" s="251">
        <v>17.16</v>
      </c>
      <c r="CF152" s="251">
        <v>4.8</v>
      </c>
      <c r="CG152" s="251">
        <v>0</v>
      </c>
      <c r="CH152" s="251">
        <v>0</v>
      </c>
      <c r="CI152" s="251">
        <v>0</v>
      </c>
      <c r="CJ152" s="251">
        <v>0</v>
      </c>
      <c r="CK152" s="251">
        <v>1.2</v>
      </c>
      <c r="CL152" s="251">
        <v>2.4</v>
      </c>
      <c r="CM152" s="251">
        <v>0</v>
      </c>
      <c r="CN152" s="251">
        <v>0</v>
      </c>
      <c r="CO152" s="251">
        <v>0</v>
      </c>
      <c r="CP152" s="251">
        <v>27.2679156</v>
      </c>
      <c r="CQ152" s="251">
        <v>15.623999999999999</v>
      </c>
      <c r="CR152" s="251">
        <v>0.5921052</v>
      </c>
      <c r="CS152" s="281">
        <v>64.88000833333334</v>
      </c>
      <c r="CT152" s="281">
        <v>12.005558333333335</v>
      </c>
      <c r="CU152" s="281">
        <v>0</v>
      </c>
      <c r="CV152" s="281">
        <v>70.33333333333333</v>
      </c>
      <c r="CW152" s="281">
        <v>52</v>
      </c>
      <c r="CX152" s="281">
        <v>0</v>
      </c>
      <c r="CY152" s="281">
        <v>0</v>
      </c>
      <c r="CZ152" s="281">
        <v>0</v>
      </c>
      <c r="DA152" s="281">
        <v>0</v>
      </c>
      <c r="DB152" s="281">
        <v>67.33333333333333</v>
      </c>
      <c r="DC152" s="281">
        <v>23.666666666666668</v>
      </c>
      <c r="DD152" s="281">
        <v>0</v>
      </c>
      <c r="DE152" s="281">
        <v>672.4699966666656</v>
      </c>
      <c r="DF152" s="281">
        <v>219.48333333333335</v>
      </c>
      <c r="DG152" s="281">
        <v>11.999999999999996</v>
      </c>
    </row>
    <row r="153" spans="1:111" ht="14.25">
      <c r="A153" s="165">
        <v>336</v>
      </c>
      <c r="B153" s="166" t="s">
        <v>68</v>
      </c>
      <c r="C153" s="248">
        <v>4</v>
      </c>
      <c r="D153" s="248">
        <v>0</v>
      </c>
      <c r="E153" s="248">
        <v>14669</v>
      </c>
      <c r="F153" s="248">
        <v>0</v>
      </c>
      <c r="G153" s="248">
        <v>0</v>
      </c>
      <c r="H153" s="248">
        <v>2754.5</v>
      </c>
      <c r="I153" s="248">
        <v>8476</v>
      </c>
      <c r="J153" s="248">
        <v>10954</v>
      </c>
      <c r="K153" s="249">
        <v>0</v>
      </c>
      <c r="L153" s="249">
        <v>2</v>
      </c>
      <c r="M153" s="249">
        <v>3</v>
      </c>
      <c r="N153" s="249">
        <v>0</v>
      </c>
      <c r="O153" s="250">
        <v>51</v>
      </c>
      <c r="P153" s="250">
        <v>140</v>
      </c>
      <c r="Q153" s="251">
        <v>81.59999999999994</v>
      </c>
      <c r="R153" s="251">
        <v>262.8</v>
      </c>
      <c r="S153" s="251">
        <v>79.8</v>
      </c>
      <c r="T153" s="251">
        <v>0.6</v>
      </c>
      <c r="U153" s="251">
        <v>27.600000000000023</v>
      </c>
      <c r="V153" s="251">
        <v>746.8799999999999</v>
      </c>
      <c r="W153" s="251">
        <v>289.8</v>
      </c>
      <c r="X153" s="251">
        <v>0</v>
      </c>
      <c r="Y153" s="251">
        <v>0</v>
      </c>
      <c r="Z153" s="251">
        <v>0</v>
      </c>
      <c r="AA153" s="251">
        <v>0</v>
      </c>
      <c r="AB153" s="251">
        <v>0</v>
      </c>
      <c r="AC153" s="251">
        <v>38.40000000000004</v>
      </c>
      <c r="AD153" s="251">
        <v>362.76</v>
      </c>
      <c r="AE153" s="251">
        <v>133.8</v>
      </c>
      <c r="AF153" s="251">
        <v>0</v>
      </c>
      <c r="AG153" s="207">
        <v>0</v>
      </c>
      <c r="AH153" s="207">
        <v>0</v>
      </c>
      <c r="AI153" s="207">
        <v>0</v>
      </c>
      <c r="AJ153" s="207">
        <v>644.2620870000009</v>
      </c>
      <c r="AK153" s="207">
        <v>555.4631120000001</v>
      </c>
      <c r="AL153" s="207">
        <v>161.93366699999999</v>
      </c>
      <c r="AM153" s="207">
        <v>20.24421</v>
      </c>
      <c r="AN153" s="207">
        <v>91.2</v>
      </c>
      <c r="AO153" s="207">
        <v>27.599999999999998</v>
      </c>
      <c r="AP153" s="207">
        <v>0</v>
      </c>
      <c r="AQ153" s="207">
        <v>129</v>
      </c>
      <c r="AR153" s="207">
        <v>42.6</v>
      </c>
      <c r="AS153" s="207">
        <v>0</v>
      </c>
      <c r="AT153" s="207">
        <v>0</v>
      </c>
      <c r="AU153" s="207">
        <v>0</v>
      </c>
      <c r="AV153" s="207">
        <v>0</v>
      </c>
      <c r="AW153" s="207">
        <v>75</v>
      </c>
      <c r="AX153" s="207">
        <v>21.599999999999998</v>
      </c>
      <c r="AY153" s="207">
        <v>0</v>
      </c>
      <c r="AZ153" s="207">
        <v>0</v>
      </c>
      <c r="BA153" s="207">
        <v>0</v>
      </c>
      <c r="BB153" s="207">
        <v>48.28526200000001</v>
      </c>
      <c r="BC153" s="207">
        <v>12.74</v>
      </c>
      <c r="BD153" s="207">
        <v>0.6</v>
      </c>
      <c r="BE153" s="251">
        <v>96</v>
      </c>
      <c r="BF153" s="251">
        <v>251.39999999999998</v>
      </c>
      <c r="BG153" s="251">
        <v>97.2</v>
      </c>
      <c r="BH153" s="251">
        <v>2.1999996</v>
      </c>
      <c r="BI153" s="251">
        <v>63</v>
      </c>
      <c r="BJ153" s="251">
        <v>615.4999926</v>
      </c>
      <c r="BK153" s="251">
        <v>265.59999719999996</v>
      </c>
      <c r="BL153" s="251">
        <v>0.6</v>
      </c>
      <c r="BM153" s="251">
        <v>0</v>
      </c>
      <c r="BN153" s="251">
        <v>0</v>
      </c>
      <c r="BO153" s="251">
        <v>0</v>
      </c>
      <c r="BP153" s="251">
        <v>0</v>
      </c>
      <c r="BQ153" s="251">
        <v>21.479999999999997</v>
      </c>
      <c r="BR153" s="251">
        <v>413.64</v>
      </c>
      <c r="BS153" s="251">
        <v>189.6</v>
      </c>
      <c r="BT153" s="251">
        <v>0.6</v>
      </c>
      <c r="BU153" s="251">
        <v>0</v>
      </c>
      <c r="BV153" s="251">
        <v>0</v>
      </c>
      <c r="BW153" s="251">
        <v>0</v>
      </c>
      <c r="BX153" s="251">
        <v>605.3239913999997</v>
      </c>
      <c r="BY153" s="251">
        <v>581.0119775999998</v>
      </c>
      <c r="BZ153" s="251">
        <v>170.73399239999992</v>
      </c>
      <c r="CA153" s="251">
        <v>18</v>
      </c>
      <c r="CB153" s="251">
        <v>86.39999999999999</v>
      </c>
      <c r="CC153" s="251">
        <v>33</v>
      </c>
      <c r="CD153" s="251">
        <v>0.9999996</v>
      </c>
      <c r="CE153" s="251">
        <v>111</v>
      </c>
      <c r="CF153" s="251">
        <v>58.8</v>
      </c>
      <c r="CG153" s="251">
        <v>0.6</v>
      </c>
      <c r="CH153" s="251">
        <v>0</v>
      </c>
      <c r="CI153" s="251">
        <v>0</v>
      </c>
      <c r="CJ153" s="251">
        <v>0</v>
      </c>
      <c r="CK153" s="251">
        <v>67.8</v>
      </c>
      <c r="CL153" s="251">
        <v>29.4</v>
      </c>
      <c r="CM153" s="251">
        <v>0</v>
      </c>
      <c r="CN153" s="251">
        <v>0</v>
      </c>
      <c r="CO153" s="251">
        <v>0</v>
      </c>
      <c r="CP153" s="251">
        <v>75.23999819999999</v>
      </c>
      <c r="CQ153" s="251">
        <v>22.360000199999995</v>
      </c>
      <c r="CR153" s="251">
        <v>0.6</v>
      </c>
      <c r="CS153" s="281">
        <v>93.33333333333334</v>
      </c>
      <c r="CT153" s="281">
        <v>46.66666666666667</v>
      </c>
      <c r="CU153" s="281">
        <v>1.6666666666666667</v>
      </c>
      <c r="CV153" s="281">
        <v>43.333333333333336</v>
      </c>
      <c r="CW153" s="281">
        <v>20</v>
      </c>
      <c r="CX153" s="281">
        <v>0</v>
      </c>
      <c r="CY153" s="281">
        <v>0</v>
      </c>
      <c r="CZ153" s="281">
        <v>0</v>
      </c>
      <c r="DA153" s="281">
        <v>0</v>
      </c>
      <c r="DB153" s="281">
        <v>63.333333333333336</v>
      </c>
      <c r="DC153" s="281">
        <v>37.333333333333336</v>
      </c>
      <c r="DD153" s="281">
        <v>1.6666666666666667</v>
      </c>
      <c r="DE153" s="281">
        <v>849.7588850000001</v>
      </c>
      <c r="DF153" s="281">
        <v>282.71888499999994</v>
      </c>
      <c r="DG153" s="281">
        <v>0</v>
      </c>
    </row>
    <row r="154" spans="1:111" ht="14.25">
      <c r="A154" s="165">
        <v>885</v>
      </c>
      <c r="B154" s="166" t="s">
        <v>153</v>
      </c>
      <c r="C154" s="248">
        <v>0</v>
      </c>
      <c r="D154" s="248">
        <v>0</v>
      </c>
      <c r="E154" s="248">
        <v>29634.5</v>
      </c>
      <c r="F154" s="248">
        <v>439</v>
      </c>
      <c r="G154" s="248">
        <v>1560</v>
      </c>
      <c r="H154" s="248">
        <v>5190</v>
      </c>
      <c r="I154" s="248">
        <v>12362.5</v>
      </c>
      <c r="J154" s="248">
        <v>22233</v>
      </c>
      <c r="K154" s="249">
        <v>0</v>
      </c>
      <c r="L154" s="249">
        <v>1</v>
      </c>
      <c r="M154" s="249">
        <v>1</v>
      </c>
      <c r="N154" s="249">
        <v>1</v>
      </c>
      <c r="O154" s="250">
        <v>42</v>
      </c>
      <c r="P154" s="250">
        <v>232</v>
      </c>
      <c r="Q154" s="251">
        <v>0</v>
      </c>
      <c r="R154" s="251">
        <v>32.519999999999996</v>
      </c>
      <c r="S154" s="251">
        <v>7.08</v>
      </c>
      <c r="T154" s="251">
        <v>0</v>
      </c>
      <c r="U154" s="251">
        <v>56.20000000000007</v>
      </c>
      <c r="V154" s="251">
        <v>494.0800000000001</v>
      </c>
      <c r="W154" s="251">
        <v>206.36000000000004</v>
      </c>
      <c r="X154" s="251">
        <v>10</v>
      </c>
      <c r="Y154" s="251">
        <v>0</v>
      </c>
      <c r="Z154" s="251">
        <v>0</v>
      </c>
      <c r="AA154" s="251">
        <v>0</v>
      </c>
      <c r="AB154" s="251">
        <v>0</v>
      </c>
      <c r="AC154" s="251">
        <v>22.47999999999999</v>
      </c>
      <c r="AD154" s="251">
        <v>192.4799999999999</v>
      </c>
      <c r="AE154" s="251">
        <v>83</v>
      </c>
      <c r="AF154" s="251">
        <v>1.2</v>
      </c>
      <c r="AG154" s="207">
        <v>0</v>
      </c>
      <c r="AH154" s="207">
        <v>0</v>
      </c>
      <c r="AI154" s="207">
        <v>0</v>
      </c>
      <c r="AJ154" s="207">
        <v>663.1400000000014</v>
      </c>
      <c r="AK154" s="207">
        <v>2797.4199999999987</v>
      </c>
      <c r="AL154" s="207">
        <v>1011.9399999999998</v>
      </c>
      <c r="AM154" s="207">
        <v>93.33999999999993</v>
      </c>
      <c r="AN154" s="207">
        <v>3.96</v>
      </c>
      <c r="AO154" s="207">
        <v>1.7999999999999998</v>
      </c>
      <c r="AP154" s="207">
        <v>0</v>
      </c>
      <c r="AQ154" s="207">
        <v>36.74000000000001</v>
      </c>
      <c r="AR154" s="207">
        <v>28.2</v>
      </c>
      <c r="AS154" s="207">
        <v>2</v>
      </c>
      <c r="AT154" s="207">
        <v>0</v>
      </c>
      <c r="AU154" s="207">
        <v>0</v>
      </c>
      <c r="AV154" s="207">
        <v>0</v>
      </c>
      <c r="AW154" s="207">
        <v>46.78</v>
      </c>
      <c r="AX154" s="207">
        <v>15.620000000000005</v>
      </c>
      <c r="AY154" s="207">
        <v>0.96</v>
      </c>
      <c r="AZ154" s="207">
        <v>0</v>
      </c>
      <c r="BA154" s="207">
        <v>0</v>
      </c>
      <c r="BB154" s="207">
        <v>149.9800000000001</v>
      </c>
      <c r="BC154" s="207">
        <v>104.37999999999995</v>
      </c>
      <c r="BD154" s="207">
        <v>9.24</v>
      </c>
      <c r="BE154" s="251">
        <v>0</v>
      </c>
      <c r="BF154" s="251">
        <v>27.720000000000006</v>
      </c>
      <c r="BG154" s="251">
        <v>13.3999998</v>
      </c>
      <c r="BH154" s="251">
        <v>6</v>
      </c>
      <c r="BI154" s="251">
        <v>40.5</v>
      </c>
      <c r="BJ154" s="251">
        <v>457.8000018000001</v>
      </c>
      <c r="BK154" s="251">
        <v>168.60000119999998</v>
      </c>
      <c r="BL154" s="251">
        <v>0.96</v>
      </c>
      <c r="BM154" s="251">
        <v>0</v>
      </c>
      <c r="BN154" s="251">
        <v>0</v>
      </c>
      <c r="BO154" s="251">
        <v>0</v>
      </c>
      <c r="BP154" s="251">
        <v>0</v>
      </c>
      <c r="BQ154" s="251">
        <v>22.6099998</v>
      </c>
      <c r="BR154" s="251">
        <v>280.4199996</v>
      </c>
      <c r="BS154" s="251">
        <v>119.7200004</v>
      </c>
      <c r="BT154" s="251">
        <v>1.56</v>
      </c>
      <c r="BU154" s="251">
        <v>0</v>
      </c>
      <c r="BV154" s="251">
        <v>0</v>
      </c>
      <c r="BW154" s="251">
        <v>0</v>
      </c>
      <c r="BX154" s="251">
        <v>631.5680015999999</v>
      </c>
      <c r="BY154" s="251">
        <v>2738.855156999996</v>
      </c>
      <c r="BZ154" s="251">
        <v>915.4773690000006</v>
      </c>
      <c r="CA154" s="251">
        <v>101.56526399999998</v>
      </c>
      <c r="CB154" s="251">
        <v>1.56</v>
      </c>
      <c r="CC154" s="251">
        <v>0.36</v>
      </c>
      <c r="CD154" s="251">
        <v>1.2</v>
      </c>
      <c r="CE154" s="251">
        <v>61.220000399999996</v>
      </c>
      <c r="CF154" s="251">
        <v>20.5400004</v>
      </c>
      <c r="CG154" s="251">
        <v>0.36</v>
      </c>
      <c r="CH154" s="251">
        <v>0</v>
      </c>
      <c r="CI154" s="251">
        <v>0</v>
      </c>
      <c r="CJ154" s="251">
        <v>0</v>
      </c>
      <c r="CK154" s="251">
        <v>39.5599992</v>
      </c>
      <c r="CL154" s="251">
        <v>24.12</v>
      </c>
      <c r="CM154" s="251">
        <v>0.36</v>
      </c>
      <c r="CN154" s="251">
        <v>0</v>
      </c>
      <c r="CO154" s="251">
        <v>0</v>
      </c>
      <c r="CP154" s="251">
        <v>138.07999980000002</v>
      </c>
      <c r="CQ154" s="251">
        <v>87.01000020000001</v>
      </c>
      <c r="CR154" s="251">
        <v>5.3999999999999995</v>
      </c>
      <c r="CS154" s="281">
        <v>20.666666666666668</v>
      </c>
      <c r="CT154" s="281">
        <v>11.666666666666668</v>
      </c>
      <c r="CU154" s="281">
        <v>8.666666666666668</v>
      </c>
      <c r="CV154" s="281">
        <v>285.94444333333337</v>
      </c>
      <c r="CW154" s="281">
        <v>159.72222166666666</v>
      </c>
      <c r="CX154" s="281">
        <v>0</v>
      </c>
      <c r="CY154" s="281">
        <v>0</v>
      </c>
      <c r="CZ154" s="281">
        <v>0</v>
      </c>
      <c r="DA154" s="281">
        <v>0</v>
      </c>
      <c r="DB154" s="281">
        <v>185.88889166666672</v>
      </c>
      <c r="DC154" s="281">
        <v>82.83333166666667</v>
      </c>
      <c r="DD154" s="281">
        <v>1.6666666666666667</v>
      </c>
      <c r="DE154" s="281">
        <v>3904.7644283333325</v>
      </c>
      <c r="DF154" s="281">
        <v>1345.938879999999</v>
      </c>
      <c r="DG154" s="281">
        <v>18.638886666666664</v>
      </c>
    </row>
    <row r="155" spans="1:111" ht="14.25">
      <c r="A155" s="165">
        <v>816</v>
      </c>
      <c r="B155" s="166" t="s">
        <v>111</v>
      </c>
      <c r="C155" s="195">
        <v>0</v>
      </c>
      <c r="D155" s="195">
        <v>0</v>
      </c>
      <c r="E155" s="195">
        <v>10217</v>
      </c>
      <c r="F155" s="195">
        <v>0</v>
      </c>
      <c r="G155" s="195">
        <v>0</v>
      </c>
      <c r="H155" s="195">
        <v>5494</v>
      </c>
      <c r="I155" s="195">
        <v>3505</v>
      </c>
      <c r="J155" s="195">
        <v>3146</v>
      </c>
      <c r="K155" s="172">
        <v>0</v>
      </c>
      <c r="L155" s="172">
        <v>0</v>
      </c>
      <c r="M155" s="172">
        <v>0</v>
      </c>
      <c r="N155" s="172">
        <v>0</v>
      </c>
      <c r="O155" s="195">
        <v>28</v>
      </c>
      <c r="P155" s="195">
        <v>62</v>
      </c>
      <c r="Q155" s="251">
        <v>0</v>
      </c>
      <c r="R155" s="251">
        <v>33.40000000000001</v>
      </c>
      <c r="S155" s="251">
        <v>13.2</v>
      </c>
      <c r="T155" s="251">
        <v>2.4</v>
      </c>
      <c r="U155" s="251">
        <v>5.42</v>
      </c>
      <c r="V155" s="251">
        <v>215.05999999999997</v>
      </c>
      <c r="W155" s="251">
        <v>90.36000000000003</v>
      </c>
      <c r="X155" s="251">
        <v>3</v>
      </c>
      <c r="Y155" s="251">
        <v>0</v>
      </c>
      <c r="Z155" s="251">
        <v>0</v>
      </c>
      <c r="AA155" s="251">
        <v>0</v>
      </c>
      <c r="AB155" s="251">
        <v>0</v>
      </c>
      <c r="AC155" s="251">
        <v>9.239999999999998</v>
      </c>
      <c r="AD155" s="251">
        <v>84.34000000000005</v>
      </c>
      <c r="AE155" s="251">
        <v>41.92</v>
      </c>
      <c r="AF155" s="251">
        <v>1.2</v>
      </c>
      <c r="AG155" s="207">
        <v>0</v>
      </c>
      <c r="AH155" s="207">
        <v>0</v>
      </c>
      <c r="AI155" s="207">
        <v>0</v>
      </c>
      <c r="AJ155" s="207">
        <v>179.55683999999997</v>
      </c>
      <c r="AK155" s="207">
        <v>844.9705059999989</v>
      </c>
      <c r="AL155" s="207">
        <v>296.0494709999995</v>
      </c>
      <c r="AM155" s="207">
        <v>40.94631499999999</v>
      </c>
      <c r="AN155" s="207">
        <v>1.7999999999999998</v>
      </c>
      <c r="AO155" s="207">
        <v>1.2</v>
      </c>
      <c r="AP155" s="207">
        <v>0</v>
      </c>
      <c r="AQ155" s="207">
        <v>22.580000000000002</v>
      </c>
      <c r="AR155" s="207">
        <v>15.479999999999997</v>
      </c>
      <c r="AS155" s="207">
        <v>0.6</v>
      </c>
      <c r="AT155" s="207">
        <v>0</v>
      </c>
      <c r="AU155" s="207">
        <v>0</v>
      </c>
      <c r="AV155" s="207">
        <v>0</v>
      </c>
      <c r="AW155" s="207">
        <v>13.7</v>
      </c>
      <c r="AX155" s="207">
        <v>3.12</v>
      </c>
      <c r="AY155" s="207">
        <v>0</v>
      </c>
      <c r="AZ155" s="207">
        <v>0</v>
      </c>
      <c r="BA155" s="207">
        <v>0</v>
      </c>
      <c r="BB155" s="207">
        <v>68.71999999999996</v>
      </c>
      <c r="BC155" s="207">
        <v>16.525262999999995</v>
      </c>
      <c r="BD155" s="207">
        <v>0</v>
      </c>
      <c r="BE155" s="251">
        <v>0</v>
      </c>
      <c r="BF155" s="251">
        <v>27.599999999999998</v>
      </c>
      <c r="BG155" s="251">
        <v>12.48</v>
      </c>
      <c r="BH155" s="251">
        <v>0.6</v>
      </c>
      <c r="BI155" s="251">
        <v>0</v>
      </c>
      <c r="BJ155" s="251">
        <v>156</v>
      </c>
      <c r="BK155" s="251">
        <v>57.96</v>
      </c>
      <c r="BL155" s="251">
        <v>0</v>
      </c>
      <c r="BM155" s="251">
        <v>0</v>
      </c>
      <c r="BN155" s="251">
        <v>0</v>
      </c>
      <c r="BO155" s="251">
        <v>0</v>
      </c>
      <c r="BP155" s="251">
        <v>0</v>
      </c>
      <c r="BQ155" s="251">
        <v>14.639999999999999</v>
      </c>
      <c r="BR155" s="251">
        <v>126.25999919999998</v>
      </c>
      <c r="BS155" s="251">
        <v>68.87999939999999</v>
      </c>
      <c r="BT155" s="251">
        <v>4.08</v>
      </c>
      <c r="BU155" s="251">
        <v>0</v>
      </c>
      <c r="BV155" s="251">
        <v>0</v>
      </c>
      <c r="BW155" s="251">
        <v>0</v>
      </c>
      <c r="BX155" s="251">
        <v>172.2520008000001</v>
      </c>
      <c r="BY155" s="251">
        <v>844.8712656000014</v>
      </c>
      <c r="BZ155" s="251">
        <v>272.96342160000023</v>
      </c>
      <c r="CA155" s="251">
        <v>40.601052</v>
      </c>
      <c r="CB155" s="251">
        <v>1.2</v>
      </c>
      <c r="CC155" s="251">
        <v>2.4</v>
      </c>
      <c r="CD155" s="251">
        <v>0</v>
      </c>
      <c r="CE155" s="251">
        <v>23.16</v>
      </c>
      <c r="CF155" s="251">
        <v>9.6</v>
      </c>
      <c r="CG155" s="251">
        <v>0</v>
      </c>
      <c r="CH155" s="251">
        <v>0</v>
      </c>
      <c r="CI155" s="251">
        <v>0</v>
      </c>
      <c r="CJ155" s="251">
        <v>0</v>
      </c>
      <c r="CK155" s="251">
        <v>18.4000002</v>
      </c>
      <c r="CL155" s="251">
        <v>8.119999799999999</v>
      </c>
      <c r="CM155" s="251">
        <v>0</v>
      </c>
      <c r="CN155" s="251">
        <v>0</v>
      </c>
      <c r="CO155" s="251">
        <v>0</v>
      </c>
      <c r="CP155" s="251">
        <v>77.34105239999998</v>
      </c>
      <c r="CQ155" s="251">
        <v>19.6000002</v>
      </c>
      <c r="CR155" s="251">
        <v>0</v>
      </c>
      <c r="CS155" s="281">
        <v>21.22222</v>
      </c>
      <c r="CT155" s="281">
        <v>11.500003333333336</v>
      </c>
      <c r="CU155" s="281">
        <v>1.6666666666666667</v>
      </c>
      <c r="CV155" s="281">
        <v>94.16666666666667</v>
      </c>
      <c r="CW155" s="281">
        <v>45.66666666666667</v>
      </c>
      <c r="CX155" s="281">
        <v>0</v>
      </c>
      <c r="CY155" s="281">
        <v>0</v>
      </c>
      <c r="CZ155" s="281">
        <v>0</v>
      </c>
      <c r="DA155" s="281">
        <v>0</v>
      </c>
      <c r="DB155" s="281">
        <v>77.11111666666666</v>
      </c>
      <c r="DC155" s="281">
        <v>48.55556000000001</v>
      </c>
      <c r="DD155" s="281">
        <v>1.25</v>
      </c>
      <c r="DE155" s="281">
        <v>1406.4166983333344</v>
      </c>
      <c r="DF155" s="281">
        <v>469.41667833333383</v>
      </c>
      <c r="DG155" s="281">
        <v>50.694445000000016</v>
      </c>
    </row>
    <row r="156" spans="2:73" ht="14.25">
      <c r="B156" s="233"/>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BE156" s="164"/>
      <c r="BF156" s="164"/>
      <c r="BG156" s="164"/>
      <c r="BH156" s="164"/>
      <c r="BI156" s="164"/>
      <c r="BJ156" s="164"/>
      <c r="BK156" s="164"/>
      <c r="BL156" s="164"/>
      <c r="BM156" s="164"/>
      <c r="BN156" s="164"/>
      <c r="BO156" s="164"/>
      <c r="BP156" s="164"/>
      <c r="BQ156" s="164"/>
      <c r="BR156" s="164"/>
      <c r="BS156" s="164"/>
      <c r="BT156" s="164"/>
      <c r="BU156" s="164"/>
    </row>
  </sheetData>
  <sheetProtection autoFilter="0"/>
  <autoFilter ref="A4:AM155"/>
  <mergeCells count="27">
    <mergeCell ref="CS1:DG1"/>
    <mergeCell ref="CS2:DD2"/>
    <mergeCell ref="DE2:DG2"/>
    <mergeCell ref="CS3:CU3"/>
    <mergeCell ref="CV3:CX3"/>
    <mergeCell ref="CY3:DA3"/>
    <mergeCell ref="DB3:DD3"/>
    <mergeCell ref="CB1:CR1"/>
    <mergeCell ref="BX2:CA2"/>
    <mergeCell ref="CB2:CM2"/>
    <mergeCell ref="CP2:CR2"/>
    <mergeCell ref="CB3:CD3"/>
    <mergeCell ref="CE3:CG3"/>
    <mergeCell ref="CH3:CJ3"/>
    <mergeCell ref="CK3:CM3"/>
    <mergeCell ref="CN3:CO3"/>
    <mergeCell ref="CP3:CR3"/>
    <mergeCell ref="AZ3:BA3"/>
    <mergeCell ref="AN1:BD1"/>
    <mergeCell ref="BB2:BD2"/>
    <mergeCell ref="AN2:AY2"/>
    <mergeCell ref="AJ2:AM2"/>
    <mergeCell ref="AT3:AV3"/>
    <mergeCell ref="AN3:AP3"/>
    <mergeCell ref="AQ3:AS3"/>
    <mergeCell ref="AW3:AY3"/>
    <mergeCell ref="BB3:BD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sswift</dc:creator>
  <cp:keywords/>
  <dc:description/>
  <cp:lastModifiedBy>JAMES, Timothy</cp:lastModifiedBy>
  <cp:lastPrinted>2012-08-13T14:55:38Z</cp:lastPrinted>
  <dcterms:created xsi:type="dcterms:W3CDTF">2012-08-13T14:17:16Z</dcterms:created>
  <dcterms:modified xsi:type="dcterms:W3CDTF">2018-07-23T17:24:33Z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