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505" yWindow="45" windowWidth="14310" windowHeight="12180" tabRatio="895"/>
  </bookViews>
  <sheets>
    <sheet name="Table1.2a" sheetId="19" r:id="rId1"/>
    <sheet name="Chart Inco" sheetId="18" state="hidden" r:id="rId2"/>
    <sheet name="Table 2.3" sheetId="17" state="hidden" r:id="rId3"/>
  </sheets>
  <calcPr calcId="145621"/>
</workbook>
</file>

<file path=xl/calcChain.xml><?xml version="1.0" encoding="utf-8"?>
<calcChain xmlns="http://schemas.openxmlformats.org/spreadsheetml/2006/main">
  <c r="B21" i="18" l="1"/>
  <c r="B20" i="18"/>
  <c r="G9" i="18"/>
  <c r="G8" i="18"/>
  <c r="B10" i="18"/>
  <c r="G7" i="18"/>
  <c r="B7" i="18"/>
  <c r="G6" i="18"/>
  <c r="G5" i="18"/>
  <c r="G4" i="18"/>
  <c r="B30" i="18"/>
  <c r="C30" i="18"/>
  <c r="C26" i="18"/>
  <c r="C21" i="18"/>
  <c r="C17" i="18"/>
  <c r="C13" i="18"/>
  <c r="C6" i="18"/>
  <c r="C14" i="18"/>
  <c r="C27" i="18"/>
  <c r="C7" i="18"/>
  <c r="C18" i="18"/>
  <c r="C23" i="18"/>
  <c r="C4" i="18"/>
  <c r="C10" i="18"/>
  <c r="C15" i="18"/>
  <c r="C19" i="18"/>
  <c r="C24" i="18"/>
  <c r="C28" i="18"/>
  <c r="C5" i="18"/>
  <c r="C11" i="18"/>
  <c r="C16" i="18"/>
  <c r="C20" i="18"/>
  <c r="C25" i="18"/>
</calcChain>
</file>

<file path=xl/sharedStrings.xml><?xml version="1.0" encoding="utf-8"?>
<sst xmlns="http://schemas.openxmlformats.org/spreadsheetml/2006/main" count="83" uniqueCount="48">
  <si>
    <t>Other</t>
  </si>
  <si>
    <t>Council Tax</t>
  </si>
  <si>
    <t>£ million</t>
  </si>
  <si>
    <t>of which</t>
  </si>
  <si>
    <t>Revenue Support Grant to Local Authorities</t>
  </si>
  <si>
    <t>Increase in borrowing</t>
  </si>
  <si>
    <t>%</t>
  </si>
  <si>
    <t>Table</t>
  </si>
  <si>
    <t>Government Funded</t>
  </si>
  <si>
    <t>National Non-Domestic Rates</t>
  </si>
  <si>
    <t>Hypothecated Revenue Grants</t>
  </si>
  <si>
    <t>Hypothecated Capital Grants</t>
  </si>
  <si>
    <t>Local Authority Funded</t>
  </si>
  <si>
    <t>Council Tax (a)</t>
  </si>
  <si>
    <t>Revenue from services</t>
  </si>
  <si>
    <t>Sales, Fees and Charges (General Fund Revenue)</t>
  </si>
  <si>
    <t>Rents (Housing Revenue Account)</t>
  </si>
  <si>
    <t>Sales, Fees and Charges (Trading Services Revenue)</t>
  </si>
  <si>
    <t>Other Income (General Fund Revenue) and Adjustments (b)</t>
  </si>
  <si>
    <t>Other Income (Housing Revenue Account)</t>
  </si>
  <si>
    <t>Other Income (Trading Services Revenue)</t>
  </si>
  <si>
    <t>Proceeds from disposals</t>
  </si>
  <si>
    <t>External Interest Receipts (excluding (c) )</t>
  </si>
  <si>
    <t>Notional Borrowing i.r.o. Credit cover</t>
  </si>
  <si>
    <t>Increase in investments</t>
  </si>
  <si>
    <t>Net change in capital creditors</t>
  </si>
  <si>
    <t>Other Grants and contributions</t>
  </si>
  <si>
    <t>Accruals adjustment and balancing item</t>
  </si>
  <si>
    <t>All income</t>
  </si>
  <si>
    <t>(a) Includes amounts financed by council tax benefit grant.</t>
  </si>
  <si>
    <t xml:space="preserve">(b) &amp; (c) Please see Table 2.1 double accounting adjustments (2) &amp; (3) respectively. </t>
  </si>
  <si>
    <t>Hypothecated Grants</t>
  </si>
  <si>
    <t>Charges for services</t>
  </si>
  <si>
    <t>(a) The count of precepting authorities excludes parish councils.</t>
  </si>
  <si>
    <t>Metropolitan areas</t>
  </si>
  <si>
    <t>London</t>
  </si>
  <si>
    <t>England</t>
  </si>
  <si>
    <t>Shire areas</t>
  </si>
  <si>
    <t>All authorities</t>
  </si>
  <si>
    <t>Billing authorities</t>
  </si>
  <si>
    <r>
      <t>Major precepting authorities</t>
    </r>
    <r>
      <rPr>
        <b/>
        <vertAlign val="superscript"/>
        <sz val="10"/>
        <rFont val="Arial"/>
        <family val="2"/>
      </rPr>
      <t xml:space="preserve"> (a)</t>
    </r>
  </si>
  <si>
    <r>
      <t>Other authorities</t>
    </r>
    <r>
      <rPr>
        <vertAlign val="superscript"/>
        <sz val="10"/>
        <rFont val="Arial"/>
        <family val="2"/>
      </rPr>
      <t>(b)</t>
    </r>
  </si>
  <si>
    <t>Parish Level</t>
  </si>
  <si>
    <t>(c) includes non-zero precepting authorities only</t>
  </si>
  <si>
    <t>Local authority level</t>
  </si>
  <si>
    <r>
      <t xml:space="preserve">Parishes </t>
    </r>
    <r>
      <rPr>
        <b/>
        <vertAlign val="superscript"/>
        <sz val="10"/>
        <rFont val="Arial"/>
        <family val="2"/>
      </rPr>
      <t>(c)</t>
    </r>
  </si>
  <si>
    <t>(b) Other authorities are parks, waste and combined authorities</t>
  </si>
  <si>
    <t xml:space="preserve"> Table 1.2a: Billing, major precepting and other authorities, England as at 1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</si>
</sst>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;\(#,##0\)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Swis721 BT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2" fillId="0" borderId="1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165" fontId="0" fillId="0" borderId="0" xfId="0" applyNumberFormat="1" applyBorder="1"/>
    <xf numFmtId="3" fontId="0" fillId="0" borderId="0" xfId="0" applyNumberFormat="1"/>
    <xf numFmtId="0" fontId="3" fillId="0" borderId="2" xfId="0" applyFont="1" applyBorder="1"/>
    <xf numFmtId="0" fontId="2" fillId="0" borderId="4" xfId="0" applyFont="1" applyBorder="1"/>
    <xf numFmtId="0" fontId="0" fillId="0" borderId="5" xfId="0" applyBorder="1"/>
    <xf numFmtId="0" fontId="7" fillId="0" borderId="0" xfId="0" applyFont="1"/>
    <xf numFmtId="165" fontId="0" fillId="0" borderId="0" xfId="0" applyNumberFormat="1"/>
    <xf numFmtId="0" fontId="0" fillId="0" borderId="4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165" fontId="0" fillId="2" borderId="0" xfId="0" applyNumberFormat="1" applyFill="1" applyBorder="1"/>
    <xf numFmtId="3" fontId="0" fillId="0" borderId="3" xfId="0" applyNumberFormat="1" applyBorder="1"/>
    <xf numFmtId="0" fontId="0" fillId="0" borderId="2" xfId="0" applyBorder="1" applyAlignment="1">
      <alignment horizontal="left" indent="1"/>
    </xf>
    <xf numFmtId="165" fontId="2" fillId="0" borderId="6" xfId="0" applyNumberFormat="1" applyFont="1" applyBorder="1"/>
    <xf numFmtId="0" fontId="0" fillId="0" borderId="8" xfId="0" applyBorder="1"/>
    <xf numFmtId="0" fontId="7" fillId="0" borderId="0" xfId="0" applyFont="1" applyBorder="1"/>
    <xf numFmtId="0" fontId="7" fillId="0" borderId="3" xfId="0" applyFont="1" applyBorder="1" applyAlignment="1">
      <alignment horizontal="right"/>
    </xf>
    <xf numFmtId="0" fontId="3" fillId="0" borderId="4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" fontId="0" fillId="0" borderId="6" xfId="0" applyNumberFormat="1" applyFill="1" applyBorder="1"/>
    <xf numFmtId="0" fontId="12" fillId="0" borderId="0" xfId="0" applyFont="1" applyBorder="1"/>
    <xf numFmtId="3" fontId="1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5" fillId="0" borderId="5" xfId="0" quotePrefix="1" applyFont="1" applyBorder="1" applyAlignment="1">
      <alignment horizontal="left"/>
    </xf>
    <xf numFmtId="0" fontId="0" fillId="0" borderId="7" xfId="0" applyBorder="1"/>
    <xf numFmtId="0" fontId="5" fillId="0" borderId="7" xfId="0" quotePrefix="1" applyFont="1" applyBorder="1" applyAlignment="1">
      <alignment horizontal="left"/>
    </xf>
    <xf numFmtId="0" fontId="0" fillId="0" borderId="6" xfId="0" applyFill="1" applyBorder="1" applyAlignment="1">
      <alignment horizontal="right"/>
    </xf>
    <xf numFmtId="3" fontId="0" fillId="0" borderId="7" xfId="0" applyNumberFormat="1" applyBorder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/>
    <xf numFmtId="1" fontId="13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164" fontId="1" fillId="0" borderId="0" xfId="0" quotePrefix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1" fontId="14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3" xfId="0" applyFont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5" fillId="0" borderId="12" xfId="0" quotePrefix="1" applyFont="1" applyFill="1" applyBorder="1" applyAlignment="1">
      <alignment horizontal="left"/>
    </xf>
    <xf numFmtId="0" fontId="12" fillId="0" borderId="6" xfId="0" applyFont="1" applyBorder="1"/>
    <xf numFmtId="0" fontId="4" fillId="0" borderId="4" xfId="0" quotePrefix="1" applyFont="1" applyFill="1" applyBorder="1" applyAlignment="1">
      <alignment horizontal="left" vertical="center"/>
    </xf>
    <xf numFmtId="0" fontId="4" fillId="0" borderId="6" xfId="0" quotePrefix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16" fillId="0" borderId="8" xfId="0" applyFont="1" applyBorder="1" applyAlignment="1">
      <alignment horizontal="center"/>
    </xf>
    <xf numFmtId="0" fontId="4" fillId="3" borderId="5" xfId="0" quotePrefix="1" applyFont="1" applyFill="1" applyBorder="1" applyAlignment="1">
      <alignment horizontal="left" vertical="center"/>
    </xf>
    <xf numFmtId="0" fontId="4" fillId="3" borderId="7" xfId="0" quotePrefix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5" fillId="0" borderId="2" xfId="0" applyFont="1" applyBorder="1"/>
    <xf numFmtId="14" fontId="1" fillId="0" borderId="0" xfId="0" applyNumberFormat="1" applyFont="1"/>
    <xf numFmtId="0" fontId="9" fillId="4" borderId="9" xfId="0" quotePrefix="1" applyFont="1" applyFill="1" applyBorder="1" applyAlignment="1">
      <alignment horizontal="left" vertical="center"/>
    </xf>
    <xf numFmtId="0" fontId="4" fillId="4" borderId="10" xfId="0" quotePrefix="1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</cellXfs>
  <cellStyles count="2">
    <cellStyle name="%" xfId="1"/>
    <cellStyle name="Normal" xfId="0" builtinId="0"/>
  </cellStyles>
  <dxfs count="0"/>
  <tableStyles count="0" defaultTableStyle="TableStyleMedium2" defaultPivotStyle="PivotStyleLight16"/>
  <colors>
    <mruColors>
      <color rgb="FF8000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Local authority gross income by source 2000/01</a:t>
            </a:r>
          </a:p>
        </c:rich>
      </c:tx>
      <c:layout>
        <c:manualLayout>
          <c:xMode val="edge"/>
          <c:yMode val="edge"/>
          <c:x val="0.24181626187961985"/>
          <c:y val="2.9535864978902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66314677930304"/>
          <c:y val="0.24050682462013906"/>
          <c:w val="0.25237592397043296"/>
          <c:h val="0.5042204481071336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'Chart Inco'!$F$4:$F$9</c:f>
              <c:strCache>
                <c:ptCount val="6"/>
                <c:pt idx="0">
                  <c:v>Revenue Support Grant to Local Authorities</c:v>
                </c:pt>
                <c:pt idx="1">
                  <c:v>National Non-Domestic Rates</c:v>
                </c:pt>
                <c:pt idx="2">
                  <c:v>Hypothecated Grants</c:v>
                </c:pt>
                <c:pt idx="3">
                  <c:v>Council Tax</c:v>
                </c:pt>
                <c:pt idx="4">
                  <c:v>Charges for services</c:v>
                </c:pt>
                <c:pt idx="5">
                  <c:v>Other</c:v>
                </c:pt>
              </c:strCache>
            </c:strRef>
          </c:cat>
          <c:val>
            <c:numRef>
              <c:f>'Chart Inco'!$G$4:$G$9</c:f>
              <c:numCache>
                <c:formatCode>#,##0;\(#,##0\)</c:formatCode>
                <c:ptCount val="6"/>
                <c:pt idx="0">
                  <c:v>19889</c:v>
                </c:pt>
                <c:pt idx="1">
                  <c:v>15400</c:v>
                </c:pt>
                <c:pt idx="2">
                  <c:v>18812</c:v>
                </c:pt>
                <c:pt idx="3">
                  <c:v>13971</c:v>
                </c:pt>
                <c:pt idx="4">
                  <c:v>16194</c:v>
                </c:pt>
                <c:pt idx="5">
                  <c:v>5913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76200</xdr:rowOff>
    </xdr:from>
    <xdr:to>
      <xdr:col>3</xdr:col>
      <xdr:colOff>819150</xdr:colOff>
      <xdr:row>1</xdr:row>
      <xdr:rowOff>76200</xdr:rowOff>
    </xdr:to>
    <xdr:sp macro="" textlink="">
      <xdr:nvSpPr>
        <xdr:cNvPr id="7171" name="Line 1"/>
        <xdr:cNvSpPr>
          <a:spLocks noChangeShapeType="1"/>
        </xdr:cNvSpPr>
      </xdr:nvSpPr>
      <xdr:spPr bwMode="auto">
        <a:xfrm>
          <a:off x="28575" y="238125"/>
          <a:ext cx="5981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1762125</xdr:colOff>
      <xdr:row>6</xdr:row>
      <xdr:rowOff>104775</xdr:rowOff>
    </xdr:from>
    <xdr:to>
      <xdr:col>8</xdr:col>
      <xdr:colOff>504825</xdr:colOff>
      <xdr:row>34</xdr:row>
      <xdr:rowOff>85725</xdr:rowOff>
    </xdr:to>
    <xdr:graphicFrame macro="">
      <xdr:nvGraphicFramePr>
        <xdr:cNvPr id="71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76200</xdr:rowOff>
    </xdr:from>
    <xdr:to>
      <xdr:col>3</xdr:col>
      <xdr:colOff>819150</xdr:colOff>
      <xdr:row>1</xdr:row>
      <xdr:rowOff>76200</xdr:rowOff>
    </xdr:to>
    <xdr:sp macro="" textlink="">
      <xdr:nvSpPr>
        <xdr:cNvPr id="6146" name="Line 1"/>
        <xdr:cNvSpPr>
          <a:spLocks noChangeShapeType="1"/>
        </xdr:cNvSpPr>
      </xdr:nvSpPr>
      <xdr:spPr bwMode="auto">
        <a:xfrm>
          <a:off x="28575" y="238125"/>
          <a:ext cx="5981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tabSelected="1" workbookViewId="0"/>
  </sheetViews>
  <sheetFormatPr defaultRowHeight="12.75"/>
  <cols>
    <col min="1" max="1" width="17.28515625" customWidth="1"/>
    <col min="2" max="2" width="3" customWidth="1"/>
    <col min="3" max="6" width="16.5703125" customWidth="1"/>
    <col min="7" max="7" width="1.85546875" customWidth="1"/>
    <col min="8" max="8" width="12.42578125" customWidth="1"/>
    <col min="9" max="9" width="7.5703125" customWidth="1"/>
    <col min="11" max="13" width="10.140625" bestFit="1" customWidth="1"/>
  </cols>
  <sheetData>
    <row r="1" spans="1:13" ht="15.75" customHeight="1">
      <c r="A1" s="72" t="s">
        <v>47</v>
      </c>
      <c r="B1" s="73"/>
      <c r="C1" s="74"/>
      <c r="D1" s="74"/>
      <c r="E1" s="75"/>
      <c r="F1" s="74"/>
      <c r="G1" s="74"/>
      <c r="H1" s="76"/>
      <c r="K1" s="53"/>
    </row>
    <row r="2" spans="1:13" ht="15.75" customHeight="1">
      <c r="A2" s="65"/>
      <c r="B2" s="66"/>
      <c r="C2" s="67"/>
      <c r="D2" s="67"/>
      <c r="E2" s="68"/>
      <c r="F2" s="67"/>
      <c r="G2" s="67"/>
      <c r="H2" s="69"/>
      <c r="K2" s="53"/>
    </row>
    <row r="3" spans="1:13" ht="15.75" customHeight="1">
      <c r="A3" s="61"/>
      <c r="B3" s="62"/>
      <c r="C3" s="77" t="s">
        <v>44</v>
      </c>
      <c r="D3" s="77"/>
      <c r="E3" s="77"/>
      <c r="F3" s="77"/>
      <c r="G3" s="63"/>
      <c r="H3" s="64" t="s">
        <v>42</v>
      </c>
      <c r="I3" s="52"/>
      <c r="K3" s="53"/>
      <c r="L3" s="55"/>
      <c r="M3" s="55"/>
    </row>
    <row r="4" spans="1:13" ht="27" customHeight="1">
      <c r="A4" s="4"/>
      <c r="B4" s="17"/>
      <c r="C4" s="47" t="s">
        <v>39</v>
      </c>
      <c r="D4" s="47" t="s">
        <v>40</v>
      </c>
      <c r="E4" s="47" t="s">
        <v>41</v>
      </c>
      <c r="F4" s="47" t="s">
        <v>38</v>
      </c>
      <c r="G4" s="17"/>
      <c r="H4" s="56" t="s">
        <v>45</v>
      </c>
      <c r="I4" s="49"/>
    </row>
    <row r="5" spans="1:13">
      <c r="A5" s="4" t="s">
        <v>37</v>
      </c>
      <c r="B5" s="36"/>
      <c r="C5" s="43">
        <v>257</v>
      </c>
      <c r="D5" s="43">
        <v>81</v>
      </c>
      <c r="E5" s="43">
        <v>13</v>
      </c>
      <c r="F5" s="44">
        <v>351</v>
      </c>
      <c r="G5" s="50"/>
      <c r="H5" s="57">
        <v>8581</v>
      </c>
      <c r="I5" s="49"/>
      <c r="K5" s="54"/>
    </row>
    <row r="6" spans="1:13">
      <c r="A6" s="4" t="s">
        <v>34</v>
      </c>
      <c r="B6" s="36"/>
      <c r="C6" s="43">
        <v>36</v>
      </c>
      <c r="D6" s="43">
        <v>12</v>
      </c>
      <c r="E6" s="43">
        <v>8</v>
      </c>
      <c r="F6" s="44">
        <v>56</v>
      </c>
      <c r="G6" s="36"/>
      <c r="H6" s="57">
        <v>233</v>
      </c>
      <c r="I6" s="17"/>
      <c r="K6" s="71"/>
    </row>
    <row r="7" spans="1:13">
      <c r="A7" s="4" t="s">
        <v>35</v>
      </c>
      <c r="B7" s="36"/>
      <c r="C7" s="43">
        <v>33</v>
      </c>
      <c r="D7" s="43">
        <v>1</v>
      </c>
      <c r="E7" s="43">
        <v>5</v>
      </c>
      <c r="F7" s="44">
        <v>39</v>
      </c>
      <c r="G7" s="36"/>
      <c r="H7" s="57">
        <v>3</v>
      </c>
      <c r="I7" s="35"/>
      <c r="J7" s="35"/>
    </row>
    <row r="8" spans="1:13">
      <c r="A8" s="6" t="s">
        <v>36</v>
      </c>
      <c r="B8" s="37"/>
      <c r="C8" s="45">
        <v>326</v>
      </c>
      <c r="D8" s="45">
        <v>94</v>
      </c>
      <c r="E8" s="45">
        <v>26</v>
      </c>
      <c r="F8" s="46">
        <v>446</v>
      </c>
      <c r="G8" s="51"/>
      <c r="H8" s="58">
        <v>8817</v>
      </c>
      <c r="I8" s="35"/>
      <c r="J8" s="35"/>
    </row>
    <row r="9" spans="1:13" ht="9.75" customHeight="1">
      <c r="A9" s="14"/>
      <c r="B9" s="15"/>
      <c r="C9" s="33"/>
      <c r="D9" s="33"/>
      <c r="E9" s="33"/>
      <c r="F9" s="41"/>
      <c r="G9" s="41"/>
      <c r="H9" s="26"/>
      <c r="I9" s="48"/>
      <c r="J9" s="35"/>
    </row>
    <row r="10" spans="1:13">
      <c r="A10" s="38" t="s">
        <v>33</v>
      </c>
      <c r="B10" s="40"/>
      <c r="C10" s="39"/>
      <c r="D10" s="39"/>
      <c r="E10" s="39"/>
      <c r="F10" s="42"/>
      <c r="G10" s="42"/>
      <c r="H10" s="5"/>
      <c r="I10" s="32"/>
      <c r="J10" s="32"/>
    </row>
    <row r="11" spans="1:13">
      <c r="A11" s="70" t="s">
        <v>46</v>
      </c>
      <c r="B11" s="34"/>
      <c r="C11" s="1"/>
      <c r="D11" s="1"/>
      <c r="E11" s="1"/>
      <c r="F11" s="1"/>
      <c r="G11" s="1"/>
      <c r="H11" s="5"/>
      <c r="I11" s="1"/>
      <c r="J11" s="1"/>
    </row>
    <row r="12" spans="1:13">
      <c r="A12" s="59" t="s">
        <v>43</v>
      </c>
      <c r="B12" s="60"/>
      <c r="C12" s="15"/>
      <c r="D12" s="15"/>
      <c r="E12" s="15"/>
      <c r="F12" s="15"/>
      <c r="G12" s="15"/>
      <c r="H12" s="26"/>
      <c r="I12" s="1"/>
      <c r="J12" s="1"/>
    </row>
  </sheetData>
  <mergeCells count="1">
    <mergeCell ref="C3:F3"/>
  </mergeCells>
  <pageMargins left="0.75" right="0.75" top="1" bottom="1" header="0.5" footer="0.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3"/>
  <sheetViews>
    <sheetView zoomScale="75" workbookViewId="0">
      <selection activeCell="F3" sqref="F3"/>
    </sheetView>
  </sheetViews>
  <sheetFormatPr defaultRowHeight="12.75"/>
  <cols>
    <col min="1" max="1" width="52.140625" customWidth="1"/>
    <col min="2" max="2" width="16.5703125" style="8" customWidth="1"/>
    <col min="4" max="4" width="12.7109375" customWidth="1"/>
    <col min="6" max="6" width="36.140625" customWidth="1"/>
  </cols>
  <sheetData>
    <row r="1" spans="1:7">
      <c r="A1" s="11"/>
      <c r="B1" s="18" t="s">
        <v>2</v>
      </c>
      <c r="C1" s="19" t="s">
        <v>6</v>
      </c>
      <c r="D1" s="3" t="s">
        <v>7</v>
      </c>
    </row>
    <row r="2" spans="1:7">
      <c r="A2" s="4"/>
      <c r="B2" s="2"/>
      <c r="C2" s="1"/>
      <c r="D2" s="5"/>
    </row>
    <row r="3" spans="1:7">
      <c r="A3" s="6" t="s">
        <v>8</v>
      </c>
      <c r="B3" s="2"/>
      <c r="C3" s="1"/>
      <c r="D3" s="5"/>
    </row>
    <row r="4" spans="1:7">
      <c r="A4" s="4" t="s">
        <v>4</v>
      </c>
      <c r="B4" s="7">
        <v>19889</v>
      </c>
      <c r="C4" s="7">
        <f>(B4/$B$30)*100</f>
        <v>22.055023896916133</v>
      </c>
      <c r="D4" s="5"/>
      <c r="F4" t="s">
        <v>4</v>
      </c>
      <c r="G4" s="13">
        <f>B4</f>
        <v>19889</v>
      </c>
    </row>
    <row r="5" spans="1:7">
      <c r="A5" s="4" t="s">
        <v>9</v>
      </c>
      <c r="B5" s="20">
        <v>15400</v>
      </c>
      <c r="C5" s="7">
        <f>(B5/$B$30)*100</f>
        <v>17.077146564055933</v>
      </c>
      <c r="D5" s="5"/>
      <c r="F5" s="4" t="s">
        <v>9</v>
      </c>
      <c r="G5" s="13">
        <f>B5</f>
        <v>15400</v>
      </c>
    </row>
    <row r="6" spans="1:7">
      <c r="A6" s="4" t="s">
        <v>10</v>
      </c>
      <c r="B6" s="7">
        <v>17123</v>
      </c>
      <c r="C6" s="7">
        <f>(B6/$B$30)*100</f>
        <v>18.98779094911232</v>
      </c>
      <c r="D6" s="5"/>
      <c r="F6" s="4" t="s">
        <v>31</v>
      </c>
      <c r="G6" s="13">
        <f>B6+B7</f>
        <v>18812</v>
      </c>
    </row>
    <row r="7" spans="1:7">
      <c r="A7" s="4" t="s">
        <v>11</v>
      </c>
      <c r="B7" s="21">
        <f>1298+391</f>
        <v>1689</v>
      </c>
      <c r="C7" s="7">
        <f>(B7/$B$30)*100</f>
        <v>1.8729415939409397</v>
      </c>
      <c r="D7" s="5"/>
      <c r="F7" t="s">
        <v>1</v>
      </c>
      <c r="G7" s="13">
        <f>B10</f>
        <v>13971</v>
      </c>
    </row>
    <row r="8" spans="1:7">
      <c r="A8" s="4"/>
      <c r="B8" s="7"/>
      <c r="C8" s="7"/>
      <c r="D8" s="5"/>
      <c r="F8" t="s">
        <v>32</v>
      </c>
      <c r="G8" s="13">
        <f>B11</f>
        <v>16194</v>
      </c>
    </row>
    <row r="9" spans="1:7">
      <c r="A9" s="6" t="s">
        <v>12</v>
      </c>
      <c r="B9" s="7"/>
      <c r="C9" s="7"/>
      <c r="D9" s="5"/>
      <c r="F9" t="s">
        <v>0</v>
      </c>
      <c r="G9" s="13">
        <f>B21+B20+B19</f>
        <v>5913</v>
      </c>
    </row>
    <row r="10" spans="1:7">
      <c r="A10" s="4" t="s">
        <v>13</v>
      </c>
      <c r="B10" s="22">
        <f>12089+1882</f>
        <v>13971</v>
      </c>
      <c r="C10" s="7">
        <f>(B10/$B$30)*100</f>
        <v>15.492520431586069</v>
      </c>
      <c r="D10" s="5"/>
    </row>
    <row r="11" spans="1:7">
      <c r="A11" s="4" t="s">
        <v>14</v>
      </c>
      <c r="B11" s="7">
        <v>16194</v>
      </c>
      <c r="C11" s="7">
        <f>(B11/$B$30)*100</f>
        <v>17.957617627163753</v>
      </c>
      <c r="D11" s="23"/>
    </row>
    <row r="12" spans="1:7">
      <c r="A12" s="4" t="s">
        <v>3</v>
      </c>
      <c r="B12" s="7"/>
      <c r="C12" s="7"/>
      <c r="D12" s="23"/>
    </row>
    <row r="13" spans="1:7">
      <c r="A13" s="24" t="s">
        <v>15</v>
      </c>
      <c r="B13" s="7">
        <v>7335</v>
      </c>
      <c r="C13" s="7">
        <f t="shared" ref="C13:C21" si="0">(B13/$B$30)*100</f>
        <v>8.1338227303474202</v>
      </c>
      <c r="D13" s="5"/>
    </row>
    <row r="14" spans="1:7">
      <c r="A14" s="24" t="s">
        <v>16</v>
      </c>
      <c r="B14" s="7">
        <v>2958</v>
      </c>
      <c r="C14" s="7">
        <f t="shared" si="0"/>
        <v>3.2801428270439899</v>
      </c>
      <c r="D14" s="5"/>
    </row>
    <row r="15" spans="1:7">
      <c r="A15" s="24" t="s">
        <v>17</v>
      </c>
      <c r="B15" s="7">
        <v>808</v>
      </c>
      <c r="C15" s="7">
        <f t="shared" si="0"/>
        <v>0.89599574180241526</v>
      </c>
      <c r="D15" s="5"/>
    </row>
    <row r="16" spans="1:7">
      <c r="A16" s="24" t="s">
        <v>18</v>
      </c>
      <c r="B16" s="7">
        <v>4463</v>
      </c>
      <c r="C16" s="7">
        <f t="shared" si="0"/>
        <v>4.9490457867130928</v>
      </c>
      <c r="D16" s="5"/>
    </row>
    <row r="17" spans="1:9">
      <c r="A17" s="24" t="s">
        <v>19</v>
      </c>
      <c r="B17" s="7">
        <v>475</v>
      </c>
      <c r="C17" s="7">
        <f t="shared" si="0"/>
        <v>0.5267301699952317</v>
      </c>
      <c r="D17" s="5"/>
    </row>
    <row r="18" spans="1:9">
      <c r="A18" s="24" t="s">
        <v>20</v>
      </c>
      <c r="B18" s="7">
        <v>155</v>
      </c>
      <c r="C18" s="7">
        <f t="shared" si="0"/>
        <v>0.17188037126160191</v>
      </c>
      <c r="D18" s="5"/>
    </row>
    <row r="19" spans="1:9">
      <c r="A19" s="4" t="s">
        <v>21</v>
      </c>
      <c r="B19" s="21">
        <v>3500</v>
      </c>
      <c r="C19" s="7">
        <f t="shared" si="0"/>
        <v>3.8811696736490755</v>
      </c>
      <c r="D19" s="5"/>
    </row>
    <row r="20" spans="1:9">
      <c r="A20" s="4" t="s">
        <v>22</v>
      </c>
      <c r="B20" s="7">
        <f>895-12</f>
        <v>883</v>
      </c>
      <c r="C20" s="7">
        <f t="shared" si="0"/>
        <v>0.97916366338060978</v>
      </c>
      <c r="D20" s="5"/>
    </row>
    <row r="21" spans="1:9">
      <c r="A21" s="4" t="s">
        <v>0</v>
      </c>
      <c r="B21" s="7">
        <f>SUM(B23:B28)</f>
        <v>1530</v>
      </c>
      <c r="C21" s="7">
        <f t="shared" si="0"/>
        <v>1.6966256001951674</v>
      </c>
      <c r="D21" s="5"/>
    </row>
    <row r="22" spans="1:9">
      <c r="A22" s="4" t="s">
        <v>3</v>
      </c>
      <c r="B22" s="7"/>
      <c r="C22" s="7"/>
      <c r="D22" s="5"/>
    </row>
    <row r="23" spans="1:9">
      <c r="A23" s="24" t="s">
        <v>23</v>
      </c>
      <c r="B23" s="7">
        <v>15</v>
      </c>
      <c r="C23" s="7">
        <f t="shared" ref="C23:C28" si="1">(B23/$B$30)*100</f>
        <v>1.6633584315638897E-2</v>
      </c>
      <c r="D23" s="5"/>
    </row>
    <row r="24" spans="1:9">
      <c r="A24" s="24" t="s">
        <v>5</v>
      </c>
      <c r="B24" s="7">
        <v>515</v>
      </c>
      <c r="C24" s="7">
        <f t="shared" si="1"/>
        <v>0.57108639483693546</v>
      </c>
      <c r="D24" s="5"/>
    </row>
    <row r="25" spans="1:9">
      <c r="A25" s="24" t="s">
        <v>24</v>
      </c>
      <c r="B25" s="7">
        <v>-1245</v>
      </c>
      <c r="C25" s="7">
        <f t="shared" si="1"/>
        <v>-1.3805874981980284</v>
      </c>
      <c r="D25" s="5"/>
    </row>
    <row r="26" spans="1:9">
      <c r="A26" s="24" t="s">
        <v>25</v>
      </c>
      <c r="B26" s="21">
        <v>12</v>
      </c>
      <c r="C26" s="7">
        <f t="shared" si="1"/>
        <v>1.3306867452511115E-2</v>
      </c>
      <c r="D26" s="5"/>
    </row>
    <row r="27" spans="1:9">
      <c r="A27" s="24" t="s">
        <v>26</v>
      </c>
      <c r="B27" s="21">
        <v>785</v>
      </c>
      <c r="C27" s="7">
        <f t="shared" si="1"/>
        <v>0.87049091251843558</v>
      </c>
      <c r="D27" s="5"/>
    </row>
    <row r="28" spans="1:9">
      <c r="A28" s="24" t="s">
        <v>27</v>
      </c>
      <c r="B28" s="7">
        <v>1448</v>
      </c>
      <c r="C28" s="7">
        <f t="shared" si="1"/>
        <v>1.6056953392696749</v>
      </c>
      <c r="D28" s="5"/>
    </row>
    <row r="29" spans="1:9">
      <c r="A29" s="4"/>
      <c r="B29" s="7"/>
      <c r="C29" s="7"/>
      <c r="D29" s="5"/>
    </row>
    <row r="30" spans="1:9">
      <c r="A30" s="10" t="s">
        <v>28</v>
      </c>
      <c r="B30" s="25">
        <f>B4+B5+B6+B7+B10+B11+B19+B20+B21</f>
        <v>90179</v>
      </c>
      <c r="C30" s="25">
        <f>(B30/$B$30)*100</f>
        <v>100</v>
      </c>
      <c r="D30" s="26"/>
    </row>
    <row r="31" spans="1:9">
      <c r="A31" s="9" t="s">
        <v>29</v>
      </c>
      <c r="B31" s="27"/>
      <c r="C31" s="27"/>
      <c r="D31" s="28"/>
      <c r="E31" s="12"/>
      <c r="F31" s="12"/>
      <c r="G31" s="12"/>
      <c r="H31" s="12"/>
      <c r="I31" s="12"/>
    </row>
    <row r="32" spans="1:9">
      <c r="A32" s="29" t="s">
        <v>30</v>
      </c>
      <c r="B32" s="30"/>
      <c r="C32" s="30"/>
      <c r="D32" s="31"/>
      <c r="E32" s="12"/>
      <c r="F32" s="12"/>
      <c r="G32" s="12"/>
      <c r="H32" s="12"/>
      <c r="I32" s="12"/>
    </row>
    <row r="33" spans="1:9">
      <c r="A33" s="12"/>
      <c r="B33" s="12"/>
      <c r="C33" s="12"/>
      <c r="D33" s="16"/>
      <c r="E33" s="12"/>
      <c r="F33" s="12"/>
      <c r="G33" s="12"/>
      <c r="H33" s="12"/>
      <c r="I33" s="12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33"/>
  <sheetViews>
    <sheetView showGridLines="0" workbookViewId="0">
      <selection activeCell="A19" sqref="A19"/>
    </sheetView>
  </sheetViews>
  <sheetFormatPr defaultRowHeight="12.75"/>
  <cols>
    <col min="1" max="1" width="52.140625" customWidth="1"/>
    <col min="2" max="2" width="16.5703125" style="8" customWidth="1"/>
    <col min="4" max="4" width="12.7109375" customWidth="1"/>
  </cols>
  <sheetData>
    <row r="1" spans="1:4">
      <c r="A1" s="11"/>
      <c r="B1" s="18" t="s">
        <v>2</v>
      </c>
      <c r="C1" s="19" t="s">
        <v>6</v>
      </c>
      <c r="D1" s="3" t="s">
        <v>7</v>
      </c>
    </row>
    <row r="2" spans="1:4">
      <c r="A2" s="4"/>
      <c r="B2" s="2"/>
      <c r="C2" s="1"/>
      <c r="D2" s="5"/>
    </row>
    <row r="3" spans="1:4">
      <c r="A3" s="6" t="s">
        <v>8</v>
      </c>
      <c r="B3" s="2"/>
      <c r="C3" s="1"/>
      <c r="D3" s="5"/>
    </row>
    <row r="4" spans="1:4">
      <c r="A4" s="4" t="s">
        <v>4</v>
      </c>
      <c r="B4" s="7">
        <v>19889</v>
      </c>
      <c r="C4" s="7">
        <v>22.055023896916133</v>
      </c>
      <c r="D4" s="5"/>
    </row>
    <row r="5" spans="1:4">
      <c r="A5" s="4" t="s">
        <v>9</v>
      </c>
      <c r="B5" s="20">
        <v>15400</v>
      </c>
      <c r="C5" s="7">
        <v>17.077146564055933</v>
      </c>
      <c r="D5" s="5"/>
    </row>
    <row r="6" spans="1:4">
      <c r="A6" s="4" t="s">
        <v>10</v>
      </c>
      <c r="B6" s="7">
        <v>17123</v>
      </c>
      <c r="C6" s="7">
        <v>18.98779094911232</v>
      </c>
      <c r="D6" s="5"/>
    </row>
    <row r="7" spans="1:4">
      <c r="A7" s="4" t="s">
        <v>11</v>
      </c>
      <c r="B7" s="21">
        <v>1689</v>
      </c>
      <c r="C7" s="7">
        <v>1.8729415939409397</v>
      </c>
      <c r="D7" s="5"/>
    </row>
    <row r="8" spans="1:4">
      <c r="A8" s="4"/>
      <c r="B8" s="7"/>
      <c r="C8" s="7"/>
      <c r="D8" s="5"/>
    </row>
    <row r="9" spans="1:4">
      <c r="A9" s="6" t="s">
        <v>12</v>
      </c>
      <c r="B9" s="7"/>
      <c r="C9" s="7"/>
      <c r="D9" s="5"/>
    </row>
    <row r="10" spans="1:4">
      <c r="A10" s="4" t="s">
        <v>13</v>
      </c>
      <c r="B10" s="22">
        <v>13971</v>
      </c>
      <c r="C10" s="7">
        <v>15.492520431586069</v>
      </c>
      <c r="D10" s="5"/>
    </row>
    <row r="11" spans="1:4">
      <c r="A11" s="4" t="s">
        <v>14</v>
      </c>
      <c r="B11" s="7">
        <v>16194</v>
      </c>
      <c r="C11" s="7">
        <v>17.957617627163753</v>
      </c>
      <c r="D11" s="23"/>
    </row>
    <row r="12" spans="1:4">
      <c r="A12" s="4" t="s">
        <v>3</v>
      </c>
      <c r="B12" s="7"/>
      <c r="C12" s="7"/>
      <c r="D12" s="23"/>
    </row>
    <row r="13" spans="1:4">
      <c r="A13" s="24" t="s">
        <v>15</v>
      </c>
      <c r="B13" s="7">
        <v>7335</v>
      </c>
      <c r="C13" s="7">
        <v>8.1338227303474202</v>
      </c>
      <c r="D13" s="5"/>
    </row>
    <row r="14" spans="1:4">
      <c r="A14" s="24" t="s">
        <v>16</v>
      </c>
      <c r="B14" s="7">
        <v>2958</v>
      </c>
      <c r="C14" s="7">
        <v>3.2801428270439899</v>
      </c>
      <c r="D14" s="5"/>
    </row>
    <row r="15" spans="1:4">
      <c r="A15" s="24" t="s">
        <v>17</v>
      </c>
      <c r="B15" s="7">
        <v>808</v>
      </c>
      <c r="C15" s="7">
        <v>0.89599574180241526</v>
      </c>
      <c r="D15" s="5"/>
    </row>
    <row r="16" spans="1:4">
      <c r="A16" s="24" t="s">
        <v>18</v>
      </c>
      <c r="B16" s="7">
        <v>4463</v>
      </c>
      <c r="C16" s="7">
        <v>4.9490457867130928</v>
      </c>
      <c r="D16" s="5"/>
    </row>
    <row r="17" spans="1:9">
      <c r="A17" s="24" t="s">
        <v>19</v>
      </c>
      <c r="B17" s="7">
        <v>475</v>
      </c>
      <c r="C17" s="7">
        <v>0.5267301699952317</v>
      </c>
      <c r="D17" s="5"/>
    </row>
    <row r="18" spans="1:9">
      <c r="A18" s="24" t="s">
        <v>20</v>
      </c>
      <c r="B18" s="7">
        <v>155</v>
      </c>
      <c r="C18" s="7">
        <v>0.17188037126160191</v>
      </c>
      <c r="D18" s="5"/>
    </row>
    <row r="19" spans="1:9">
      <c r="A19" s="4" t="s">
        <v>21</v>
      </c>
      <c r="B19" s="21">
        <v>3500</v>
      </c>
      <c r="C19" s="7">
        <v>3.8811696736490755</v>
      </c>
      <c r="D19" s="5"/>
    </row>
    <row r="20" spans="1:9">
      <c r="A20" s="4" t="s">
        <v>22</v>
      </c>
      <c r="B20" s="7">
        <v>883</v>
      </c>
      <c r="C20" s="7">
        <v>0.97916366338060978</v>
      </c>
      <c r="D20" s="5"/>
    </row>
    <row r="21" spans="1:9">
      <c r="A21" s="4" t="s">
        <v>0</v>
      </c>
      <c r="B21" s="7">
        <v>1530</v>
      </c>
      <c r="C21" s="7">
        <v>1.6966256001951674</v>
      </c>
      <c r="D21" s="5"/>
    </row>
    <row r="22" spans="1:9">
      <c r="A22" s="4" t="s">
        <v>3</v>
      </c>
      <c r="B22" s="7"/>
      <c r="C22" s="7"/>
      <c r="D22" s="5"/>
    </row>
    <row r="23" spans="1:9">
      <c r="A23" s="24" t="s">
        <v>23</v>
      </c>
      <c r="B23" s="7">
        <v>15</v>
      </c>
      <c r="C23" s="7">
        <v>1.6633584315638897E-2</v>
      </c>
      <c r="D23" s="5"/>
    </row>
    <row r="24" spans="1:9">
      <c r="A24" s="24" t="s">
        <v>5</v>
      </c>
      <c r="B24" s="7">
        <v>515</v>
      </c>
      <c r="C24" s="7">
        <v>0.57108639483693546</v>
      </c>
      <c r="D24" s="5"/>
    </row>
    <row r="25" spans="1:9">
      <c r="A25" s="24" t="s">
        <v>24</v>
      </c>
      <c r="B25" s="7">
        <v>-1245</v>
      </c>
      <c r="C25" s="7">
        <v>-1.3805874981980284</v>
      </c>
      <c r="D25" s="5"/>
    </row>
    <row r="26" spans="1:9">
      <c r="A26" s="24" t="s">
        <v>25</v>
      </c>
      <c r="B26" s="21">
        <v>12</v>
      </c>
      <c r="C26" s="7">
        <v>1.3306867452511115E-2</v>
      </c>
      <c r="D26" s="5"/>
    </row>
    <row r="27" spans="1:9">
      <c r="A27" s="24" t="s">
        <v>26</v>
      </c>
      <c r="B27" s="21">
        <v>785</v>
      </c>
      <c r="C27" s="7">
        <v>0.87049091251843558</v>
      </c>
      <c r="D27" s="5"/>
    </row>
    <row r="28" spans="1:9">
      <c r="A28" s="24" t="s">
        <v>27</v>
      </c>
      <c r="B28" s="7">
        <v>1448</v>
      </c>
      <c r="C28" s="7">
        <v>1.6056953392696749</v>
      </c>
      <c r="D28" s="5"/>
    </row>
    <row r="29" spans="1:9">
      <c r="A29" s="4"/>
      <c r="B29" s="7"/>
      <c r="C29" s="7"/>
      <c r="D29" s="5"/>
    </row>
    <row r="30" spans="1:9">
      <c r="A30" s="10" t="s">
        <v>28</v>
      </c>
      <c r="B30" s="25">
        <v>90179</v>
      </c>
      <c r="C30" s="25">
        <v>100</v>
      </c>
      <c r="D30" s="26"/>
    </row>
    <row r="31" spans="1:9">
      <c r="A31" s="9" t="s">
        <v>29</v>
      </c>
      <c r="B31" s="27"/>
      <c r="C31" s="27"/>
      <c r="D31" s="28"/>
      <c r="E31" s="12"/>
      <c r="F31" s="12"/>
      <c r="G31" s="12"/>
      <c r="H31" s="12"/>
      <c r="I31" s="12"/>
    </row>
    <row r="32" spans="1:9">
      <c r="A32" s="29" t="s">
        <v>30</v>
      </c>
      <c r="B32" s="30"/>
      <c r="C32" s="30"/>
      <c r="D32" s="31"/>
      <c r="E32" s="12"/>
      <c r="F32" s="12"/>
      <c r="G32" s="12"/>
      <c r="H32" s="12"/>
      <c r="I32" s="12"/>
    </row>
    <row r="33" spans="1:9">
      <c r="A33" s="12"/>
      <c r="B33" s="12"/>
      <c r="C33" s="12"/>
      <c r="D33" s="16"/>
      <c r="E33" s="12"/>
      <c r="F33" s="12"/>
      <c r="G33" s="12"/>
      <c r="H33" s="12"/>
      <c r="I33" s="12"/>
    </row>
  </sheetData>
  <phoneticPr fontId="0" type="noConversion"/>
  <pageMargins left="0.75" right="0.75" top="1" bottom="1" header="0.5" footer="0.5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B2B04689-F7AD-49FD-A8FC-22CBD8DB81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Table1.2a</vt:lpstr>
      <vt:lpstr>Chart Inco</vt:lpstr>
      <vt:lpstr>Table 2.3</vt:lpstr>
    </vt:vector>
  </TitlesOfParts>
  <Company>DETR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</dc:creator>
  <cp:lastModifiedBy>Joanna Coleman</cp:lastModifiedBy>
  <cp:lastPrinted>2015-07-07T11:16:00Z</cp:lastPrinted>
  <dcterms:created xsi:type="dcterms:W3CDTF">2002-11-08T13:15:58Z</dcterms:created>
  <dcterms:modified xsi:type="dcterms:W3CDTF">2018-07-09T10:46:56Z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7c7448f0-f970-4d69-84a3-9e358adf3c79</vt:lpwstr>
  </property>
  <property fmtid="{D5CDD505-2E9C-101B-9397-08002B2CF9AE}" pid="3" name="bjSaver">
    <vt:lpwstr>oubXwSPjOoLiBKK16gSDhpnR2iKIEa8U</vt:lpwstr>
  </property>
  <property fmtid="{D5CDD505-2E9C-101B-9397-08002B2CF9AE}" pid="4" name="bjDocumentSecurityLabel">
    <vt:lpwstr>No Marking</vt:lpwstr>
  </property>
</Properties>
</file>