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hidePivotFieldList="1" defaultThemeVersion="124226"/>
  <mc:AlternateContent xmlns:mc="http://schemas.openxmlformats.org/markup-compatibility/2006">
    <mc:Choice Requires="x15">
      <x15ac:absPath xmlns:x15ac="http://schemas.microsoft.com/office/spreadsheetml/2010/11/ac" url="Z:\CJSS\Criminal Courts Team\Publications\Criminal Courts Statistics Quarterly\2018 Qtr1 Annual\For publication\Web team\"/>
    </mc:Choice>
  </mc:AlternateContent>
  <bookViews>
    <workbookView xWindow="0" yWindow="0" windowWidth="20496" windowHeight="7452"/>
  </bookViews>
  <sheets>
    <sheet name="Index" sheetId="72" r:id="rId1"/>
    <sheet name="Table L1" sheetId="74" r:id="rId2"/>
    <sheet name="Table L2" sheetId="76" r:id="rId3"/>
    <sheet name="Table L3" sheetId="71" r:id="rId4"/>
    <sheet name="Table 3 (2)" sheetId="43" state="hidden" r:id="rId5"/>
    <sheet name="Table 2 (2)" sheetId="42" state="hidden" r:id="rId6"/>
    <sheet name="Table 1 (2)" sheetId="41" state="hidden" r:id="rId7"/>
    <sheet name="Data for T1" sheetId="34" state="hidden" r:id="rId8"/>
    <sheet name="data for T2" sheetId="30" state="hidden" r:id="rId9"/>
    <sheet name="data for T3" sheetId="37" state="hidden" r:id="rId10"/>
    <sheet name="data T3 2013" sheetId="38" state="hidden" r:id="rId11"/>
    <sheet name="Sheet2 (2)" sheetId="40" state="hidden" r:id="rId12"/>
    <sheet name="Sheet2" sheetId="39" state="hidden" r:id="rId13"/>
  </sheets>
  <externalReferences>
    <externalReference r:id="rId14"/>
  </externalReferences>
  <definedNames>
    <definedName name="Language">'[1]Drop-down lists'!$D$2:$D$257</definedName>
    <definedName name="_xlnm.Print_Area" localSheetId="0">Index!$A$1:$N$16</definedName>
    <definedName name="_xlnm.Print_Area" localSheetId="6">'Table 1 (2)'!$A$1:$S$241</definedName>
    <definedName name="_xlnm.Print_Area" localSheetId="5">'Table 2 (2)'!$A$1:$N$240</definedName>
    <definedName name="_xlnm.Print_Area" localSheetId="4">'Table 3 (2)'!$A$1:$N$61</definedName>
    <definedName name="_xlnm.Print_Area" localSheetId="1">'Table L1'!$A$1:$L$463</definedName>
    <definedName name="_xlnm.Print_Area" localSheetId="2">'Table L2'!$A$1:$V$470</definedName>
    <definedName name="_xlnm.Print_Area" localSheetId="3">'Table L3'!$A$1:$L$107</definedName>
    <definedName name="_xlnm.Print_Titles" localSheetId="7">'Data for T1'!$1:$4</definedName>
    <definedName name="_xlnm.Print_Titles" localSheetId="8">'data for T2'!$1:$4</definedName>
    <definedName name="_xlnm.Print_Titles" localSheetId="6">'Table 1 (2)'!$1:$5</definedName>
    <definedName name="_xlnm.Print_Titles" localSheetId="5">'Table 2 (2)'!$1:$5</definedName>
    <definedName name="_xlnm.Print_Titles" localSheetId="1">'Table L1'!$1:$6</definedName>
    <definedName name="_xlnm.Print_Titles" localSheetId="2">'Table L2'!$1:$5</definedName>
  </definedNames>
  <calcPr calcId="171027"/>
</workbook>
</file>

<file path=xl/calcChain.xml><?xml version="1.0" encoding="utf-8"?>
<calcChain xmlns="http://schemas.openxmlformats.org/spreadsheetml/2006/main">
  <c r="G46" i="43" l="1"/>
  <c r="F46" i="43"/>
  <c r="E46" i="43"/>
  <c r="D46" i="43"/>
  <c r="G45" i="43"/>
  <c r="F45" i="43"/>
  <c r="E45" i="43"/>
  <c r="D45" i="43"/>
  <c r="G44" i="43"/>
  <c r="F44" i="43"/>
  <c r="E44" i="43"/>
  <c r="G42" i="43"/>
  <c r="G12" i="43" s="1"/>
  <c r="F42" i="43"/>
  <c r="E42" i="43"/>
  <c r="D42" i="43"/>
  <c r="G41" i="43"/>
  <c r="F41" i="43"/>
  <c r="E41" i="43"/>
  <c r="D41" i="43"/>
  <c r="G40" i="43"/>
  <c r="F40" i="43"/>
  <c r="E40" i="43"/>
  <c r="D40" i="43"/>
  <c r="G39" i="43"/>
  <c r="F39" i="43"/>
  <c r="E39" i="43"/>
  <c r="E38" i="43" s="1"/>
  <c r="D39" i="43"/>
  <c r="D38" i="43" s="1"/>
  <c r="S36" i="43"/>
  <c r="S39" i="43" s="1"/>
  <c r="R36" i="43"/>
  <c r="R41" i="43" s="1"/>
  <c r="G36" i="43"/>
  <c r="F36" i="43"/>
  <c r="E36" i="43"/>
  <c r="D36" i="43"/>
  <c r="G35" i="43"/>
  <c r="F35" i="43"/>
  <c r="E35" i="43"/>
  <c r="D35" i="43"/>
  <c r="G34" i="43"/>
  <c r="F34" i="43"/>
  <c r="E34" i="43"/>
  <c r="D34" i="43"/>
  <c r="G32" i="43"/>
  <c r="F32" i="43"/>
  <c r="E32" i="43"/>
  <c r="D32" i="43"/>
  <c r="G31" i="43"/>
  <c r="F31" i="43"/>
  <c r="E31" i="43"/>
  <c r="D31" i="43"/>
  <c r="G30" i="43"/>
  <c r="F30" i="43"/>
  <c r="E30" i="43"/>
  <c r="D30" i="43"/>
  <c r="G29" i="43"/>
  <c r="F29" i="43"/>
  <c r="E29" i="43"/>
  <c r="D29" i="43"/>
  <c r="G28" i="43"/>
  <c r="F28" i="43"/>
  <c r="E28" i="43"/>
  <c r="D28" i="43"/>
  <c r="G26" i="43"/>
  <c r="F26" i="43"/>
  <c r="E26" i="43"/>
  <c r="D26" i="43"/>
  <c r="G25" i="43"/>
  <c r="F25" i="43"/>
  <c r="E25" i="43"/>
  <c r="D25" i="43"/>
  <c r="G24" i="43"/>
  <c r="F24" i="43"/>
  <c r="E24" i="43"/>
  <c r="D24" i="43"/>
  <c r="G22" i="43"/>
  <c r="F22" i="43"/>
  <c r="E22" i="43"/>
  <c r="E12" i="43" s="1"/>
  <c r="D22" i="43"/>
  <c r="G21" i="43"/>
  <c r="F21" i="43"/>
  <c r="E21" i="43"/>
  <c r="E11" i="43" s="1"/>
  <c r="D21" i="43"/>
  <c r="G20" i="43"/>
  <c r="F20" i="43"/>
  <c r="E20" i="43"/>
  <c r="E10" i="43" s="1"/>
  <c r="D20" i="43"/>
  <c r="G19" i="43"/>
  <c r="F19" i="43"/>
  <c r="F18" i="43" s="1"/>
  <c r="E19" i="43"/>
  <c r="D19" i="43"/>
  <c r="K225" i="42"/>
  <c r="J225" i="42"/>
  <c r="I225" i="42"/>
  <c r="H225" i="42"/>
  <c r="G225" i="42"/>
  <c r="F225" i="42"/>
  <c r="E225" i="42"/>
  <c r="K224" i="42"/>
  <c r="J224" i="42"/>
  <c r="I224" i="42"/>
  <c r="H224" i="42"/>
  <c r="G224" i="42"/>
  <c r="F224" i="42"/>
  <c r="E224" i="42"/>
  <c r="K223" i="42"/>
  <c r="J223" i="42"/>
  <c r="I223" i="42"/>
  <c r="H223" i="42"/>
  <c r="G223" i="42"/>
  <c r="F223" i="42"/>
  <c r="E223" i="42"/>
  <c r="K221" i="42"/>
  <c r="J221" i="42"/>
  <c r="I221" i="42"/>
  <c r="H221" i="42"/>
  <c r="G221" i="42"/>
  <c r="F221" i="42"/>
  <c r="E221" i="42"/>
  <c r="K220" i="42"/>
  <c r="J220" i="42"/>
  <c r="I220" i="42"/>
  <c r="H220" i="42"/>
  <c r="G220" i="42"/>
  <c r="F220" i="42"/>
  <c r="E220" i="42"/>
  <c r="K219" i="42"/>
  <c r="J219" i="42"/>
  <c r="I219" i="42"/>
  <c r="H219" i="42"/>
  <c r="G219" i="42"/>
  <c r="F219" i="42"/>
  <c r="E219" i="42"/>
  <c r="K218" i="42"/>
  <c r="J218" i="42"/>
  <c r="I218" i="42"/>
  <c r="H218" i="42"/>
  <c r="G218" i="42"/>
  <c r="F218" i="42"/>
  <c r="E218" i="42"/>
  <c r="K217" i="42"/>
  <c r="J217" i="42"/>
  <c r="I217" i="42"/>
  <c r="H217" i="42"/>
  <c r="G217" i="42"/>
  <c r="F217" i="42"/>
  <c r="E217" i="42"/>
  <c r="K216" i="42"/>
  <c r="J216" i="42"/>
  <c r="I216" i="42"/>
  <c r="H216" i="42"/>
  <c r="G216" i="42"/>
  <c r="F216" i="42"/>
  <c r="E216" i="42"/>
  <c r="K214" i="42"/>
  <c r="J214" i="42"/>
  <c r="I214" i="42"/>
  <c r="H214" i="42"/>
  <c r="G214" i="42"/>
  <c r="F214" i="42"/>
  <c r="E214" i="42"/>
  <c r="K213" i="42"/>
  <c r="J213" i="42"/>
  <c r="I213" i="42"/>
  <c r="H213" i="42"/>
  <c r="G213" i="42"/>
  <c r="F213" i="42"/>
  <c r="E213" i="42"/>
  <c r="K212" i="42"/>
  <c r="K47" i="42" s="1"/>
  <c r="J212" i="42"/>
  <c r="I212" i="42"/>
  <c r="H212" i="42"/>
  <c r="G212" i="42"/>
  <c r="G47" i="42" s="1"/>
  <c r="F212" i="42"/>
  <c r="E212" i="42"/>
  <c r="K210" i="42"/>
  <c r="J210" i="42"/>
  <c r="I210" i="42"/>
  <c r="H210" i="42"/>
  <c r="G210" i="42"/>
  <c r="F210" i="42"/>
  <c r="E210" i="42"/>
  <c r="K209" i="42"/>
  <c r="J209" i="42"/>
  <c r="I209" i="42"/>
  <c r="H209" i="42"/>
  <c r="G209" i="42"/>
  <c r="F209" i="42"/>
  <c r="E209" i="42"/>
  <c r="K208" i="42"/>
  <c r="J208" i="42"/>
  <c r="I208" i="42"/>
  <c r="H208" i="42"/>
  <c r="G208" i="42"/>
  <c r="F208" i="42"/>
  <c r="E208" i="42"/>
  <c r="K207" i="42"/>
  <c r="J207" i="42"/>
  <c r="I207" i="42"/>
  <c r="H207" i="42"/>
  <c r="G207" i="42"/>
  <c r="F207" i="42"/>
  <c r="E207" i="42"/>
  <c r="K206" i="42"/>
  <c r="J206" i="42"/>
  <c r="I206" i="42"/>
  <c r="H206" i="42"/>
  <c r="G206" i="42"/>
  <c r="F206" i="42"/>
  <c r="E206" i="42"/>
  <c r="K205" i="42"/>
  <c r="J205" i="42"/>
  <c r="I205" i="42"/>
  <c r="H205" i="42"/>
  <c r="G205" i="42"/>
  <c r="F205" i="42"/>
  <c r="E205" i="42"/>
  <c r="K203" i="42"/>
  <c r="J203" i="42"/>
  <c r="I203" i="42"/>
  <c r="H203" i="42"/>
  <c r="G203" i="42"/>
  <c r="F203" i="42"/>
  <c r="E203" i="42"/>
  <c r="K202" i="42"/>
  <c r="J202" i="42"/>
  <c r="I202" i="42"/>
  <c r="H202" i="42"/>
  <c r="G202" i="42"/>
  <c r="F202" i="42"/>
  <c r="E202" i="42"/>
  <c r="K201" i="42"/>
  <c r="J201" i="42"/>
  <c r="I201" i="42"/>
  <c r="H201" i="42"/>
  <c r="G201" i="42"/>
  <c r="F201" i="42"/>
  <c r="E201" i="42"/>
  <c r="K199" i="42"/>
  <c r="J199" i="42"/>
  <c r="I199" i="42"/>
  <c r="H199" i="42"/>
  <c r="G199" i="42"/>
  <c r="F199" i="42"/>
  <c r="E199" i="42"/>
  <c r="K198" i="42"/>
  <c r="J198" i="42"/>
  <c r="I198" i="42"/>
  <c r="H198" i="42"/>
  <c r="G198" i="42"/>
  <c r="F198" i="42"/>
  <c r="E198" i="42"/>
  <c r="K197" i="42"/>
  <c r="J197" i="42"/>
  <c r="I197" i="42"/>
  <c r="H197" i="42"/>
  <c r="G197" i="42"/>
  <c r="F197" i="42"/>
  <c r="E197" i="42"/>
  <c r="K196" i="42"/>
  <c r="J196" i="42"/>
  <c r="I196" i="42"/>
  <c r="H196" i="42"/>
  <c r="G196" i="42"/>
  <c r="F196" i="42"/>
  <c r="E196" i="42"/>
  <c r="K195" i="42"/>
  <c r="J195" i="42"/>
  <c r="I195" i="42"/>
  <c r="H195" i="42"/>
  <c r="G195" i="42"/>
  <c r="F195" i="42"/>
  <c r="E195" i="42"/>
  <c r="K194" i="42"/>
  <c r="J194" i="42"/>
  <c r="I194" i="42"/>
  <c r="H194" i="42"/>
  <c r="G194" i="42"/>
  <c r="F194" i="42"/>
  <c r="E194" i="42"/>
  <c r="K192" i="42"/>
  <c r="J192" i="42"/>
  <c r="I192" i="42"/>
  <c r="H192" i="42"/>
  <c r="G192" i="42"/>
  <c r="G27" i="42" s="1"/>
  <c r="F192" i="42"/>
  <c r="E192" i="42"/>
  <c r="K191" i="42"/>
  <c r="J191" i="42"/>
  <c r="I191" i="42"/>
  <c r="H191" i="42"/>
  <c r="G191" i="42"/>
  <c r="F191" i="42"/>
  <c r="E191" i="42"/>
  <c r="K190" i="42"/>
  <c r="J190" i="42"/>
  <c r="I190" i="42"/>
  <c r="H190" i="42"/>
  <c r="G190" i="42"/>
  <c r="F190" i="42"/>
  <c r="E190" i="42"/>
  <c r="K188" i="42"/>
  <c r="J188" i="42"/>
  <c r="J23" i="42" s="1"/>
  <c r="I188" i="42"/>
  <c r="H188" i="42"/>
  <c r="G188" i="42"/>
  <c r="F188" i="42"/>
  <c r="E188" i="42"/>
  <c r="K187" i="42"/>
  <c r="J187" i="42"/>
  <c r="I187" i="42"/>
  <c r="H187" i="42"/>
  <c r="G187" i="42"/>
  <c r="G22" i="42" s="1"/>
  <c r="F187" i="42"/>
  <c r="E187" i="42"/>
  <c r="K186" i="42"/>
  <c r="J186" i="42"/>
  <c r="I186" i="42"/>
  <c r="H186" i="42"/>
  <c r="G186" i="42"/>
  <c r="F186" i="42"/>
  <c r="E186" i="42"/>
  <c r="K185" i="42"/>
  <c r="J185" i="42"/>
  <c r="I185" i="42"/>
  <c r="H185" i="42"/>
  <c r="G185" i="42"/>
  <c r="F185" i="42"/>
  <c r="E185" i="42"/>
  <c r="K184" i="42"/>
  <c r="J184" i="42"/>
  <c r="I184" i="42"/>
  <c r="H184" i="42"/>
  <c r="G184" i="42"/>
  <c r="F184" i="42"/>
  <c r="E184" i="42"/>
  <c r="K183" i="42"/>
  <c r="K18" i="42" s="1"/>
  <c r="J183" i="42"/>
  <c r="I183" i="42"/>
  <c r="H183" i="42"/>
  <c r="G183" i="42"/>
  <c r="F183" i="42"/>
  <c r="E183" i="42"/>
  <c r="K181" i="42"/>
  <c r="J181" i="42"/>
  <c r="J16" i="42" s="1"/>
  <c r="I181" i="42"/>
  <c r="H181" i="42"/>
  <c r="G181" i="42"/>
  <c r="F181" i="42"/>
  <c r="F16" i="42" s="1"/>
  <c r="E181" i="42"/>
  <c r="K180" i="42"/>
  <c r="J180" i="42"/>
  <c r="I180" i="42"/>
  <c r="H180" i="42"/>
  <c r="G180" i="42"/>
  <c r="F180" i="42"/>
  <c r="E180" i="42"/>
  <c r="K179" i="42"/>
  <c r="J179" i="42"/>
  <c r="I179" i="42"/>
  <c r="H179" i="42"/>
  <c r="G179" i="42"/>
  <c r="F179" i="42"/>
  <c r="E179" i="42"/>
  <c r="K177" i="42"/>
  <c r="J177" i="42"/>
  <c r="I177" i="42"/>
  <c r="H177" i="42"/>
  <c r="G177" i="42"/>
  <c r="F177" i="42"/>
  <c r="E177" i="42"/>
  <c r="K176" i="42"/>
  <c r="J176" i="42"/>
  <c r="I176" i="42"/>
  <c r="H176" i="42"/>
  <c r="G176" i="42"/>
  <c r="F176" i="42"/>
  <c r="E176" i="42"/>
  <c r="K175" i="42"/>
  <c r="J175" i="42"/>
  <c r="I175" i="42"/>
  <c r="H175" i="42"/>
  <c r="G175" i="42"/>
  <c r="F175" i="42"/>
  <c r="E175" i="42"/>
  <c r="K174" i="42"/>
  <c r="J174" i="42"/>
  <c r="I174" i="42"/>
  <c r="H174" i="42"/>
  <c r="G174" i="42"/>
  <c r="F174" i="42"/>
  <c r="E174" i="42"/>
  <c r="K173" i="42"/>
  <c r="J173" i="42"/>
  <c r="I173" i="42"/>
  <c r="H173" i="42"/>
  <c r="G173" i="42"/>
  <c r="F173" i="42"/>
  <c r="E173" i="42"/>
  <c r="K172" i="42"/>
  <c r="J172" i="42"/>
  <c r="I172" i="42"/>
  <c r="H172" i="42"/>
  <c r="G172" i="42"/>
  <c r="F172" i="42"/>
  <c r="E172" i="42"/>
  <c r="K170" i="42"/>
  <c r="K60" i="42" s="1"/>
  <c r="J170" i="42"/>
  <c r="I170" i="42"/>
  <c r="H170" i="42"/>
  <c r="G170" i="42"/>
  <c r="F170" i="42"/>
  <c r="E170" i="42"/>
  <c r="K169" i="42"/>
  <c r="J169" i="42"/>
  <c r="I169" i="42"/>
  <c r="H169" i="42"/>
  <c r="G169" i="42"/>
  <c r="F169" i="42"/>
  <c r="E169" i="42"/>
  <c r="K168" i="42"/>
  <c r="J168" i="42"/>
  <c r="I168" i="42"/>
  <c r="H168" i="42"/>
  <c r="G168" i="42"/>
  <c r="F168" i="42"/>
  <c r="E168" i="42"/>
  <c r="K166" i="42"/>
  <c r="J166" i="42"/>
  <c r="I166" i="42"/>
  <c r="H166" i="42"/>
  <c r="G166" i="42"/>
  <c r="F166" i="42"/>
  <c r="F56" i="42" s="1"/>
  <c r="E166" i="42"/>
  <c r="K165" i="42"/>
  <c r="J165" i="42"/>
  <c r="I165" i="42"/>
  <c r="H165" i="42"/>
  <c r="G165" i="42"/>
  <c r="F165" i="42"/>
  <c r="E165" i="42"/>
  <c r="K164" i="42"/>
  <c r="J164" i="42"/>
  <c r="J54" i="42" s="1"/>
  <c r="I164" i="42"/>
  <c r="H164" i="42"/>
  <c r="G164" i="42"/>
  <c r="F164" i="42"/>
  <c r="E164" i="42"/>
  <c r="K163" i="42"/>
  <c r="J163" i="42"/>
  <c r="I163" i="42"/>
  <c r="H163" i="42"/>
  <c r="G163" i="42"/>
  <c r="F163" i="42"/>
  <c r="E163" i="42"/>
  <c r="K162" i="42"/>
  <c r="J162" i="42"/>
  <c r="I162" i="42"/>
  <c r="H162" i="42"/>
  <c r="G162" i="42"/>
  <c r="F162" i="42"/>
  <c r="E162" i="42"/>
  <c r="K161" i="42"/>
  <c r="J161" i="42"/>
  <c r="I161" i="42"/>
  <c r="H161" i="42"/>
  <c r="G161" i="42"/>
  <c r="F161" i="42"/>
  <c r="E161" i="42"/>
  <c r="K159" i="42"/>
  <c r="J159" i="42"/>
  <c r="J49" i="42" s="1"/>
  <c r="I159" i="42"/>
  <c r="H159" i="42"/>
  <c r="G159" i="42"/>
  <c r="F159" i="42"/>
  <c r="E159" i="42"/>
  <c r="K158" i="42"/>
  <c r="J158" i="42"/>
  <c r="I158" i="42"/>
  <c r="H158" i="42"/>
  <c r="G158" i="42"/>
  <c r="F158" i="42"/>
  <c r="E158" i="42"/>
  <c r="K157" i="42"/>
  <c r="J157" i="42"/>
  <c r="I157" i="42"/>
  <c r="H157" i="42"/>
  <c r="G157" i="42"/>
  <c r="F157" i="42"/>
  <c r="E157" i="42"/>
  <c r="K155" i="42"/>
  <c r="J155" i="42"/>
  <c r="I155" i="42"/>
  <c r="H155" i="42"/>
  <c r="G155" i="42"/>
  <c r="F155" i="42"/>
  <c r="E155" i="42"/>
  <c r="K154" i="42"/>
  <c r="J154" i="42"/>
  <c r="I154" i="42"/>
  <c r="H154" i="42"/>
  <c r="G154" i="42"/>
  <c r="F154" i="42"/>
  <c r="E154" i="42"/>
  <c r="K153" i="42"/>
  <c r="J153" i="42"/>
  <c r="I153" i="42"/>
  <c r="H153" i="42"/>
  <c r="G153" i="42"/>
  <c r="G43" i="42" s="1"/>
  <c r="F153" i="42"/>
  <c r="E153" i="42"/>
  <c r="K152" i="42"/>
  <c r="J152" i="42"/>
  <c r="I152" i="42"/>
  <c r="H152" i="42"/>
  <c r="G152" i="42"/>
  <c r="F152" i="42"/>
  <c r="E152" i="42"/>
  <c r="K151" i="42"/>
  <c r="J151" i="42"/>
  <c r="I151" i="42"/>
  <c r="H151" i="42"/>
  <c r="G151" i="42"/>
  <c r="F151" i="42"/>
  <c r="E151" i="42"/>
  <c r="K150" i="42"/>
  <c r="J150" i="42"/>
  <c r="I150" i="42"/>
  <c r="H150" i="42"/>
  <c r="G150" i="42"/>
  <c r="F150" i="42"/>
  <c r="E150" i="42"/>
  <c r="K148" i="42"/>
  <c r="J148" i="42"/>
  <c r="I148" i="42"/>
  <c r="H148" i="42"/>
  <c r="G148" i="42"/>
  <c r="F148" i="42"/>
  <c r="E148" i="42"/>
  <c r="K147" i="42"/>
  <c r="J147" i="42"/>
  <c r="I147" i="42"/>
  <c r="H147" i="42"/>
  <c r="G147" i="42"/>
  <c r="F147" i="42"/>
  <c r="E147" i="42"/>
  <c r="K146" i="42"/>
  <c r="J146" i="42"/>
  <c r="I146" i="42"/>
  <c r="H146" i="42"/>
  <c r="G146" i="42"/>
  <c r="F146" i="42"/>
  <c r="E146" i="42"/>
  <c r="E36" i="42" s="1"/>
  <c r="K144" i="42"/>
  <c r="J144" i="42"/>
  <c r="I144" i="42"/>
  <c r="H144" i="42"/>
  <c r="H34" i="42" s="1"/>
  <c r="G144" i="42"/>
  <c r="F144" i="42"/>
  <c r="E144" i="42"/>
  <c r="K143" i="42"/>
  <c r="J143" i="42"/>
  <c r="I143" i="42"/>
  <c r="H143" i="42"/>
  <c r="G143" i="42"/>
  <c r="F143" i="42"/>
  <c r="E143" i="42"/>
  <c r="K142" i="42"/>
  <c r="J142" i="42"/>
  <c r="I142" i="42"/>
  <c r="H142" i="42"/>
  <c r="G142" i="42"/>
  <c r="F142" i="42"/>
  <c r="F32" i="42" s="1"/>
  <c r="E142" i="42"/>
  <c r="K141" i="42"/>
  <c r="J141" i="42"/>
  <c r="I141" i="42"/>
  <c r="H141" i="42"/>
  <c r="G141" i="42"/>
  <c r="F141" i="42"/>
  <c r="E141" i="42"/>
  <c r="E31" i="42" s="1"/>
  <c r="K140" i="42"/>
  <c r="J140" i="42"/>
  <c r="I140" i="42"/>
  <c r="H140" i="42"/>
  <c r="H30" i="42" s="1"/>
  <c r="G140" i="42"/>
  <c r="F140" i="42"/>
  <c r="E140" i="42"/>
  <c r="K139" i="42"/>
  <c r="J139" i="42"/>
  <c r="I139" i="42"/>
  <c r="H139" i="42"/>
  <c r="G139" i="42"/>
  <c r="F139" i="42"/>
  <c r="E139" i="42"/>
  <c r="K137" i="42"/>
  <c r="J137" i="42"/>
  <c r="J27" i="42" s="1"/>
  <c r="I137" i="42"/>
  <c r="H137" i="42"/>
  <c r="G137" i="42"/>
  <c r="F137" i="42"/>
  <c r="E137" i="42"/>
  <c r="K136" i="42"/>
  <c r="J136" i="42"/>
  <c r="I136" i="42"/>
  <c r="H136" i="42"/>
  <c r="G136" i="42"/>
  <c r="F136" i="42"/>
  <c r="E136" i="42"/>
  <c r="K135" i="42"/>
  <c r="J135" i="42"/>
  <c r="I135" i="42"/>
  <c r="H135" i="42"/>
  <c r="G135" i="42"/>
  <c r="F135" i="42"/>
  <c r="E135" i="42"/>
  <c r="K133" i="42"/>
  <c r="J133" i="42"/>
  <c r="I133" i="42"/>
  <c r="H133" i="42"/>
  <c r="G133" i="42"/>
  <c r="F133" i="42"/>
  <c r="E133" i="42"/>
  <c r="K132" i="42"/>
  <c r="J132" i="42"/>
  <c r="J22" i="42" s="1"/>
  <c r="I132" i="42"/>
  <c r="H132" i="42"/>
  <c r="G132" i="42"/>
  <c r="F132" i="42"/>
  <c r="E132" i="42"/>
  <c r="K131" i="42"/>
  <c r="J131" i="42"/>
  <c r="I131" i="42"/>
  <c r="H131" i="42"/>
  <c r="G131" i="42"/>
  <c r="F131" i="42"/>
  <c r="E131" i="42"/>
  <c r="K130" i="42"/>
  <c r="J130" i="42"/>
  <c r="I130" i="42"/>
  <c r="H130" i="42"/>
  <c r="G130" i="42"/>
  <c r="F130" i="42"/>
  <c r="E130" i="42"/>
  <c r="K129" i="42"/>
  <c r="J129" i="42"/>
  <c r="I129" i="42"/>
  <c r="H129" i="42"/>
  <c r="G129" i="42"/>
  <c r="F129" i="42"/>
  <c r="E129" i="42"/>
  <c r="K128" i="42"/>
  <c r="J128" i="42"/>
  <c r="I128" i="42"/>
  <c r="H128" i="42"/>
  <c r="G128" i="42"/>
  <c r="F128" i="42"/>
  <c r="E128" i="42"/>
  <c r="K126" i="42"/>
  <c r="J126" i="42"/>
  <c r="I126" i="42"/>
  <c r="I16" i="42" s="1"/>
  <c r="H126" i="42"/>
  <c r="G126" i="42"/>
  <c r="F126" i="42"/>
  <c r="E126" i="42"/>
  <c r="K125" i="42"/>
  <c r="J125" i="42"/>
  <c r="I125" i="42"/>
  <c r="H125" i="42"/>
  <c r="G125" i="42"/>
  <c r="F125" i="42"/>
  <c r="E125" i="42"/>
  <c r="K124" i="42"/>
  <c r="J124" i="42"/>
  <c r="I124" i="42"/>
  <c r="H124" i="42"/>
  <c r="G124" i="42"/>
  <c r="F124" i="42"/>
  <c r="E124" i="42"/>
  <c r="K122" i="42"/>
  <c r="J122" i="42"/>
  <c r="I122" i="42"/>
  <c r="H122" i="42"/>
  <c r="G122" i="42"/>
  <c r="F122" i="42"/>
  <c r="E122" i="42"/>
  <c r="K121" i="42"/>
  <c r="J121" i="42"/>
  <c r="I121" i="42"/>
  <c r="H121" i="42"/>
  <c r="G121" i="42"/>
  <c r="F121" i="42"/>
  <c r="E121" i="42"/>
  <c r="K120" i="42"/>
  <c r="J120" i="42"/>
  <c r="I120" i="42"/>
  <c r="H120" i="42"/>
  <c r="G120" i="42"/>
  <c r="F120" i="42"/>
  <c r="E120" i="42"/>
  <c r="K119" i="42"/>
  <c r="J119" i="42"/>
  <c r="I119" i="42"/>
  <c r="H119" i="42"/>
  <c r="G119" i="42"/>
  <c r="F119" i="42"/>
  <c r="E119" i="42"/>
  <c r="K118" i="42"/>
  <c r="J118" i="42"/>
  <c r="I118" i="42"/>
  <c r="H118" i="42"/>
  <c r="G118" i="42"/>
  <c r="F118" i="42"/>
  <c r="E118" i="42"/>
  <c r="K117" i="42"/>
  <c r="J117" i="42"/>
  <c r="I117" i="42"/>
  <c r="H117" i="42"/>
  <c r="G117" i="42"/>
  <c r="F117" i="42"/>
  <c r="E117" i="42"/>
  <c r="K115" i="42"/>
  <c r="J115" i="42"/>
  <c r="I115" i="42"/>
  <c r="H115" i="42"/>
  <c r="G115" i="42"/>
  <c r="F115" i="42"/>
  <c r="E115" i="42"/>
  <c r="K114" i="42"/>
  <c r="K59" i="42" s="1"/>
  <c r="J114" i="42"/>
  <c r="I114" i="42"/>
  <c r="H114" i="42"/>
  <c r="G114" i="42"/>
  <c r="F114" i="42"/>
  <c r="E114" i="42"/>
  <c r="K113" i="42"/>
  <c r="J113" i="42"/>
  <c r="I113" i="42"/>
  <c r="H113" i="42"/>
  <c r="G113" i="42"/>
  <c r="F113" i="42"/>
  <c r="E113" i="42"/>
  <c r="K111" i="42"/>
  <c r="J111" i="42"/>
  <c r="I111" i="42"/>
  <c r="H111" i="42"/>
  <c r="G111" i="42"/>
  <c r="F111" i="42"/>
  <c r="E111" i="42"/>
  <c r="K110" i="42"/>
  <c r="J110" i="42"/>
  <c r="I110" i="42"/>
  <c r="H110" i="42"/>
  <c r="G110" i="42"/>
  <c r="F110" i="42"/>
  <c r="E110" i="42"/>
  <c r="K109" i="42"/>
  <c r="J109" i="42"/>
  <c r="I109" i="42"/>
  <c r="H109" i="42"/>
  <c r="G109" i="42"/>
  <c r="F109" i="42"/>
  <c r="E109" i="42"/>
  <c r="K108" i="42"/>
  <c r="J108" i="42"/>
  <c r="I108" i="42"/>
  <c r="H108" i="42"/>
  <c r="G108" i="42"/>
  <c r="F108" i="42"/>
  <c r="E108" i="42"/>
  <c r="K107" i="42"/>
  <c r="J107" i="42"/>
  <c r="I107" i="42"/>
  <c r="H107" i="42"/>
  <c r="G107" i="42"/>
  <c r="F107" i="42"/>
  <c r="E107" i="42"/>
  <c r="K106" i="42"/>
  <c r="J106" i="42"/>
  <c r="I106" i="42"/>
  <c r="H106" i="42"/>
  <c r="G106" i="42"/>
  <c r="F106" i="42"/>
  <c r="E106" i="42"/>
  <c r="K104" i="42"/>
  <c r="J104" i="42"/>
  <c r="I104" i="42"/>
  <c r="H104" i="42"/>
  <c r="G104" i="42"/>
  <c r="F104" i="42"/>
  <c r="E104" i="42"/>
  <c r="K103" i="42"/>
  <c r="J103" i="42"/>
  <c r="I103" i="42"/>
  <c r="H103" i="42"/>
  <c r="G103" i="42"/>
  <c r="F103" i="42"/>
  <c r="E103" i="42"/>
  <c r="K102" i="42"/>
  <c r="J102" i="42"/>
  <c r="I102" i="42"/>
  <c r="I47" i="42" s="1"/>
  <c r="H102" i="42"/>
  <c r="G102" i="42"/>
  <c r="F102" i="42"/>
  <c r="E102" i="42"/>
  <c r="E47" i="42" s="1"/>
  <c r="K100" i="42"/>
  <c r="J100" i="42"/>
  <c r="I100" i="42"/>
  <c r="H100" i="42"/>
  <c r="H45" i="42" s="1"/>
  <c r="G100" i="42"/>
  <c r="F100" i="42"/>
  <c r="E100" i="42"/>
  <c r="K99" i="42"/>
  <c r="J99" i="42"/>
  <c r="I99" i="42"/>
  <c r="H99" i="42"/>
  <c r="G99" i="42"/>
  <c r="F99" i="42"/>
  <c r="E99" i="42"/>
  <c r="K98" i="42"/>
  <c r="J98" i="42"/>
  <c r="I98" i="42"/>
  <c r="H98" i="42"/>
  <c r="G98" i="42"/>
  <c r="F98" i="42"/>
  <c r="E98" i="42"/>
  <c r="K97" i="42"/>
  <c r="J97" i="42"/>
  <c r="I97" i="42"/>
  <c r="I42" i="42" s="1"/>
  <c r="H97" i="42"/>
  <c r="G97" i="42"/>
  <c r="F97" i="42"/>
  <c r="E97" i="42"/>
  <c r="K96" i="42"/>
  <c r="J96" i="42"/>
  <c r="I96" i="42"/>
  <c r="H96" i="42"/>
  <c r="G96" i="42"/>
  <c r="F96" i="42"/>
  <c r="E96" i="42"/>
  <c r="K95" i="42"/>
  <c r="J95" i="42"/>
  <c r="I95" i="42"/>
  <c r="H95" i="42"/>
  <c r="G95" i="42"/>
  <c r="F95" i="42"/>
  <c r="E95" i="42"/>
  <c r="K93" i="42"/>
  <c r="J93" i="42"/>
  <c r="I93" i="42"/>
  <c r="H93" i="42"/>
  <c r="G93" i="42"/>
  <c r="F93" i="42"/>
  <c r="E93" i="42"/>
  <c r="K92" i="42"/>
  <c r="J92" i="42"/>
  <c r="I92" i="42"/>
  <c r="H92" i="42"/>
  <c r="G92" i="42"/>
  <c r="F92" i="42"/>
  <c r="E92" i="42"/>
  <c r="K91" i="42"/>
  <c r="J91" i="42"/>
  <c r="I91" i="42"/>
  <c r="H91" i="42"/>
  <c r="H36" i="42" s="1"/>
  <c r="G91" i="42"/>
  <c r="F91" i="42"/>
  <c r="E91" i="42"/>
  <c r="K89" i="42"/>
  <c r="J89" i="42"/>
  <c r="I89" i="42"/>
  <c r="H89" i="42"/>
  <c r="G89" i="42"/>
  <c r="F89" i="42"/>
  <c r="E89" i="42"/>
  <c r="K88" i="42"/>
  <c r="J88" i="42"/>
  <c r="I88" i="42"/>
  <c r="H88" i="42"/>
  <c r="G88" i="42"/>
  <c r="F88" i="42"/>
  <c r="E88" i="42"/>
  <c r="K87" i="42"/>
  <c r="J87" i="42"/>
  <c r="I87" i="42"/>
  <c r="H87" i="42"/>
  <c r="G87" i="42"/>
  <c r="F87" i="42"/>
  <c r="E87" i="42"/>
  <c r="K86" i="42"/>
  <c r="J86" i="42"/>
  <c r="I86" i="42"/>
  <c r="H86" i="42"/>
  <c r="G86" i="42"/>
  <c r="F86" i="42"/>
  <c r="E86" i="42"/>
  <c r="K85" i="42"/>
  <c r="J85" i="42"/>
  <c r="I85" i="42"/>
  <c r="H85" i="42"/>
  <c r="G85" i="42"/>
  <c r="F85" i="42"/>
  <c r="E85" i="42"/>
  <c r="K84" i="42"/>
  <c r="J84" i="42"/>
  <c r="I84" i="42"/>
  <c r="H84" i="42"/>
  <c r="G84" i="42"/>
  <c r="F84" i="42"/>
  <c r="E84" i="42"/>
  <c r="K82" i="42"/>
  <c r="J82" i="42"/>
  <c r="I82" i="42"/>
  <c r="I27" i="42" s="1"/>
  <c r="H82" i="42"/>
  <c r="G82" i="42"/>
  <c r="F82" i="42"/>
  <c r="E82" i="42"/>
  <c r="K81" i="42"/>
  <c r="J81" i="42"/>
  <c r="I81" i="42"/>
  <c r="H81" i="42"/>
  <c r="G81" i="42"/>
  <c r="F81" i="42"/>
  <c r="E81" i="42"/>
  <c r="K80" i="42"/>
  <c r="J80" i="42"/>
  <c r="I80" i="42"/>
  <c r="H80" i="42"/>
  <c r="G80" i="42"/>
  <c r="F80" i="42"/>
  <c r="E80" i="42"/>
  <c r="K78" i="42"/>
  <c r="J78" i="42"/>
  <c r="I78" i="42"/>
  <c r="H78" i="42"/>
  <c r="G78" i="42"/>
  <c r="F78" i="42"/>
  <c r="E78" i="42"/>
  <c r="K77" i="42"/>
  <c r="J77" i="42"/>
  <c r="I77" i="42"/>
  <c r="H77" i="42"/>
  <c r="G77" i="42"/>
  <c r="F77" i="42"/>
  <c r="E77" i="42"/>
  <c r="K76" i="42"/>
  <c r="J76" i="42"/>
  <c r="I76" i="42"/>
  <c r="H76" i="42"/>
  <c r="G76" i="42"/>
  <c r="F76" i="42"/>
  <c r="E76" i="42"/>
  <c r="K75" i="42"/>
  <c r="J75" i="42"/>
  <c r="I75" i="42"/>
  <c r="H75" i="42"/>
  <c r="G75" i="42"/>
  <c r="F75" i="42"/>
  <c r="E75" i="42"/>
  <c r="K74" i="42"/>
  <c r="J74" i="42"/>
  <c r="I74" i="42"/>
  <c r="H74" i="42"/>
  <c r="G74" i="42"/>
  <c r="F74" i="42"/>
  <c r="E74" i="42"/>
  <c r="K73" i="42"/>
  <c r="J73" i="42"/>
  <c r="I73" i="42"/>
  <c r="H73" i="42"/>
  <c r="G73" i="42"/>
  <c r="F73" i="42"/>
  <c r="E73" i="42"/>
  <c r="K71" i="42"/>
  <c r="J71" i="42"/>
  <c r="I71" i="42"/>
  <c r="H71" i="42"/>
  <c r="G71" i="42"/>
  <c r="F71" i="42"/>
  <c r="E71" i="42"/>
  <c r="K70" i="42"/>
  <c r="J70" i="42"/>
  <c r="I70" i="42"/>
  <c r="H70" i="42"/>
  <c r="G70" i="42"/>
  <c r="F70" i="42"/>
  <c r="E70" i="42"/>
  <c r="K69" i="42"/>
  <c r="J69" i="42"/>
  <c r="I69" i="42"/>
  <c r="H69" i="42"/>
  <c r="G69" i="42"/>
  <c r="F69" i="42"/>
  <c r="E69" i="42"/>
  <c r="K67" i="42"/>
  <c r="J67" i="42"/>
  <c r="I67" i="42"/>
  <c r="H67" i="42"/>
  <c r="G67" i="42"/>
  <c r="F67" i="42"/>
  <c r="E67" i="42"/>
  <c r="K66" i="42"/>
  <c r="J66" i="42"/>
  <c r="I66" i="42"/>
  <c r="H66" i="42"/>
  <c r="G66" i="42"/>
  <c r="F66" i="42"/>
  <c r="E66" i="42"/>
  <c r="K65" i="42"/>
  <c r="J65" i="42"/>
  <c r="I65" i="42"/>
  <c r="H65" i="42"/>
  <c r="G65" i="42"/>
  <c r="F65" i="42"/>
  <c r="F10" i="42" s="1"/>
  <c r="E65" i="42"/>
  <c r="K64" i="42"/>
  <c r="J64" i="42"/>
  <c r="I64" i="42"/>
  <c r="H64" i="42"/>
  <c r="G64" i="42"/>
  <c r="F64" i="42"/>
  <c r="E64" i="42"/>
  <c r="E9" i="42" s="1"/>
  <c r="K63" i="42"/>
  <c r="J63" i="42"/>
  <c r="I63" i="42"/>
  <c r="H63" i="42"/>
  <c r="G63" i="42"/>
  <c r="F63" i="42"/>
  <c r="E63" i="42"/>
  <c r="K62" i="42"/>
  <c r="K7" i="42" s="1"/>
  <c r="J62" i="42"/>
  <c r="I62" i="42"/>
  <c r="H62" i="42"/>
  <c r="G62" i="42"/>
  <c r="F62" i="42"/>
  <c r="E62" i="42"/>
  <c r="K56" i="42"/>
  <c r="H52" i="42"/>
  <c r="J45" i="42"/>
  <c r="J43" i="42"/>
  <c r="J40" i="42"/>
  <c r="I36" i="42"/>
  <c r="G36" i="42"/>
  <c r="R34" i="42"/>
  <c r="J32" i="42"/>
  <c r="K31" i="42"/>
  <c r="T29" i="42"/>
  <c r="J29" i="42"/>
  <c r="T27" i="42"/>
  <c r="E26" i="42"/>
  <c r="G23" i="42"/>
  <c r="S22" i="42"/>
  <c r="I21" i="42"/>
  <c r="H19" i="42"/>
  <c r="J15" i="42"/>
  <c r="H14" i="42"/>
  <c r="S12" i="42"/>
  <c r="R12" i="42"/>
  <c r="K12" i="42"/>
  <c r="G11" i="42"/>
  <c r="J10" i="42"/>
  <c r="I9" i="42"/>
  <c r="H8" i="42"/>
  <c r="G7" i="42"/>
  <c r="I225" i="41"/>
  <c r="H225" i="41"/>
  <c r="G225" i="41"/>
  <c r="F225" i="41"/>
  <c r="E225" i="41"/>
  <c r="I224" i="41"/>
  <c r="H224" i="41"/>
  <c r="G224" i="41"/>
  <c r="F224" i="41"/>
  <c r="E224" i="41"/>
  <c r="I223" i="41"/>
  <c r="H223" i="41"/>
  <c r="G223" i="41"/>
  <c r="F223" i="41"/>
  <c r="E223" i="41"/>
  <c r="I221" i="41"/>
  <c r="H221" i="41"/>
  <c r="G221" i="41"/>
  <c r="F221" i="41"/>
  <c r="E221" i="41"/>
  <c r="I220" i="41"/>
  <c r="H220" i="41"/>
  <c r="G220" i="41"/>
  <c r="F220" i="41"/>
  <c r="E220" i="41"/>
  <c r="I219" i="41"/>
  <c r="H219" i="41"/>
  <c r="G219" i="41"/>
  <c r="F219" i="41"/>
  <c r="E219" i="41"/>
  <c r="I218" i="41"/>
  <c r="H218" i="41"/>
  <c r="G218" i="41"/>
  <c r="F218" i="41"/>
  <c r="E218" i="41"/>
  <c r="I217" i="41"/>
  <c r="H217" i="41"/>
  <c r="G217" i="41"/>
  <c r="F217" i="41"/>
  <c r="E217" i="41"/>
  <c r="I216" i="41"/>
  <c r="H216" i="41"/>
  <c r="G216" i="41"/>
  <c r="F216" i="41"/>
  <c r="E216" i="41"/>
  <c r="I214" i="41"/>
  <c r="H214" i="41"/>
  <c r="G214" i="41"/>
  <c r="F214" i="41"/>
  <c r="E214" i="41"/>
  <c r="I213" i="41"/>
  <c r="H213" i="41"/>
  <c r="G213" i="41"/>
  <c r="F213" i="41"/>
  <c r="E213" i="41"/>
  <c r="I212" i="41"/>
  <c r="H212" i="41"/>
  <c r="G212" i="41"/>
  <c r="F212" i="41"/>
  <c r="E212" i="41"/>
  <c r="I210" i="41"/>
  <c r="H210" i="41"/>
  <c r="G210" i="41"/>
  <c r="F210" i="41"/>
  <c r="E210" i="41"/>
  <c r="I209" i="41"/>
  <c r="H209" i="41"/>
  <c r="G209" i="41"/>
  <c r="F209" i="41"/>
  <c r="E209" i="41"/>
  <c r="I208" i="41"/>
  <c r="H208" i="41"/>
  <c r="G208" i="41"/>
  <c r="F208" i="41"/>
  <c r="E208" i="41"/>
  <c r="I207" i="41"/>
  <c r="H207" i="41"/>
  <c r="G207" i="41"/>
  <c r="F207" i="41"/>
  <c r="E207" i="41"/>
  <c r="I206" i="41"/>
  <c r="H206" i="41"/>
  <c r="G206" i="41"/>
  <c r="F206" i="41"/>
  <c r="E206" i="41"/>
  <c r="I205" i="41"/>
  <c r="H205" i="41"/>
  <c r="G205" i="41"/>
  <c r="F205" i="41"/>
  <c r="E205" i="41"/>
  <c r="I203" i="41"/>
  <c r="H203" i="41"/>
  <c r="G203" i="41"/>
  <c r="F203" i="41"/>
  <c r="E203" i="41"/>
  <c r="I202" i="41"/>
  <c r="H202" i="41"/>
  <c r="G202" i="41"/>
  <c r="F202" i="41"/>
  <c r="E202" i="41"/>
  <c r="I201" i="41"/>
  <c r="H201" i="41"/>
  <c r="G201" i="41"/>
  <c r="F201" i="41"/>
  <c r="E201" i="41"/>
  <c r="I199" i="41"/>
  <c r="H199" i="41"/>
  <c r="G199" i="41"/>
  <c r="F199" i="41"/>
  <c r="E199" i="41"/>
  <c r="I198" i="41"/>
  <c r="H198" i="41"/>
  <c r="G198" i="41"/>
  <c r="F198" i="41"/>
  <c r="E198" i="41"/>
  <c r="I197" i="41"/>
  <c r="H197" i="41"/>
  <c r="G197" i="41"/>
  <c r="F197" i="41"/>
  <c r="E197" i="41"/>
  <c r="I196" i="41"/>
  <c r="H196" i="41"/>
  <c r="G196" i="41"/>
  <c r="F196" i="41"/>
  <c r="E196" i="41"/>
  <c r="I195" i="41"/>
  <c r="H195" i="41"/>
  <c r="G195" i="41"/>
  <c r="F195" i="41"/>
  <c r="E195" i="41"/>
  <c r="I194" i="41"/>
  <c r="H194" i="41"/>
  <c r="G194" i="41"/>
  <c r="F194" i="41"/>
  <c r="E194" i="41"/>
  <c r="I192" i="41"/>
  <c r="H192" i="41"/>
  <c r="G192" i="41"/>
  <c r="F192" i="41"/>
  <c r="E192" i="41"/>
  <c r="I191" i="41"/>
  <c r="H191" i="41"/>
  <c r="G191" i="41"/>
  <c r="F191" i="41"/>
  <c r="F180" i="41" s="1"/>
  <c r="E191" i="41"/>
  <c r="I190" i="41"/>
  <c r="H190" i="41"/>
  <c r="G190" i="41"/>
  <c r="F190" i="41"/>
  <c r="E190" i="41"/>
  <c r="I188" i="41"/>
  <c r="H188" i="41"/>
  <c r="G188" i="41"/>
  <c r="F188" i="41"/>
  <c r="E188" i="41"/>
  <c r="I187" i="41"/>
  <c r="H187" i="41"/>
  <c r="G187" i="41"/>
  <c r="F187" i="41"/>
  <c r="E187" i="41"/>
  <c r="I186" i="41"/>
  <c r="H186" i="41"/>
  <c r="G186" i="41"/>
  <c r="F186" i="41"/>
  <c r="E186" i="41"/>
  <c r="I185" i="41"/>
  <c r="H185" i="41"/>
  <c r="G185" i="41"/>
  <c r="F185" i="41"/>
  <c r="E185" i="41"/>
  <c r="I184" i="41"/>
  <c r="H184" i="41"/>
  <c r="G184" i="41"/>
  <c r="F184" i="41"/>
  <c r="E184" i="41"/>
  <c r="I183" i="41"/>
  <c r="H183" i="41"/>
  <c r="G183" i="41"/>
  <c r="F183" i="41"/>
  <c r="E183" i="41"/>
  <c r="I170" i="41"/>
  <c r="H170" i="41"/>
  <c r="G170" i="41"/>
  <c r="F170" i="41"/>
  <c r="E170" i="41"/>
  <c r="I169" i="41"/>
  <c r="H169" i="41"/>
  <c r="G169" i="41"/>
  <c r="F169" i="41"/>
  <c r="E169" i="41"/>
  <c r="I168" i="41"/>
  <c r="H168" i="41"/>
  <c r="G168" i="41"/>
  <c r="F168" i="41"/>
  <c r="E168" i="41"/>
  <c r="I166" i="41"/>
  <c r="H166" i="41"/>
  <c r="G166" i="41"/>
  <c r="G56" i="41" s="1"/>
  <c r="F166" i="41"/>
  <c r="E166" i="41"/>
  <c r="I165" i="41"/>
  <c r="H165" i="41"/>
  <c r="G165" i="41"/>
  <c r="F165" i="41"/>
  <c r="E165" i="41"/>
  <c r="I164" i="41"/>
  <c r="I54" i="41" s="1"/>
  <c r="H164" i="41"/>
  <c r="G164" i="41"/>
  <c r="F164" i="41"/>
  <c r="E164" i="41"/>
  <c r="E54" i="41" s="1"/>
  <c r="I163" i="41"/>
  <c r="H163" i="41"/>
  <c r="H53" i="41" s="1"/>
  <c r="G163" i="41"/>
  <c r="F163" i="41"/>
  <c r="E163" i="41"/>
  <c r="I162" i="41"/>
  <c r="H162" i="41"/>
  <c r="G162" i="41"/>
  <c r="F162" i="41"/>
  <c r="E162" i="41"/>
  <c r="E52" i="41" s="1"/>
  <c r="I161" i="41"/>
  <c r="H161" i="41"/>
  <c r="G161" i="41"/>
  <c r="F161" i="41"/>
  <c r="E161" i="41"/>
  <c r="I159" i="41"/>
  <c r="I49" i="41" s="1"/>
  <c r="H159" i="41"/>
  <c r="G159" i="41"/>
  <c r="F159" i="41"/>
  <c r="E159" i="41"/>
  <c r="E49" i="41" s="1"/>
  <c r="I158" i="41"/>
  <c r="H158" i="41"/>
  <c r="G158" i="41"/>
  <c r="F158" i="41"/>
  <c r="F48" i="41" s="1"/>
  <c r="E158" i="41"/>
  <c r="I157" i="41"/>
  <c r="H157" i="41"/>
  <c r="G157" i="41"/>
  <c r="F157" i="41"/>
  <c r="E157" i="41"/>
  <c r="I155" i="41"/>
  <c r="H155" i="41"/>
  <c r="H45" i="41" s="1"/>
  <c r="G155" i="41"/>
  <c r="F155" i="41"/>
  <c r="E155" i="41"/>
  <c r="I154" i="41"/>
  <c r="H154" i="41"/>
  <c r="G154" i="41"/>
  <c r="F154" i="41"/>
  <c r="E154" i="41"/>
  <c r="I153" i="41"/>
  <c r="H153" i="41"/>
  <c r="G153" i="41"/>
  <c r="F153" i="41"/>
  <c r="E153" i="41"/>
  <c r="I152" i="41"/>
  <c r="H152" i="41"/>
  <c r="G152" i="41"/>
  <c r="G42" i="41" s="1"/>
  <c r="F152" i="41"/>
  <c r="E152" i="41"/>
  <c r="I151" i="41"/>
  <c r="H151" i="41"/>
  <c r="H41" i="41" s="1"/>
  <c r="G151" i="41"/>
  <c r="F151" i="41"/>
  <c r="E151" i="41"/>
  <c r="I150" i="41"/>
  <c r="H150" i="41"/>
  <c r="G150" i="41"/>
  <c r="F150" i="41"/>
  <c r="E150" i="41"/>
  <c r="I148" i="41"/>
  <c r="H148" i="41"/>
  <c r="G148" i="41"/>
  <c r="F148" i="41"/>
  <c r="E148" i="41"/>
  <c r="I147" i="41"/>
  <c r="H147" i="41"/>
  <c r="G147" i="41"/>
  <c r="F147" i="41"/>
  <c r="E147" i="41"/>
  <c r="I146" i="41"/>
  <c r="H146" i="41"/>
  <c r="G146" i="41"/>
  <c r="F146" i="41"/>
  <c r="E146" i="41"/>
  <c r="I144" i="41"/>
  <c r="H144" i="41"/>
  <c r="G144" i="41"/>
  <c r="F144" i="41"/>
  <c r="E144" i="41"/>
  <c r="I143" i="41"/>
  <c r="H143" i="41"/>
  <c r="G143" i="41"/>
  <c r="F143" i="41"/>
  <c r="E143" i="41"/>
  <c r="I142" i="41"/>
  <c r="H142" i="41"/>
  <c r="G142" i="41"/>
  <c r="F142" i="41"/>
  <c r="E142" i="41"/>
  <c r="I141" i="41"/>
  <c r="H141" i="41"/>
  <c r="G141" i="41"/>
  <c r="F141" i="41"/>
  <c r="E141" i="41"/>
  <c r="I140" i="41"/>
  <c r="H140" i="41"/>
  <c r="G140" i="41"/>
  <c r="F140" i="41"/>
  <c r="E140" i="41"/>
  <c r="I139" i="41"/>
  <c r="H139" i="41"/>
  <c r="G139" i="41"/>
  <c r="F139" i="41"/>
  <c r="E139" i="41"/>
  <c r="I137" i="41"/>
  <c r="H137" i="41"/>
  <c r="G137" i="41"/>
  <c r="F137" i="41"/>
  <c r="E137" i="41"/>
  <c r="I136" i="41"/>
  <c r="H136" i="41"/>
  <c r="G136" i="41"/>
  <c r="F136" i="41"/>
  <c r="E136" i="41"/>
  <c r="I135" i="41"/>
  <c r="H135" i="41"/>
  <c r="G135" i="41"/>
  <c r="F135" i="41"/>
  <c r="E135" i="41"/>
  <c r="I133" i="41"/>
  <c r="H133" i="41"/>
  <c r="G133" i="41"/>
  <c r="F133" i="41"/>
  <c r="E133" i="41"/>
  <c r="I132" i="41"/>
  <c r="H132" i="41"/>
  <c r="G132" i="41"/>
  <c r="F132" i="41"/>
  <c r="E132" i="41"/>
  <c r="I131" i="41"/>
  <c r="H131" i="41"/>
  <c r="G131" i="41"/>
  <c r="F131" i="41"/>
  <c r="F21" i="41" s="1"/>
  <c r="E131" i="41"/>
  <c r="I130" i="41"/>
  <c r="H130" i="41"/>
  <c r="G130" i="41"/>
  <c r="G20" i="41" s="1"/>
  <c r="F130" i="41"/>
  <c r="E130" i="41"/>
  <c r="I129" i="41"/>
  <c r="H129" i="41"/>
  <c r="G129" i="41"/>
  <c r="F129" i="41"/>
  <c r="E129" i="41"/>
  <c r="I128" i="41"/>
  <c r="H128" i="41"/>
  <c r="G128" i="41"/>
  <c r="F128" i="41"/>
  <c r="E128" i="41"/>
  <c r="I115" i="41"/>
  <c r="H115" i="41"/>
  <c r="G115" i="41"/>
  <c r="F115" i="41"/>
  <c r="F60" i="41" s="1"/>
  <c r="E115" i="41"/>
  <c r="I114" i="41"/>
  <c r="H114" i="41"/>
  <c r="G114" i="41"/>
  <c r="F114" i="41"/>
  <c r="E114" i="41"/>
  <c r="I113" i="41"/>
  <c r="H113" i="41"/>
  <c r="G113" i="41"/>
  <c r="F113" i="41"/>
  <c r="E113" i="41"/>
  <c r="V112" i="41"/>
  <c r="I111" i="41"/>
  <c r="H111" i="41"/>
  <c r="H56" i="41" s="1"/>
  <c r="G111" i="41"/>
  <c r="F111" i="41"/>
  <c r="E111" i="41"/>
  <c r="I110" i="41"/>
  <c r="I55" i="41" s="1"/>
  <c r="H110" i="41"/>
  <c r="G110" i="41"/>
  <c r="G55" i="41" s="1"/>
  <c r="F110" i="41"/>
  <c r="E110" i="41"/>
  <c r="I109" i="41"/>
  <c r="H109" i="41"/>
  <c r="H54" i="41" s="1"/>
  <c r="G109" i="41"/>
  <c r="F109" i="41"/>
  <c r="E109" i="41"/>
  <c r="I108" i="41"/>
  <c r="I53" i="41" s="1"/>
  <c r="H108" i="41"/>
  <c r="G108" i="41"/>
  <c r="G53" i="41" s="1"/>
  <c r="F108" i="41"/>
  <c r="E108" i="41"/>
  <c r="E53" i="41" s="1"/>
  <c r="I107" i="41"/>
  <c r="H107" i="41"/>
  <c r="H52" i="41" s="1"/>
  <c r="G107" i="41"/>
  <c r="F107" i="41"/>
  <c r="F52" i="41" s="1"/>
  <c r="E107" i="41"/>
  <c r="I106" i="41"/>
  <c r="I51" i="41" s="1"/>
  <c r="H106" i="41"/>
  <c r="G106" i="41"/>
  <c r="G51" i="41" s="1"/>
  <c r="F106" i="41"/>
  <c r="E106" i="41"/>
  <c r="E51" i="41" s="1"/>
  <c r="I104" i="41"/>
  <c r="H104" i="41"/>
  <c r="H71" i="41" s="1"/>
  <c r="G104" i="41"/>
  <c r="F104" i="41"/>
  <c r="F49" i="41" s="1"/>
  <c r="E104" i="41"/>
  <c r="I103" i="41"/>
  <c r="I48" i="41" s="1"/>
  <c r="H103" i="41"/>
  <c r="G103" i="41"/>
  <c r="G48" i="41" s="1"/>
  <c r="F103" i="41"/>
  <c r="E103" i="41"/>
  <c r="E48" i="41" s="1"/>
  <c r="I102" i="41"/>
  <c r="H102" i="41"/>
  <c r="G102" i="41"/>
  <c r="F102" i="41"/>
  <c r="F47" i="41" s="1"/>
  <c r="E102" i="41"/>
  <c r="I100" i="41"/>
  <c r="I45" i="41" s="1"/>
  <c r="H100" i="41"/>
  <c r="G100" i="41"/>
  <c r="G45" i="41" s="1"/>
  <c r="F100" i="41"/>
  <c r="E100" i="41"/>
  <c r="I99" i="41"/>
  <c r="H99" i="41"/>
  <c r="H44" i="41" s="1"/>
  <c r="G99" i="41"/>
  <c r="F99" i="41"/>
  <c r="F44" i="41" s="1"/>
  <c r="E99" i="41"/>
  <c r="I98" i="41"/>
  <c r="I43" i="41" s="1"/>
  <c r="H98" i="41"/>
  <c r="G98" i="41"/>
  <c r="G43" i="41" s="1"/>
  <c r="F98" i="41"/>
  <c r="E98" i="41"/>
  <c r="E43" i="41" s="1"/>
  <c r="I97" i="41"/>
  <c r="H97" i="41"/>
  <c r="H42" i="41" s="1"/>
  <c r="G97" i="41"/>
  <c r="F97" i="41"/>
  <c r="F42" i="41" s="1"/>
  <c r="E97" i="41"/>
  <c r="I96" i="41"/>
  <c r="H96" i="41"/>
  <c r="G96" i="41"/>
  <c r="G41" i="41" s="1"/>
  <c r="F96" i="41"/>
  <c r="E96" i="41"/>
  <c r="E41" i="41" s="1"/>
  <c r="I95" i="41"/>
  <c r="H95" i="41"/>
  <c r="H40" i="41" s="1"/>
  <c r="G95" i="41"/>
  <c r="F95" i="41"/>
  <c r="F40" i="41" s="1"/>
  <c r="E95" i="41"/>
  <c r="I93" i="41"/>
  <c r="I38" i="41" s="1"/>
  <c r="H93" i="41"/>
  <c r="G93" i="41"/>
  <c r="F93" i="41"/>
  <c r="F38" i="41" s="1"/>
  <c r="E93" i="41"/>
  <c r="E38" i="41" s="1"/>
  <c r="I92" i="41"/>
  <c r="H92" i="41"/>
  <c r="H37" i="41" s="1"/>
  <c r="G92" i="41"/>
  <c r="F92" i="41"/>
  <c r="F37" i="41" s="1"/>
  <c r="E92" i="41"/>
  <c r="I91" i="41"/>
  <c r="I36" i="41" s="1"/>
  <c r="H91" i="41"/>
  <c r="H36" i="41" s="1"/>
  <c r="G91" i="41"/>
  <c r="G36" i="41" s="1"/>
  <c r="F91" i="41"/>
  <c r="E91" i="41"/>
  <c r="E36" i="41" s="1"/>
  <c r="I89" i="41"/>
  <c r="I34" i="41" s="1"/>
  <c r="H89" i="41"/>
  <c r="H34" i="41" s="1"/>
  <c r="G89" i="41"/>
  <c r="F89" i="41"/>
  <c r="F34" i="41" s="1"/>
  <c r="E89" i="41"/>
  <c r="E34" i="41" s="1"/>
  <c r="I88" i="41"/>
  <c r="I33" i="41" s="1"/>
  <c r="H88" i="41"/>
  <c r="G88" i="41"/>
  <c r="F88" i="41"/>
  <c r="E88" i="41"/>
  <c r="E33" i="41" s="1"/>
  <c r="I87" i="41"/>
  <c r="H87" i="41"/>
  <c r="H32" i="41" s="1"/>
  <c r="G87" i="41"/>
  <c r="G32" i="41" s="1"/>
  <c r="F87" i="41"/>
  <c r="F32" i="41" s="1"/>
  <c r="E87" i="41"/>
  <c r="I86" i="41"/>
  <c r="I31" i="41" s="1"/>
  <c r="H86" i="41"/>
  <c r="H31" i="41" s="1"/>
  <c r="G86" i="41"/>
  <c r="G31" i="41" s="1"/>
  <c r="F86" i="41"/>
  <c r="E86" i="41"/>
  <c r="E31" i="41" s="1"/>
  <c r="I85" i="41"/>
  <c r="H85" i="41"/>
  <c r="H30" i="41" s="1"/>
  <c r="G85" i="41"/>
  <c r="F85" i="41"/>
  <c r="E85" i="41"/>
  <c r="E30" i="41" s="1"/>
  <c r="I84" i="41"/>
  <c r="I29" i="41" s="1"/>
  <c r="H84" i="41"/>
  <c r="G84" i="41"/>
  <c r="F84" i="41"/>
  <c r="F29" i="41" s="1"/>
  <c r="E84" i="41"/>
  <c r="E29" i="41" s="1"/>
  <c r="I82" i="41"/>
  <c r="H82" i="41"/>
  <c r="H27" i="41" s="1"/>
  <c r="G82" i="41"/>
  <c r="G27" i="41" s="1"/>
  <c r="F82" i="41"/>
  <c r="F27" i="41" s="1"/>
  <c r="E82" i="41"/>
  <c r="I81" i="41"/>
  <c r="H81" i="41"/>
  <c r="G81" i="41"/>
  <c r="G26" i="41" s="1"/>
  <c r="F81" i="41"/>
  <c r="E81" i="41"/>
  <c r="I80" i="41"/>
  <c r="I25" i="41" s="1"/>
  <c r="H80" i="41"/>
  <c r="H25" i="41" s="1"/>
  <c r="G80" i="41"/>
  <c r="F80" i="41"/>
  <c r="E80" i="41"/>
  <c r="E25" i="41" s="1"/>
  <c r="I78" i="41"/>
  <c r="H78" i="41"/>
  <c r="G78" i="41"/>
  <c r="F78" i="41"/>
  <c r="E78" i="41"/>
  <c r="I77" i="41"/>
  <c r="H77" i="41"/>
  <c r="H22" i="41" s="1"/>
  <c r="G77" i="41"/>
  <c r="G22" i="41" s="1"/>
  <c r="F77" i="41"/>
  <c r="E77" i="41"/>
  <c r="I76" i="41"/>
  <c r="H76" i="41"/>
  <c r="H21" i="41" s="1"/>
  <c r="G76" i="41"/>
  <c r="F76" i="41"/>
  <c r="E76" i="41"/>
  <c r="E21" i="41" s="1"/>
  <c r="I75" i="41"/>
  <c r="H75" i="41"/>
  <c r="G75" i="41"/>
  <c r="F75" i="41"/>
  <c r="E75" i="41"/>
  <c r="I74" i="41"/>
  <c r="I19" i="41" s="1"/>
  <c r="H74" i="41"/>
  <c r="G74" i="41"/>
  <c r="F74" i="41"/>
  <c r="E74" i="41"/>
  <c r="I73" i="41"/>
  <c r="H73" i="41"/>
  <c r="H18" i="41" s="1"/>
  <c r="G73" i="41"/>
  <c r="G18" i="41" s="1"/>
  <c r="F73" i="41"/>
  <c r="F18" i="41" s="1"/>
  <c r="E73" i="41"/>
  <c r="I60" i="41"/>
  <c r="H60" i="41"/>
  <c r="E60" i="41"/>
  <c r="F59" i="41"/>
  <c r="G58" i="41"/>
  <c r="F56" i="41"/>
  <c r="E55" i="41"/>
  <c r="F54" i="41"/>
  <c r="I52" i="41"/>
  <c r="H51" i="41"/>
  <c r="H49" i="41"/>
  <c r="G47" i="41"/>
  <c r="I44" i="41"/>
  <c r="E44" i="41"/>
  <c r="F43" i="41"/>
  <c r="I40" i="41"/>
  <c r="E40" i="41"/>
  <c r="G37" i="41"/>
  <c r="W34" i="41"/>
  <c r="F33" i="41"/>
  <c r="W30" i="41"/>
  <c r="I30" i="41"/>
  <c r="H26" i="41"/>
  <c r="F23" i="41"/>
  <c r="W19" i="41"/>
  <c r="W13" i="41"/>
  <c r="P30" i="40"/>
  <c r="P30" i="39"/>
  <c r="G8" i="38"/>
  <c r="F8" i="38"/>
  <c r="E8" i="38"/>
  <c r="D8" i="38"/>
  <c r="C8" i="38"/>
  <c r="D82" i="42" l="1"/>
  <c r="E27" i="42"/>
  <c r="F64" i="41"/>
  <c r="G67" i="41"/>
  <c r="G12" i="41" s="1"/>
  <c r="H125" i="41"/>
  <c r="I7" i="42"/>
  <c r="F8" i="42"/>
  <c r="D8" i="42" s="1"/>
  <c r="J8" i="42"/>
  <c r="E11" i="42"/>
  <c r="F12" i="42"/>
  <c r="G14" i="42"/>
  <c r="H15" i="42"/>
  <c r="G19" i="42"/>
  <c r="H20" i="42"/>
  <c r="G63" i="41"/>
  <c r="G8" i="41" s="1"/>
  <c r="I65" i="41"/>
  <c r="F69" i="41"/>
  <c r="G19" i="41"/>
  <c r="K37" i="42"/>
  <c r="G42" i="42"/>
  <c r="D42" i="42" s="1"/>
  <c r="K42" i="42"/>
  <c r="H43" i="42"/>
  <c r="G56" i="42"/>
  <c r="E59" i="42"/>
  <c r="D59" i="42" s="1"/>
  <c r="G52" i="41"/>
  <c r="F53" i="41"/>
  <c r="H55" i="41"/>
  <c r="O55" i="41" s="1"/>
  <c r="J7" i="42"/>
  <c r="G8" i="42"/>
  <c r="K8" i="42"/>
  <c r="H9" i="42"/>
  <c r="E10" i="42"/>
  <c r="D10" i="42" s="1"/>
  <c r="I10" i="42"/>
  <c r="F11" i="42"/>
  <c r="J11" i="42"/>
  <c r="G12" i="42"/>
  <c r="E15" i="42"/>
  <c r="I15" i="42"/>
  <c r="G18" i="42"/>
  <c r="E20" i="42"/>
  <c r="D20" i="42" s="1"/>
  <c r="I20" i="42"/>
  <c r="F21" i="42"/>
  <c r="J21" i="42"/>
  <c r="K22" i="42"/>
  <c r="H23" i="42"/>
  <c r="F27" i="42"/>
  <c r="G29" i="42"/>
  <c r="D29" i="42" s="1"/>
  <c r="K29" i="42"/>
  <c r="I31" i="42"/>
  <c r="G33" i="42"/>
  <c r="K33" i="42"/>
  <c r="J37" i="42"/>
  <c r="G38" i="42"/>
  <c r="K38" i="42"/>
  <c r="H40" i="42"/>
  <c r="E41" i="42"/>
  <c r="I41" i="42"/>
  <c r="I44" i="42"/>
  <c r="F45" i="42"/>
  <c r="D194" i="42"/>
  <c r="H7" i="42"/>
  <c r="E8" i="42"/>
  <c r="I8" i="42"/>
  <c r="F9" i="42"/>
  <c r="D9" i="42" s="1"/>
  <c r="J9" i="42"/>
  <c r="G10" i="42"/>
  <c r="K10" i="42"/>
  <c r="F19" i="42"/>
  <c r="J19" i="42"/>
  <c r="G20" i="42"/>
  <c r="K20" i="42"/>
  <c r="H21" i="42"/>
  <c r="E22" i="42"/>
  <c r="I22" i="42"/>
  <c r="F23" i="42"/>
  <c r="G25" i="42"/>
  <c r="K25" i="42"/>
  <c r="H26" i="42"/>
  <c r="I29" i="42"/>
  <c r="F30" i="42"/>
  <c r="J30" i="42"/>
  <c r="H32" i="42"/>
  <c r="E33" i="42"/>
  <c r="I33" i="42"/>
  <c r="F34" i="42"/>
  <c r="J34" i="42"/>
  <c r="K36" i="42"/>
  <c r="H37" i="42"/>
  <c r="E38" i="42"/>
  <c r="I38" i="42"/>
  <c r="F40" i="42"/>
  <c r="G41" i="42"/>
  <c r="K41" i="42"/>
  <c r="J44" i="42"/>
  <c r="E48" i="42"/>
  <c r="F49" i="42"/>
  <c r="G51" i="42"/>
  <c r="K51" i="42"/>
  <c r="E53" i="42"/>
  <c r="I53" i="42"/>
  <c r="F54" i="42"/>
  <c r="G55" i="42"/>
  <c r="K55" i="42"/>
  <c r="H56" i="42"/>
  <c r="E58" i="42"/>
  <c r="I58" i="42"/>
  <c r="G60" i="42"/>
  <c r="D81" i="41"/>
  <c r="P81" i="41" s="1"/>
  <c r="G62" i="41"/>
  <c r="D85" i="41"/>
  <c r="P85" i="41" s="1"/>
  <c r="G66" i="41"/>
  <c r="B67" i="41" s="1"/>
  <c r="G71" i="41"/>
  <c r="G16" i="41" s="1"/>
  <c r="F58" i="41"/>
  <c r="G65" i="41"/>
  <c r="H121" i="41"/>
  <c r="F124" i="41"/>
  <c r="D174" i="42"/>
  <c r="I21" i="41"/>
  <c r="E26" i="41"/>
  <c r="S26" i="41" s="1"/>
  <c r="D132" i="42"/>
  <c r="D9" i="43"/>
  <c r="D11" i="43"/>
  <c r="D12" i="43"/>
  <c r="G23" i="41"/>
  <c r="G29" i="41"/>
  <c r="H62" i="41"/>
  <c r="G64" i="41"/>
  <c r="F70" i="41"/>
  <c r="S70" i="41" s="1"/>
  <c r="I58" i="41"/>
  <c r="H59" i="41"/>
  <c r="I117" i="41"/>
  <c r="H118" i="41"/>
  <c r="F120" i="41"/>
  <c r="I121" i="41"/>
  <c r="G124" i="41"/>
  <c r="D137" i="41"/>
  <c r="P137" i="41" s="1"/>
  <c r="I126" i="41"/>
  <c r="D141" i="41"/>
  <c r="P141" i="41" s="1"/>
  <c r="I120" i="41"/>
  <c r="G173" i="41"/>
  <c r="G177" i="41"/>
  <c r="I174" i="41"/>
  <c r="E179" i="41"/>
  <c r="I172" i="41"/>
  <c r="D121" i="42"/>
  <c r="K11" i="42"/>
  <c r="H12" i="42"/>
  <c r="E14" i="42"/>
  <c r="I14" i="42"/>
  <c r="F15" i="42"/>
  <c r="G16" i="42"/>
  <c r="K16" i="42"/>
  <c r="D152" i="42"/>
  <c r="E51" i="42"/>
  <c r="I55" i="42"/>
  <c r="J56" i="42"/>
  <c r="K58" i="42"/>
  <c r="E60" i="42"/>
  <c r="F7" i="42"/>
  <c r="G30" i="42"/>
  <c r="K30" i="42"/>
  <c r="H31" i="42"/>
  <c r="E42" i="42"/>
  <c r="F43" i="42"/>
  <c r="D43" i="42" s="1"/>
  <c r="J48" i="42"/>
  <c r="D218" i="42"/>
  <c r="I63" i="41"/>
  <c r="E67" i="41"/>
  <c r="D67" i="41" s="1"/>
  <c r="L67" i="41" s="1"/>
  <c r="H69" i="41"/>
  <c r="K27" i="42"/>
  <c r="H38" i="42"/>
  <c r="D38" i="42" s="1"/>
  <c r="E40" i="42"/>
  <c r="D40" i="42" s="1"/>
  <c r="I40" i="42"/>
  <c r="F41" i="42"/>
  <c r="J41" i="42"/>
  <c r="I11" i="42"/>
  <c r="J12" i="42"/>
  <c r="K14" i="42"/>
  <c r="E16" i="42"/>
  <c r="F18" i="42"/>
  <c r="J18" i="42"/>
  <c r="K19" i="42"/>
  <c r="E21" i="42"/>
  <c r="F22" i="42"/>
  <c r="K23" i="42"/>
  <c r="H25" i="42"/>
  <c r="I26" i="42"/>
  <c r="F15" i="43"/>
  <c r="Q21" i="43" s="1"/>
  <c r="I70" i="41"/>
  <c r="I26" i="41"/>
  <c r="F65" i="41"/>
  <c r="G118" i="41"/>
  <c r="D76" i="41"/>
  <c r="P76" i="41" s="1"/>
  <c r="F25" i="41"/>
  <c r="F67" i="41"/>
  <c r="F30" i="41"/>
  <c r="D30" i="41" s="1"/>
  <c r="L30" i="41" s="1"/>
  <c r="D74" i="41"/>
  <c r="P74" i="41" s="1"/>
  <c r="H64" i="41"/>
  <c r="E19" i="41"/>
  <c r="F20" i="41"/>
  <c r="E70" i="41"/>
  <c r="D78" i="41"/>
  <c r="P78" i="41" s="1"/>
  <c r="D113" i="41"/>
  <c r="P113" i="41" s="1"/>
  <c r="D115" i="41"/>
  <c r="P115" i="41" s="1"/>
  <c r="D146" i="41"/>
  <c r="P146" i="41" s="1"/>
  <c r="E125" i="41"/>
  <c r="D151" i="41"/>
  <c r="P151" i="41" s="1"/>
  <c r="I119" i="41"/>
  <c r="I9" i="41" s="1"/>
  <c r="D155" i="41"/>
  <c r="P155" i="41" s="1"/>
  <c r="S157" i="41"/>
  <c r="D161" i="41"/>
  <c r="D162" i="41"/>
  <c r="D165" i="41"/>
  <c r="D166" i="41"/>
  <c r="D170" i="41"/>
  <c r="P170" i="41" s="1"/>
  <c r="E172" i="41"/>
  <c r="S172" i="41" s="1"/>
  <c r="I18" i="41"/>
  <c r="H173" i="41"/>
  <c r="G174" i="41"/>
  <c r="F175" i="41"/>
  <c r="E176" i="41"/>
  <c r="I22" i="41"/>
  <c r="H177" i="41"/>
  <c r="G179" i="41"/>
  <c r="F26" i="41"/>
  <c r="E181" i="41"/>
  <c r="I181" i="41"/>
  <c r="H29" i="41"/>
  <c r="S29" i="41" s="1"/>
  <c r="G30" i="41"/>
  <c r="F31" i="41"/>
  <c r="E32" i="41"/>
  <c r="D32" i="41" s="1"/>
  <c r="I32" i="41"/>
  <c r="S32" i="41" s="1"/>
  <c r="H176" i="41"/>
  <c r="G34" i="41"/>
  <c r="F36" i="41"/>
  <c r="S36" i="41" s="1"/>
  <c r="E37" i="41"/>
  <c r="D37" i="41" s="1"/>
  <c r="I37" i="41"/>
  <c r="H38" i="41"/>
  <c r="G40" i="41"/>
  <c r="D40" i="41" s="1"/>
  <c r="F41" i="41"/>
  <c r="D41" i="41" s="1"/>
  <c r="P41" i="41" s="1"/>
  <c r="E42" i="41"/>
  <c r="I42" i="41"/>
  <c r="H43" i="41"/>
  <c r="S43" i="41" s="1"/>
  <c r="G44" i="41"/>
  <c r="F45" i="41"/>
  <c r="E47" i="41"/>
  <c r="I47" i="41"/>
  <c r="S47" i="41" s="1"/>
  <c r="H48" i="41"/>
  <c r="S48" i="41" s="1"/>
  <c r="D214" i="41"/>
  <c r="P214" i="41" s="1"/>
  <c r="F51" i="41"/>
  <c r="D51" i="41" s="1"/>
  <c r="H174" i="41"/>
  <c r="D219" i="41"/>
  <c r="P219" i="41" s="1"/>
  <c r="F55" i="41"/>
  <c r="E56" i="41"/>
  <c r="I56" i="41"/>
  <c r="D56" i="41" s="1"/>
  <c r="H179" i="41"/>
  <c r="D224" i="41"/>
  <c r="P224" i="41" s="1"/>
  <c r="F29" i="42"/>
  <c r="G9" i="42"/>
  <c r="K9" i="42"/>
  <c r="H10" i="42"/>
  <c r="G44" i="42"/>
  <c r="K44" i="42"/>
  <c r="I56" i="42"/>
  <c r="F58" i="42"/>
  <c r="J58" i="42"/>
  <c r="G59" i="42"/>
  <c r="H60" i="42"/>
  <c r="D119" i="42"/>
  <c r="H11" i="42"/>
  <c r="I12" i="42"/>
  <c r="H16" i="42"/>
  <c r="D16" i="42" s="1"/>
  <c r="E18" i="42"/>
  <c r="I18" i="42"/>
  <c r="D130" i="42"/>
  <c r="D133" i="42"/>
  <c r="I49" i="42"/>
  <c r="F51" i="42"/>
  <c r="J51" i="42"/>
  <c r="G52" i="42"/>
  <c r="K52" i="42"/>
  <c r="H53" i="42"/>
  <c r="E54" i="42"/>
  <c r="I54" i="42"/>
  <c r="F55" i="42"/>
  <c r="J55" i="42"/>
  <c r="I59" i="42"/>
  <c r="D172" i="42"/>
  <c r="D175" i="42"/>
  <c r="D206" i="42"/>
  <c r="H44" i="42"/>
  <c r="G58" i="42"/>
  <c r="H59" i="42"/>
  <c r="D225" i="42"/>
  <c r="I60" i="42"/>
  <c r="F14" i="43"/>
  <c r="F16" i="43"/>
  <c r="G14" i="43"/>
  <c r="G15" i="43"/>
  <c r="G16" i="43"/>
  <c r="F66" i="41"/>
  <c r="H67" i="41"/>
  <c r="G69" i="41"/>
  <c r="H66" i="41"/>
  <c r="H11" i="41" s="1"/>
  <c r="F117" i="41"/>
  <c r="H119" i="41"/>
  <c r="G120" i="41"/>
  <c r="E23" i="41"/>
  <c r="D23" i="41" s="1"/>
  <c r="P23" i="41" s="1"/>
  <c r="I122" i="41"/>
  <c r="I25" i="42"/>
  <c r="F26" i="42"/>
  <c r="J26" i="42"/>
  <c r="D97" i="42"/>
  <c r="J42" i="42"/>
  <c r="K43" i="42"/>
  <c r="J47" i="42"/>
  <c r="G48" i="42"/>
  <c r="K48" i="42"/>
  <c r="H49" i="42"/>
  <c r="I51" i="42"/>
  <c r="D107" i="42"/>
  <c r="J52" i="42"/>
  <c r="G53" i="42"/>
  <c r="K53" i="42"/>
  <c r="H54" i="42"/>
  <c r="E55" i="42"/>
  <c r="I32" i="42"/>
  <c r="F33" i="42"/>
  <c r="J33" i="42"/>
  <c r="G34" i="42"/>
  <c r="K34" i="42"/>
  <c r="E37" i="42"/>
  <c r="I37" i="42"/>
  <c r="F38" i="42"/>
  <c r="J38" i="42"/>
  <c r="K40" i="42"/>
  <c r="H41" i="42"/>
  <c r="H42" i="42"/>
  <c r="I43" i="42"/>
  <c r="F44" i="42"/>
  <c r="D44" i="42" s="1"/>
  <c r="G45" i="42"/>
  <c r="K45" i="42"/>
  <c r="I48" i="42"/>
  <c r="D184" i="42"/>
  <c r="E23" i="42"/>
  <c r="I23" i="42"/>
  <c r="D191" i="42"/>
  <c r="H29" i="42"/>
  <c r="I30" i="42"/>
  <c r="F31" i="42"/>
  <c r="J31" i="42"/>
  <c r="H33" i="42"/>
  <c r="E34" i="42"/>
  <c r="G37" i="42"/>
  <c r="H48" i="42"/>
  <c r="C28" i="43"/>
  <c r="L28" i="43" s="1"/>
  <c r="G10" i="43"/>
  <c r="G11" i="43"/>
  <c r="F63" i="41"/>
  <c r="D75" i="41"/>
  <c r="P75" i="41" s="1"/>
  <c r="I64" i="41"/>
  <c r="H58" i="41"/>
  <c r="I124" i="41"/>
  <c r="F126" i="41"/>
  <c r="S154" i="41"/>
  <c r="S159" i="41"/>
  <c r="S169" i="41"/>
  <c r="I176" i="41"/>
  <c r="H18" i="42"/>
  <c r="D89" i="42"/>
  <c r="I34" i="42"/>
  <c r="F59" i="42"/>
  <c r="J59" i="42"/>
  <c r="C24" i="43"/>
  <c r="J24" i="43" s="1"/>
  <c r="C26" i="43"/>
  <c r="R29" i="43" s="1"/>
  <c r="E14" i="43"/>
  <c r="E15" i="43"/>
  <c r="E16" i="43"/>
  <c r="Q19" i="43" s="1"/>
  <c r="D52" i="41"/>
  <c r="P52" i="41" s="1"/>
  <c r="D31" i="41"/>
  <c r="P31" i="41" s="1"/>
  <c r="S38" i="41"/>
  <c r="F37" i="42"/>
  <c r="D92" i="42"/>
  <c r="F47" i="42"/>
  <c r="D102" i="42"/>
  <c r="D153" i="42"/>
  <c r="E43" i="42"/>
  <c r="D195" i="42"/>
  <c r="E30" i="42"/>
  <c r="D30" i="42" s="1"/>
  <c r="C20" i="43"/>
  <c r="D10" i="43"/>
  <c r="D18" i="43"/>
  <c r="C25" i="43"/>
  <c r="M25" i="43" s="1"/>
  <c r="D15" i="43"/>
  <c r="F19" i="41"/>
  <c r="H20" i="41"/>
  <c r="E22" i="41"/>
  <c r="H23" i="41"/>
  <c r="G25" i="41"/>
  <c r="E27" i="41"/>
  <c r="G33" i="41"/>
  <c r="D33" i="41" s="1"/>
  <c r="L33" i="41" s="1"/>
  <c r="S44" i="41"/>
  <c r="D53" i="41"/>
  <c r="P53" i="41" s="1"/>
  <c r="G54" i="41"/>
  <c r="D54" i="41" s="1"/>
  <c r="G59" i="41"/>
  <c r="E63" i="41"/>
  <c r="I67" i="41"/>
  <c r="E62" i="41"/>
  <c r="D62" i="41" s="1"/>
  <c r="N62" i="41" s="1"/>
  <c r="I62" i="41"/>
  <c r="I7" i="41" s="1"/>
  <c r="H65" i="41"/>
  <c r="D82" i="41"/>
  <c r="P82" i="41" s="1"/>
  <c r="I71" i="41"/>
  <c r="I16" i="41" s="1"/>
  <c r="S87" i="41"/>
  <c r="S92" i="41"/>
  <c r="E122" i="41"/>
  <c r="D135" i="41"/>
  <c r="P135" i="41" s="1"/>
  <c r="I118" i="41"/>
  <c r="F121" i="41"/>
  <c r="D153" i="41"/>
  <c r="P153" i="41" s="1"/>
  <c r="D158" i="41"/>
  <c r="P158" i="41" s="1"/>
  <c r="D163" i="41"/>
  <c r="D164" i="41"/>
  <c r="D168" i="41"/>
  <c r="P168" i="41" s="1"/>
  <c r="F173" i="41"/>
  <c r="G180" i="41"/>
  <c r="G175" i="41"/>
  <c r="G26" i="42"/>
  <c r="D74" i="42"/>
  <c r="E19" i="42"/>
  <c r="I19" i="42"/>
  <c r="F20" i="42"/>
  <c r="J20" i="42"/>
  <c r="G21" i="42"/>
  <c r="K21" i="42"/>
  <c r="H22" i="42"/>
  <c r="F36" i="42"/>
  <c r="J36" i="42"/>
  <c r="D99" i="42"/>
  <c r="E44" i="42"/>
  <c r="D150" i="42"/>
  <c r="G40" i="42"/>
  <c r="G21" i="41"/>
  <c r="D21" i="41" s="1"/>
  <c r="I27" i="41"/>
  <c r="L8" i="38"/>
  <c r="E20" i="41"/>
  <c r="D20" i="41" s="1"/>
  <c r="L20" i="41" s="1"/>
  <c r="I20" i="41"/>
  <c r="F22" i="41"/>
  <c r="I23" i="41"/>
  <c r="H33" i="41"/>
  <c r="S33" i="41" s="1"/>
  <c r="G38" i="41"/>
  <c r="D38" i="41" s="1"/>
  <c r="I41" i="41"/>
  <c r="E45" i="41"/>
  <c r="D45" i="41" s="1"/>
  <c r="P45" i="41" s="1"/>
  <c r="H47" i="41"/>
  <c r="D47" i="41" s="1"/>
  <c r="L47" i="41" s="1"/>
  <c r="E65" i="41"/>
  <c r="F62" i="41"/>
  <c r="H63" i="41"/>
  <c r="H8" i="41" s="1"/>
  <c r="D80" i="41"/>
  <c r="P80" i="41" s="1"/>
  <c r="I69" i="41"/>
  <c r="G70" i="41"/>
  <c r="F71" i="41"/>
  <c r="S84" i="41"/>
  <c r="F122" i="41"/>
  <c r="H117" i="41"/>
  <c r="G122" i="41"/>
  <c r="I125" i="41"/>
  <c r="G117" i="41"/>
  <c r="H120" i="41"/>
  <c r="G121" i="41"/>
  <c r="G126" i="41"/>
  <c r="V127" i="41" s="1"/>
  <c r="F42" i="42"/>
  <c r="D69" i="42"/>
  <c r="F14" i="42"/>
  <c r="J14" i="42"/>
  <c r="G15" i="42"/>
  <c r="K15" i="42"/>
  <c r="H27" i="42"/>
  <c r="D27" i="42" s="1"/>
  <c r="D84" i="42"/>
  <c r="E29" i="42"/>
  <c r="G31" i="42"/>
  <c r="D31" i="42" s="1"/>
  <c r="F48" i="42"/>
  <c r="D48" i="42" s="1"/>
  <c r="D213" i="42"/>
  <c r="D16" i="43"/>
  <c r="D55" i="41"/>
  <c r="P55" i="41" s="1"/>
  <c r="D142" i="42"/>
  <c r="E32" i="42"/>
  <c r="E18" i="41"/>
  <c r="D18" i="41" s="1"/>
  <c r="L18" i="41" s="1"/>
  <c r="H19" i="41"/>
  <c r="D25" i="41"/>
  <c r="G49" i="41"/>
  <c r="D49" i="41" s="1"/>
  <c r="L49" i="41" s="1"/>
  <c r="E58" i="41"/>
  <c r="D58" i="41" s="1"/>
  <c r="P58" i="41" s="1"/>
  <c r="D77" i="41"/>
  <c r="P77" i="41" s="1"/>
  <c r="I66" i="41"/>
  <c r="H70" i="41"/>
  <c r="S99" i="41"/>
  <c r="S104" i="41"/>
  <c r="S109" i="41"/>
  <c r="S128" i="41"/>
  <c r="D132" i="41"/>
  <c r="P132" i="41" s="1"/>
  <c r="H172" i="41"/>
  <c r="D185" i="41"/>
  <c r="P185" i="41" s="1"/>
  <c r="S186" i="41"/>
  <c r="I175" i="41"/>
  <c r="D190" i="41"/>
  <c r="P190" i="41" s="1"/>
  <c r="S191" i="41"/>
  <c r="I180" i="41"/>
  <c r="H181" i="41"/>
  <c r="D195" i="41"/>
  <c r="P195" i="41" s="1"/>
  <c r="S196" i="41"/>
  <c r="E174" i="41"/>
  <c r="D199" i="41"/>
  <c r="P199" i="41" s="1"/>
  <c r="F177" i="41"/>
  <c r="S201" i="41"/>
  <c r="I179" i="41"/>
  <c r="D205" i="41"/>
  <c r="P205" i="41" s="1"/>
  <c r="S206" i="41"/>
  <c r="D209" i="41"/>
  <c r="P209" i="41" s="1"/>
  <c r="S210" i="41"/>
  <c r="S216" i="41"/>
  <c r="S220" i="41"/>
  <c r="S225" i="41"/>
  <c r="D11" i="42"/>
  <c r="F52" i="42"/>
  <c r="D62" i="42"/>
  <c r="E7" i="42"/>
  <c r="D111" i="42"/>
  <c r="E56" i="42"/>
  <c r="D122" i="42"/>
  <c r="E12" i="42"/>
  <c r="D18" i="42"/>
  <c r="F25" i="42"/>
  <c r="J25" i="42"/>
  <c r="K26" i="42"/>
  <c r="D159" i="42"/>
  <c r="E49" i="42"/>
  <c r="G9" i="43"/>
  <c r="F38" i="43"/>
  <c r="F8" i="43" s="1"/>
  <c r="F9" i="43"/>
  <c r="F172" i="41"/>
  <c r="S184" i="41"/>
  <c r="I173" i="41"/>
  <c r="D187" i="41"/>
  <c r="P187" i="41" s="1"/>
  <c r="S188" i="41"/>
  <c r="I177" i="41"/>
  <c r="D192" i="41"/>
  <c r="O192" i="41" s="1"/>
  <c r="S194" i="41"/>
  <c r="D197" i="41"/>
  <c r="P197" i="41" s="1"/>
  <c r="S198" i="41"/>
  <c r="D202" i="41"/>
  <c r="L202" i="41" s="1"/>
  <c r="S203" i="41"/>
  <c r="D207" i="41"/>
  <c r="P207" i="41" s="1"/>
  <c r="S208" i="41"/>
  <c r="D212" i="41"/>
  <c r="N212" i="41" s="1"/>
  <c r="S218" i="41"/>
  <c r="S223" i="41"/>
  <c r="D71" i="42"/>
  <c r="D77" i="42"/>
  <c r="D93" i="42"/>
  <c r="H58" i="42"/>
  <c r="D114" i="42"/>
  <c r="F60" i="42"/>
  <c r="J60" i="42"/>
  <c r="D126" i="42"/>
  <c r="D137" i="42"/>
  <c r="G49" i="42"/>
  <c r="K49" i="42"/>
  <c r="H51" i="42"/>
  <c r="D162" i="42"/>
  <c r="E52" i="42"/>
  <c r="I52" i="42"/>
  <c r="F53" i="42"/>
  <c r="J53" i="42"/>
  <c r="G54" i="42"/>
  <c r="K54" i="42"/>
  <c r="H55" i="42"/>
  <c r="D166" i="42"/>
  <c r="D179" i="42"/>
  <c r="D203" i="42"/>
  <c r="D210" i="42"/>
  <c r="D214" i="42"/>
  <c r="E18" i="43"/>
  <c r="E9" i="43"/>
  <c r="C9" i="43" s="1"/>
  <c r="C34" i="43"/>
  <c r="C36" i="43"/>
  <c r="E59" i="41"/>
  <c r="I59" i="41"/>
  <c r="S59" i="41" s="1"/>
  <c r="S130" i="41"/>
  <c r="G125" i="41"/>
  <c r="G119" i="41"/>
  <c r="G9" i="41" s="1"/>
  <c r="H122" i="41"/>
  <c r="H12" i="41" s="1"/>
  <c r="G172" i="41"/>
  <c r="H175" i="41"/>
  <c r="H10" i="41" s="1"/>
  <c r="G176" i="41"/>
  <c r="H180" i="41"/>
  <c r="G181" i="41"/>
  <c r="D217" i="41"/>
  <c r="D221" i="41"/>
  <c r="P221" i="41" s="1"/>
  <c r="D64" i="42"/>
  <c r="D80" i="42"/>
  <c r="E25" i="42"/>
  <c r="D87" i="42"/>
  <c r="H47" i="42"/>
  <c r="D103" i="42"/>
  <c r="G32" i="42"/>
  <c r="K32" i="42"/>
  <c r="D144" i="42"/>
  <c r="E45" i="42"/>
  <c r="I45" i="42"/>
  <c r="D157" i="42"/>
  <c r="D186" i="42"/>
  <c r="D198" i="42"/>
  <c r="D223" i="42"/>
  <c r="F10" i="43"/>
  <c r="F11" i="43"/>
  <c r="F12" i="43"/>
  <c r="C39" i="43"/>
  <c r="J39" i="43" s="1"/>
  <c r="C41" i="43"/>
  <c r="M41" i="43" s="1"/>
  <c r="D66" i="42"/>
  <c r="D73" i="42"/>
  <c r="D85" i="42"/>
  <c r="D104" i="42"/>
  <c r="D117" i="42"/>
  <c r="D128" i="42"/>
  <c r="D140" i="42"/>
  <c r="D143" i="42"/>
  <c r="D154" i="42"/>
  <c r="D176" i="42"/>
  <c r="D188" i="42"/>
  <c r="D201" i="42"/>
  <c r="D205" i="42"/>
  <c r="D216" i="42"/>
  <c r="C22" i="43"/>
  <c r="C32" i="43"/>
  <c r="D63" i="42"/>
  <c r="D76" i="42"/>
  <c r="D81" i="42"/>
  <c r="D95" i="42"/>
  <c r="D109" i="42"/>
  <c r="D113" i="42"/>
  <c r="D124" i="42"/>
  <c r="D135" i="42"/>
  <c r="D147" i="42"/>
  <c r="D169" i="42"/>
  <c r="D181" i="42"/>
  <c r="D185" i="42"/>
  <c r="D196" i="42"/>
  <c r="D208" i="42"/>
  <c r="D220" i="42"/>
  <c r="D224" i="42"/>
  <c r="C19" i="43"/>
  <c r="M19" i="43" s="1"/>
  <c r="G18" i="43"/>
  <c r="F7" i="41"/>
  <c r="B125" i="41"/>
  <c r="J8" i="38"/>
  <c r="S31" i="41"/>
  <c r="S34" i="41"/>
  <c r="S42" i="41"/>
  <c r="O45" i="41"/>
  <c r="S49" i="41"/>
  <c r="S52" i="41"/>
  <c r="S54" i="41"/>
  <c r="S56" i="41"/>
  <c r="G60" i="41"/>
  <c r="D60" i="41" s="1"/>
  <c r="E64" i="41"/>
  <c r="E66" i="41"/>
  <c r="E69" i="41"/>
  <c r="E71" i="41"/>
  <c r="S74" i="41"/>
  <c r="S76" i="41"/>
  <c r="S78" i="41"/>
  <c r="S81" i="41"/>
  <c r="O85" i="41"/>
  <c r="S88" i="41"/>
  <c r="S93" i="41"/>
  <c r="S98" i="41"/>
  <c r="S103" i="41"/>
  <c r="S108" i="41"/>
  <c r="O115" i="41"/>
  <c r="D131" i="41"/>
  <c r="P131" i="41" s="1"/>
  <c r="O132" i="41"/>
  <c r="S135" i="41"/>
  <c r="E124" i="41"/>
  <c r="K8" i="38"/>
  <c r="S23" i="41"/>
  <c r="M31" i="41"/>
  <c r="S37" i="41"/>
  <c r="S40" i="41"/>
  <c r="S45" i="41"/>
  <c r="M52" i="41"/>
  <c r="O53" i="41"/>
  <c r="O58" i="41"/>
  <c r="M74" i="41"/>
  <c r="M76" i="41"/>
  <c r="O77" i="41"/>
  <c r="M78" i="41"/>
  <c r="O82" i="41"/>
  <c r="S85" i="41"/>
  <c r="S89" i="41"/>
  <c r="S95" i="41"/>
  <c r="O113" i="41"/>
  <c r="E119" i="41"/>
  <c r="F118" i="41"/>
  <c r="D129" i="41"/>
  <c r="P129" i="41" s="1"/>
  <c r="D130" i="41"/>
  <c r="P130" i="41" s="1"/>
  <c r="S132" i="41"/>
  <c r="E121" i="41"/>
  <c r="D139" i="41"/>
  <c r="P139" i="41" s="1"/>
  <c r="S140" i="41"/>
  <c r="D140" i="41"/>
  <c r="P140" i="41" s="1"/>
  <c r="E118" i="41"/>
  <c r="S144" i="41"/>
  <c r="D144" i="41"/>
  <c r="P144" i="41" s="1"/>
  <c r="D148" i="41"/>
  <c r="P148" i="41" s="1"/>
  <c r="S150" i="41"/>
  <c r="D150" i="41"/>
  <c r="P150" i="41" s="1"/>
  <c r="S19" i="41"/>
  <c r="D36" i="41"/>
  <c r="M45" i="41"/>
  <c r="S51" i="41"/>
  <c r="S53" i="41"/>
  <c r="S55" i="41"/>
  <c r="S60" i="41"/>
  <c r="S63" i="41"/>
  <c r="S67" i="41"/>
  <c r="S73" i="41"/>
  <c r="S75" i="41"/>
  <c r="S77" i="41"/>
  <c r="S80" i="41"/>
  <c r="S82" i="41"/>
  <c r="M85" i="41"/>
  <c r="S86" i="41"/>
  <c r="S91" i="41"/>
  <c r="S96" i="41"/>
  <c r="E117" i="41"/>
  <c r="S122" i="41"/>
  <c r="D136" i="41"/>
  <c r="P136" i="41" s="1"/>
  <c r="F125" i="41"/>
  <c r="H126" i="41"/>
  <c r="H16" i="41" s="1"/>
  <c r="M53" i="41"/>
  <c r="O54" i="41"/>
  <c r="O74" i="41"/>
  <c r="O76" i="41"/>
  <c r="M77" i="41"/>
  <c r="O78" i="41"/>
  <c r="M82" i="41"/>
  <c r="S114" i="41"/>
  <c r="D114" i="41"/>
  <c r="P114" i="41" s="1"/>
  <c r="D133" i="41"/>
  <c r="H124" i="41"/>
  <c r="S137" i="41"/>
  <c r="E126" i="41"/>
  <c r="S142" i="41"/>
  <c r="D142" i="41"/>
  <c r="P142" i="41" s="1"/>
  <c r="E120" i="41"/>
  <c r="S147" i="41"/>
  <c r="D147" i="41"/>
  <c r="P147" i="41" s="1"/>
  <c r="S152" i="41"/>
  <c r="D152" i="41"/>
  <c r="P152" i="41" s="1"/>
  <c r="S100" i="41"/>
  <c r="S106" i="41"/>
  <c r="S110" i="41"/>
  <c r="S113" i="41"/>
  <c r="S115" i="41"/>
  <c r="F119" i="41"/>
  <c r="O129" i="41"/>
  <c r="O131" i="41"/>
  <c r="M132" i="41"/>
  <c r="O139" i="41"/>
  <c r="O141" i="41"/>
  <c r="D143" i="41"/>
  <c r="P143" i="41" s="1"/>
  <c r="O146" i="41"/>
  <c r="M147" i="41"/>
  <c r="O153" i="41"/>
  <c r="O155" i="41"/>
  <c r="F174" i="41"/>
  <c r="F176" i="41"/>
  <c r="D176" i="41" s="1"/>
  <c r="F179" i="41"/>
  <c r="F181" i="41"/>
  <c r="O190" i="41"/>
  <c r="O195" i="41"/>
  <c r="O197" i="41"/>
  <c r="O199" i="41"/>
  <c r="O205" i="41"/>
  <c r="O207" i="41"/>
  <c r="S97" i="41"/>
  <c r="S102" i="41"/>
  <c r="S107" i="41"/>
  <c r="S111" i="41"/>
  <c r="M113" i="41"/>
  <c r="O114" i="41"/>
  <c r="S129" i="41"/>
  <c r="S131" i="41"/>
  <c r="S133" i="41"/>
  <c r="S136" i="41"/>
  <c r="S139" i="41"/>
  <c r="S141" i="41"/>
  <c r="S143" i="41"/>
  <c r="S146" i="41"/>
  <c r="S148" i="41"/>
  <c r="S151" i="41"/>
  <c r="S153" i="41"/>
  <c r="S155" i="41"/>
  <c r="S158" i="41"/>
  <c r="S168" i="41"/>
  <c r="S170" i="41"/>
  <c r="E173" i="41"/>
  <c r="E175" i="41"/>
  <c r="E177" i="41"/>
  <c r="E180" i="41"/>
  <c r="E15" i="41" s="1"/>
  <c r="S183" i="41"/>
  <c r="S185" i="41"/>
  <c r="S187" i="41"/>
  <c r="S190" i="41"/>
  <c r="S192" i="41"/>
  <c r="S195" i="41"/>
  <c r="S197" i="41"/>
  <c r="S199" i="41"/>
  <c r="S202" i="41"/>
  <c r="S205" i="41"/>
  <c r="S207" i="41"/>
  <c r="S209" i="41"/>
  <c r="M141" i="41"/>
  <c r="O144" i="41"/>
  <c r="M146" i="41"/>
  <c r="M148" i="41"/>
  <c r="O150" i="41"/>
  <c r="M151" i="41"/>
  <c r="D154" i="41"/>
  <c r="P154" i="41" s="1"/>
  <c r="M155" i="41"/>
  <c r="D157" i="41"/>
  <c r="P157" i="41" s="1"/>
  <c r="D159" i="41"/>
  <c r="P159" i="41" s="1"/>
  <c r="D169" i="41"/>
  <c r="P169" i="41" s="1"/>
  <c r="M170" i="41"/>
  <c r="D184" i="41"/>
  <c r="P184" i="41" s="1"/>
  <c r="M185" i="41"/>
  <c r="D186" i="41"/>
  <c r="P186" i="41" s="1"/>
  <c r="D188" i="41"/>
  <c r="P188" i="41" s="1"/>
  <c r="M190" i="41"/>
  <c r="D191" i="41"/>
  <c r="P191" i="41" s="1"/>
  <c r="D194" i="41"/>
  <c r="M195" i="41"/>
  <c r="D196" i="41"/>
  <c r="P196" i="41" s="1"/>
  <c r="M197" i="41"/>
  <c r="D198" i="41"/>
  <c r="P198" i="41" s="1"/>
  <c r="M199" i="41"/>
  <c r="D201" i="41"/>
  <c r="D203" i="41"/>
  <c r="P203" i="41" s="1"/>
  <c r="M205" i="41"/>
  <c r="D206" i="41"/>
  <c r="P206" i="41" s="1"/>
  <c r="M207" i="41"/>
  <c r="D208" i="41"/>
  <c r="P208" i="41" s="1"/>
  <c r="D210" i="41"/>
  <c r="P210" i="41" s="1"/>
  <c r="S213" i="41"/>
  <c r="D213" i="41"/>
  <c r="P213" i="41" s="1"/>
  <c r="D32" i="42"/>
  <c r="D67" i="42"/>
  <c r="D78" i="42"/>
  <c r="D88" i="42"/>
  <c r="D98" i="42"/>
  <c r="D108" i="42"/>
  <c r="D118" i="42"/>
  <c r="D129" i="42"/>
  <c r="D139" i="42"/>
  <c r="D148" i="42"/>
  <c r="D158" i="42"/>
  <c r="D164" i="42"/>
  <c r="D170" i="42"/>
  <c r="D180" i="42"/>
  <c r="D190" i="42"/>
  <c r="D199" i="42"/>
  <c r="D209" i="42"/>
  <c r="D219" i="42"/>
  <c r="C16" i="43"/>
  <c r="K20" i="43"/>
  <c r="M22" i="43"/>
  <c r="L24" i="43"/>
  <c r="K28" i="43"/>
  <c r="M34" i="43"/>
  <c r="L36" i="43"/>
  <c r="M39" i="43"/>
  <c r="L41" i="43"/>
  <c r="O214" i="41"/>
  <c r="O221" i="41"/>
  <c r="O224" i="41"/>
  <c r="D65" i="42"/>
  <c r="D75" i="42"/>
  <c r="D86" i="42"/>
  <c r="D96" i="42"/>
  <c r="D106" i="42"/>
  <c r="D115" i="42"/>
  <c r="D125" i="42"/>
  <c r="D136" i="42"/>
  <c r="D146" i="42"/>
  <c r="D155" i="42"/>
  <c r="D163" i="42"/>
  <c r="D168" i="42"/>
  <c r="D177" i="42"/>
  <c r="D187" i="42"/>
  <c r="D197" i="42"/>
  <c r="D207" i="42"/>
  <c r="D217" i="42"/>
  <c r="C7" i="43"/>
  <c r="M7" i="43" s="1"/>
  <c r="L20" i="43"/>
  <c r="J22" i="43"/>
  <c r="M24" i="43"/>
  <c r="J34" i="43"/>
  <c r="C35" i="43"/>
  <c r="L35" i="43" s="1"/>
  <c r="M36" i="43"/>
  <c r="C40" i="43"/>
  <c r="S212" i="41"/>
  <c r="S214" i="41"/>
  <c r="S217" i="41"/>
  <c r="S219" i="41"/>
  <c r="S221" i="41"/>
  <c r="S224" i="41"/>
  <c r="M20" i="43"/>
  <c r="K22" i="43"/>
  <c r="K34" i="43"/>
  <c r="K35" i="43"/>
  <c r="J36" i="43"/>
  <c r="C42" i="43"/>
  <c r="M214" i="41"/>
  <c r="D216" i="41"/>
  <c r="P216" i="41" s="1"/>
  <c r="D218" i="41"/>
  <c r="P218" i="41" s="1"/>
  <c r="D220" i="41"/>
  <c r="P220" i="41" s="1"/>
  <c r="M221" i="41"/>
  <c r="D223" i="41"/>
  <c r="P223" i="41" s="1"/>
  <c r="M224" i="41"/>
  <c r="D225" i="41"/>
  <c r="N225" i="41" s="1"/>
  <c r="D70" i="42"/>
  <c r="D91" i="42"/>
  <c r="D100" i="42"/>
  <c r="D110" i="42"/>
  <c r="D120" i="42"/>
  <c r="D131" i="42"/>
  <c r="D141" i="42"/>
  <c r="D151" i="42"/>
  <c r="D161" i="42"/>
  <c r="D165" i="42"/>
  <c r="D173" i="42"/>
  <c r="D183" i="42"/>
  <c r="D192" i="42"/>
  <c r="D202" i="42"/>
  <c r="D212" i="42"/>
  <c r="D221" i="42"/>
  <c r="C12" i="43"/>
  <c r="J20" i="43"/>
  <c r="C21" i="43"/>
  <c r="L21" i="43" s="1"/>
  <c r="L22" i="43"/>
  <c r="C29" i="43"/>
  <c r="K29" i="43" s="1"/>
  <c r="C30" i="43"/>
  <c r="K30" i="43" s="1"/>
  <c r="C31" i="43"/>
  <c r="K31" i="43" s="1"/>
  <c r="L34" i="43"/>
  <c r="K36" i="43"/>
  <c r="G38" i="43"/>
  <c r="D44" i="43"/>
  <c r="C45" i="43"/>
  <c r="L45" i="43" s="1"/>
  <c r="C46" i="43"/>
  <c r="J46" i="43" s="1"/>
  <c r="K19" i="43"/>
  <c r="M26" i="43"/>
  <c r="K32" i="43"/>
  <c r="M32" i="43"/>
  <c r="L40" i="43"/>
  <c r="L19" i="43"/>
  <c r="L26" i="43"/>
  <c r="L32" i="43"/>
  <c r="M40" i="43"/>
  <c r="Q17" i="43"/>
  <c r="J19" i="43"/>
  <c r="J26" i="43"/>
  <c r="J32" i="43"/>
  <c r="S41" i="43"/>
  <c r="R39" i="43"/>
  <c r="D19" i="41"/>
  <c r="L19" i="41" s="1"/>
  <c r="S21" i="41"/>
  <c r="S25" i="41"/>
  <c r="U38" i="41"/>
  <c r="P25" i="41"/>
  <c r="N25" i="41"/>
  <c r="L25" i="41"/>
  <c r="L21" i="41"/>
  <c r="M25" i="41"/>
  <c r="O25" i="41"/>
  <c r="D29" i="41"/>
  <c r="L29" i="41" s="1"/>
  <c r="D34" i="41"/>
  <c r="L34" i="41" s="1"/>
  <c r="A37" i="41"/>
  <c r="A38" i="41"/>
  <c r="D42" i="41"/>
  <c r="P42" i="41" s="1"/>
  <c r="D43" i="41"/>
  <c r="P43" i="41" s="1"/>
  <c r="D70" i="41"/>
  <c r="L70" i="41" s="1"/>
  <c r="D73" i="41"/>
  <c r="L73" i="41" s="1"/>
  <c r="D84" i="41"/>
  <c r="L84" i="41" s="1"/>
  <c r="D86" i="41"/>
  <c r="L86" i="41" s="1"/>
  <c r="D87" i="41"/>
  <c r="L87" i="41" s="1"/>
  <c r="D88" i="41"/>
  <c r="L88" i="41" s="1"/>
  <c r="D89" i="41"/>
  <c r="L89" i="41" s="1"/>
  <c r="D91" i="41"/>
  <c r="L91" i="41" s="1"/>
  <c r="D92" i="41"/>
  <c r="L92" i="41" s="1"/>
  <c r="D93" i="41"/>
  <c r="L93" i="41" s="1"/>
  <c r="D95" i="41"/>
  <c r="L95" i="41" s="1"/>
  <c r="D96" i="41"/>
  <c r="L96" i="41" s="1"/>
  <c r="D97" i="41"/>
  <c r="L97" i="41" s="1"/>
  <c r="D98" i="41"/>
  <c r="L98" i="41" s="1"/>
  <c r="D99" i="41"/>
  <c r="L99" i="41" s="1"/>
  <c r="D100" i="41"/>
  <c r="L100" i="41" s="1"/>
  <c r="D102" i="41"/>
  <c r="L102" i="41" s="1"/>
  <c r="D103" i="41"/>
  <c r="L103" i="41" s="1"/>
  <c r="D104" i="41"/>
  <c r="L104" i="41" s="1"/>
  <c r="D106" i="41"/>
  <c r="L106" i="41" s="1"/>
  <c r="D107" i="41"/>
  <c r="L107" i="41" s="1"/>
  <c r="D108" i="41"/>
  <c r="L108" i="41" s="1"/>
  <c r="D109" i="41"/>
  <c r="L109" i="41" s="1"/>
  <c r="D110" i="41"/>
  <c r="L110" i="41" s="1"/>
  <c r="D111" i="41"/>
  <c r="L111" i="41" s="1"/>
  <c r="L31" i="41"/>
  <c r="N31" i="41"/>
  <c r="L45" i="41"/>
  <c r="N45" i="41"/>
  <c r="L53" i="41"/>
  <c r="N53" i="41"/>
  <c r="N56" i="41"/>
  <c r="L74" i="41"/>
  <c r="N74" i="41"/>
  <c r="N75" i="41"/>
  <c r="L76" i="41"/>
  <c r="N76" i="41"/>
  <c r="L77" i="41"/>
  <c r="N77" i="41"/>
  <c r="L78" i="41"/>
  <c r="N78" i="41"/>
  <c r="N80" i="41"/>
  <c r="L82" i="41"/>
  <c r="N82" i="41"/>
  <c r="L85" i="41"/>
  <c r="N85" i="41"/>
  <c r="L113" i="41"/>
  <c r="N113" i="41"/>
  <c r="L114" i="41"/>
  <c r="N114" i="41"/>
  <c r="N115" i="41"/>
  <c r="D128" i="41"/>
  <c r="P128" i="41" s="1"/>
  <c r="D183" i="41"/>
  <c r="P183" i="41" s="1"/>
  <c r="L129" i="41"/>
  <c r="N129" i="41"/>
  <c r="L131" i="41"/>
  <c r="N131" i="41"/>
  <c r="L132" i="41"/>
  <c r="N132" i="41"/>
  <c r="L136" i="41"/>
  <c r="N136" i="41"/>
  <c r="L139" i="41"/>
  <c r="N139" i="41"/>
  <c r="L140" i="41"/>
  <c r="N140" i="41"/>
  <c r="L141" i="41"/>
  <c r="N141" i="41"/>
  <c r="L143" i="41"/>
  <c r="N143" i="41"/>
  <c r="N144" i="41"/>
  <c r="L146" i="41"/>
  <c r="N146" i="41"/>
  <c r="L147" i="41"/>
  <c r="N147" i="41"/>
  <c r="L148" i="41"/>
  <c r="N148" i="41"/>
  <c r="L150" i="41"/>
  <c r="N150" i="41"/>
  <c r="N152" i="41"/>
  <c r="L154" i="41"/>
  <c r="N154" i="41"/>
  <c r="L155" i="41"/>
  <c r="N155" i="41"/>
  <c r="L159" i="41"/>
  <c r="N159" i="41"/>
  <c r="N168" i="41"/>
  <c r="L169" i="41"/>
  <c r="N170" i="41"/>
  <c r="L184" i="41"/>
  <c r="N184" i="41"/>
  <c r="L187" i="41"/>
  <c r="L188" i="41"/>
  <c r="N188" i="41"/>
  <c r="L190" i="41"/>
  <c r="N190" i="41"/>
  <c r="N194" i="41"/>
  <c r="L195" i="41"/>
  <c r="N195" i="41"/>
  <c r="N196" i="41"/>
  <c r="L197" i="41"/>
  <c r="N197" i="41"/>
  <c r="L198" i="41"/>
  <c r="N198" i="41"/>
  <c r="L199" i="41"/>
  <c r="N199" i="41"/>
  <c r="L205" i="41"/>
  <c r="N205" i="41"/>
  <c r="L206" i="41"/>
  <c r="N206" i="41"/>
  <c r="L207" i="41"/>
  <c r="N207" i="41"/>
  <c r="L209" i="41"/>
  <c r="L210" i="41"/>
  <c r="L213" i="41"/>
  <c r="L214" i="41"/>
  <c r="N214" i="41"/>
  <c r="N216" i="41"/>
  <c r="L218" i="41"/>
  <c r="L220" i="41"/>
  <c r="N223" i="41"/>
  <c r="L224" i="41"/>
  <c r="N224" i="41"/>
  <c r="L225" i="41"/>
  <c r="P76" i="42" l="1"/>
  <c r="P126" i="42"/>
  <c r="N44" i="41"/>
  <c r="P37" i="41"/>
  <c r="M37" i="41"/>
  <c r="O37" i="41"/>
  <c r="N37" i="41"/>
  <c r="P56" i="41"/>
  <c r="M56" i="41"/>
  <c r="L56" i="41"/>
  <c r="O56" i="41"/>
  <c r="P32" i="41"/>
  <c r="N32" i="41"/>
  <c r="N41" i="41"/>
  <c r="N219" i="41"/>
  <c r="N186" i="41"/>
  <c r="L144" i="41"/>
  <c r="K26" i="43"/>
  <c r="J41" i="43"/>
  <c r="C15" i="43"/>
  <c r="O187" i="41"/>
  <c r="M137" i="41"/>
  <c r="H14" i="41"/>
  <c r="O137" i="41"/>
  <c r="D44" i="41"/>
  <c r="M81" i="41"/>
  <c r="S18" i="41"/>
  <c r="D12" i="42"/>
  <c r="N221" i="41"/>
  <c r="L219" i="41"/>
  <c r="L216" i="41"/>
  <c r="L208" i="41"/>
  <c r="L203" i="41"/>
  <c r="L196" i="41"/>
  <c r="L191" i="41"/>
  <c r="L186" i="41"/>
  <c r="L170" i="41"/>
  <c r="L168" i="41"/>
  <c r="N153" i="41"/>
  <c r="N151" i="41"/>
  <c r="N137" i="41"/>
  <c r="N130" i="41"/>
  <c r="N81" i="41"/>
  <c r="N58" i="41"/>
  <c r="N55" i="41"/>
  <c r="N52" i="41"/>
  <c r="L37" i="41"/>
  <c r="D48" i="41"/>
  <c r="L48" i="41" s="1"/>
  <c r="L15" i="43"/>
  <c r="K25" i="43"/>
  <c r="L7" i="43"/>
  <c r="K41" i="43"/>
  <c r="J28" i="43"/>
  <c r="K39" i="43"/>
  <c r="M28" i="43"/>
  <c r="O219" i="41"/>
  <c r="M168" i="41"/>
  <c r="M139" i="41"/>
  <c r="M115" i="41"/>
  <c r="D181" i="41"/>
  <c r="O170" i="41"/>
  <c r="O151" i="41"/>
  <c r="O81" i="41"/>
  <c r="O52" i="41"/>
  <c r="D27" i="41"/>
  <c r="F8" i="41"/>
  <c r="O80" i="41"/>
  <c r="O75" i="41"/>
  <c r="S30" i="41"/>
  <c r="I11" i="41"/>
  <c r="S41" i="41"/>
  <c r="G10" i="41"/>
  <c r="L223" i="41"/>
  <c r="N208" i="41"/>
  <c r="N203" i="41"/>
  <c r="L158" i="41"/>
  <c r="L152" i="41"/>
  <c r="L115" i="41"/>
  <c r="L80" i="41"/>
  <c r="L75" i="41"/>
  <c r="K45" i="43"/>
  <c r="S174" i="41"/>
  <c r="M58" i="41"/>
  <c r="D7" i="42"/>
  <c r="G14" i="41"/>
  <c r="L221" i="41"/>
  <c r="N218" i="41"/>
  <c r="N187" i="41"/>
  <c r="N169" i="41"/>
  <c r="L153" i="41"/>
  <c r="L151" i="41"/>
  <c r="L137" i="41"/>
  <c r="L130" i="41"/>
  <c r="L81" i="41"/>
  <c r="L58" i="41"/>
  <c r="L55" i="41"/>
  <c r="L52" i="41"/>
  <c r="S119" i="41"/>
  <c r="J45" i="43"/>
  <c r="J29" i="43"/>
  <c r="K16" i="43"/>
  <c r="L29" i="43"/>
  <c r="L39" i="43"/>
  <c r="K24" i="43"/>
  <c r="M219" i="41"/>
  <c r="O213" i="41"/>
  <c r="M187" i="41"/>
  <c r="D172" i="41"/>
  <c r="M153" i="41"/>
  <c r="O202" i="41"/>
  <c r="F14" i="41"/>
  <c r="O168" i="41"/>
  <c r="M150" i="41"/>
  <c r="M80" i="41"/>
  <c r="M75" i="41"/>
  <c r="M55" i="41"/>
  <c r="S58" i="41"/>
  <c r="O31" i="41"/>
  <c r="U49" i="41"/>
  <c r="V182" i="41"/>
  <c r="D55" i="42"/>
  <c r="D51" i="42"/>
  <c r="D58" i="42"/>
  <c r="D56" i="42"/>
  <c r="I10" i="41"/>
  <c r="D65" i="41"/>
  <c r="M65" i="41" s="1"/>
  <c r="D22" i="42"/>
  <c r="D37" i="42"/>
  <c r="D41" i="42"/>
  <c r="D26" i="41"/>
  <c r="J7" i="43"/>
  <c r="K7" i="43"/>
  <c r="D15" i="42"/>
  <c r="P15" i="42" s="1"/>
  <c r="O27" i="41"/>
  <c r="D54" i="42"/>
  <c r="D52" i="42"/>
  <c r="D60" i="42"/>
  <c r="D174" i="41"/>
  <c r="P174" i="41" s="1"/>
  <c r="O148" i="41"/>
  <c r="M45" i="43"/>
  <c r="O152" i="41"/>
  <c r="O147" i="41"/>
  <c r="M31" i="43"/>
  <c r="O218" i="41"/>
  <c r="O159" i="41"/>
  <c r="D14" i="42"/>
  <c r="D21" i="42"/>
  <c r="M218" i="41"/>
  <c r="O143" i="41"/>
  <c r="P40" i="41"/>
  <c r="L40" i="41"/>
  <c r="N40" i="41"/>
  <c r="M40" i="41"/>
  <c r="O40" i="41"/>
  <c r="P176" i="41"/>
  <c r="L176" i="41"/>
  <c r="O176" i="41"/>
  <c r="N176" i="41"/>
  <c r="P51" i="41"/>
  <c r="N51" i="41"/>
  <c r="O51" i="41"/>
  <c r="M51" i="41"/>
  <c r="L51" i="41"/>
  <c r="O223" i="41"/>
  <c r="O208" i="41"/>
  <c r="O198" i="41"/>
  <c r="O188" i="41"/>
  <c r="G7" i="41"/>
  <c r="D122" i="41"/>
  <c r="N122" i="41" s="1"/>
  <c r="I14" i="41"/>
  <c r="S20" i="41"/>
  <c r="I8" i="41"/>
  <c r="D33" i="42"/>
  <c r="I15" i="41"/>
  <c r="D26" i="42"/>
  <c r="D59" i="41"/>
  <c r="D22" i="41"/>
  <c r="P22" i="41" s="1"/>
  <c r="O136" i="41"/>
  <c r="F9" i="41"/>
  <c r="F10" i="41"/>
  <c r="N23" i="41"/>
  <c r="J30" i="43"/>
  <c r="M152" i="41"/>
  <c r="M129" i="41"/>
  <c r="D53" i="42"/>
  <c r="H7" i="41"/>
  <c r="D47" i="42"/>
  <c r="D34" i="42"/>
  <c r="D23" i="42"/>
  <c r="H9" i="41"/>
  <c r="K12" i="43"/>
  <c r="M12" i="43"/>
  <c r="J12" i="43"/>
  <c r="L12" i="43"/>
  <c r="P194" i="41"/>
  <c r="O194" i="41"/>
  <c r="L194" i="41"/>
  <c r="P133" i="41"/>
  <c r="N133" i="41"/>
  <c r="D121" i="41"/>
  <c r="L121" i="41" s="1"/>
  <c r="S121" i="41"/>
  <c r="E8" i="43"/>
  <c r="P212" i="41"/>
  <c r="M212" i="41"/>
  <c r="L212" i="41"/>
  <c r="P192" i="41"/>
  <c r="L192" i="41"/>
  <c r="N192" i="41"/>
  <c r="M192" i="41"/>
  <c r="J40" i="43"/>
  <c r="K40" i="43"/>
  <c r="M16" i="43"/>
  <c r="R14" i="43"/>
  <c r="L16" i="43"/>
  <c r="J16" i="43"/>
  <c r="S25" i="43"/>
  <c r="P201" i="41"/>
  <c r="L201" i="41"/>
  <c r="O212" i="41"/>
  <c r="P36" i="41"/>
  <c r="L36" i="41"/>
  <c r="N36" i="41"/>
  <c r="C11" i="43"/>
  <c r="L11" i="43" s="1"/>
  <c r="P54" i="41"/>
  <c r="M54" i="41"/>
  <c r="L54" i="41"/>
  <c r="N54" i="41"/>
  <c r="N73" i="42"/>
  <c r="N192" i="42"/>
  <c r="F15" i="41"/>
  <c r="S125" i="41"/>
  <c r="D125" i="41"/>
  <c r="P172" i="41"/>
  <c r="O172" i="41"/>
  <c r="L172" i="41"/>
  <c r="N172" i="41"/>
  <c r="P62" i="41"/>
  <c r="L62" i="41"/>
  <c r="P217" i="41"/>
  <c r="O217" i="41"/>
  <c r="L217" i="41"/>
  <c r="N217" i="41"/>
  <c r="P202" i="41"/>
  <c r="M202" i="41"/>
  <c r="N202" i="41"/>
  <c r="P59" i="41"/>
  <c r="L59" i="41"/>
  <c r="N82" i="42"/>
  <c r="L133" i="41"/>
  <c r="M217" i="41"/>
  <c r="K42" i="43"/>
  <c r="L42" i="43"/>
  <c r="M42" i="43"/>
  <c r="J42" i="43"/>
  <c r="O133" i="41"/>
  <c r="K9" i="43"/>
  <c r="J9" i="43"/>
  <c r="M9" i="43"/>
  <c r="L9" i="43"/>
  <c r="W45" i="41"/>
  <c r="L38" i="41"/>
  <c r="W38" i="41"/>
  <c r="O38" i="41"/>
  <c r="P38" i="41"/>
  <c r="N21" i="41"/>
  <c r="M21" i="41"/>
  <c r="P21" i="41"/>
  <c r="O21" i="41"/>
  <c r="D49" i="42"/>
  <c r="N152" i="42"/>
  <c r="N132" i="42"/>
  <c r="N221" i="42"/>
  <c r="N185" i="41"/>
  <c r="N135" i="41"/>
  <c r="L32" i="41"/>
  <c r="M122" i="41"/>
  <c r="N22" i="41"/>
  <c r="J25" i="43"/>
  <c r="C38" i="43"/>
  <c r="J38" i="43" s="1"/>
  <c r="O203" i="41"/>
  <c r="O184" i="41"/>
  <c r="O154" i="41"/>
  <c r="O209" i="41"/>
  <c r="M32" i="41"/>
  <c r="D117" i="41"/>
  <c r="L117" i="41" s="1"/>
  <c r="S65" i="41"/>
  <c r="M114" i="41"/>
  <c r="V15" i="41"/>
  <c r="S62" i="41"/>
  <c r="D19" i="42"/>
  <c r="S27" i="41"/>
  <c r="U27" i="41" s="1"/>
  <c r="C18" i="43"/>
  <c r="K18" i="43" s="1"/>
  <c r="D8" i="43"/>
  <c r="L185" i="41"/>
  <c r="L135" i="41"/>
  <c r="N59" i="41"/>
  <c r="N38" i="41"/>
  <c r="L23" i="41"/>
  <c r="S22" i="41"/>
  <c r="J31" i="43"/>
  <c r="M158" i="41"/>
  <c r="O158" i="41"/>
  <c r="G11" i="41"/>
  <c r="D36" i="42"/>
  <c r="I12" i="41"/>
  <c r="C10" i="43"/>
  <c r="F12" i="41"/>
  <c r="N209" i="41"/>
  <c r="N158" i="41"/>
  <c r="A39" i="41"/>
  <c r="L25" i="43"/>
  <c r="L30" i="43"/>
  <c r="M29" i="43"/>
  <c r="M223" i="41"/>
  <c r="M209" i="41"/>
  <c r="D179" i="41"/>
  <c r="M179" i="41" s="1"/>
  <c r="M143" i="41"/>
  <c r="O185" i="41"/>
  <c r="M144" i="41"/>
  <c r="M140" i="41"/>
  <c r="M135" i="41"/>
  <c r="M130" i="41"/>
  <c r="O135" i="41"/>
  <c r="B70" i="41"/>
  <c r="O32" i="41"/>
  <c r="D45" i="42"/>
  <c r="D25" i="42"/>
  <c r="H15" i="41"/>
  <c r="G15" i="41"/>
  <c r="D63" i="41"/>
  <c r="V72" i="41"/>
  <c r="N187" i="42"/>
  <c r="P181" i="41"/>
  <c r="N181" i="41"/>
  <c r="V183" i="41"/>
  <c r="O181" i="41"/>
  <c r="L181" i="41"/>
  <c r="P60" i="41"/>
  <c r="O60" i="41"/>
  <c r="L60" i="41"/>
  <c r="M60" i="41"/>
  <c r="N60" i="41"/>
  <c r="M38" i="43"/>
  <c r="K38" i="43"/>
  <c r="L38" i="43"/>
  <c r="L157" i="41"/>
  <c r="L142" i="41"/>
  <c r="P20" i="42"/>
  <c r="C44" i="43"/>
  <c r="D14" i="43"/>
  <c r="L31" i="43"/>
  <c r="K46" i="43"/>
  <c r="K21" i="43"/>
  <c r="M225" i="41"/>
  <c r="M220" i="41"/>
  <c r="M216" i="41"/>
  <c r="J21" i="43"/>
  <c r="G8" i="43"/>
  <c r="S177" i="41"/>
  <c r="D177" i="41"/>
  <c r="E12" i="41"/>
  <c r="M176" i="41"/>
  <c r="M142" i="41"/>
  <c r="S179" i="41"/>
  <c r="M172" i="41"/>
  <c r="S126" i="41"/>
  <c r="D126" i="41"/>
  <c r="D119" i="41"/>
  <c r="D124" i="41"/>
  <c r="O124" i="41" s="1"/>
  <c r="M131" i="41"/>
  <c r="S64" i="41"/>
  <c r="D64" i="41"/>
  <c r="E9" i="41"/>
  <c r="F16" i="41"/>
  <c r="F11" i="41"/>
  <c r="N220" i="41"/>
  <c r="N213" i="41"/>
  <c r="N210" i="41"/>
  <c r="N201" i="41"/>
  <c r="N191" i="41"/>
  <c r="S124" i="41"/>
  <c r="P35" i="42"/>
  <c r="J35" i="43"/>
  <c r="M35" i="43"/>
  <c r="M46" i="43"/>
  <c r="M21" i="43"/>
  <c r="O220" i="41"/>
  <c r="M30" i="43"/>
  <c r="O210" i="41"/>
  <c r="O201" i="41"/>
  <c r="O191" i="41"/>
  <c r="O157" i="41"/>
  <c r="O140" i="41"/>
  <c r="S175" i="41"/>
  <c r="D175" i="41"/>
  <c r="M208" i="41"/>
  <c r="M203" i="41"/>
  <c r="M198" i="41"/>
  <c r="M194" i="41"/>
  <c r="M188" i="41"/>
  <c r="M184" i="41"/>
  <c r="M159" i="41"/>
  <c r="M154" i="41"/>
  <c r="S176" i="41"/>
  <c r="S120" i="41"/>
  <c r="D120" i="41"/>
  <c r="E10" i="41"/>
  <c r="M133" i="41"/>
  <c r="O59" i="41"/>
  <c r="M136" i="41"/>
  <c r="O41" i="41"/>
  <c r="S118" i="41"/>
  <c r="D118" i="41"/>
  <c r="E8" i="41"/>
  <c r="S71" i="41"/>
  <c r="D71" i="41"/>
  <c r="E16" i="41"/>
  <c r="M41" i="41"/>
  <c r="M36" i="41"/>
  <c r="M62" i="41"/>
  <c r="E7" i="41"/>
  <c r="S173" i="41"/>
  <c r="D173" i="41"/>
  <c r="M181" i="41"/>
  <c r="M213" i="41"/>
  <c r="S69" i="41"/>
  <c r="D69" i="41"/>
  <c r="E14" i="41"/>
  <c r="N157" i="41"/>
  <c r="N142" i="41"/>
  <c r="N117" i="41"/>
  <c r="L41" i="41"/>
  <c r="S117" i="41"/>
  <c r="O225" i="41"/>
  <c r="O216" i="41"/>
  <c r="L46" i="43"/>
  <c r="P225" i="41"/>
  <c r="O206" i="41"/>
  <c r="O196" i="41"/>
  <c r="O186" i="41"/>
  <c r="O169" i="41"/>
  <c r="O142" i="41"/>
  <c r="S180" i="41"/>
  <c r="D180" i="41"/>
  <c r="M210" i="41"/>
  <c r="M206" i="41"/>
  <c r="M201" i="41"/>
  <c r="M196" i="41"/>
  <c r="M191" i="41"/>
  <c r="M186" i="41"/>
  <c r="M169" i="41"/>
  <c r="M157" i="41"/>
  <c r="S181" i="41"/>
  <c r="O62" i="41"/>
  <c r="P122" i="41"/>
  <c r="O44" i="41"/>
  <c r="O36" i="41"/>
  <c r="O130" i="41"/>
  <c r="M59" i="41"/>
  <c r="S66" i="41"/>
  <c r="D66" i="41"/>
  <c r="E11" i="41"/>
  <c r="M44" i="41"/>
  <c r="M38" i="41"/>
  <c r="N207" i="42"/>
  <c r="N142" i="42"/>
  <c r="N92" i="42"/>
  <c r="N202" i="42"/>
  <c r="O125" i="41"/>
  <c r="M125" i="41"/>
  <c r="O111" i="41"/>
  <c r="M111" i="41"/>
  <c r="O110" i="41"/>
  <c r="M110" i="41"/>
  <c r="O109" i="41"/>
  <c r="M109" i="41"/>
  <c r="O108" i="41"/>
  <c r="M108" i="41"/>
  <c r="O107" i="41"/>
  <c r="M107" i="41"/>
  <c r="O106" i="41"/>
  <c r="M106" i="41"/>
  <c r="O104" i="41"/>
  <c r="M104" i="41"/>
  <c r="O103" i="41"/>
  <c r="M103" i="41"/>
  <c r="O102" i="41"/>
  <c r="M102" i="41"/>
  <c r="O100" i="41"/>
  <c r="M100" i="41"/>
  <c r="O99" i="41"/>
  <c r="M99" i="41"/>
  <c r="O98" i="41"/>
  <c r="M98" i="41"/>
  <c r="O97" i="41"/>
  <c r="M97" i="41"/>
  <c r="O96" i="41"/>
  <c r="M96" i="41"/>
  <c r="O95" i="41"/>
  <c r="M95" i="41"/>
  <c r="O93" i="41"/>
  <c r="M93" i="41"/>
  <c r="O92" i="41"/>
  <c r="M92" i="41"/>
  <c r="O91" i="41"/>
  <c r="M91" i="41"/>
  <c r="O89" i="41"/>
  <c r="M89" i="41"/>
  <c r="O88" i="41"/>
  <c r="M88" i="41"/>
  <c r="O87" i="41"/>
  <c r="M87" i="41"/>
  <c r="O86" i="41"/>
  <c r="M86" i="41"/>
  <c r="O84" i="41"/>
  <c r="M84" i="41"/>
  <c r="O73" i="41"/>
  <c r="M73" i="41"/>
  <c r="O70" i="41"/>
  <c r="M70" i="41"/>
  <c r="O67" i="41"/>
  <c r="M67" i="41"/>
  <c r="O49" i="41"/>
  <c r="M49" i="41"/>
  <c r="O48" i="41"/>
  <c r="M48" i="41"/>
  <c r="W39" i="41"/>
  <c r="O47" i="41"/>
  <c r="M47" i="41"/>
  <c r="O34" i="41"/>
  <c r="M34" i="41"/>
  <c r="O33" i="41"/>
  <c r="M33" i="41"/>
  <c r="O30" i="41"/>
  <c r="M30" i="41"/>
  <c r="O29" i="41"/>
  <c r="M29" i="41"/>
  <c r="O23" i="41"/>
  <c r="M23" i="41"/>
  <c r="O20" i="41"/>
  <c r="M20" i="41"/>
  <c r="O19" i="41"/>
  <c r="M19" i="41"/>
  <c r="O18" i="41"/>
  <c r="M18" i="41"/>
  <c r="L183" i="41"/>
  <c r="L128" i="41"/>
  <c r="L43" i="41"/>
  <c r="L42" i="41"/>
  <c r="P110" i="41"/>
  <c r="P108" i="41"/>
  <c r="P106" i="41"/>
  <c r="P103" i="41"/>
  <c r="P100" i="41"/>
  <c r="P98" i="41"/>
  <c r="P96" i="41"/>
  <c r="P93" i="41"/>
  <c r="P91" i="41"/>
  <c r="P88" i="41"/>
  <c r="P86" i="41"/>
  <c r="P73" i="41"/>
  <c r="P70" i="41"/>
  <c r="P67" i="41"/>
  <c r="P49" i="41"/>
  <c r="P47" i="41"/>
  <c r="P34" i="41"/>
  <c r="P29" i="41"/>
  <c r="P111" i="41"/>
  <c r="P109" i="41"/>
  <c r="P107" i="41"/>
  <c r="P104" i="41"/>
  <c r="P102" i="41"/>
  <c r="P99" i="41"/>
  <c r="P97" i="41"/>
  <c r="P95" i="41"/>
  <c r="P92" i="41"/>
  <c r="P89" i="41"/>
  <c r="P87" i="41"/>
  <c r="P84" i="41"/>
  <c r="P48" i="41"/>
  <c r="N33" i="41"/>
  <c r="N30" i="41"/>
  <c r="P20" i="41"/>
  <c r="P19" i="41"/>
  <c r="N18" i="41"/>
  <c r="O183" i="41"/>
  <c r="M183" i="41"/>
  <c r="O128" i="41"/>
  <c r="M128" i="41"/>
  <c r="O43" i="41"/>
  <c r="M43" i="41"/>
  <c r="O42" i="41"/>
  <c r="M42" i="41"/>
  <c r="N183" i="41"/>
  <c r="N128" i="41"/>
  <c r="N110" i="41"/>
  <c r="N108" i="41"/>
  <c r="N106" i="41"/>
  <c r="N103" i="41"/>
  <c r="N100" i="41"/>
  <c r="N98" i="41"/>
  <c r="N96" i="41"/>
  <c r="N93" i="41"/>
  <c r="N91" i="41"/>
  <c r="N88" i="41"/>
  <c r="N86" i="41"/>
  <c r="N73" i="41"/>
  <c r="N70" i="41"/>
  <c r="N67" i="41"/>
  <c r="N49" i="41"/>
  <c r="N47" i="41"/>
  <c r="N42" i="41"/>
  <c r="N34" i="41"/>
  <c r="N29" i="41"/>
  <c r="N111" i="41"/>
  <c r="N109" i="41"/>
  <c r="N107" i="41"/>
  <c r="N104" i="41"/>
  <c r="N102" i="41"/>
  <c r="N99" i="41"/>
  <c r="N97" i="41"/>
  <c r="N95" i="41"/>
  <c r="N92" i="41"/>
  <c r="N89" i="41"/>
  <c r="N87" i="41"/>
  <c r="N84" i="41"/>
  <c r="B68" i="41"/>
  <c r="N48" i="41"/>
  <c r="N43" i="41"/>
  <c r="P33" i="41"/>
  <c r="P30" i="41"/>
  <c r="N20" i="41"/>
  <c r="N19" i="41"/>
  <c r="P18" i="41"/>
  <c r="N115" i="42"/>
  <c r="N114" i="42"/>
  <c r="N110" i="42"/>
  <c r="N109" i="42"/>
  <c r="N108" i="42"/>
  <c r="N106" i="42"/>
  <c r="N104" i="42"/>
  <c r="N103" i="42"/>
  <c r="N100" i="42"/>
  <c r="N99" i="42"/>
  <c r="N98" i="42"/>
  <c r="N96" i="42"/>
  <c r="N95" i="42"/>
  <c r="N93" i="42"/>
  <c r="N89" i="42"/>
  <c r="N88" i="42"/>
  <c r="N86" i="42"/>
  <c r="N81" i="42"/>
  <c r="N78" i="42"/>
  <c r="N76" i="42"/>
  <c r="N74" i="42"/>
  <c r="N170" i="42"/>
  <c r="N169" i="42"/>
  <c r="N158" i="42"/>
  <c r="N151" i="42"/>
  <c r="N148" i="42"/>
  <c r="N144" i="42"/>
  <c r="N143" i="42"/>
  <c r="N140" i="42"/>
  <c r="N139" i="42"/>
  <c r="N136" i="42"/>
  <c r="N133" i="42"/>
  <c r="N131" i="42"/>
  <c r="N130" i="42"/>
  <c r="N129" i="42"/>
  <c r="N225" i="42"/>
  <c r="N220" i="42"/>
  <c r="N219" i="42"/>
  <c r="N218" i="42"/>
  <c r="N214" i="42"/>
  <c r="N213" i="42"/>
  <c r="N210" i="42"/>
  <c r="N209" i="42"/>
  <c r="N208" i="42"/>
  <c r="N206" i="42"/>
  <c r="N205" i="42"/>
  <c r="N203" i="42"/>
  <c r="N196" i="42"/>
  <c r="N195" i="42"/>
  <c r="N194" i="42"/>
  <c r="N191" i="42"/>
  <c r="N188" i="42"/>
  <c r="N186" i="42"/>
  <c r="N185" i="42"/>
  <c r="N159" i="42"/>
  <c r="N154" i="42"/>
  <c r="N150" i="42"/>
  <c r="N184" i="42"/>
  <c r="N217" i="42"/>
  <c r="N137" i="42"/>
  <c r="N107" i="42"/>
  <c r="N87" i="42"/>
  <c r="O174" i="41" l="1"/>
  <c r="M174" i="41"/>
  <c r="L174" i="41"/>
  <c r="P44" i="41"/>
  <c r="L44" i="41"/>
  <c r="M26" i="41"/>
  <c r="N26" i="41"/>
  <c r="O26" i="41"/>
  <c r="P26" i="41"/>
  <c r="P65" i="41"/>
  <c r="N65" i="41"/>
  <c r="O65" i="41"/>
  <c r="P27" i="41"/>
  <c r="N27" i="41"/>
  <c r="W43" i="41"/>
  <c r="N174" i="41"/>
  <c r="W37" i="41"/>
  <c r="M27" i="41"/>
  <c r="L65" i="41"/>
  <c r="L26" i="41"/>
  <c r="M15" i="43"/>
  <c r="R22" i="43"/>
  <c r="K15" i="43"/>
  <c r="J15" i="43"/>
  <c r="L27" i="41"/>
  <c r="B71" i="41"/>
  <c r="S15" i="41"/>
  <c r="O179" i="41"/>
  <c r="O22" i="41"/>
  <c r="L22" i="41"/>
  <c r="M22" i="41"/>
  <c r="N19" i="42"/>
  <c r="N224" i="42"/>
  <c r="N216" i="42"/>
  <c r="N43" i="42"/>
  <c r="N34" i="42"/>
  <c r="N67" i="42"/>
  <c r="N118" i="42"/>
  <c r="N157" i="42"/>
  <c r="N223" i="42"/>
  <c r="N190" i="42"/>
  <c r="L122" i="41"/>
  <c r="O122" i="41"/>
  <c r="N113" i="42"/>
  <c r="N135" i="42"/>
  <c r="N49" i="42"/>
  <c r="N124" i="42"/>
  <c r="N63" i="42"/>
  <c r="N120" i="42"/>
  <c r="N65" i="42"/>
  <c r="N183" i="42"/>
  <c r="N111" i="42"/>
  <c r="D15" i="41"/>
  <c r="O15" i="41" s="1"/>
  <c r="P117" i="41"/>
  <c r="O117" i="41"/>
  <c r="M117" i="41"/>
  <c r="M18" i="43"/>
  <c r="A15" i="41"/>
  <c r="K11" i="43"/>
  <c r="M11" i="43"/>
  <c r="J11" i="43"/>
  <c r="P121" i="41"/>
  <c r="M121" i="41"/>
  <c r="N121" i="41"/>
  <c r="O121" i="41"/>
  <c r="P63" i="41"/>
  <c r="L63" i="41"/>
  <c r="N63" i="41"/>
  <c r="M63" i="41"/>
  <c r="O63" i="41"/>
  <c r="P179" i="41"/>
  <c r="L179" i="41"/>
  <c r="N179" i="41"/>
  <c r="L18" i="43"/>
  <c r="J18" i="43"/>
  <c r="N181" i="42"/>
  <c r="L10" i="43"/>
  <c r="J10" i="43"/>
  <c r="K10" i="43"/>
  <c r="M10" i="43"/>
  <c r="P125" i="41"/>
  <c r="L125" i="41"/>
  <c r="N125" i="41"/>
  <c r="P66" i="41"/>
  <c r="O66" i="41"/>
  <c r="L66" i="41"/>
  <c r="N66" i="41"/>
  <c r="M66" i="41"/>
  <c r="P180" i="41"/>
  <c r="O180" i="41"/>
  <c r="M180" i="41"/>
  <c r="L180" i="41"/>
  <c r="N180" i="41"/>
  <c r="P69" i="41"/>
  <c r="M69" i="41"/>
  <c r="O69" i="41"/>
  <c r="L69" i="41"/>
  <c r="N69" i="41"/>
  <c r="S10" i="41"/>
  <c r="D10" i="41"/>
  <c r="L10" i="41" s="1"/>
  <c r="V19" i="41"/>
  <c r="A16" i="41"/>
  <c r="A17" i="41" s="1"/>
  <c r="B126" i="41"/>
  <c r="N126" i="41"/>
  <c r="M126" i="41"/>
  <c r="L126" i="41"/>
  <c r="O126" i="41"/>
  <c r="V128" i="41"/>
  <c r="P126" i="41"/>
  <c r="P173" i="41"/>
  <c r="M173" i="41"/>
  <c r="L173" i="41"/>
  <c r="N173" i="41"/>
  <c r="O173" i="41"/>
  <c r="S16" i="41"/>
  <c r="D16" i="41"/>
  <c r="W83" i="41" s="1"/>
  <c r="S8" i="41"/>
  <c r="D8" i="41"/>
  <c r="P120" i="41"/>
  <c r="N120" i="41"/>
  <c r="L120" i="41"/>
  <c r="M120" i="41"/>
  <c r="O120" i="41"/>
  <c r="P175" i="41"/>
  <c r="O175" i="41"/>
  <c r="L175" i="41"/>
  <c r="N175" i="41"/>
  <c r="M175" i="41"/>
  <c r="S9" i="41"/>
  <c r="D9" i="41"/>
  <c r="L9" i="41" s="1"/>
  <c r="P124" i="41"/>
  <c r="L124" i="41"/>
  <c r="N124" i="41"/>
  <c r="M124" i="41"/>
  <c r="C8" i="43"/>
  <c r="C14" i="43"/>
  <c r="J14" i="43" s="1"/>
  <c r="V73" i="41"/>
  <c r="L71" i="41"/>
  <c r="N71" i="41"/>
  <c r="M71" i="41"/>
  <c r="O71" i="41"/>
  <c r="P71" i="41"/>
  <c r="P118" i="41"/>
  <c r="M118" i="41"/>
  <c r="N118" i="41"/>
  <c r="O118" i="41"/>
  <c r="L118" i="41"/>
  <c r="N212" i="42"/>
  <c r="P64" i="41"/>
  <c r="M64" i="41"/>
  <c r="L64" i="41"/>
  <c r="N64" i="41"/>
  <c r="O64" i="41"/>
  <c r="P119" i="41"/>
  <c r="N119" i="41"/>
  <c r="M119" i="41"/>
  <c r="O119" i="41"/>
  <c r="L119" i="41"/>
  <c r="S12" i="41"/>
  <c r="D12" i="41"/>
  <c r="L12" i="41" s="1"/>
  <c r="L44" i="43"/>
  <c r="K44" i="43"/>
  <c r="M44" i="43"/>
  <c r="S11" i="41"/>
  <c r="D11" i="41"/>
  <c r="L11" i="41" s="1"/>
  <c r="S14" i="41"/>
  <c r="D14" i="41"/>
  <c r="S7" i="41"/>
  <c r="D7" i="41"/>
  <c r="L7" i="41"/>
  <c r="P177" i="41"/>
  <c r="O177" i="41"/>
  <c r="L177" i="41"/>
  <c r="M177" i="41"/>
  <c r="N177" i="41"/>
  <c r="J44" i="43"/>
  <c r="P15" i="41"/>
  <c r="N77" i="42"/>
  <c r="N97" i="42"/>
  <c r="N128" i="42"/>
  <c r="N147" i="42"/>
  <c r="N197" i="42"/>
  <c r="N198" i="42"/>
  <c r="N199" i="42"/>
  <c r="N141" i="42"/>
  <c r="N146" i="42"/>
  <c r="N153" i="42"/>
  <c r="N155" i="42"/>
  <c r="N75" i="42"/>
  <c r="N80" i="42"/>
  <c r="N84" i="42"/>
  <c r="N85" i="42"/>
  <c r="N62" i="42"/>
  <c r="N42" i="42"/>
  <c r="N180" i="42"/>
  <c r="N201" i="42"/>
  <c r="N91" i="42"/>
  <c r="N102" i="42"/>
  <c r="N119" i="42"/>
  <c r="N126" i="42"/>
  <c r="N117" i="42"/>
  <c r="N121" i="42"/>
  <c r="N48" i="42" l="1"/>
  <c r="N37" i="42"/>
  <c r="N30" i="42"/>
  <c r="N26" i="42"/>
  <c r="N45" i="42"/>
  <c r="N15" i="41"/>
  <c r="N55" i="42"/>
  <c r="N20" i="42"/>
  <c r="N18" i="42"/>
  <c r="N176" i="42"/>
  <c r="N41" i="42"/>
  <c r="N31" i="42"/>
  <c r="N172" i="42"/>
  <c r="N21" i="42"/>
  <c r="N53" i="42"/>
  <c r="N29" i="42"/>
  <c r="N52" i="42"/>
  <c r="N175" i="42"/>
  <c r="N177" i="42"/>
  <c r="N174" i="42"/>
  <c r="N173" i="42"/>
  <c r="N40" i="42"/>
  <c r="N32" i="42"/>
  <c r="N33" i="42"/>
  <c r="N22" i="42"/>
  <c r="N23" i="42"/>
  <c r="N168" i="42"/>
  <c r="N66" i="42"/>
  <c r="W41" i="41"/>
  <c r="N38" i="42"/>
  <c r="N27" i="42"/>
  <c r="N125" i="42"/>
  <c r="N44" i="42"/>
  <c r="L16" i="41"/>
  <c r="N51" i="42"/>
  <c r="L15" i="41"/>
  <c r="M15" i="41"/>
  <c r="N70" i="42"/>
  <c r="N7" i="41"/>
  <c r="P7" i="41"/>
  <c r="O7" i="41"/>
  <c r="M7" i="41"/>
  <c r="L8" i="43"/>
  <c r="J8" i="43"/>
  <c r="K8" i="43"/>
  <c r="P8" i="41"/>
  <c r="N8" i="41"/>
  <c r="M8" i="41"/>
  <c r="O8" i="41"/>
  <c r="P11" i="41"/>
  <c r="O11" i="41"/>
  <c r="N11" i="41"/>
  <c r="M8" i="43"/>
  <c r="P10" i="41"/>
  <c r="N10" i="41"/>
  <c r="W22" i="41"/>
  <c r="M10" i="41"/>
  <c r="O10" i="41"/>
  <c r="N14" i="41"/>
  <c r="L14" i="41"/>
  <c r="O14" i="41"/>
  <c r="M14" i="41"/>
  <c r="P14" i="41"/>
  <c r="W24" i="41"/>
  <c r="W84" i="41"/>
  <c r="V16" i="41"/>
  <c r="N16" i="41"/>
  <c r="O16" i="41"/>
  <c r="W85" i="41"/>
  <c r="M16" i="41"/>
  <c r="W36" i="41"/>
  <c r="W15" i="41"/>
  <c r="W32" i="41"/>
  <c r="P16" i="41"/>
  <c r="N71" i="42"/>
  <c r="P12" i="41"/>
  <c r="O12" i="41"/>
  <c r="M12" i="41"/>
  <c r="N12" i="41"/>
  <c r="M11" i="41"/>
  <c r="K14" i="43"/>
  <c r="L14" i="43"/>
  <c r="M14" i="43"/>
  <c r="P9" i="41"/>
  <c r="O9" i="41"/>
  <c r="N9" i="41"/>
  <c r="M9" i="41"/>
  <c r="L8" i="41"/>
  <c r="V20" i="41"/>
  <c r="N64" i="42"/>
  <c r="N122" i="42"/>
  <c r="N36" i="42" l="1"/>
  <c r="N12" i="42"/>
  <c r="N7" i="42"/>
  <c r="N179" i="42"/>
  <c r="N69" i="42"/>
  <c r="N47" i="42"/>
  <c r="N25" i="42"/>
  <c r="S16" i="43"/>
  <c r="S17" i="43" s="1"/>
  <c r="P18" i="42"/>
  <c r="P23" i="42"/>
  <c r="P24" i="42" s="1"/>
  <c r="N16" i="42"/>
  <c r="N8" i="42"/>
  <c r="N11" i="42"/>
  <c r="S19" i="43"/>
  <c r="S20" i="43" s="1"/>
  <c r="P26" i="42"/>
  <c r="P27" i="42" s="1"/>
  <c r="N15" i="42"/>
  <c r="N9" i="42"/>
  <c r="N10" i="42"/>
  <c r="N14" i="42" l="1"/>
</calcChain>
</file>

<file path=xl/sharedStrings.xml><?xml version="1.0" encoding="utf-8"?>
<sst xmlns="http://schemas.openxmlformats.org/spreadsheetml/2006/main" count="4605" uniqueCount="289">
  <si>
    <t>Interpreter was late</t>
  </si>
  <si>
    <t>Fulfilled</t>
  </si>
  <si>
    <t>Cancelled by customer</t>
  </si>
  <si>
    <t>Not fulfilled by supplier</t>
  </si>
  <si>
    <t>Q2</t>
  </si>
  <si>
    <t>Q3</t>
  </si>
  <si>
    <t>Q4</t>
  </si>
  <si>
    <t>Q1</t>
  </si>
  <si>
    <t>No interpreter available</t>
  </si>
  <si>
    <t>Requester type</t>
  </si>
  <si>
    <t>Supplier did not attend</t>
  </si>
  <si>
    <t>Customer did not attend</t>
  </si>
  <si>
    <t>'-' = Nil</t>
  </si>
  <si>
    <t>Outcome of completed requests (number)</t>
  </si>
  <si>
    <t>Total completed requests</t>
  </si>
  <si>
    <t>Category of complaint</t>
  </si>
  <si>
    <t>Interpreter did not attend</t>
  </si>
  <si>
    <t>Interpreter quality</t>
  </si>
  <si>
    <t>Time sheet error</t>
  </si>
  <si>
    <t>Operational issue</t>
  </si>
  <si>
    <r>
      <t>United Kingdom</t>
    </r>
    <r>
      <rPr>
        <b/>
        <vertAlign val="superscript"/>
        <sz val="10"/>
        <rFont val="Arial"/>
        <family val="2"/>
      </rPr>
      <t>(1)</t>
    </r>
  </si>
  <si>
    <t>(1) Courts, prisons and other requesters in England and Wales, and all UK tribunals not transferred to devolved governments.</t>
  </si>
  <si>
    <t>Requester type (number)</t>
  </si>
  <si>
    <t>Other interpreter issue</t>
  </si>
  <si>
    <t>(6) Includes all Employment tribunals, Immigration &amp; Asylum tribunals, Social Security and Child Support tribunals and Special tribunals.</t>
  </si>
  <si>
    <t xml:space="preserve">   Q1</t>
  </si>
  <si>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</si>
  <si>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</si>
  <si>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</si>
  <si>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t>
    </r>
    <r>
      <rPr>
        <b/>
        <vertAlign val="superscript"/>
        <sz val="10"/>
        <rFont val="Arial"/>
        <family val="2"/>
      </rPr>
      <t>(8)</t>
    </r>
  </si>
  <si>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</si>
  <si>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(8) Includes requests made by prisons, MoJ Shared Services and policy teams within MoJ and NOMS HQ.</t>
  </si>
  <si>
    <t>(2) Total may not sum to 100% due to rounding.</t>
  </si>
  <si>
    <t>Service type</t>
  </si>
  <si>
    <t>(10) Includes all languages not included in the standard languages or special services lists.</t>
  </si>
  <si>
    <t>Total</t>
  </si>
  <si>
    <r>
      <t xml:space="preserve">Outcome of completed requests (%) </t>
    </r>
    <r>
      <rPr>
        <b/>
        <vertAlign val="superscript"/>
        <sz val="10"/>
        <rFont val="Arial"/>
        <family val="2"/>
      </rPr>
      <t>(2)(3)</t>
    </r>
  </si>
  <si>
    <r>
      <t>Success rate (%)</t>
    </r>
    <r>
      <rPr>
        <b/>
        <vertAlign val="superscript"/>
        <sz val="10"/>
        <rFont val="Arial"/>
        <family val="2"/>
      </rPr>
      <t>(4)</t>
    </r>
  </si>
  <si>
    <t>(5) Includes all Employment tribunals, Immigration &amp; Asylum tribunals, Social Security and Child Support tribunals and Special tribunals.</t>
  </si>
  <si>
    <t>(6)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</si>
  <si>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(7) Includes requests made by prisons, MoJ Shared Services and policy teams within MoJ and NOMS HQ.</t>
  </si>
  <si>
    <t>Year/Quarter</t>
  </si>
  <si>
    <t xml:space="preserve"> Year/Quarter</t>
  </si>
  <si>
    <t>(5) Includes all criminal cases in magistrates' courts and Crown Court, the Central Criminal Court, Royal Courts of Justice - Criminal Appeals, North Liverpool Community Justice Centre, Warwickshire Justice Centre and HMCTS London Collection &amp; Compliance Centre.</t>
  </si>
  <si>
    <r>
      <t>Standard language</t>
    </r>
    <r>
      <rPr>
        <b/>
        <vertAlign val="superscript"/>
        <sz val="8.5"/>
        <rFont val="Arial"/>
        <family val="2"/>
      </rPr>
      <t>(9)</t>
    </r>
  </si>
  <si>
    <t>(11) Special services comprise of: British sign language, Lipspeak (English), Sign supported (English), Deafblind  (all variants), and Palantypists.</t>
  </si>
  <si>
    <t>(4) Includes all criminal cases in magistrates' courts and Crown Court,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</si>
  <si>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</si>
  <si>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 xml:space="preserve">(4) The “success rate” is calculated as: (Fulfilled + Customer did not attend) / (Fulfilled + Not fulfilled by supplier + Supplier did not attend + Customer did not attend) </t>
  </si>
  <si>
    <t>() =Signifies a complaint rate based on less than 100  'total completed language service requests' and so should be treated with caution.</t>
  </si>
  <si>
    <t>Table</t>
  </si>
  <si>
    <t>Total complaints</t>
  </si>
  <si>
    <r>
      <t>Criminal</t>
    </r>
    <r>
      <rPr>
        <vertAlign val="superscript"/>
        <sz val="10"/>
        <rFont val="Arial"/>
        <family val="2"/>
      </rPr>
      <t>(4)</t>
    </r>
  </si>
  <si>
    <r>
      <t>Tribunal</t>
    </r>
    <r>
      <rPr>
        <vertAlign val="superscript"/>
        <sz val="10"/>
        <rFont val="Arial"/>
        <family val="2"/>
      </rPr>
      <t>(5)</t>
    </r>
  </si>
  <si>
    <r>
      <t>Civil &amp; family</t>
    </r>
    <r>
      <rPr>
        <vertAlign val="superscript"/>
        <sz val="10"/>
        <rFont val="Arial"/>
        <family val="2"/>
      </rPr>
      <t>(6)</t>
    </r>
  </si>
  <si>
    <r>
      <t>Others</t>
    </r>
    <r>
      <rPr>
        <vertAlign val="superscript"/>
        <sz val="10"/>
        <rFont val="Arial"/>
        <family val="2"/>
      </rPr>
      <t>(7)</t>
    </r>
  </si>
  <si>
    <r>
      <t>2013</t>
    </r>
    <r>
      <rPr>
        <b/>
        <vertAlign val="superscript"/>
        <sz val="10"/>
        <rFont val="Arial"/>
        <family val="2"/>
      </rPr>
      <t xml:space="preserve"> (8)</t>
    </r>
  </si>
  <si>
    <t>(11) Special services comprise of: British sign language, Lipspeak (English), Sign supported (English), Deafblind (all variants) and Palantypists.</t>
  </si>
  <si>
    <r>
      <t>Rare language</t>
    </r>
    <r>
      <rPr>
        <b/>
        <vertAlign val="superscript"/>
        <sz val="10"/>
        <rFont val="Arial"/>
        <family val="2"/>
      </rPr>
      <t>(10)</t>
    </r>
  </si>
  <si>
    <t>(8) Data only available for 9 months of 2013</t>
  </si>
  <si>
    <t>() =Signifies a percentage based on less than 100 'total completed language service requests' and so should be treated with caution.</t>
  </si>
  <si>
    <r>
      <t xml:space="preserve">Requester type (%) </t>
    </r>
    <r>
      <rPr>
        <b/>
        <vertAlign val="superscript"/>
        <sz val="10"/>
        <rFont val="Arial"/>
        <family val="2"/>
      </rPr>
      <t>(2)(3)</t>
    </r>
  </si>
  <si>
    <t xml:space="preserve">(3) Completion rates for outcomes (such as the fulfilled rate) in the table are the proportion of the total completed requests which are of a particular category of completion (such as fulfilled). </t>
  </si>
  <si>
    <t>(3) Requester type rates in the table are the proportion of the total "off-contract" completed requests which are for a particular requester type.</t>
  </si>
  <si>
    <t>All service types</t>
  </si>
  <si>
    <r>
      <t>Standard language</t>
    </r>
    <r>
      <rPr>
        <b/>
        <vertAlign val="superscript"/>
        <sz val="10"/>
        <rFont val="Arial"/>
        <family val="2"/>
      </rPr>
      <t>(9)</t>
    </r>
  </si>
  <si>
    <r>
      <t>Special services</t>
    </r>
    <r>
      <rPr>
        <b/>
        <vertAlign val="superscript"/>
        <sz val="10"/>
        <rFont val="Arial"/>
        <family val="2"/>
      </rPr>
      <t>(11)</t>
    </r>
  </si>
  <si>
    <r>
      <t>Rare language</t>
    </r>
    <r>
      <rPr>
        <b/>
        <vertAlign val="superscript"/>
        <sz val="8.5"/>
        <rFont val="Arial"/>
        <family val="2"/>
      </rPr>
      <t>(10)</t>
    </r>
  </si>
  <si>
    <r>
      <t>Special services</t>
    </r>
    <r>
      <rPr>
        <b/>
        <vertAlign val="superscript"/>
        <sz val="8.5"/>
        <rFont val="Arial"/>
        <family val="2"/>
      </rPr>
      <t>(11)</t>
    </r>
  </si>
  <si>
    <t>Total 'off contract' completed requests</t>
  </si>
  <si>
    <t xml:space="preserve">Table 1: Number and rate of completed service requests by outcome, split by requester type and service type, 2013 to Q2 2015 </t>
  </si>
  <si>
    <t xml:space="preserve">Table 2: Number and rate of complaints by category of complaint, split by requester type and service type, 2013 to Q2 2015 </t>
  </si>
  <si>
    <t xml:space="preserve">Table 3: Total number and rate of completed 'off contract' service requests, split by requester type and service type, 2013 to Q2 2015  </t>
  </si>
  <si>
    <t xml:space="preserve">   Q2</t>
  </si>
  <si>
    <t>q1</t>
  </si>
  <si>
    <t>q2</t>
  </si>
  <si>
    <t>count</t>
  </si>
  <si>
    <t>Sum</t>
  </si>
  <si>
    <t>Total (ALL)</t>
  </si>
  <si>
    <t>Newcomplete_Reason</t>
  </si>
  <si>
    <t>Rare</t>
  </si>
  <si>
    <t>Criminal</t>
  </si>
  <si>
    <t>Tribunals</t>
  </si>
  <si>
    <t>Civil &amp; Family</t>
  </si>
  <si>
    <t>Others</t>
  </si>
  <si>
    <t>Special</t>
  </si>
  <si>
    <t>External_complaints2</t>
  </si>
  <si>
    <t>Time Sheet error</t>
  </si>
  <si>
    <t>Interpreter did not atte</t>
  </si>
  <si>
    <t>Other</t>
  </si>
  <si>
    <t>Standar</t>
  </si>
  <si>
    <t>Civil &amp; family</t>
  </si>
  <si>
    <t>Tribunal</t>
  </si>
  <si>
    <t>Standard</t>
  </si>
  <si>
    <t xml:space="preserve">Table 12: Total number and rate of "Off - Contract" completed requests , split by, language, requester type, 1 April 2013 to 31 December 2014  </t>
  </si>
  <si>
    <r>
      <t>United Kingdom</t>
    </r>
    <r>
      <rPr>
        <b/>
        <vertAlign val="superscript"/>
        <sz val="10"/>
        <color indexed="8"/>
        <rFont val="Arial"/>
        <family val="2"/>
      </rPr>
      <t>(1)</t>
    </r>
  </si>
  <si>
    <t>Total "Off - Contract" completed requests</t>
  </si>
  <si>
    <r>
      <t xml:space="preserve">Requester type outcome(%) </t>
    </r>
    <r>
      <rPr>
        <b/>
        <vertAlign val="superscript"/>
        <sz val="8.5"/>
        <color theme="1"/>
        <rFont val="Arial"/>
        <family val="2"/>
      </rPr>
      <t>(2)(3)</t>
    </r>
  </si>
  <si>
    <t>Language</t>
  </si>
  <si>
    <t>Year</t>
  </si>
  <si>
    <r>
      <t>Criminal</t>
    </r>
    <r>
      <rPr>
        <vertAlign val="superscript"/>
        <sz val="9.35"/>
        <color theme="1"/>
        <rFont val="Arial"/>
        <family val="2"/>
      </rPr>
      <t>(5)</t>
    </r>
  </si>
  <si>
    <r>
      <t>Tribunal</t>
    </r>
    <r>
      <rPr>
        <vertAlign val="superscript"/>
        <sz val="9.35"/>
        <color theme="1"/>
        <rFont val="Arial"/>
        <family val="2"/>
      </rPr>
      <t>(6)</t>
    </r>
  </si>
  <si>
    <r>
      <t>Civil &amp; family</t>
    </r>
    <r>
      <rPr>
        <vertAlign val="superscript"/>
        <sz val="9.35"/>
        <color theme="1"/>
        <rFont val="Arial"/>
        <family val="2"/>
      </rPr>
      <t>(7)</t>
    </r>
  </si>
  <si>
    <r>
      <t>Others</t>
    </r>
    <r>
      <rPr>
        <vertAlign val="superscript"/>
        <sz val="9.35"/>
        <color theme="1"/>
        <rFont val="Arial"/>
        <family val="2"/>
      </rPr>
      <t>(8)</t>
    </r>
  </si>
  <si>
    <r>
      <t>Civil &amp;family</t>
    </r>
    <r>
      <rPr>
        <vertAlign val="superscript"/>
        <sz val="9.35"/>
        <color theme="1"/>
        <rFont val="Arial"/>
        <family val="2"/>
      </rPr>
      <t>(7)</t>
    </r>
  </si>
  <si>
    <r>
      <t>Other</t>
    </r>
    <r>
      <rPr>
        <vertAlign val="superscript"/>
        <sz val="9.35"/>
        <color theme="1"/>
        <rFont val="Arial"/>
        <family val="2"/>
      </rPr>
      <t>(8)</t>
    </r>
  </si>
  <si>
    <r>
      <t xml:space="preserve">2013 </t>
    </r>
    <r>
      <rPr>
        <b/>
        <vertAlign val="superscript"/>
        <sz val="10"/>
        <color theme="1"/>
        <rFont val="Arial"/>
        <family val="2"/>
      </rPr>
      <t>(4)</t>
    </r>
  </si>
  <si>
    <t>-</t>
  </si>
  <si>
    <r>
      <t>Standard Language</t>
    </r>
    <r>
      <rPr>
        <b/>
        <vertAlign val="superscript"/>
        <sz val="8.5"/>
        <rFont val="Arial"/>
        <family val="2"/>
      </rPr>
      <t>(9)</t>
    </r>
  </si>
  <si>
    <t>Albanian (all variants)</t>
  </si>
  <si>
    <t>Arabic (all variants)</t>
  </si>
  <si>
    <t>Armenian</t>
  </si>
  <si>
    <t>Bengali</t>
  </si>
  <si>
    <t>Bulgarian</t>
  </si>
  <si>
    <t>Cantonese</t>
  </si>
  <si>
    <t>Croatian</t>
  </si>
  <si>
    <t>Czech</t>
  </si>
  <si>
    <t>Dari (all variant)</t>
  </si>
  <si>
    <t>Dutch</t>
  </si>
  <si>
    <t>Estonian</t>
  </si>
  <si>
    <t>Farsi</t>
  </si>
  <si>
    <t>French (all variants)</t>
  </si>
  <si>
    <t>German (all variants)</t>
  </si>
  <si>
    <t>Greek</t>
  </si>
  <si>
    <t>Gujarati</t>
  </si>
  <si>
    <t>Hindi</t>
  </si>
  <si>
    <t>Hungarian</t>
  </si>
  <si>
    <t>Italian</t>
  </si>
  <si>
    <t>Japanese</t>
  </si>
  <si>
    <t>Kurdish (Sorani)</t>
  </si>
  <si>
    <t>Latvian</t>
  </si>
  <si>
    <t>Lithuanian</t>
  </si>
  <si>
    <t>Mandarin</t>
  </si>
  <si>
    <t>Pashto (all variants)</t>
  </si>
  <si>
    <t>Polish</t>
  </si>
  <si>
    <t>Portuguese</t>
  </si>
  <si>
    <t>Punjabi (all variants)</t>
  </si>
  <si>
    <t>Romanian</t>
  </si>
  <si>
    <t>Russian</t>
  </si>
  <si>
    <t>Serbian</t>
  </si>
  <si>
    <t>Slovak</t>
  </si>
  <si>
    <t>Slovene</t>
  </si>
  <si>
    <t>Somali</t>
  </si>
  <si>
    <t>Spanish</t>
  </si>
  <si>
    <t>Tamil</t>
  </si>
  <si>
    <t>Thai</t>
  </si>
  <si>
    <t>Turkish</t>
  </si>
  <si>
    <t>Ukrainian</t>
  </si>
  <si>
    <t>Urdu</t>
  </si>
  <si>
    <t>Vietnamese</t>
  </si>
  <si>
    <r>
      <t>All Rare languages</t>
    </r>
    <r>
      <rPr>
        <b/>
        <vertAlign val="superscript"/>
        <sz val="8.5"/>
        <rFont val="Arial"/>
        <family val="2"/>
      </rPr>
      <t>(10)</t>
    </r>
  </si>
  <si>
    <r>
      <t>All Special Services</t>
    </r>
    <r>
      <rPr>
        <b/>
        <vertAlign val="superscript"/>
        <sz val="8.5"/>
        <rFont val="Arial"/>
        <family val="2"/>
      </rPr>
      <t>(11)</t>
    </r>
  </si>
  <si>
    <t>() =Signifies a percentage based on less than 100 'total completed language service requests'</t>
  </si>
  <si>
    <t>(NOTES): Data on language were not collected in 2013, and Northern Ireland and Scotland cover only tribunal requests</t>
  </si>
  <si>
    <t xml:space="preserve"> </t>
  </si>
  <si>
    <t>Notes:</t>
  </si>
  <si>
    <t>Albanian (all variants) includes:  Albanian and Albanian (Kosovo).</t>
  </si>
  <si>
    <t>Arabic (all variants) includes: Arabic, Arabic (Classical/North African), Arabic (Modern Standard), Arabic (North African) and Arabic –Iraqi.</t>
  </si>
  <si>
    <t>Dari (all variant) includes: Dari (Afghan), Dari (Iranian) and Dari.</t>
  </si>
  <si>
    <t>French (all variants) includes French, French (Algerian), French (Congolese), French (African), French/Guere .</t>
  </si>
  <si>
    <t>German (all variants) includes German, German (Austrian), German (Swiss) and German / Turkish.</t>
  </si>
  <si>
    <t>Pashto (all variants) includes: Pashto (Pakistan), Pashto and Pashto (Afgani).</t>
  </si>
  <si>
    <t>Punjabi (all variants) includes: Punjabi,  Punjabi (Eastern), Punjabi (Indian), Punjabi (Pakistani) and Punjabi (Western).</t>
  </si>
  <si>
    <t>Deafblind (all varients) includes: deafblind hands on/hand-under-hand, deafblind ( visual frame), deafblind (large print communicator) and deafblind manual.</t>
  </si>
  <si>
    <t xml:space="preserve">(3) Requester type outcome rates in the table are the proportion of a particular requester type as a proportion of the total "off-contract" completed requests. </t>
  </si>
  <si>
    <t>(4) Data only available for 9 months of 2013</t>
  </si>
  <si>
    <t>(5) Includes all criminal cases in magistrates' courts and Crown Courts, the Central Criminal Court, Royal Courts of Justice - Criminal Appeals, North Liverpool Community Justice Centre, Warwickshire Justice Centre and HMCTS London Collection &amp; Compliance Centre.</t>
  </si>
  <si>
    <t>(9) All languages listed in the  language services framework as standard language.</t>
  </si>
  <si>
    <t>(11) Special services comprise of: British sign language, Lipspeak (English), Sign supported (English), Deafblind (all varients) and Palantypists</t>
  </si>
  <si>
    <t xml:space="preserve">  </t>
  </si>
  <si>
    <t>crm</t>
  </si>
  <si>
    <t>trib</t>
  </si>
  <si>
    <t>91-86</t>
  </si>
  <si>
    <r>
      <t>Other interpreter issue</t>
    </r>
    <r>
      <rPr>
        <vertAlign val="superscript"/>
        <sz val="10"/>
        <rFont val="Arial"/>
        <family val="2"/>
      </rPr>
      <t xml:space="preserve"> (2)</t>
    </r>
  </si>
  <si>
    <r>
      <t>Complaint rate</t>
    </r>
    <r>
      <rPr>
        <b/>
        <vertAlign val="superscript"/>
        <sz val="10"/>
        <rFont val="Arial"/>
        <family val="2"/>
      </rPr>
      <t>(3)</t>
    </r>
    <r>
      <rPr>
        <b/>
        <sz val="10"/>
        <rFont val="Arial"/>
        <family val="2"/>
      </rPr>
      <t xml:space="preserve"> (%)</t>
    </r>
  </si>
  <si>
    <r>
      <t>Criminal</t>
    </r>
    <r>
      <rPr>
        <b/>
        <vertAlign val="superscript"/>
        <sz val="10"/>
        <rFont val="Arial"/>
        <family val="2"/>
      </rPr>
      <t>(4)</t>
    </r>
  </si>
  <si>
    <r>
      <t>Tribunal</t>
    </r>
    <r>
      <rPr>
        <b/>
        <vertAlign val="superscript"/>
        <sz val="10"/>
        <rFont val="Arial"/>
        <family val="2"/>
      </rPr>
      <t>(5)</t>
    </r>
  </si>
  <si>
    <r>
      <t>Civil &amp; Family</t>
    </r>
    <r>
      <rPr>
        <b/>
        <vertAlign val="superscript"/>
        <sz val="10"/>
        <rFont val="Arial"/>
        <family val="2"/>
      </rPr>
      <t>(6)</t>
    </r>
  </si>
  <si>
    <r>
      <t>Other</t>
    </r>
    <r>
      <rPr>
        <b/>
        <vertAlign val="superscript"/>
        <sz val="10"/>
        <rFont val="Arial"/>
        <family val="2"/>
      </rPr>
      <t>(7)</t>
    </r>
  </si>
  <si>
    <r>
      <t>Standard language</t>
    </r>
    <r>
      <rPr>
        <b/>
        <vertAlign val="superscript"/>
        <sz val="8.5"/>
        <rFont val="Arial"/>
        <family val="2"/>
      </rPr>
      <t>(8)</t>
    </r>
  </si>
  <si>
    <r>
      <t>Rare language</t>
    </r>
    <r>
      <rPr>
        <b/>
        <vertAlign val="superscript"/>
        <sz val="10"/>
        <rFont val="Arial"/>
        <family val="2"/>
      </rPr>
      <t>(9)</t>
    </r>
  </si>
  <si>
    <r>
      <t>Special services</t>
    </r>
    <r>
      <rPr>
        <b/>
        <vertAlign val="superscript"/>
        <sz val="10"/>
        <rFont val="Arial"/>
        <family val="2"/>
      </rPr>
      <t>(10)</t>
    </r>
  </si>
  <si>
    <t>(3) Complaint rates are total complaints as a proportion of total completed requests</t>
  </si>
  <si>
    <t>(6)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</si>
  <si>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(8) All languages listed in the language services framework as standard language.</t>
  </si>
  <si>
    <t>(9) Includes all languages not included in the standard languages or special services lists.</t>
  </si>
  <si>
    <t>(10) Special services comprise of: British sign language, Lipspeak (English), Sign supported (English), Deafblind  (all variants) and Palantypists.</t>
  </si>
  <si>
    <t xml:space="preserve">(2) Includes the categories of  'Incorrect job closure status resulting in a charge' ; 'Incorrect tier / language assigned' ; 'lacking cultural understanding of behavioural expectations' and 'other'.   </t>
  </si>
  <si>
    <t>Table L3</t>
  </si>
  <si>
    <t>Index</t>
  </si>
  <si>
    <t>Quarter</t>
  </si>
  <si>
    <r>
      <t>Requester type</t>
    </r>
    <r>
      <rPr>
        <b/>
        <vertAlign val="superscript"/>
        <sz val="10"/>
        <rFont val="Arial"/>
        <family val="2"/>
      </rPr>
      <t>4</t>
    </r>
  </si>
  <si>
    <r>
      <t>Criminal</t>
    </r>
    <r>
      <rPr>
        <b/>
        <vertAlign val="superscript"/>
        <sz val="10"/>
        <rFont val="Arial"/>
        <family val="2"/>
      </rPr>
      <t>5</t>
    </r>
  </si>
  <si>
    <r>
      <t>Tribunal</t>
    </r>
    <r>
      <rPr>
        <b/>
        <vertAlign val="superscript"/>
        <sz val="10"/>
        <rFont val="Arial"/>
        <family val="2"/>
      </rPr>
      <t>6</t>
    </r>
  </si>
  <si>
    <r>
      <t>Civil &amp; family</t>
    </r>
    <r>
      <rPr>
        <b/>
        <vertAlign val="superscript"/>
        <sz val="10"/>
        <rFont val="Arial"/>
        <family val="2"/>
      </rPr>
      <t>7</t>
    </r>
  </si>
  <si>
    <r>
      <t>Others</t>
    </r>
    <r>
      <rPr>
        <b/>
        <vertAlign val="superscript"/>
        <sz val="10"/>
        <rFont val="Arial"/>
        <family val="2"/>
      </rPr>
      <t>8</t>
    </r>
  </si>
  <si>
    <t>Number</t>
  </si>
  <si>
    <r>
      <t>Percentage</t>
    </r>
    <r>
      <rPr>
        <vertAlign val="superscript"/>
        <sz val="10"/>
        <rFont val="Arial"/>
        <family val="2"/>
      </rPr>
      <t>3</t>
    </r>
  </si>
  <si>
    <r>
      <t>2013</t>
    </r>
    <r>
      <rPr>
        <vertAlign val="superscript"/>
        <sz val="10"/>
        <rFont val="Arial"/>
        <family val="2"/>
      </rPr>
      <t xml:space="preserve"> 9</t>
    </r>
  </si>
  <si>
    <r>
      <t>Standard language</t>
    </r>
    <r>
      <rPr>
        <b/>
        <vertAlign val="superscript"/>
        <sz val="10"/>
        <rFont val="Arial"/>
        <family val="2"/>
      </rPr>
      <t>10</t>
    </r>
  </si>
  <si>
    <r>
      <t>Special services</t>
    </r>
    <r>
      <rPr>
        <b/>
        <vertAlign val="superscript"/>
        <sz val="10"/>
        <rFont val="Arial"/>
        <family val="2"/>
      </rPr>
      <t>12</t>
    </r>
  </si>
  <si>
    <t>3) Total may not sum to 100% due to rounding.</t>
  </si>
  <si>
    <t>4) Requester type rates in the table are the proportion of the total "off-contract" completed requests which are for a particular requester type.</t>
  </si>
  <si>
    <t>5) Includes all criminal cases in magistrates' courts and Crown Court, the Central Criminal Court, Royal Courts of Justice - Criminal Appeals, North Liverpool Community Justice Centre, Warwickshire Justice Centre and HMCTS London Collection &amp; Compliance Centre.</t>
  </si>
  <si>
    <t>6) Includes all Employment tribunals, Immigration &amp; Asylum tribunals, Social Security and Child Support tribunals and Special tribunals.</t>
  </si>
  <si>
    <t>7)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</si>
  <si>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t>9) Data only available for 9 months of 2013.</t>
  </si>
  <si>
    <t>10) All languages listed in the language services framework as standard language.</t>
  </si>
  <si>
    <t>11) Includes all languages not included in the standard languages or special services lists.</t>
  </si>
  <si>
    <t>12) Special services comprise of: British sign language, Lipspeak (English), Sign supported (English), Deafblind (all variants) and Palantypists.</t>
  </si>
  <si>
    <t>Table heading</t>
  </si>
  <si>
    <t>Time period</t>
  </si>
  <si>
    <t>Data source</t>
  </si>
  <si>
    <t>L1</t>
  </si>
  <si>
    <t>Number and rate of completed service requests by outcome, split by requester type and service type</t>
  </si>
  <si>
    <t>L2</t>
  </si>
  <si>
    <t>Number and rate of complaints by category of complaint, split by requester type and service type</t>
  </si>
  <si>
    <t>L3</t>
  </si>
  <si>
    <t>Number and rate of completed 'off contract' service requests, split by requester type and service type</t>
  </si>
  <si>
    <t>HMCTS</t>
  </si>
  <si>
    <t>2) Courts, prisons and other requesters in England and Wales, and all UK tribunals not transferred to devolved governments.</t>
  </si>
  <si>
    <t>Capita TI, thebigword Group Ltd and Clarion UK Ltd</t>
  </si>
  <si>
    <t>Capita TI, thebigword Group Ltd, Clarion UK Ltd AND The Language Shop</t>
  </si>
  <si>
    <t>Classification of statistics</t>
  </si>
  <si>
    <t>1) Nothing has changed with the off-contract process during the shift in contract in October 2016. All the figures are 'official statistics'.</t>
  </si>
  <si>
    <t>Official from 2013 to Q3 2016. Provisional from Q4 2016 onwards.</t>
  </si>
  <si>
    <t>All official</t>
  </si>
  <si>
    <t>Outcome of completed requests</t>
  </si>
  <si>
    <t>Unfulfilled</t>
  </si>
  <si>
    <t>Cancelled</t>
  </si>
  <si>
    <t xml:space="preserve">2) Courts, prisons and other requesters in England and Wales, and all UK tribunals (the statistics from November 2016 onwards do not cover tribunals in Northern Ireland) not transferred to devolved governments. </t>
  </si>
  <si>
    <t xml:space="preserve">Table L1 </t>
  </si>
  <si>
    <r>
      <t>Percentage</t>
    </r>
    <r>
      <rPr>
        <vertAlign val="superscript"/>
        <sz val="10"/>
        <rFont val="Arial"/>
        <family val="2"/>
      </rPr>
      <t>4</t>
    </r>
  </si>
  <si>
    <r>
      <t>2016</t>
    </r>
    <r>
      <rPr>
        <vertAlign val="superscript"/>
        <sz val="10"/>
        <rFont val="Arial"/>
        <family val="2"/>
      </rPr>
      <t>3</t>
    </r>
  </si>
  <si>
    <t xml:space="preserve">   Q3</t>
  </si>
  <si>
    <t xml:space="preserve">   Q4</t>
  </si>
  <si>
    <r>
      <t>New contract</t>
    </r>
    <r>
      <rPr>
        <b/>
        <vertAlign val="superscript"/>
        <sz val="10"/>
        <color theme="3"/>
        <rFont val="Arial"/>
        <family val="2"/>
      </rPr>
      <t>3</t>
    </r>
  </si>
  <si>
    <r>
      <t xml:space="preserve">   Q4</t>
    </r>
    <r>
      <rPr>
        <vertAlign val="superscript"/>
        <sz val="10"/>
        <rFont val="Arial"/>
        <family val="2"/>
      </rPr>
      <t>3</t>
    </r>
  </si>
  <si>
    <t xml:space="preserve">   Q1 </t>
  </si>
  <si>
    <t>1) The statistics from 2013 to Q3 2016 are official statistics, while the statistics from Q4 2016 onwards are provisional statistics.</t>
  </si>
  <si>
    <t>3) The annual 2016 figures provided, as well as the Q4 2016 figures, are a combination of statistics from the old Capita TI contract and the new contracts with thebigword and Clarion. To note, October 2016 is the last month under the old contract.</t>
  </si>
  <si>
    <t>4) Total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</si>
  <si>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</si>
  <si>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r>
      <t>Criminal</t>
    </r>
    <r>
      <rPr>
        <b/>
        <vertAlign val="superscript"/>
        <sz val="10"/>
        <rFont val="Arial"/>
        <family val="2"/>
      </rPr>
      <t>8</t>
    </r>
  </si>
  <si>
    <r>
      <t>Tribunal</t>
    </r>
    <r>
      <rPr>
        <b/>
        <vertAlign val="superscript"/>
        <sz val="10"/>
        <rFont val="Arial"/>
        <family val="2"/>
      </rPr>
      <t>9</t>
    </r>
  </si>
  <si>
    <r>
      <t>Civil &amp; Family</t>
    </r>
    <r>
      <rPr>
        <b/>
        <vertAlign val="superscript"/>
        <sz val="10"/>
        <rFont val="Arial"/>
        <family val="2"/>
      </rPr>
      <t>10</t>
    </r>
  </si>
  <si>
    <r>
      <t>Other</t>
    </r>
    <r>
      <rPr>
        <b/>
        <vertAlign val="superscript"/>
        <sz val="10"/>
        <rFont val="Arial"/>
        <family val="2"/>
      </rPr>
      <t>11</t>
    </r>
  </si>
  <si>
    <r>
      <t>Standard language</t>
    </r>
    <r>
      <rPr>
        <b/>
        <vertAlign val="superscript"/>
        <sz val="10"/>
        <rFont val="Arial"/>
        <family val="2"/>
      </rPr>
      <t>12</t>
    </r>
  </si>
  <si>
    <r>
      <t>Special services</t>
    </r>
    <r>
      <rPr>
        <b/>
        <vertAlign val="superscript"/>
        <sz val="10"/>
        <rFont val="Arial"/>
        <family val="2"/>
      </rPr>
      <t>13</t>
    </r>
  </si>
  <si>
    <t>.</t>
  </si>
  <si>
    <t>8) Includes all criminal cases in magistrates' courts and Crown Court, the Central Criminal Court, Royal Courts of Justice - Criminal Appeals, North Liverpool Community Justice Centre, Warwickshire Justice Centre and HMCTS London Collection &amp; Compliance Centre.</t>
  </si>
  <si>
    <t>9) Includes all Employment tribunals, Immigration &amp; Asylum tribunals, Social Security and Child Support tribunals and Special tribunals. The statistics from November 2016 onwards do not cover tribunals in Northern Ireland.</t>
  </si>
  <si>
    <t>10) Includes all civil, family and county courts, Civil &amp; Family Justice Centres, Civil &amp; Family Hearing Centres, Huntingdon Law Courts, the Administrative Court at the Royal Courts of Justice, civil appeals at the Royal Courts of Justice, the Court of Protection, and the Administrative Court for Wales.</t>
  </si>
  <si>
    <t>Table L2</t>
  </si>
  <si>
    <t xml:space="preserve"> Year</t>
  </si>
  <si>
    <r>
      <t>Complaint rate</t>
    </r>
    <r>
      <rPr>
        <b/>
        <vertAlign val="superscript"/>
        <sz val="10"/>
        <rFont val="Arial"/>
        <family val="2"/>
      </rPr>
      <t>7</t>
    </r>
  </si>
  <si>
    <r>
      <t>Interpreter conduct</t>
    </r>
    <r>
      <rPr>
        <b/>
        <vertAlign val="superscript"/>
        <sz val="10"/>
        <rFont val="Arial"/>
        <family val="2"/>
      </rPr>
      <t>5</t>
    </r>
  </si>
  <si>
    <r>
      <t>Other interpreter issue</t>
    </r>
    <r>
      <rPr>
        <b/>
        <vertAlign val="superscript"/>
        <sz val="10"/>
        <rFont val="Arial"/>
        <family val="2"/>
      </rPr>
      <t>6</t>
    </r>
  </si>
  <si>
    <r>
      <t>Percentage</t>
    </r>
    <r>
      <rPr>
        <vertAlign val="superscript"/>
        <sz val="10"/>
        <rFont val="Arial"/>
        <family val="2"/>
      </rPr>
      <t>4,5</t>
    </r>
  </si>
  <si>
    <t>5) 'Interpreter conduct' is a new category introduced under the new contract from November 2016.</t>
  </si>
  <si>
    <t>7) Complaint rates are total complaints as a proportion of total completed requests.</t>
  </si>
  <si>
    <t xml:space="preserve">13) From 2013 until Q3 2016, special services comprised of: British sign language, Lipspeak (English), Sign supported (English), Deafblind  (all variants) and Palantypists. From Q4 2016 onwards, special services comprise of: British sign language,  Deaf relay, Electronic notetaker, Lipspeaker, Sign supported English, Speech-to-Text Reporter, and Video remote interpreting. </t>
  </si>
  <si>
    <t xml:space="preserve">6) Includes the categories, from the new contracts, of  'Communication issues - error' ; 'Booking not fulfilled - linguist incorrect gender' ; 'Booking not fulfilled - linguist has incorrect security level'.   </t>
  </si>
  <si>
    <r>
      <t>Success rate</t>
    </r>
    <r>
      <rPr>
        <b/>
        <vertAlign val="superscript"/>
        <sz val="10"/>
        <rFont val="Arial"/>
        <family val="2"/>
      </rPr>
      <t>5,6,7</t>
    </r>
  </si>
  <si>
    <t>10) Includes all civil, family and county courts, Civil &amp; Family Justice Centres, Civil &amp; Family Hearing Centres, Huntingdon Law Courts, Royal Courts of Justice - Administrative Court, Royal Courts of Justice - Civil Appeals, the Court of Protection, and the Administrative Court for Wales.</t>
  </si>
  <si>
    <r>
      <t>Special services</t>
    </r>
    <r>
      <rPr>
        <b/>
        <vertAlign val="superscript"/>
        <sz val="8.5"/>
        <rFont val="Arial"/>
        <family val="2"/>
      </rPr>
      <t>13</t>
    </r>
  </si>
  <si>
    <r>
      <t>Standard language</t>
    </r>
    <r>
      <rPr>
        <b/>
        <vertAlign val="superscript"/>
        <sz val="8.5"/>
        <rFont val="Arial"/>
        <family val="2"/>
      </rPr>
      <t>12</t>
    </r>
  </si>
  <si>
    <t>7) The “success rate” under the new contract from Q1 2017 onwards is calculated as: (Fulfilled) / (Fulfilled + Unfulfilled).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</si>
  <si>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</si>
  <si>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 = Not applicable. See technical guide for more details.</t>
  </si>
  <si>
    <r>
      <t>Unknown</t>
    </r>
    <r>
      <rPr>
        <b/>
        <vertAlign val="superscript"/>
        <sz val="10"/>
        <rFont val="Arial"/>
        <family val="2"/>
      </rPr>
      <t>14</t>
    </r>
  </si>
  <si>
    <t>14) Complaints made where both the language and requestor type are unknown. Or complaints made where the jurisdiction is known but not the language.</t>
  </si>
  <si>
    <t>11) From Q4 2016 'Other' includes requests made by MoJ bodies including MoJ Shared Services and policy teams within MoJ and HMPPS (part of which was previously included under criminal). From 2013 to Q3 2016 ‘Other’ only included 'MoJ HQ'. Part of HMPPS (HMPS) was included under criminal while the other part of HMPPS (previously known as NOMS) was excluded from the data.  From Q2 2017 'Other' also includes  requests made by CAFCASS and NPS.</t>
  </si>
  <si>
    <t>11)  From Q4 2016 other includes requests made by prisons, MoJ Shared Services and policy teams within MoJ and HMPPS. From 2013 to Q3 2016 other did not include HMPPS (not in the data) and HMP (part of criminal). From Q2 2017 'Other' also includes requests made my CAFCASS and NPS.</t>
  </si>
  <si>
    <t>8) Includes requests made by prisons, MoJ Shared Services, and policy teams within MoJ and NOMS HQ. From Q2 2017 'Other' also includes requests made by CAFCASS and NPS.</t>
  </si>
  <si>
    <t>14)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</si>
  <si>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r>
      <t>Languages without DPSI</t>
    </r>
    <r>
      <rPr>
        <b/>
        <vertAlign val="superscript"/>
        <sz val="8.5"/>
        <rFont val="Arial"/>
        <family val="2"/>
      </rPr>
      <t>12, 14</t>
    </r>
  </si>
  <si>
    <t>15)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</si>
  <si>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r>
      <t>Languages without DPSI</t>
    </r>
    <r>
      <rPr>
        <b/>
        <vertAlign val="superscript"/>
        <sz val="10"/>
        <rFont val="Arial"/>
        <family val="2"/>
      </rPr>
      <t>12, 15</t>
    </r>
  </si>
  <si>
    <t>13) Languages categorised under ‘languages without DPSI’ were described in previous publications as ‘rare’ languages; use of the new description of ‘languages without DPSI’ is considered to more accurately
 reflect the current position on the availability and use of different qualification requirements for these languages.</t>
  </si>
  <si>
    <r>
      <t>Languages without DPSI</t>
    </r>
    <r>
      <rPr>
        <b/>
        <vertAlign val="superscript"/>
        <sz val="10"/>
        <rFont val="Arial"/>
        <family val="2"/>
      </rPr>
      <t>11, 13</t>
    </r>
  </si>
  <si>
    <r>
      <t>Number and rate</t>
    </r>
    <r>
      <rPr>
        <vertAlign val="superscript"/>
        <sz val="10"/>
        <rFont val="Arial"/>
        <family val="2"/>
      </rPr>
      <t>1</t>
    </r>
    <r>
      <rPr>
        <sz val="10"/>
        <rFont val="Arial"/>
        <family val="2"/>
      </rPr>
      <t xml:space="preserve"> of completed service requests by outcome in the United Kingdom</t>
    </r>
    <r>
      <rPr>
        <vertAlign val="superscript"/>
        <sz val="10"/>
        <rFont val="Arial"/>
        <family val="2"/>
      </rPr>
      <t>2</t>
    </r>
    <r>
      <rPr>
        <sz val="10"/>
        <rFont val="Arial"/>
        <family val="2"/>
      </rPr>
      <t>, split by requester type and service type, annually 2013 - 2017, quarterly Q1 2014 - Q1 2018</t>
    </r>
    <r>
      <rPr>
        <vertAlign val="superscript"/>
        <sz val="10"/>
        <rFont val="Arial"/>
        <family val="2"/>
      </rPr>
      <t xml:space="preserve"> </t>
    </r>
    <r>
      <rPr>
        <sz val="10"/>
        <rFont val="Arial"/>
        <family val="2"/>
      </rPr>
      <t xml:space="preserve"> </t>
    </r>
  </si>
  <si>
    <t xml:space="preserve">2017 </t>
  </si>
  <si>
    <t xml:space="preserve">   Q3 </t>
  </si>
  <si>
    <t xml:space="preserve">   Q2 </t>
  </si>
  <si>
    <t>12) Standard languages are those listened in the technical guide as a standard language. Languages without DPSI are all those not listed as a standard language or special services</t>
  </si>
  <si>
    <r>
      <t>Number and rate</t>
    </r>
    <r>
      <rPr>
        <vertAlign val="superscript"/>
        <sz val="10"/>
        <rFont val="Arial"/>
        <family val="2"/>
      </rPr>
      <t>1</t>
    </r>
    <r>
      <rPr>
        <sz val="10"/>
        <rFont val="Arial"/>
        <family val="2"/>
      </rPr>
      <t xml:space="preserve"> of complaints by category of complaint in the United Kingdom</t>
    </r>
    <r>
      <rPr>
        <vertAlign val="superscript"/>
        <sz val="10"/>
        <rFont val="Arial"/>
        <family val="2"/>
      </rPr>
      <t>2</t>
    </r>
    <r>
      <rPr>
        <sz val="10"/>
        <rFont val="Arial"/>
        <family val="2"/>
      </rPr>
      <t xml:space="preserve">, split by requester type and service type, annually 2013 - 2017, quarterly Q1 2014 - Q1 2018  </t>
    </r>
  </si>
  <si>
    <r>
      <t>Total number and rate of completed 'off contract' service requests</t>
    </r>
    <r>
      <rPr>
        <vertAlign val="superscript"/>
        <sz val="10"/>
        <rFont val="Arial"/>
        <family val="2"/>
      </rPr>
      <t>1</t>
    </r>
    <r>
      <rPr>
        <sz val="10"/>
        <rFont val="Arial"/>
        <family val="2"/>
      </rPr>
      <t xml:space="preserve"> in the United Kingdom</t>
    </r>
    <r>
      <rPr>
        <vertAlign val="superscript"/>
        <sz val="10"/>
        <rFont val="Arial"/>
        <family val="2"/>
      </rPr>
      <t>2</t>
    </r>
    <r>
      <rPr>
        <sz val="10"/>
        <rFont val="Arial"/>
        <family val="2"/>
      </rPr>
      <t xml:space="preserve">, split by requester type and service type, annually 2013 - 2017, quarterly Q1 2014 - Q1 2018  </t>
    </r>
  </si>
  <si>
    <t>2013 (Q1) - 2018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</si>
</sst>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0%"/>
    <numFmt numFmtId="166" formatCode="#,##0;;\-"/>
    <numFmt numFmtId="167" formatCode="#,##0.0;;\-"/>
    <numFmt numFmtId="168" formatCode="\(0.0\)"/>
    <numFmt numFmtId="169" formatCode="#,##0;[Red]#,##0;\-"/>
    <numFmt numFmtId="170" formatCode="#,##0.0;[Red]\-#,##0.0;\-"/>
    <numFmt numFmtId="171" formatCode="#,##0.0;[Red]#,##0.0;\-"/>
    <numFmt numFmtId="172" formatCode="\(#,##0.0;;\-\)"/>
    <numFmt numFmtId="173" formatCode="#,##0.0"/>
    <numFmt numFmtId="174" formatCode="\(0%\)"/>
    <numFmt numFmtId="175" formatCode="\(0.0%\)"/>
    <numFmt numFmtId="176" formatCode="\Q\3\(\r\)"/>
  </numFmts>
  <fonts count="46" x14ac:knownFonts="1">
    <font>
      <sz val="10"/>
      <name val="Arial"/>
    </font>
    <font>
      <sz val="11"/>
      <color theme="1"/>
      <name val="Calibri"/>
      <family val="2"/>
      <scheme val="minor"/>
    </font>
    <font>
      <sz val="8"/>
      <name val="Arial"/>
      <family val="2"/>
    </font>
    <font>
      <b/>
      <sz val="10"/>
      <name val="Arial"/>
      <family val="2"/>
    </font>
    <font>
      <sz val="10"/>
      <name val="Arial"/>
      <family val="2"/>
    </font>
    <font>
      <b/>
      <vertAlign val="superscript"/>
      <sz val="10"/>
      <name val="Arial"/>
      <family val="2"/>
    </font>
    <font>
      <sz val="9"/>
      <name val="Arial"/>
      <family val="2"/>
    </font>
    <font>
      <sz val="10"/>
      <color rgb="FFFF0000"/>
      <name val="Arial"/>
      <family val="2"/>
    </font>
    <font>
      <b/>
      <sz val="11"/>
      <name val="Arial"/>
      <family val="2"/>
    </font>
    <font>
      <sz val="11"/>
      <name val="Arial"/>
      <family val="2"/>
    </font>
    <font>
      <b/>
      <vertAlign val="superscript"/>
      <sz val="8.5"/>
      <name val="Arial"/>
      <family val="2"/>
    </font>
    <font>
      <sz val="8"/>
      <color rgb="FFFF0000"/>
      <name val="Arial"/>
      <family val="2"/>
    </font>
    <font>
      <b/>
      <i/>
      <sz val="10"/>
      <name val="Arial"/>
      <family val="2"/>
    </font>
    <font>
      <i/>
      <sz val="10"/>
      <name val="Arial"/>
      <family val="2"/>
    </font>
    <font>
      <b/>
      <sz val="8"/>
      <color rgb="FFFF0000"/>
      <name val="Arial"/>
      <family val="2"/>
    </font>
    <font>
      <sz val="8"/>
      <name val="Arial"/>
      <family val="2"/>
    </font>
    <font>
      <u/>
      <sz val="8.5"/>
      <color indexed="12"/>
      <name val="Arial"/>
      <family val="2"/>
    </font>
    <font>
      <vertAlign val="superscript"/>
      <sz val="10"/>
      <name val="Arial"/>
      <family val="2"/>
    </font>
    <font>
      <sz val="9"/>
      <color theme="1"/>
      <name val="Arial"/>
      <family val="2"/>
    </font>
    <font>
      <b/>
      <sz val="10"/>
      <color rgb="FFFF0000"/>
      <name val="Arial"/>
      <family val="2"/>
    </font>
    <font>
      <sz val="10"/>
      <name val="Arial"/>
      <family val="2"/>
    </font>
    <font>
      <sz val="10"/>
      <color rgb="FF000000"/>
      <name val="Arial"/>
      <family val="2"/>
    </font>
    <font>
      <b/>
      <sz val="10"/>
      <color rgb="FF112277"/>
      <name val="Arial"/>
      <family val="2"/>
    </font>
    <font>
      <sz val="10"/>
      <color theme="1"/>
      <name val="Arial"/>
      <family val="2"/>
    </font>
    <font>
      <b/>
      <sz val="10"/>
      <color theme="3" tint="0.39997558519241921"/>
      <name val="Arial"/>
      <family val="2"/>
    </font>
    <font>
      <sz val="10"/>
      <color theme="3" tint="0.39997558519241921"/>
      <name val="Arial"/>
      <family val="2"/>
    </font>
    <font>
      <sz val="10"/>
      <color rgb="FF00B050"/>
      <name val="Arial"/>
      <family val="2"/>
    </font>
    <font>
      <b/>
      <sz val="11"/>
      <color theme="1"/>
      <name val="Arial"/>
      <family val="2"/>
    </font>
    <font>
      <sz val="11"/>
      <color theme="1"/>
      <name val="Arial"/>
      <family val="2"/>
    </font>
    <font>
      <b/>
      <sz val="10"/>
      <color theme="1"/>
      <name val="Arial"/>
      <family val="2"/>
    </font>
    <font>
      <b/>
      <sz val="10"/>
      <color indexed="8"/>
      <name val="Arial"/>
      <family val="2"/>
    </font>
    <font>
      <b/>
      <vertAlign val="superscript"/>
      <sz val="10"/>
      <color indexed="8"/>
      <name val="Arial"/>
      <family val="2"/>
    </font>
    <font>
      <b/>
      <vertAlign val="superscript"/>
      <sz val="8.5"/>
      <color theme="1"/>
      <name val="Arial"/>
      <family val="2"/>
    </font>
    <font>
      <vertAlign val="superscript"/>
      <sz val="9.35"/>
      <color theme="1"/>
      <name val="Arial"/>
      <family val="2"/>
    </font>
    <font>
      <b/>
      <vertAlign val="superscript"/>
      <sz val="10"/>
      <color theme="1"/>
      <name val="Arial"/>
      <family val="2"/>
    </font>
    <font>
      <b/>
      <i/>
      <sz val="10"/>
      <color theme="1"/>
      <name val="Arial"/>
      <family val="2"/>
    </font>
    <font>
      <i/>
      <sz val="10"/>
      <color theme="1"/>
      <name val="Arial"/>
      <family val="2"/>
    </font>
    <font>
      <sz val="10"/>
      <color indexed="8"/>
      <name val="Arial"/>
      <family val="2"/>
    </font>
    <font>
      <sz val="9"/>
      <color rgb="FFFF0000"/>
      <name val="Arial"/>
      <family val="2"/>
    </font>
    <font>
      <b/>
      <sz val="9"/>
      <color theme="1"/>
      <name val="Arial"/>
      <family val="2"/>
    </font>
    <font>
      <sz val="9"/>
      <color rgb="FF00B050"/>
      <name val="Arial"/>
      <family val="2"/>
    </font>
    <font>
      <u/>
      <sz val="10"/>
      <color indexed="30"/>
      <name val="Arial"/>
      <family val="2"/>
    </font>
    <font>
      <b/>
      <sz val="8"/>
      <name val="Arial"/>
      <family val="2"/>
    </font>
    <font>
      <b/>
      <sz val="10"/>
      <color theme="3"/>
      <name val="Arial"/>
      <family val="2"/>
    </font>
    <font>
      <b/>
      <vertAlign val="superscript"/>
      <sz val="10"/>
      <color theme="3"/>
      <name val="Arial"/>
      <family val="2"/>
    </font>
    <font>
      <b/>
      <sz val="12"/>
      <name val="Arial"/>
      <family val="2"/>
    </font>
  </fonts>
  <fills count="6">
    <fill>
      <patternFill patternType="none"/>
    </fill>
    <fill>
      <patternFill patternType="gray125"/>
    </fill>
    <fill>
      <patternFill patternType="solid">
        <fgColor rgb="FFEDF2F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s>
  <borders count="47">
    <border>
      <left/>
      <right/>
      <top/>
      <bottom/>
      <diagonal/>
    </border>
    <border>
      <left/>
      <right/>
      <top style="thin">
        <color indexed="64"/>
      </top>
      <bottom/>
      <diagonal/>
    </border>
    <border>
      <left style="double">
        <color indexed="64"/>
      </left>
      <right/>
      <top style="thin">
        <color indexed="64"/>
      </top>
      <bottom/>
      <diagonal/>
    </border>
    <border>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auto="1"/>
      </right>
      <top/>
      <bottom/>
      <diagonal/>
    </border>
    <border>
      <left/>
      <right style="double">
        <color indexed="64"/>
      </right>
      <top/>
      <bottom style="medium">
        <color indexed="64"/>
      </bottom>
      <diagonal/>
    </border>
    <border>
      <left/>
      <right style="medium">
        <color rgb="FFB0B7BB"/>
      </right>
      <top/>
      <bottom style="medium">
        <color rgb="FFB0B7BB"/>
      </bottom>
      <diagonal/>
    </border>
    <border>
      <left/>
      <right style="medium">
        <color rgb="FFB0B7BB"/>
      </right>
      <top/>
      <bottom/>
      <diagonal/>
    </border>
    <border>
      <left/>
      <right/>
      <top/>
      <bottom style="medium">
        <color rgb="FFB0B7BB"/>
      </bottom>
      <diagonal/>
    </border>
    <border>
      <left style="medium">
        <color rgb="FFC1C1C1"/>
      </left>
      <right/>
      <top style="medium">
        <color rgb="FFC1C1C1"/>
      </top>
      <bottom/>
      <diagonal/>
    </border>
    <border>
      <left/>
      <right style="medium">
        <color rgb="FFB0B7BB"/>
      </right>
      <top style="medium">
        <color rgb="FFC1C1C1"/>
      </top>
      <bottom/>
      <diagonal/>
    </border>
    <border>
      <left/>
      <right/>
      <top style="medium">
        <color rgb="FFC1C1C1"/>
      </top>
      <bottom style="medium">
        <color rgb="FFB0B7BB"/>
      </bottom>
      <diagonal/>
    </border>
    <border>
      <left style="medium">
        <color rgb="FFC1C1C1"/>
      </left>
      <right/>
      <top/>
      <bottom/>
      <diagonal/>
    </border>
    <border>
      <left style="medium">
        <color rgb="FFC1C1C1"/>
      </left>
      <right/>
      <top/>
      <bottom style="medium">
        <color rgb="FFB0B7BB"/>
      </bottom>
      <diagonal/>
    </border>
    <border>
      <left style="medium">
        <color rgb="FFC1C1C1"/>
      </left>
      <right style="medium">
        <color rgb="FFB0B7BB"/>
      </right>
      <top/>
      <bottom/>
      <diagonal/>
    </border>
    <border>
      <left style="medium">
        <color rgb="FFB0B7BB"/>
      </left>
      <right/>
      <top style="medium">
        <color rgb="FFC1C1C1"/>
      </top>
      <bottom style="medium">
        <color rgb="FFB0B7BB"/>
      </bottom>
      <diagonal/>
    </border>
    <border>
      <left style="medium">
        <color rgb="FFB0B7BB"/>
      </left>
      <right/>
      <top style="medium">
        <color rgb="FFB0B7BB"/>
      </top>
      <bottom style="medium">
        <color rgb="FFB0B7BB"/>
      </bottom>
      <diagonal/>
    </border>
    <border>
      <left/>
      <right/>
      <top style="medium">
        <color rgb="FFB0B7BB"/>
      </top>
      <bottom style="medium">
        <color rgb="FFB0B7BB"/>
      </bottom>
      <diagonal/>
    </border>
    <border>
      <left style="medium">
        <color rgb="FFB0B7BB"/>
      </left>
      <right style="medium">
        <color rgb="FFB0B7BB"/>
      </right>
      <top style="medium">
        <color rgb="FFB0B7BB"/>
      </top>
      <bottom/>
      <diagonal/>
    </border>
    <border>
      <left style="medium">
        <color rgb="FFB0B7BB"/>
      </left>
      <right style="medium">
        <color rgb="FFB0B7BB"/>
      </right>
      <top/>
      <bottom style="medium">
        <color rgb="FFB0B7BB"/>
      </bottom>
      <diagonal/>
    </border>
    <border>
      <left style="medium">
        <color rgb="FFC1C1C1"/>
      </left>
      <right style="medium">
        <color rgb="FFB0B7BB"/>
      </right>
      <top style="medium">
        <color rgb="FFB0B7BB"/>
      </top>
      <bottom/>
      <diagonal/>
    </border>
    <border>
      <left/>
      <right/>
      <top style="medium">
        <color rgb="FFC1C1C1"/>
      </top>
      <bottom/>
      <diagonal/>
    </border>
    <border>
      <left style="medium">
        <color rgb="FFB0B7BB"/>
      </left>
      <right style="medium">
        <color rgb="FFB0B7BB"/>
      </right>
      <top/>
      <bottom/>
      <diagonal/>
    </border>
    <border>
      <left/>
      <right style="medium">
        <color rgb="FFB0B7BB"/>
      </right>
      <top style="medium">
        <color rgb="FFB0B7BB"/>
      </top>
      <bottom style="medium">
        <color rgb="FFB0B7BB"/>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C1C1C1"/>
      </left>
      <right style="medium">
        <color rgb="FFB0B7BB"/>
      </right>
      <top/>
      <bottom style="medium">
        <color rgb="FFB0B7BB"/>
      </bottom>
      <diagonal/>
    </border>
    <border>
      <left/>
      <right/>
      <top style="dashed">
        <color indexed="64"/>
      </top>
      <bottom/>
      <diagonal/>
    </border>
    <border>
      <left/>
      <right/>
      <top/>
      <bottom style="dashed">
        <color indexed="64"/>
      </bottom>
      <diagonal/>
    </border>
    <border>
      <left/>
      <right/>
      <top/>
      <bottom style="hair">
        <color indexed="64"/>
      </bottom>
      <diagonal/>
    </border>
    <border>
      <left/>
      <right/>
      <top style="hair">
        <color indexed="64"/>
      </top>
      <bottom/>
      <diagonal/>
    </border>
  </borders>
  <cellStyleXfs count="9">
    <xf numFmtId="0" fontId="0" fillId="0" borderId="0"/>
    <xf numFmtId="0" fontId="4" fillId="0" borderId="0"/>
    <xf numFmtId="0" fontId="4" fillId="0" borderId="0"/>
    <xf numFmtId="0" fontId="16" fillId="0" borderId="0" applyNumberFormat="0" applyFill="0" applyBorder="0" applyAlignment="0" applyProtection="0">
      <alignment vertical="top"/>
      <protection locked="0"/>
    </xf>
    <xf numFmtId="9" fontId="20" fillId="0" borderId="0" applyFont="0" applyFill="0" applyBorder="0" applyAlignment="0" applyProtection="0"/>
    <xf numFmtId="0" fontId="41"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cellStyleXfs>
  <cellXfs count="683">
    <xf numFmtId="0" fontId="0" fillId="0" borderId="0" xfId="0"/>
    <xf numFmtId="0" fontId="3" fillId="0" borderId="0" xfId="0" applyFont="1" applyFill="1"/>
    <xf numFmtId="0" fontId="3" fillId="0" borderId="0" xfId="0" applyFont="1" applyFill="1" applyBorder="1" applyAlignment="1">
      <alignment horizontal="left"/>
    </xf>
    <xf numFmtId="0" fontId="4" fillId="0" borderId="0" xfId="0" applyFont="1" applyFill="1" applyBorder="1"/>
    <xf numFmtId="0" fontId="3" fillId="0" borderId="0" xfId="0" applyFont="1" applyFill="1" applyBorder="1"/>
    <xf numFmtId="0" fontId="3" fillId="0" borderId="0" xfId="0" applyFont="1" applyFill="1" applyBorder="1" applyAlignment="1">
      <alignment horizontal="right"/>
    </xf>
    <xf numFmtId="166" fontId="4" fillId="0" borderId="0" xfId="0" applyNumberFormat="1" applyFont="1" applyFill="1" applyBorder="1" applyAlignment="1">
      <alignment horizontal="left"/>
    </xf>
    <xf numFmtId="0" fontId="0" fillId="0" borderId="0" xfId="0" applyFill="1" applyBorder="1"/>
    <xf numFmtId="0" fontId="0" fillId="0" borderId="0" xfId="0" applyFill="1"/>
    <xf numFmtId="0" fontId="3" fillId="0" borderId="0" xfId="0" applyFont="1" applyFill="1" applyAlignment="1">
      <alignment wrapText="1"/>
    </xf>
    <xf numFmtId="0" fontId="3" fillId="0" borderId="5" xfId="0" applyFont="1" applyFill="1" applyBorder="1"/>
    <xf numFmtId="0" fontId="4" fillId="0" borderId="0" xfId="0" applyFont="1" applyFill="1"/>
    <xf numFmtId="0" fontId="4" fillId="0" borderId="0" xfId="0" applyFont="1" applyFill="1" applyBorder="1" applyAlignment="1">
      <alignment horizontal="left" indent="1"/>
    </xf>
    <xf numFmtId="165" fontId="4" fillId="0" borderId="0" xfId="0" applyNumberFormat="1" applyFont="1" applyFill="1"/>
    <xf numFmtId="164" fontId="4" fillId="0" borderId="0" xfId="0" applyNumberFormat="1" applyFont="1" applyFill="1"/>
    <xf numFmtId="0" fontId="6" fillId="0" borderId="0" xfId="0" applyFont="1" applyFill="1"/>
    <xf numFmtId="0" fontId="4" fillId="0" borderId="5" xfId="0" applyFont="1" applyFill="1" applyBorder="1"/>
    <xf numFmtId="0" fontId="4" fillId="0" borderId="5" xfId="0" applyFont="1" applyFill="1" applyBorder="1" applyAlignment="1">
      <alignment horizontal="left" indent="1"/>
    </xf>
    <xf numFmtId="0" fontId="3" fillId="0" borderId="5" xfId="0" applyFont="1" applyFill="1" applyBorder="1" applyAlignment="1">
      <alignment vertical="top"/>
    </xf>
    <xf numFmtId="0" fontId="4" fillId="0" borderId="0" xfId="0" applyFont="1" applyFill="1" applyBorder="1" applyAlignment="1">
      <alignment horizontal="left"/>
    </xf>
    <xf numFmtId="166" fontId="4" fillId="0" borderId="5" xfId="0" applyNumberFormat="1" applyFont="1" applyFill="1" applyBorder="1" applyAlignment="1">
      <alignment horizontal="left"/>
    </xf>
    <xf numFmtId="0" fontId="7" fillId="0" borderId="0" xfId="0" applyFont="1" applyFill="1"/>
    <xf numFmtId="0" fontId="4" fillId="0" borderId="4" xfId="0" applyFont="1" applyFill="1" applyBorder="1"/>
    <xf numFmtId="0" fontId="4" fillId="0" borderId="0" xfId="0" applyFont="1" applyFill="1" applyBorder="1" applyAlignment="1">
      <alignment wrapText="1"/>
    </xf>
    <xf numFmtId="0" fontId="4" fillId="0" borderId="9" xfId="0" applyFont="1" applyFill="1" applyBorder="1" applyAlignment="1">
      <alignment horizontal="center"/>
    </xf>
    <xf numFmtId="0" fontId="4" fillId="0" borderId="11"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right" vertical="top"/>
    </xf>
    <xf numFmtId="0" fontId="4" fillId="0" borderId="3" xfId="0" applyFont="1" applyFill="1" applyBorder="1" applyAlignment="1">
      <alignment horizontal="right" vertical="top" wrapText="1"/>
    </xf>
    <xf numFmtId="0" fontId="4" fillId="0" borderId="7" xfId="0" applyFont="1" applyFill="1" applyBorder="1" applyAlignment="1">
      <alignment horizontal="right" vertical="top" wrapText="1"/>
    </xf>
    <xf numFmtId="0" fontId="4" fillId="0" borderId="10" xfId="0" applyFont="1" applyFill="1" applyBorder="1"/>
    <xf numFmtId="0" fontId="4" fillId="0" borderId="9" xfId="0" applyFont="1" applyFill="1" applyBorder="1" applyAlignment="1">
      <alignment horizontal="right" vertical="top" wrapText="1"/>
    </xf>
    <xf numFmtId="0" fontId="4" fillId="0" borderId="10" xfId="0" applyFont="1" applyFill="1" applyBorder="1" applyAlignment="1">
      <alignment horizontal="right" vertical="top" wrapText="1"/>
    </xf>
    <xf numFmtId="3" fontId="4" fillId="0" borderId="0" xfId="0" applyNumberFormat="1" applyFont="1" applyFill="1" applyBorder="1" applyAlignment="1">
      <alignment horizontal="right"/>
    </xf>
    <xf numFmtId="0" fontId="4" fillId="0" borderId="4" xfId="0" applyFont="1" applyFill="1" applyBorder="1" applyAlignment="1">
      <alignment horizontal="right"/>
    </xf>
    <xf numFmtId="3" fontId="3" fillId="0" borderId="0" xfId="0" applyNumberFormat="1" applyFont="1" applyFill="1" applyBorder="1" applyAlignment="1">
      <alignment horizontal="right"/>
    </xf>
    <xf numFmtId="0" fontId="3" fillId="0" borderId="4" xfId="0" applyFont="1" applyFill="1" applyBorder="1" applyAlignment="1">
      <alignment horizontal="right"/>
    </xf>
    <xf numFmtId="0" fontId="8" fillId="0" borderId="0" xfId="0" applyFont="1" applyFill="1" applyAlignment="1"/>
    <xf numFmtId="0" fontId="3" fillId="0" borderId="0" xfId="0" applyFont="1" applyFill="1" applyBorder="1" applyAlignment="1">
      <alignment horizontal="left" vertical="top"/>
    </xf>
    <xf numFmtId="164" fontId="4" fillId="0" borderId="0" xfId="0" applyNumberFormat="1" applyFont="1" applyFill="1" applyBorder="1"/>
    <xf numFmtId="167" fontId="4" fillId="0" borderId="0" xfId="0" applyNumberFormat="1" applyFont="1" applyFill="1" applyBorder="1" applyAlignment="1">
      <alignment horizontal="right"/>
    </xf>
    <xf numFmtId="167" fontId="4" fillId="0" borderId="4" xfId="0" applyNumberFormat="1" applyFont="1" applyFill="1" applyBorder="1" applyAlignment="1">
      <alignment horizontal="right"/>
    </xf>
    <xf numFmtId="0" fontId="4" fillId="0" borderId="6" xfId="0" applyFont="1" applyFill="1" applyBorder="1"/>
    <xf numFmtId="0" fontId="4" fillId="0" borderId="1" xfId="0" applyFont="1" applyFill="1" applyBorder="1"/>
    <xf numFmtId="3" fontId="4" fillId="0" borderId="3" xfId="0" applyNumberFormat="1" applyFont="1" applyFill="1" applyBorder="1" applyAlignment="1">
      <alignment horizontal="right" wrapText="1"/>
    </xf>
    <xf numFmtId="0" fontId="4" fillId="0" borderId="7" xfId="0" applyFont="1" applyFill="1" applyBorder="1"/>
    <xf numFmtId="165" fontId="3" fillId="0" borderId="0"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Border="1" applyAlignment="1">
      <alignment horizontal="right"/>
    </xf>
    <xf numFmtId="0" fontId="8" fillId="0" borderId="0" xfId="1" applyFont="1" applyFill="1" applyAlignment="1"/>
    <xf numFmtId="0" fontId="9" fillId="0" borderId="0" xfId="1" applyFont="1" applyFill="1" applyAlignment="1"/>
    <xf numFmtId="0" fontId="4" fillId="0" borderId="0" xfId="1" applyFont="1" applyFill="1" applyAlignment="1"/>
    <xf numFmtId="0" fontId="4" fillId="0" borderId="0" xfId="1" applyFont="1" applyFill="1"/>
    <xf numFmtId="0" fontId="3" fillId="0" borderId="0" xfId="1" applyFont="1" applyFill="1" applyAlignment="1">
      <alignment wrapText="1"/>
    </xf>
    <xf numFmtId="0" fontId="3" fillId="0" borderId="0" xfId="1" applyFont="1" applyFill="1" applyAlignment="1"/>
    <xf numFmtId="0" fontId="4" fillId="0" borderId="0" xfId="1" applyFont="1" applyFill="1" applyBorder="1" applyAlignment="1">
      <alignment wrapText="1"/>
    </xf>
    <xf numFmtId="0" fontId="3" fillId="0" borderId="0" xfId="1" applyFont="1" applyFill="1"/>
    <xf numFmtId="0" fontId="3" fillId="0" borderId="0" xfId="1" applyFont="1" applyFill="1" applyBorder="1" applyAlignment="1">
      <alignment horizontal="right"/>
    </xf>
    <xf numFmtId="0" fontId="4" fillId="0" borderId="0" xfId="1" applyFont="1" applyFill="1" applyBorder="1"/>
    <xf numFmtId="0" fontId="3" fillId="0" borderId="1" xfId="1" applyFont="1" applyFill="1" applyBorder="1" applyAlignment="1">
      <alignment vertical="center" wrapText="1"/>
    </xf>
    <xf numFmtId="0" fontId="4" fillId="0" borderId="1" xfId="1" applyFont="1" applyFill="1" applyBorder="1" applyAlignment="1">
      <alignment horizontal="center"/>
    </xf>
    <xf numFmtId="0" fontId="4" fillId="0" borderId="2" xfId="1" applyFont="1" applyFill="1" applyBorder="1"/>
    <xf numFmtId="0" fontId="3" fillId="0" borderId="5" xfId="1" applyFont="1" applyFill="1" applyBorder="1" applyAlignment="1">
      <alignmen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0" fontId="4" fillId="0" borderId="0" xfId="1" applyFont="1" applyFill="1" applyBorder="1" applyAlignment="1">
      <alignment horizontal="right" vertical="top" wrapText="1"/>
    </xf>
    <xf numFmtId="0" fontId="3" fillId="0" borderId="0" xfId="1" applyFont="1" applyFill="1" applyBorder="1" applyAlignment="1">
      <alignment horizontal="left" wrapText="1"/>
    </xf>
    <xf numFmtId="0" fontId="3" fillId="0" borderId="0" xfId="1" applyFont="1" applyFill="1" applyBorder="1" applyAlignment="1">
      <alignment horizontal="right" vertical="top" wrapText="1"/>
    </xf>
    <xf numFmtId="0" fontId="3" fillId="0" borderId="4" xfId="1" applyFont="1" applyFill="1" applyBorder="1" applyAlignment="1">
      <alignment horizontal="right"/>
    </xf>
    <xf numFmtId="0" fontId="4" fillId="0" borderId="0" xfId="1" applyFont="1" applyFill="1" applyBorder="1" applyAlignment="1">
      <alignment horizontal="left" wrapText="1"/>
    </xf>
    <xf numFmtId="0" fontId="3" fillId="0" borderId="0" xfId="1" applyFont="1" applyFill="1" applyBorder="1" applyAlignment="1">
      <alignment horizontal="left"/>
    </xf>
    <xf numFmtId="167" fontId="3" fillId="0" borderId="0" xfId="1" applyNumberFormat="1" applyFont="1" applyFill="1" applyBorder="1"/>
    <xf numFmtId="0" fontId="4" fillId="0" borderId="0" xfId="1" applyFont="1" applyFill="1" applyBorder="1" applyAlignment="1">
      <alignment horizontal="left"/>
    </xf>
    <xf numFmtId="167" fontId="4" fillId="0" borderId="0" xfId="1" applyNumberFormat="1" applyFont="1" applyFill="1" applyBorder="1"/>
    <xf numFmtId="0" fontId="4" fillId="0" borderId="0" xfId="1" quotePrefix="1" applyFont="1" applyFill="1"/>
    <xf numFmtId="0" fontId="3" fillId="0" borderId="0" xfId="1" applyFont="1" applyFill="1" applyBorder="1"/>
    <xf numFmtId="0" fontId="11" fillId="0" borderId="0" xfId="0" quotePrefix="1" applyFont="1" applyFill="1" applyBorder="1"/>
    <xf numFmtId="0" fontId="11" fillId="0" borderId="0" xfId="0" applyFont="1" applyFill="1" applyBorder="1" applyAlignment="1">
      <alignment horizontal="left" indent="1"/>
    </xf>
    <xf numFmtId="0" fontId="14" fillId="0" borderId="0" xfId="0" applyFont="1" applyFill="1" applyBorder="1"/>
    <xf numFmtId="0" fontId="11" fillId="0" borderId="0" xfId="0" applyFont="1" applyFill="1" applyBorder="1"/>
    <xf numFmtId="0" fontId="11" fillId="0" borderId="0" xfId="0" applyFont="1" applyFill="1"/>
    <xf numFmtId="3" fontId="4" fillId="0" borderId="8" xfId="0" applyNumberFormat="1" applyFont="1" applyFill="1" applyBorder="1"/>
    <xf numFmtId="0" fontId="15" fillId="0" borderId="0" xfId="0" quotePrefix="1" applyFont="1" applyFill="1"/>
    <xf numFmtId="0" fontId="4" fillId="0" borderId="0" xfId="1" applyFont="1" applyFill="1" applyBorder="1" applyAlignment="1">
      <alignment horizontal="center"/>
    </xf>
    <xf numFmtId="0" fontId="4" fillId="0" borderId="0" xfId="1" applyFont="1" applyFill="1" applyBorder="1" applyAlignment="1"/>
    <xf numFmtId="0" fontId="4" fillId="0" borderId="5" xfId="1" applyFont="1" applyFill="1" applyBorder="1" applyAlignment="1">
      <alignment horizontal="right" vertical="top" wrapText="1"/>
    </xf>
    <xf numFmtId="0" fontId="4" fillId="0" borderId="4" xfId="1" applyFont="1" applyFill="1" applyBorder="1" applyAlignment="1">
      <alignment horizontal="right"/>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168" fontId="12" fillId="0" borderId="4" xfId="0" applyNumberFormat="1" applyFont="1" applyFill="1" applyBorder="1" applyAlignment="1">
      <alignment horizontal="right"/>
    </xf>
    <xf numFmtId="167" fontId="12" fillId="0" borderId="0" xfId="0" applyNumberFormat="1" applyFont="1" applyFill="1" applyBorder="1" applyAlignment="1">
      <alignment horizontal="right"/>
    </xf>
    <xf numFmtId="168" fontId="13" fillId="0" borderId="4" xfId="0" applyNumberFormat="1" applyFont="1" applyFill="1" applyBorder="1" applyAlignment="1">
      <alignment horizontal="right"/>
    </xf>
    <xf numFmtId="167" fontId="13" fillId="0" borderId="0" xfId="0" applyNumberFormat="1" applyFont="1" applyFill="1" applyBorder="1" applyAlignment="1">
      <alignment horizontal="right"/>
    </xf>
    <xf numFmtId="168" fontId="13" fillId="0" borderId="0" xfId="0" applyNumberFormat="1" applyFont="1" applyFill="1" applyBorder="1" applyAlignment="1">
      <alignment horizontal="right"/>
    </xf>
    <xf numFmtId="0" fontId="0" fillId="0" borderId="0" xfId="0" quotePrefix="1" applyFill="1"/>
    <xf numFmtId="164" fontId="3" fillId="0" borderId="0" xfId="0" applyNumberFormat="1" applyFont="1" applyFill="1"/>
    <xf numFmtId="3" fontId="4" fillId="0" borderId="13" xfId="0" applyNumberFormat="1" applyFont="1" applyFill="1" applyBorder="1" applyAlignment="1">
      <alignment horizontal="right"/>
    </xf>
    <xf numFmtId="166" fontId="4" fillId="0" borderId="0" xfId="0" applyNumberFormat="1" applyFont="1" applyFill="1"/>
    <xf numFmtId="0" fontId="7" fillId="0" borderId="0" xfId="1" applyFont="1" applyFill="1"/>
    <xf numFmtId="0" fontId="7" fillId="0" borderId="0" xfId="0" applyFont="1" applyFill="1" applyBorder="1"/>
    <xf numFmtId="0" fontId="4" fillId="0" borderId="0" xfId="0" applyFont="1" applyFill="1" applyAlignment="1"/>
    <xf numFmtId="0" fontId="12" fillId="0" borderId="0" xfId="0" applyFont="1" applyFill="1" applyBorder="1" applyAlignment="1">
      <alignment horizontal="right"/>
    </xf>
    <xf numFmtId="0" fontId="13" fillId="0" borderId="0" xfId="0" applyFont="1" applyFill="1" applyBorder="1" applyAlignment="1">
      <alignment horizontal="right"/>
    </xf>
    <xf numFmtId="0" fontId="3" fillId="0" borderId="0" xfId="0" applyFont="1" applyFill="1" applyBorder="1" applyAlignment="1">
      <alignment vertical="top"/>
    </xf>
    <xf numFmtId="168" fontId="12" fillId="0" borderId="0" xfId="0" applyNumberFormat="1" applyFont="1" applyFill="1" applyBorder="1" applyAlignment="1">
      <alignment horizontal="right"/>
    </xf>
    <xf numFmtId="0" fontId="3" fillId="0" borderId="0" xfId="0" applyFont="1" applyFill="1" applyAlignment="1">
      <alignment vertical="top"/>
    </xf>
    <xf numFmtId="0" fontId="4" fillId="0" borderId="13" xfId="0" applyFont="1" applyFill="1" applyBorder="1" applyAlignment="1">
      <alignment horizontal="right"/>
    </xf>
    <xf numFmtId="0" fontId="4" fillId="0" borderId="13" xfId="0" applyFont="1" applyFill="1" applyBorder="1"/>
    <xf numFmtId="166" fontId="4" fillId="0" borderId="13" xfId="0" applyNumberFormat="1" applyFont="1" applyFill="1" applyBorder="1" applyAlignment="1">
      <alignment horizontal="right" wrapText="1"/>
    </xf>
    <xf numFmtId="3" fontId="3" fillId="0" borderId="13" xfId="0" applyNumberFormat="1" applyFont="1" applyFill="1" applyBorder="1" applyAlignment="1">
      <alignment horizontal="right"/>
    </xf>
    <xf numFmtId="0" fontId="13" fillId="0" borderId="13" xfId="0" applyFont="1" applyFill="1" applyBorder="1" applyAlignment="1">
      <alignment horizontal="right"/>
    </xf>
    <xf numFmtId="167" fontId="12" fillId="0" borderId="13" xfId="0" applyNumberFormat="1" applyFont="1" applyFill="1" applyBorder="1" applyAlignment="1">
      <alignment horizontal="right"/>
    </xf>
    <xf numFmtId="167" fontId="13" fillId="0" borderId="13" xfId="0" applyNumberFormat="1" applyFont="1" applyFill="1" applyBorder="1" applyAlignment="1">
      <alignment horizontal="right"/>
    </xf>
    <xf numFmtId="0" fontId="4" fillId="0" borderId="8" xfId="0" applyFont="1" applyFill="1" applyBorder="1"/>
    <xf numFmtId="0" fontId="3" fillId="0" borderId="8" xfId="0" applyFont="1" applyFill="1" applyBorder="1"/>
    <xf numFmtId="3" fontId="4" fillId="0" borderId="14" xfId="0" applyNumberFormat="1" applyFont="1" applyFill="1" applyBorder="1" applyAlignment="1">
      <alignment horizontal="right"/>
    </xf>
    <xf numFmtId="164" fontId="4" fillId="0" borderId="8" xfId="0" applyNumberFormat="1" applyFont="1" applyFill="1" applyBorder="1"/>
    <xf numFmtId="0" fontId="4" fillId="0" borderId="14" xfId="0" applyFont="1" applyFill="1" applyBorder="1"/>
    <xf numFmtId="0" fontId="4" fillId="0" borderId="12" xfId="0" applyFont="1" applyFill="1" applyBorder="1"/>
    <xf numFmtId="164" fontId="3" fillId="0" borderId="0" xfId="1" applyNumberFormat="1" applyFont="1" applyFill="1"/>
    <xf numFmtId="0" fontId="8" fillId="0" borderId="0" xfId="0" applyFont="1"/>
    <xf numFmtId="0" fontId="3" fillId="0" borderId="0" xfId="0" applyFont="1"/>
    <xf numFmtId="0" fontId="16" fillId="0" borderId="0" xfId="3" quotePrefix="1" applyAlignment="1" applyProtection="1"/>
    <xf numFmtId="9" fontId="16" fillId="0" borderId="0" xfId="3" quotePrefix="1" applyNumberFormat="1" applyAlignment="1" applyProtection="1"/>
    <xf numFmtId="0" fontId="3" fillId="0" borderId="5" xfId="0" applyFont="1" applyFill="1" applyBorder="1" applyAlignment="1">
      <alignment horizontal="center" vertical="center" wrapText="1"/>
    </xf>
    <xf numFmtId="0" fontId="4" fillId="0" borderId="3" xfId="1" applyFont="1" applyFill="1" applyBorder="1" applyAlignment="1">
      <alignment horizontal="right" vertical="top"/>
    </xf>
    <xf numFmtId="0" fontId="4" fillId="0" borderId="3" xfId="1" applyFont="1" applyFill="1" applyBorder="1" applyAlignment="1">
      <alignment horizontal="right" vertical="top" wrapText="1"/>
    </xf>
    <xf numFmtId="0" fontId="4" fillId="0" borderId="10" xfId="1" applyFont="1" applyFill="1" applyBorder="1"/>
    <xf numFmtId="0" fontId="4" fillId="0" borderId="0" xfId="1" applyFont="1" applyFill="1" applyBorder="1" applyAlignment="1">
      <alignment horizontal="right" vertical="top"/>
    </xf>
    <xf numFmtId="0" fontId="4" fillId="0" borderId="4" xfId="1" applyFont="1" applyFill="1" applyBorder="1"/>
    <xf numFmtId="3" fontId="4" fillId="0" borderId="0" xfId="0" applyNumberFormat="1" applyFont="1" applyFill="1" applyBorder="1"/>
    <xf numFmtId="3" fontId="3" fillId="0" borderId="0" xfId="0" applyNumberFormat="1" applyFont="1" applyFill="1" applyBorder="1"/>
    <xf numFmtId="168"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4" xfId="0" applyNumberFormat="1" applyFont="1" applyFill="1" applyBorder="1" applyAlignment="1">
      <alignment horizontal="right"/>
    </xf>
    <xf numFmtId="0" fontId="3" fillId="0" borderId="13" xfId="0" applyFont="1" applyFill="1" applyBorder="1" applyAlignment="1">
      <alignment horizontal="right"/>
    </xf>
    <xf numFmtId="0" fontId="18" fillId="0" borderId="0" xfId="1" applyFont="1" applyFill="1" applyAlignment="1"/>
    <xf numFmtId="0" fontId="3" fillId="0" borderId="0" xfId="1" applyFont="1" applyFill="1" applyBorder="1" applyAlignment="1">
      <alignment horizontal="left" vertical="center" wrapText="1"/>
    </xf>
    <xf numFmtId="0" fontId="3" fillId="0" borderId="4" xfId="1" applyFont="1" applyFill="1" applyBorder="1"/>
    <xf numFmtId="0" fontId="13" fillId="0" borderId="8" xfId="0" applyFont="1" applyFill="1" applyBorder="1" applyAlignment="1">
      <alignment horizontal="right"/>
    </xf>
    <xf numFmtId="168" fontId="4" fillId="0" borderId="0" xfId="0" applyNumberFormat="1" applyFont="1" applyFill="1"/>
    <xf numFmtId="16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6" fillId="0" borderId="0" xfId="0" applyFont="1" applyFill="1" applyAlignment="1">
      <alignment horizontal="right" wrapText="1"/>
    </xf>
    <xf numFmtId="0" fontId="4" fillId="0" borderId="0" xfId="0" applyFont="1" applyFill="1" applyAlignment="1">
      <alignment horizontal="right" wrapText="1"/>
    </xf>
    <xf numFmtId="0" fontId="6" fillId="0" borderId="0" xfId="0" applyFont="1"/>
    <xf numFmtId="0" fontId="4" fillId="0" borderId="0" xfId="0" applyFont="1"/>
    <xf numFmtId="0" fontId="4" fillId="0" borderId="5" xfId="1" applyFont="1" applyFill="1" applyBorder="1"/>
    <xf numFmtId="167" fontId="13" fillId="0" borderId="4" xfId="0" applyNumberFormat="1" applyFont="1" applyFill="1" applyBorder="1" applyAlignment="1">
      <alignment horizontal="right"/>
    </xf>
    <xf numFmtId="9" fontId="4" fillId="0" borderId="0" xfId="0" applyNumberFormat="1" applyFont="1" applyFill="1"/>
    <xf numFmtId="9" fontId="3" fillId="0" borderId="0" xfId="0" applyNumberFormat="1" applyFont="1" applyFill="1"/>
    <xf numFmtId="165" fontId="3" fillId="0" borderId="0" xfId="0" applyNumberFormat="1" applyFont="1" applyFill="1"/>
    <xf numFmtId="1" fontId="3" fillId="0" borderId="0" xfId="0" applyNumberFormat="1" applyFont="1" applyFill="1"/>
    <xf numFmtId="10" fontId="3" fillId="0" borderId="0" xfId="4" applyNumberFormat="1" applyFont="1" applyFill="1"/>
    <xf numFmtId="1" fontId="3" fillId="0" borderId="0" xfId="1" applyNumberFormat="1" applyFont="1" applyFill="1"/>
    <xf numFmtId="9" fontId="3" fillId="0" borderId="0" xfId="1" applyNumberFormat="1" applyFont="1" applyFill="1"/>
    <xf numFmtId="165" fontId="3" fillId="0" borderId="0" xfId="1" applyNumberFormat="1" applyFont="1" applyFill="1"/>
    <xf numFmtId="3" fontId="3" fillId="0" borderId="0" xfId="1" applyNumberFormat="1" applyFont="1" applyFill="1"/>
    <xf numFmtId="10" fontId="4" fillId="0" borderId="0" xfId="4" applyNumberFormat="1" applyFont="1" applyFill="1"/>
    <xf numFmtId="165" fontId="3" fillId="0" borderId="0" xfId="4" applyNumberFormat="1" applyFont="1" applyFill="1"/>
    <xf numFmtId="1" fontId="4" fillId="0" borderId="0" xfId="0" applyNumberFormat="1" applyFont="1" applyFill="1"/>
    <xf numFmtId="1" fontId="4" fillId="0" borderId="0" xfId="1" applyNumberFormat="1" applyFont="1" applyFill="1"/>
    <xf numFmtId="3" fontId="3" fillId="0" borderId="0" xfId="0" applyNumberFormat="1" applyFont="1" applyFill="1"/>
    <xf numFmtId="3" fontId="4" fillId="0" borderId="0" xfId="0" applyNumberFormat="1" applyFont="1" applyFill="1"/>
    <xf numFmtId="0" fontId="22" fillId="2" borderId="1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5" xfId="0" applyFont="1" applyFill="1" applyBorder="1" applyAlignment="1">
      <alignment horizontal="left" vertical="top" wrapText="1"/>
    </xf>
    <xf numFmtId="0" fontId="21" fillId="0" borderId="0" xfId="0" applyFont="1" applyAlignment="1">
      <alignment horizontal="right"/>
    </xf>
    <xf numFmtId="3" fontId="23" fillId="0" borderId="3" xfId="0" applyNumberFormat="1" applyFont="1" applyFill="1" applyBorder="1" applyAlignment="1">
      <alignment horizontal="right" wrapText="1"/>
    </xf>
    <xf numFmtId="166" fontId="23" fillId="0" borderId="0" xfId="0" applyNumberFormat="1" applyFont="1" applyFill="1" applyBorder="1" applyAlignment="1">
      <alignment horizontal="right" wrapText="1"/>
    </xf>
    <xf numFmtId="0" fontId="23" fillId="0" borderId="8" xfId="0" applyFont="1" applyFill="1" applyBorder="1"/>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169" fontId="3" fillId="0" borderId="0" xfId="0" applyNumberFormat="1" applyFont="1" applyFill="1" applyBorder="1" applyAlignment="1">
      <alignment horizontal="right"/>
    </xf>
    <xf numFmtId="169" fontId="4"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9" fontId="4" fillId="0" borderId="0" xfId="0" applyNumberFormat="1" applyFont="1" applyFill="1" applyBorder="1" applyAlignment="1">
      <alignment horizontal="right" wrapText="1"/>
    </xf>
    <xf numFmtId="169" fontId="4" fillId="0" borderId="5" xfId="0" applyNumberFormat="1" applyFont="1" applyFill="1" applyBorder="1" applyAlignment="1">
      <alignment horizontal="right" wrapText="1"/>
    </xf>
    <xf numFmtId="169" fontId="4" fillId="0" borderId="5" xfId="0" applyNumberFormat="1" applyFont="1" applyFill="1" applyBorder="1" applyAlignment="1">
      <alignment horizontal="right"/>
    </xf>
    <xf numFmtId="38" fontId="3" fillId="0" borderId="0" xfId="1" applyNumberFormat="1" applyFont="1" applyFill="1" applyBorder="1" applyAlignment="1">
      <alignment horizontal="right" vertical="center" wrapText="1"/>
    </xf>
    <xf numFmtId="38" fontId="4" fillId="0" borderId="0" xfId="1" applyNumberFormat="1" applyFont="1" applyFill="1" applyBorder="1"/>
    <xf numFmtId="38" fontId="4" fillId="0" borderId="0" xfId="1" applyNumberFormat="1" applyFont="1" applyFill="1" applyBorder="1" applyAlignment="1">
      <alignment horizontal="right"/>
    </xf>
    <xf numFmtId="38" fontId="3" fillId="0" borderId="0" xfId="1" applyNumberFormat="1" applyFont="1" applyFill="1" applyBorder="1" applyAlignment="1">
      <alignment horizontal="right"/>
    </xf>
    <xf numFmtId="171" fontId="13" fillId="0" borderId="0" xfId="0" applyNumberFormat="1" applyFont="1" applyFill="1" applyBorder="1" applyAlignment="1">
      <alignment horizontal="right"/>
    </xf>
    <xf numFmtId="171" fontId="13" fillId="0" borderId="5" xfId="0" applyNumberFormat="1" applyFont="1" applyFill="1" applyBorder="1" applyAlignment="1">
      <alignment horizontal="right"/>
    </xf>
    <xf numFmtId="172" fontId="12" fillId="0" borderId="0" xfId="0" applyNumberFormat="1" applyFont="1" applyFill="1" applyBorder="1" applyAlignment="1">
      <alignment horizontal="right"/>
    </xf>
    <xf numFmtId="0" fontId="4" fillId="0" borderId="0" xfId="0" quotePrefix="1" applyFont="1" applyFill="1" applyAlignment="1">
      <alignment wrapText="1"/>
    </xf>
    <xf numFmtId="0" fontId="22" fillId="2" borderId="33" xfId="0" applyFont="1" applyFill="1" applyBorder="1" applyAlignment="1">
      <alignment horizontal="left" vertical="top" wrapText="1"/>
    </xf>
    <xf numFmtId="0" fontId="21" fillId="0" borderId="33" xfId="0" applyFont="1" applyBorder="1" applyAlignment="1">
      <alignment horizontal="right"/>
    </xf>
    <xf numFmtId="0" fontId="22" fillId="2" borderId="35" xfId="0" applyFont="1" applyFill="1" applyBorder="1" applyAlignment="1">
      <alignment vertical="center" wrapText="1"/>
    </xf>
    <xf numFmtId="0" fontId="22" fillId="2" borderId="35"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left" vertical="top" wrapText="1"/>
    </xf>
    <xf numFmtId="0" fontId="22" fillId="2" borderId="40" xfId="0" applyFont="1" applyFill="1" applyBorder="1" applyAlignment="1">
      <alignment horizontal="left" vertical="top" wrapText="1"/>
    </xf>
    <xf numFmtId="0" fontId="21" fillId="0" borderId="40" xfId="0" applyFont="1" applyBorder="1" applyAlignment="1">
      <alignment horizontal="right"/>
    </xf>
    <xf numFmtId="0" fontId="0" fillId="0" borderId="38" xfId="0" applyBorder="1"/>
    <xf numFmtId="0" fontId="27" fillId="0" borderId="0" xfId="1" applyFont="1" applyFill="1" applyAlignment="1"/>
    <xf numFmtId="0" fontId="28" fillId="0" borderId="0" xfId="1" applyFont="1" applyFill="1" applyAlignment="1"/>
    <xf numFmtId="0" fontId="23" fillId="0" borderId="0" xfId="1" applyFont="1" applyFill="1" applyAlignment="1"/>
    <xf numFmtId="0" fontId="23" fillId="0" borderId="0" xfId="1" applyFont="1" applyFill="1"/>
    <xf numFmtId="0" fontId="29" fillId="0" borderId="0" xfId="1" applyFont="1" applyFill="1" applyAlignment="1">
      <alignment wrapText="1"/>
    </xf>
    <xf numFmtId="0" fontId="29" fillId="0" borderId="0" xfId="1" applyFont="1" applyFill="1" applyAlignment="1"/>
    <xf numFmtId="0" fontId="23" fillId="0" borderId="0" xfId="1" applyFont="1" applyFill="1" applyBorder="1" applyAlignment="1">
      <alignment wrapText="1"/>
    </xf>
    <xf numFmtId="0" fontId="30" fillId="0" borderId="0" xfId="1" applyFont="1" applyFill="1"/>
    <xf numFmtId="0" fontId="29" fillId="0" borderId="0" xfId="1" applyFont="1" applyFill="1"/>
    <xf numFmtId="0" fontId="29" fillId="0" borderId="0" xfId="1" applyFont="1" applyFill="1" applyBorder="1" applyAlignment="1">
      <alignment horizontal="right"/>
    </xf>
    <xf numFmtId="0" fontId="23" fillId="0" borderId="0" xfId="1" applyFont="1" applyFill="1" applyBorder="1"/>
    <xf numFmtId="0" fontId="29" fillId="0" borderId="1" xfId="1" applyFont="1" applyFill="1" applyBorder="1" applyAlignment="1">
      <alignment vertical="center" wrapText="1"/>
    </xf>
    <xf numFmtId="0" fontId="23" fillId="0" borderId="1" xfId="1" applyFont="1" applyFill="1" applyBorder="1" applyAlignment="1">
      <alignment horizontal="center"/>
    </xf>
    <xf numFmtId="0" fontId="23" fillId="0" borderId="2" xfId="1" applyFont="1" applyFill="1" applyBorder="1"/>
    <xf numFmtId="0" fontId="23" fillId="0" borderId="4" xfId="1" applyFont="1" applyFill="1" applyBorder="1" applyAlignment="1">
      <alignment horizontal="center"/>
    </xf>
    <xf numFmtId="0" fontId="29" fillId="0" borderId="0" xfId="1" applyFont="1" applyFill="1" applyBorder="1" applyAlignment="1">
      <alignment vertical="center" wrapText="1"/>
    </xf>
    <xf numFmtId="0" fontId="28" fillId="0" borderId="1" xfId="1" applyFont="1" applyFill="1" applyBorder="1" applyAlignment="1">
      <alignment horizontal="right" vertical="top"/>
    </xf>
    <xf numFmtId="0" fontId="28" fillId="0" borderId="1" xfId="1" applyFont="1" applyFill="1" applyBorder="1" applyAlignment="1">
      <alignment horizontal="right" vertical="top" wrapText="1"/>
    </xf>
    <xf numFmtId="0" fontId="28" fillId="0" borderId="0" xfId="1" applyFont="1" applyFill="1" applyBorder="1" applyAlignment="1">
      <alignment horizontal="right" vertical="top" wrapText="1"/>
    </xf>
    <xf numFmtId="0" fontId="28" fillId="0" borderId="4" xfId="1" applyFont="1" applyFill="1" applyBorder="1"/>
    <xf numFmtId="0" fontId="23" fillId="0" borderId="13" xfId="1" applyFont="1" applyFill="1" applyBorder="1" applyAlignment="1">
      <alignment horizontal="right" vertical="top" wrapText="1"/>
    </xf>
    <xf numFmtId="0" fontId="23" fillId="0" borderId="4" xfId="1" applyFont="1" applyFill="1" applyBorder="1" applyAlignment="1">
      <alignment horizontal="right" vertical="top" wrapText="1"/>
    </xf>
    <xf numFmtId="0" fontId="29" fillId="0" borderId="0" xfId="1" applyFont="1" applyFill="1" applyBorder="1" applyAlignment="1">
      <alignment wrapText="1"/>
    </xf>
    <xf numFmtId="166" fontId="29" fillId="0" borderId="0" xfId="1" applyNumberFormat="1" applyFont="1" applyFill="1" applyBorder="1"/>
    <xf numFmtId="166" fontId="29" fillId="0" borderId="0" xfId="1" applyNumberFormat="1" applyFont="1" applyFill="1" applyBorder="1" applyAlignment="1">
      <alignment horizontal="right"/>
    </xf>
    <xf numFmtId="0" fontId="29" fillId="0" borderId="0" xfId="1" applyFont="1" applyFill="1" applyBorder="1" applyAlignment="1">
      <alignment horizontal="right" vertical="top" wrapText="1"/>
    </xf>
    <xf numFmtId="0" fontId="27" fillId="0" borderId="4" xfId="1" applyFont="1" applyFill="1" applyBorder="1"/>
    <xf numFmtId="164" fontId="35" fillId="0" borderId="0" xfId="1" applyNumberFormat="1" applyFont="1" applyFill="1" applyBorder="1" applyAlignment="1">
      <alignment horizontal="right"/>
    </xf>
    <xf numFmtId="0" fontId="29" fillId="0" borderId="8" xfId="1" applyFont="1" applyFill="1" applyBorder="1" applyAlignment="1">
      <alignment wrapText="1"/>
    </xf>
    <xf numFmtId="0" fontId="29" fillId="0" borderId="8" xfId="1" applyFont="1" applyFill="1" applyBorder="1" applyAlignment="1">
      <alignment horizontal="left" wrapText="1"/>
    </xf>
    <xf numFmtId="166" fontId="29" fillId="0" borderId="8" xfId="1" applyNumberFormat="1" applyFont="1" applyFill="1" applyBorder="1"/>
    <xf numFmtId="166" fontId="29" fillId="0" borderId="8" xfId="1" applyNumberFormat="1" applyFont="1" applyFill="1" applyBorder="1" applyAlignment="1">
      <alignment horizontal="right"/>
    </xf>
    <xf numFmtId="0" fontId="29" fillId="0" borderId="8" xfId="1" applyFont="1" applyFill="1" applyBorder="1" applyAlignment="1">
      <alignment horizontal="right" vertical="top" wrapText="1"/>
    </xf>
    <xf numFmtId="0" fontId="29" fillId="0" borderId="12" xfId="1" applyFont="1" applyFill="1" applyBorder="1" applyAlignment="1">
      <alignment horizontal="right"/>
    </xf>
    <xf numFmtId="164" fontId="35" fillId="0" borderId="8" xfId="1" applyNumberFormat="1" applyFont="1" applyFill="1" applyBorder="1" applyAlignment="1">
      <alignment horizontal="right"/>
    </xf>
    <xf numFmtId="0" fontId="29" fillId="0" borderId="14" xfId="1" applyFont="1" applyFill="1" applyBorder="1" applyAlignment="1">
      <alignment horizontal="right" vertical="top" wrapText="1"/>
    </xf>
    <xf numFmtId="0" fontId="29" fillId="0" borderId="4" xfId="1" applyFont="1" applyFill="1" applyBorder="1" applyAlignment="1">
      <alignment horizontal="right" vertical="top" wrapText="1"/>
    </xf>
    <xf numFmtId="0" fontId="29" fillId="0" borderId="0" xfId="1" applyFont="1" applyFill="1" applyBorder="1" applyAlignment="1">
      <alignment horizontal="left" wrapText="1"/>
    </xf>
    <xf numFmtId="0" fontId="29" fillId="0" borderId="4" xfId="1" applyFont="1" applyFill="1" applyBorder="1" applyAlignment="1">
      <alignment horizontal="right"/>
    </xf>
    <xf numFmtId="0" fontId="23" fillId="0" borderId="0" xfId="1" applyFont="1" applyFill="1" applyBorder="1" applyAlignment="1">
      <alignment horizontal="left" vertical="top"/>
    </xf>
    <xf numFmtId="166" fontId="23" fillId="0" borderId="0" xfId="1" applyNumberFormat="1" applyFont="1" applyFill="1"/>
    <xf numFmtId="166" fontId="23" fillId="0" borderId="0" xfId="1" applyNumberFormat="1" applyFont="1" applyFill="1" applyAlignment="1">
      <alignment horizontal="right"/>
    </xf>
    <xf numFmtId="3" fontId="29" fillId="0" borderId="0" xfId="1" applyNumberFormat="1" applyFont="1" applyFill="1" applyBorder="1" applyAlignment="1">
      <alignment horizontal="right"/>
    </xf>
    <xf numFmtId="0" fontId="23" fillId="0" borderId="4" xfId="1" applyFont="1" applyFill="1" applyBorder="1" applyAlignment="1">
      <alignment horizontal="right"/>
    </xf>
    <xf numFmtId="164" fontId="36" fillId="0" borderId="0" xfId="1" applyNumberFormat="1" applyFont="1" applyFill="1" applyBorder="1" applyAlignment="1">
      <alignment horizontal="right"/>
    </xf>
    <xf numFmtId="0" fontId="23" fillId="0" borderId="0" xfId="1" applyFont="1" applyFill="1" applyBorder="1" applyAlignment="1">
      <alignment horizontal="right" vertical="top" wrapText="1"/>
    </xf>
    <xf numFmtId="168" fontId="36" fillId="0" borderId="0" xfId="1" applyNumberFormat="1" applyFont="1" applyFill="1" applyBorder="1" applyAlignment="1">
      <alignment horizontal="right"/>
    </xf>
    <xf numFmtId="167" fontId="23" fillId="0" borderId="0" xfId="1" applyNumberFormat="1" applyFont="1" applyFill="1" applyBorder="1"/>
    <xf numFmtId="167" fontId="23" fillId="0" borderId="4" xfId="1" applyNumberFormat="1" applyFont="1" applyFill="1" applyBorder="1"/>
    <xf numFmtId="167" fontId="29" fillId="0" borderId="0" xfId="1" applyNumberFormat="1" applyFont="1" applyFill="1" applyBorder="1"/>
    <xf numFmtId="167" fontId="29" fillId="0" borderId="4" xfId="1" applyNumberFormat="1" applyFont="1" applyFill="1" applyBorder="1"/>
    <xf numFmtId="0" fontId="3" fillId="0" borderId="0" xfId="1" applyFont="1" applyFill="1" applyBorder="1" applyAlignment="1">
      <alignment horizontal="left" vertical="top"/>
    </xf>
    <xf numFmtId="0" fontId="3" fillId="0" borderId="5" xfId="1" applyFont="1" applyFill="1" applyBorder="1" applyAlignment="1">
      <alignment horizontal="left" vertical="top"/>
    </xf>
    <xf numFmtId="0" fontId="23" fillId="0" borderId="5" xfId="1" applyFont="1" applyFill="1" applyBorder="1"/>
    <xf numFmtId="166" fontId="29" fillId="0" borderId="5" xfId="1" applyNumberFormat="1" applyFont="1" applyFill="1" applyBorder="1"/>
    <xf numFmtId="166" fontId="29" fillId="0" borderId="5" xfId="1" applyNumberFormat="1" applyFont="1" applyFill="1" applyBorder="1" applyAlignment="1">
      <alignment horizontal="right"/>
    </xf>
    <xf numFmtId="3" fontId="29" fillId="0" borderId="5" xfId="1" applyNumberFormat="1" applyFont="1" applyFill="1" applyBorder="1" applyAlignment="1">
      <alignment horizontal="right"/>
    </xf>
    <xf numFmtId="0" fontId="29" fillId="0" borderId="10" xfId="1" applyFont="1" applyFill="1" applyBorder="1" applyAlignment="1">
      <alignment horizontal="right"/>
    </xf>
    <xf numFmtId="164" fontId="35" fillId="0" borderId="5" xfId="1" applyNumberFormat="1" applyFont="1" applyFill="1" applyBorder="1" applyAlignment="1">
      <alignment horizontal="right"/>
    </xf>
    <xf numFmtId="167" fontId="23" fillId="0" borderId="7" xfId="1" applyNumberFormat="1" applyFont="1" applyFill="1" applyBorder="1"/>
    <xf numFmtId="0" fontId="23" fillId="0" borderId="41" xfId="1" applyFont="1" applyFill="1" applyBorder="1"/>
    <xf numFmtId="166" fontId="23" fillId="0" borderId="41" xfId="1" applyNumberFormat="1" applyFont="1" applyFill="1" applyBorder="1"/>
    <xf numFmtId="3" fontId="29" fillId="0" borderId="41" xfId="1" applyNumberFormat="1" applyFont="1" applyFill="1" applyBorder="1"/>
    <xf numFmtId="167" fontId="36" fillId="0" borderId="41" xfId="1" applyNumberFormat="1" applyFont="1" applyFill="1" applyBorder="1"/>
    <xf numFmtId="167" fontId="23" fillId="0" borderId="41" xfId="1" applyNumberFormat="1" applyFont="1" applyFill="1" applyBorder="1"/>
    <xf numFmtId="0" fontId="23" fillId="0" borderId="0" xfId="1" quotePrefix="1" applyFont="1" applyFill="1"/>
    <xf numFmtId="0" fontId="29" fillId="0" borderId="0" xfId="1" applyFont="1" applyFill="1" applyBorder="1"/>
    <xf numFmtId="0" fontId="37" fillId="0" borderId="0" xfId="1" quotePrefix="1" applyFont="1" applyFill="1"/>
    <xf numFmtId="0" fontId="37" fillId="0" borderId="0" xfId="1" quotePrefix="1" applyFont="1" applyFill="1" applyBorder="1"/>
    <xf numFmtId="0" fontId="37" fillId="0" borderId="0" xfId="1" applyFont="1" applyFill="1" applyBorder="1" applyAlignment="1">
      <alignment horizontal="left" indent="1"/>
    </xf>
    <xf numFmtId="0" fontId="30" fillId="0" borderId="0" xfId="1" applyFont="1" applyFill="1" applyBorder="1"/>
    <xf numFmtId="0" fontId="37" fillId="0" borderId="0" xfId="1" applyFont="1" applyFill="1" applyBorder="1"/>
    <xf numFmtId="0" fontId="37" fillId="0" borderId="0" xfId="1" applyFont="1" applyFill="1"/>
    <xf numFmtId="0" fontId="4" fillId="0" borderId="0" xfId="1" applyFill="1"/>
    <xf numFmtId="0" fontId="7" fillId="0" borderId="0" xfId="1" applyFont="1" applyFill="1" applyBorder="1" applyAlignment="1"/>
    <xf numFmtId="0" fontId="37" fillId="0" borderId="0" xfId="1" applyFont="1" applyFill="1" applyBorder="1" applyAlignment="1"/>
    <xf numFmtId="0" fontId="3" fillId="0" borderId="0" xfId="1" applyFont="1" applyFill="1" applyAlignment="1">
      <alignment horizontal="left"/>
    </xf>
    <xf numFmtId="0" fontId="23" fillId="0" borderId="0" xfId="1" applyFont="1" applyFill="1" applyAlignment="1">
      <alignment wrapText="1"/>
    </xf>
    <xf numFmtId="0" fontId="6" fillId="0" borderId="0" xfId="1" applyFont="1"/>
    <xf numFmtId="0" fontId="6" fillId="0" borderId="0" xfId="1" applyFont="1" applyFill="1"/>
    <xf numFmtId="49" fontId="6" fillId="0" borderId="0" xfId="1" applyNumberFormat="1" applyFont="1" applyFill="1"/>
    <xf numFmtId="2" fontId="38" fillId="0" borderId="0" xfId="1" applyNumberFormat="1" applyFont="1" applyFill="1" applyAlignment="1">
      <alignment horizontal="left" wrapText="1"/>
    </xf>
    <xf numFmtId="0" fontId="39" fillId="0" borderId="0" xfId="1" applyFont="1" applyFill="1" applyAlignment="1"/>
    <xf numFmtId="0" fontId="23" fillId="0" borderId="0" xfId="1" applyFont="1" applyFill="1" applyBorder="1" applyAlignment="1"/>
    <xf numFmtId="165" fontId="6" fillId="0" borderId="0" xfId="1" applyNumberFormat="1" applyFont="1" applyFill="1"/>
    <xf numFmtId="0" fontId="6" fillId="0" borderId="0" xfId="1" applyFont="1" applyFill="1" applyBorder="1"/>
    <xf numFmtId="165" fontId="40" fillId="0" borderId="0" xfId="1" applyNumberFormat="1" applyFont="1" applyFill="1"/>
    <xf numFmtId="0" fontId="40" fillId="0" borderId="0" xfId="1" applyFont="1" applyFill="1"/>
    <xf numFmtId="2" fontId="6" fillId="0" borderId="0" xfId="1" applyNumberFormat="1" applyFont="1" applyFill="1" applyAlignment="1">
      <alignment horizontal="left" wrapText="1"/>
    </xf>
    <xf numFmtId="0" fontId="22" fillId="2" borderId="16" xfId="0" applyFont="1" applyFill="1" applyBorder="1" applyAlignment="1">
      <alignment horizontal="left" vertical="top" wrapText="1"/>
    </xf>
    <xf numFmtId="0" fontId="21" fillId="3" borderId="0" xfId="0" applyFont="1" applyFill="1" applyAlignment="1">
      <alignment horizontal="right"/>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0" xfId="0" applyFont="1" applyFill="1" applyAlignment="1">
      <alignment horizontal="right"/>
    </xf>
    <xf numFmtId="0" fontId="19" fillId="0" borderId="31" xfId="0" applyFont="1" applyFill="1" applyBorder="1" applyAlignment="1">
      <alignment horizontal="left" vertical="top" wrapText="1"/>
    </xf>
    <xf numFmtId="0" fontId="19"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15" xfId="0" applyFont="1" applyFill="1" applyBorder="1" applyAlignment="1">
      <alignment horizontal="left" vertical="top" wrapText="1"/>
    </xf>
    <xf numFmtId="0" fontId="25" fillId="0" borderId="0" xfId="0" applyFont="1" applyFill="1" applyAlignment="1">
      <alignment horizontal="right"/>
    </xf>
    <xf numFmtId="0" fontId="24" fillId="0" borderId="31" xfId="0" applyFont="1" applyFill="1" applyBorder="1" applyAlignment="1">
      <alignment horizontal="left" vertical="top" wrapText="1"/>
    </xf>
    <xf numFmtId="0" fontId="21" fillId="0" borderId="0" xfId="0" applyFont="1" applyFill="1" applyAlignment="1">
      <alignment horizontal="right"/>
    </xf>
    <xf numFmtId="0" fontId="24" fillId="0" borderId="23"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0" xfId="0" applyFont="1" applyFill="1" applyAlignment="1">
      <alignment horizontal="right"/>
    </xf>
    <xf numFmtId="0" fontId="26" fillId="0" borderId="31" xfId="0" applyFont="1" applyFill="1" applyBorder="1" applyAlignment="1">
      <alignment horizontal="left" vertical="top" wrapText="1"/>
    </xf>
    <xf numFmtId="0" fontId="26"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31" xfId="0" applyFont="1" applyFill="1" applyBorder="1" applyAlignment="1">
      <alignment horizontal="left" vertical="top" wrapText="1"/>
    </xf>
    <xf numFmtId="0" fontId="24" fillId="0" borderId="0" xfId="0" applyFont="1" applyFill="1" applyAlignment="1">
      <alignment horizontal="right"/>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left" vertical="top" wrapText="1"/>
    </xf>
    <xf numFmtId="168" fontId="13" fillId="0" borderId="5" xfId="0" applyNumberFormat="1" applyFont="1" applyFill="1" applyBorder="1" applyAlignment="1">
      <alignment horizontal="right"/>
    </xf>
    <xf numFmtId="172" fontId="13" fillId="0" borderId="0" xfId="0" applyNumberFormat="1" applyFont="1" applyFill="1" applyBorder="1" applyAlignment="1">
      <alignment horizontal="right"/>
    </xf>
    <xf numFmtId="168" fontId="4" fillId="0" borderId="8" xfId="0" applyNumberFormat="1" applyFont="1" applyFill="1" applyBorder="1" applyAlignment="1">
      <alignment horizontal="right"/>
    </xf>
    <xf numFmtId="171" fontId="12" fillId="0" borderId="0" xfId="0" applyNumberFormat="1" applyFont="1" applyFill="1" applyBorder="1" applyAlignment="1">
      <alignment horizontal="right"/>
    </xf>
    <xf numFmtId="167" fontId="12" fillId="0" borderId="4" xfId="0" applyNumberFormat="1" applyFont="1" applyFill="1" applyBorder="1" applyAlignment="1">
      <alignment horizontal="right"/>
    </xf>
    <xf numFmtId="170" fontId="12" fillId="0" borderId="0" xfId="0" applyNumberFormat="1" applyFont="1" applyFill="1" applyAlignment="1">
      <alignment horizontal="right"/>
    </xf>
    <xf numFmtId="170" fontId="13" fillId="0" borderId="0" xfId="0" applyNumberFormat="1" applyFont="1" applyFill="1" applyAlignment="1">
      <alignment horizontal="right"/>
    </xf>
    <xf numFmtId="170" fontId="13" fillId="0" borderId="5" xfId="0" applyNumberFormat="1" applyFont="1" applyFill="1" applyBorder="1" applyAlignment="1">
      <alignment horizontal="right"/>
    </xf>
    <xf numFmtId="170" fontId="13" fillId="0" borderId="0" xfId="0" applyNumberFormat="1" applyFont="1" applyFill="1" applyBorder="1" applyAlignment="1">
      <alignment horizontal="right"/>
    </xf>
    <xf numFmtId="169" fontId="3" fillId="0" borderId="0" xfId="0" applyNumberFormat="1" applyFont="1" applyFill="1" applyBorder="1" applyAlignment="1">
      <alignment horizontal="right" wrapText="1"/>
    </xf>
    <xf numFmtId="0" fontId="3" fillId="0" borderId="13" xfId="0" applyFont="1" applyFill="1" applyBorder="1"/>
    <xf numFmtId="0" fontId="3" fillId="0" borderId="4" xfId="0" applyFont="1" applyFill="1" applyBorder="1"/>
    <xf numFmtId="168" fontId="12" fillId="0" borderId="0" xfId="0" applyNumberFormat="1" applyFont="1" applyFill="1" applyAlignment="1">
      <alignment horizontal="right"/>
    </xf>
    <xf numFmtId="168" fontId="13" fillId="0" borderId="0" xfId="0" applyNumberFormat="1" applyFont="1" applyFill="1" applyAlignment="1">
      <alignment horizontal="right"/>
    </xf>
    <xf numFmtId="38" fontId="4" fillId="0" borderId="0" xfId="1" applyNumberFormat="1" applyFont="1" applyFill="1" applyBorder="1" applyAlignment="1">
      <alignment horizontal="right" vertical="center" wrapText="1"/>
    </xf>
    <xf numFmtId="38" fontId="4" fillId="0" borderId="5" xfId="1" applyNumberFormat="1" applyFont="1" applyFill="1" applyBorder="1" applyAlignment="1">
      <alignment horizontal="right"/>
    </xf>
    <xf numFmtId="0" fontId="4" fillId="0" borderId="10" xfId="1" applyFont="1" applyFill="1" applyBorder="1" applyAlignment="1">
      <alignment horizontal="right"/>
    </xf>
    <xf numFmtId="167" fontId="13" fillId="0" borderId="0" xfId="1" applyNumberFormat="1" applyFont="1" applyFill="1" applyBorder="1"/>
    <xf numFmtId="38" fontId="4" fillId="0" borderId="5" xfId="1" applyNumberFormat="1" applyFont="1" applyFill="1" applyBorder="1" applyAlignment="1">
      <alignment horizontal="right" vertical="center" wrapText="1"/>
    </xf>
    <xf numFmtId="167" fontId="13" fillId="0" borderId="5" xfId="1" applyNumberFormat="1" applyFont="1" applyFill="1" applyBorder="1"/>
    <xf numFmtId="167" fontId="12" fillId="0" borderId="0" xfId="1" applyNumberFormat="1" applyFont="1" applyFill="1" applyBorder="1"/>
    <xf numFmtId="168" fontId="12" fillId="0" borderId="0" xfId="1" applyNumberFormat="1" applyFont="1" applyFill="1" applyBorder="1"/>
    <xf numFmtId="168" fontId="13" fillId="0" borderId="0" xfId="1" applyNumberFormat="1" applyFont="1" applyFill="1" applyBorder="1"/>
    <xf numFmtId="168" fontId="13" fillId="0" borderId="5" xfId="1" applyNumberFormat="1" applyFont="1" applyFill="1" applyBorder="1"/>
    <xf numFmtId="0" fontId="12" fillId="0" borderId="13" xfId="0" applyFont="1" applyFill="1" applyBorder="1" applyAlignment="1">
      <alignment horizontal="right"/>
    </xf>
    <xf numFmtId="37" fontId="3" fillId="0" borderId="0" xfId="1" applyNumberFormat="1" applyFont="1" applyFill="1" applyBorder="1" applyAlignment="1">
      <alignment horizontal="right" vertical="center" wrapText="1"/>
    </xf>
    <xf numFmtId="37" fontId="3" fillId="0" borderId="0" xfId="1" applyNumberFormat="1" applyFont="1" applyFill="1" applyBorder="1" applyAlignment="1">
      <alignment horizontal="right" vertical="top" wrapText="1"/>
    </xf>
    <xf numFmtId="37" fontId="4" fillId="0" borderId="0" xfId="1" applyNumberFormat="1" applyFont="1" applyFill="1" applyBorder="1" applyAlignment="1">
      <alignment horizontal="right" vertical="center" wrapText="1"/>
    </xf>
    <xf numFmtId="37" fontId="4" fillId="0" borderId="0" xfId="1" applyNumberFormat="1" applyFont="1" applyFill="1" applyBorder="1" applyAlignment="1">
      <alignment horizontal="right" vertical="top" wrapText="1"/>
    </xf>
    <xf numFmtId="37" fontId="4" fillId="0" borderId="5" xfId="1" applyNumberFormat="1" applyFont="1" applyFill="1" applyBorder="1" applyAlignment="1">
      <alignment horizontal="right" vertical="center" wrapText="1"/>
    </xf>
    <xf numFmtId="37" fontId="4" fillId="0" borderId="5" xfId="1" applyNumberFormat="1" applyFont="1" applyFill="1" applyBorder="1"/>
    <xf numFmtId="37" fontId="4" fillId="0" borderId="0" xfId="1" applyNumberFormat="1" applyFont="1" applyFill="1" applyBorder="1" applyAlignment="1">
      <alignment horizontal="right"/>
    </xf>
    <xf numFmtId="37" fontId="3" fillId="0" borderId="0" xfId="1" applyNumberFormat="1" applyFont="1" applyFill="1" applyBorder="1" applyAlignment="1">
      <alignment horizontal="right"/>
    </xf>
    <xf numFmtId="37" fontId="4" fillId="0" borderId="5" xfId="1" applyNumberFormat="1" applyFont="1" applyFill="1" applyBorder="1" applyAlignment="1">
      <alignment horizontal="right"/>
    </xf>
    <xf numFmtId="9" fontId="4" fillId="0" borderId="0" xfId="0" applyNumberFormat="1" applyFont="1" applyFill="1" applyBorder="1"/>
    <xf numFmtId="169" fontId="4" fillId="0" borderId="0" xfId="0" applyNumberFormat="1" applyFont="1" applyFill="1"/>
    <xf numFmtId="38" fontId="4" fillId="0" borderId="0" xfId="1" applyNumberFormat="1" applyFont="1" applyFill="1"/>
    <xf numFmtId="165" fontId="4" fillId="0" borderId="0" xfId="1" applyNumberFormat="1" applyFont="1" applyFill="1"/>
    <xf numFmtId="10" fontId="4" fillId="0" borderId="0" xfId="1" applyNumberFormat="1" applyFont="1" applyFill="1"/>
    <xf numFmtId="169" fontId="3" fillId="0" borderId="0" xfId="0" applyNumberFormat="1" applyFont="1" applyFill="1" applyBorder="1"/>
    <xf numFmtId="0" fontId="4" fillId="3" borderId="0" xfId="0" applyFont="1" applyFill="1" applyAlignment="1"/>
    <xf numFmtId="0" fontId="4" fillId="3" borderId="0" xfId="0" applyFont="1" applyFill="1"/>
    <xf numFmtId="0" fontId="4" fillId="3" borderId="3" xfId="0" applyFont="1" applyFill="1" applyBorder="1" applyAlignment="1">
      <alignment horizontal="right" vertical="top" wrapText="1"/>
    </xf>
    <xf numFmtId="3" fontId="4" fillId="3" borderId="0" xfId="0" applyNumberFormat="1" applyFont="1" applyFill="1" applyBorder="1" applyAlignment="1">
      <alignment horizontal="right"/>
    </xf>
    <xf numFmtId="169" fontId="3" fillId="3" borderId="0" xfId="0" applyNumberFormat="1" applyFont="1" applyFill="1" applyBorder="1" applyAlignment="1">
      <alignment horizontal="right"/>
    </xf>
    <xf numFmtId="169" fontId="4" fillId="3" borderId="0" xfId="0" applyNumberFormat="1" applyFont="1" applyFill="1" applyBorder="1" applyAlignment="1">
      <alignment horizontal="right"/>
    </xf>
    <xf numFmtId="169" fontId="4" fillId="3" borderId="5" xfId="0" applyNumberFormat="1" applyFont="1" applyFill="1" applyBorder="1" applyAlignment="1">
      <alignment horizontal="right"/>
    </xf>
    <xf numFmtId="3" fontId="4" fillId="3" borderId="8" xfId="0" applyNumberFormat="1" applyFont="1" applyFill="1" applyBorder="1"/>
    <xf numFmtId="3" fontId="3" fillId="3" borderId="0" xfId="0" applyNumberFormat="1" applyFont="1" applyFill="1" applyBorder="1"/>
    <xf numFmtId="0" fontId="4" fillId="3" borderId="0" xfId="0" applyFont="1" applyFill="1" applyBorder="1"/>
    <xf numFmtId="0" fontId="6" fillId="3" borderId="0" xfId="0" applyFont="1" applyFill="1" applyAlignment="1">
      <alignment horizontal="left" wrapText="1"/>
    </xf>
    <xf numFmtId="9" fontId="3" fillId="0" borderId="0" xfId="0" applyNumberFormat="1" applyFont="1" applyFill="1" applyBorder="1"/>
    <xf numFmtId="0" fontId="4" fillId="3" borderId="0" xfId="0" applyFont="1" applyFill="1" applyBorder="1" applyAlignment="1">
      <alignment wrapText="1"/>
    </xf>
    <xf numFmtId="169" fontId="4" fillId="0" borderId="0" xfId="0" applyNumberFormat="1" applyFont="1" applyFill="1" applyBorder="1"/>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0" xfId="0" applyFont="1" applyFill="1" applyAlignment="1">
      <alignment wrapText="1"/>
    </xf>
    <xf numFmtId="2" fontId="6" fillId="0" borderId="0" xfId="0" applyNumberFormat="1" applyFont="1" applyFill="1" applyAlignment="1">
      <alignment horizontal="left" wrapText="1"/>
    </xf>
    <xf numFmtId="0" fontId="4" fillId="4" borderId="0" xfId="0" applyFont="1" applyFill="1" applyAlignment="1"/>
    <xf numFmtId="0" fontId="4" fillId="4" borderId="0" xfId="0" applyFont="1" applyFill="1"/>
    <xf numFmtId="0" fontId="4" fillId="4" borderId="3" xfId="0" applyFont="1" applyFill="1" applyBorder="1" applyAlignment="1">
      <alignment horizontal="right" vertical="top" wrapText="1"/>
    </xf>
    <xf numFmtId="3" fontId="4" fillId="4" borderId="0" xfId="0" applyNumberFormat="1" applyFont="1" applyFill="1" applyBorder="1" applyAlignment="1">
      <alignment horizontal="right"/>
    </xf>
    <xf numFmtId="169" fontId="3" fillId="4" borderId="0" xfId="0" applyNumberFormat="1" applyFont="1" applyFill="1" applyBorder="1" applyAlignment="1">
      <alignment horizontal="right"/>
    </xf>
    <xf numFmtId="169" fontId="4" fillId="4" borderId="0" xfId="0" applyNumberFormat="1" applyFont="1" applyFill="1" applyBorder="1" applyAlignment="1">
      <alignment horizontal="right"/>
    </xf>
    <xf numFmtId="169" fontId="4" fillId="4" borderId="5" xfId="0" applyNumberFormat="1" applyFont="1" applyFill="1" applyBorder="1" applyAlignment="1">
      <alignment horizontal="right"/>
    </xf>
    <xf numFmtId="3" fontId="4" fillId="4" borderId="8" xfId="0" applyNumberFormat="1" applyFont="1" applyFill="1" applyBorder="1"/>
    <xf numFmtId="3" fontId="3" fillId="4" borderId="0" xfId="0" applyNumberFormat="1" applyFont="1" applyFill="1" applyBorder="1"/>
    <xf numFmtId="0" fontId="4" fillId="4" borderId="0" xfId="0" applyFont="1" applyFill="1" applyBorder="1"/>
    <xf numFmtId="0" fontId="6" fillId="4" borderId="0" xfId="0" applyFont="1" applyFill="1" applyAlignment="1">
      <alignment horizontal="left" wrapText="1"/>
    </xf>
    <xf numFmtId="0" fontId="3" fillId="4" borderId="0" xfId="0" applyFont="1" applyFill="1" applyBorder="1" applyAlignment="1">
      <alignment horizontal="right"/>
    </xf>
    <xf numFmtId="173" fontId="4" fillId="0" borderId="0" xfId="1" applyNumberFormat="1" applyFont="1" applyFill="1"/>
    <xf numFmtId="164" fontId="3" fillId="0" borderId="0" xfId="1" applyNumberFormat="1" applyFont="1" applyFill="1" applyBorder="1"/>
    <xf numFmtId="9" fontId="3" fillId="0" borderId="0" xfId="1" applyNumberFormat="1" applyFont="1" applyFill="1" applyBorder="1"/>
    <xf numFmtId="165" fontId="4" fillId="0" borderId="0" xfId="1" applyNumberFormat="1" applyFont="1" applyFill="1" applyBorder="1"/>
    <xf numFmtId="165" fontId="3" fillId="0" borderId="0" xfId="1" applyNumberFormat="1" applyFont="1" applyFill="1" applyBorder="1"/>
    <xf numFmtId="1" fontId="3" fillId="0" borderId="0" xfId="1" applyNumberFormat="1" applyFont="1" applyFill="1" applyBorder="1"/>
    <xf numFmtId="173" fontId="4" fillId="0" borderId="0" xfId="1" applyNumberFormat="1" applyFont="1" applyFill="1" applyBorder="1"/>
    <xf numFmtId="3" fontId="3" fillId="0" borderId="0" xfId="1" applyNumberFormat="1" applyFont="1" applyFill="1" applyBorder="1"/>
    <xf numFmtId="3" fontId="4" fillId="0" borderId="0" xfId="1" applyNumberFormat="1" applyFont="1" applyFill="1" applyBorder="1"/>
    <xf numFmtId="9" fontId="4" fillId="0" borderId="0" xfId="1" applyNumberFormat="1" applyFont="1" applyFill="1" applyBorder="1"/>
    <xf numFmtId="169" fontId="4" fillId="0" borderId="0" xfId="1" applyNumberFormat="1" applyFont="1" applyFill="1" applyBorder="1" applyAlignment="1">
      <alignment horizontal="right" vertical="center" wrapText="1"/>
    </xf>
    <xf numFmtId="169" fontId="4" fillId="0" borderId="0" xfId="1" applyNumberFormat="1" applyFont="1" applyFill="1" applyBorder="1" applyAlignment="1">
      <alignment horizontal="right"/>
    </xf>
    <xf numFmtId="0" fontId="4" fillId="0" borderId="0" xfId="1" quotePrefix="1" applyFont="1" applyFill="1" applyBorder="1"/>
    <xf numFmtId="2" fontId="6" fillId="0" borderId="0" xfId="1" applyNumberFormat="1" applyFont="1" applyFill="1" applyAlignment="1">
      <alignment horizontal="left" wrapText="1"/>
    </xf>
    <xf numFmtId="0" fontId="41" fillId="5" borderId="0" xfId="5" applyFont="1" applyFill="1" applyAlignment="1" applyProtection="1">
      <alignment horizontal="right"/>
    </xf>
    <xf numFmtId="0" fontId="4" fillId="0" borderId="0" xfId="1" applyFont="1" applyFill="1" applyAlignment="1">
      <alignment horizontal="right"/>
    </xf>
    <xf numFmtId="0" fontId="4" fillId="5" borderId="5" xfId="6" applyFont="1" applyFill="1" applyBorder="1" applyAlignment="1">
      <alignment horizontal="right" vertical="center" wrapText="1"/>
    </xf>
    <xf numFmtId="0" fontId="3" fillId="0" borderId="0" xfId="1" applyFont="1" applyFill="1" applyBorder="1" applyAlignment="1">
      <alignment vertical="top"/>
    </xf>
    <xf numFmtId="0" fontId="4" fillId="0" borderId="0" xfId="1" applyFont="1" applyFill="1" applyBorder="1" applyAlignment="1">
      <alignment horizontal="left" vertical="center" wrapText="1"/>
    </xf>
    <xf numFmtId="38" fontId="3" fillId="0" borderId="0" xfId="1" applyNumberFormat="1" applyFont="1" applyFill="1" applyBorder="1" applyAlignment="1">
      <alignment horizontal="right" wrapText="1"/>
    </xf>
    <xf numFmtId="169" fontId="4" fillId="0" borderId="0" xfId="1" applyNumberFormat="1" applyFont="1" applyFill="1" applyBorder="1" applyAlignment="1">
      <alignment horizontal="right" wrapText="1"/>
    </xf>
    <xf numFmtId="168" fontId="13" fillId="0" borderId="0" xfId="1" applyNumberFormat="1" applyFont="1" applyFill="1" applyBorder="1" applyAlignment="1">
      <alignment horizontal="right"/>
    </xf>
    <xf numFmtId="0" fontId="4" fillId="0" borderId="0" xfId="1" applyFont="1" applyFill="1" applyAlignment="1">
      <alignment horizontal="left"/>
    </xf>
    <xf numFmtId="168" fontId="13" fillId="0" borderId="5" xfId="1" applyNumberFormat="1" applyFont="1" applyFill="1" applyBorder="1" applyAlignment="1">
      <alignment horizontal="right"/>
    </xf>
    <xf numFmtId="0" fontId="3" fillId="0" borderId="1" xfId="1" applyFont="1" applyFill="1" applyBorder="1" applyAlignment="1">
      <alignment horizontal="left" vertical="top"/>
    </xf>
    <xf numFmtId="0" fontId="4" fillId="0" borderId="1" xfId="1" applyFont="1" applyFill="1" applyBorder="1" applyAlignment="1">
      <alignment horizontal="left" wrapText="1"/>
    </xf>
    <xf numFmtId="38" fontId="3" fillId="0" borderId="1" xfId="1" applyNumberFormat="1" applyFont="1" applyFill="1" applyBorder="1" applyAlignment="1">
      <alignment horizontal="right" wrapText="1"/>
    </xf>
    <xf numFmtId="169" fontId="4" fillId="0" borderId="1" xfId="1" applyNumberFormat="1" applyFont="1" applyFill="1" applyBorder="1" applyAlignment="1">
      <alignment horizontal="right" wrapText="1"/>
    </xf>
    <xf numFmtId="169" fontId="4" fillId="0" borderId="0" xfId="1" applyNumberFormat="1" applyFont="1" applyFill="1" applyBorder="1" applyAlignment="1"/>
    <xf numFmtId="0" fontId="4" fillId="0" borderId="1" xfId="1" applyFont="1" applyFill="1" applyBorder="1" applyAlignment="1">
      <alignment horizontal="left"/>
    </xf>
    <xf numFmtId="0" fontId="4" fillId="0" borderId="0" xfId="1" applyFont="1" applyFill="1" applyBorder="1" applyAlignment="1">
      <alignment horizontal="left" vertical="top"/>
    </xf>
    <xf numFmtId="165" fontId="3" fillId="0" borderId="0" xfId="7" applyNumberFormat="1" applyFont="1" applyFill="1"/>
    <xf numFmtId="10" fontId="4" fillId="0" borderId="0" xfId="7" applyNumberFormat="1" applyFont="1" applyFill="1"/>
    <xf numFmtId="0" fontId="4" fillId="0" borderId="8" xfId="1" applyFont="1" applyFill="1" applyBorder="1"/>
    <xf numFmtId="0" fontId="42" fillId="0" borderId="0" xfId="1" applyFont="1" applyFill="1" applyBorder="1"/>
    <xf numFmtId="0" fontId="2" fillId="0" borderId="0" xfId="1" quotePrefix="1" applyFont="1" applyFill="1"/>
    <xf numFmtId="0" fontId="2" fillId="0" borderId="0" xfId="1" applyFont="1" applyFill="1" applyBorder="1"/>
    <xf numFmtId="0" fontId="2" fillId="0" borderId="0" xfId="1" applyFont="1" applyFill="1"/>
    <xf numFmtId="9" fontId="4" fillId="0" borderId="0" xfId="1" applyNumberFormat="1" applyFont="1" applyFill="1"/>
    <xf numFmtId="9" fontId="4" fillId="0" borderId="0" xfId="1" applyNumberFormat="1" applyFont="1" applyFill="1" applyBorder="1" applyAlignment="1"/>
    <xf numFmtId="165" fontId="4" fillId="0" borderId="0" xfId="1" applyNumberFormat="1" applyFont="1" applyFill="1" applyBorder="1" applyAlignment="1"/>
    <xf numFmtId="9" fontId="4" fillId="0" borderId="1" xfId="1" applyNumberFormat="1" applyFont="1" applyFill="1" applyBorder="1" applyAlignment="1"/>
    <xf numFmtId="169" fontId="4" fillId="0" borderId="5" xfId="1" applyNumberFormat="1" applyFont="1" applyFill="1" applyBorder="1" applyAlignment="1">
      <alignment horizontal="right" wrapText="1"/>
    </xf>
    <xf numFmtId="0" fontId="4" fillId="0" borderId="8" xfId="1" applyFont="1" applyFill="1" applyBorder="1" applyAlignment="1">
      <alignment horizontal="left"/>
    </xf>
    <xf numFmtId="169" fontId="4" fillId="0" borderId="8" xfId="1" applyNumberFormat="1" applyFont="1" applyFill="1" applyBorder="1" applyAlignment="1">
      <alignment horizontal="right" wrapText="1"/>
    </xf>
    <xf numFmtId="0" fontId="3" fillId="0" borderId="8" xfId="1" applyFont="1" applyFill="1" applyBorder="1"/>
    <xf numFmtId="174" fontId="4" fillId="0" borderId="1" xfId="1" applyNumberFormat="1" applyFont="1" applyFill="1" applyBorder="1" applyAlignment="1"/>
    <xf numFmtId="174" fontId="4" fillId="0" borderId="0" xfId="1" applyNumberFormat="1" applyFont="1" applyFill="1" applyBorder="1" applyAlignment="1"/>
    <xf numFmtId="174" fontId="4" fillId="0" borderId="0" xfId="1" applyNumberFormat="1" applyFont="1" applyFill="1" applyBorder="1" applyAlignment="1">
      <alignment horizontal="right"/>
    </xf>
    <xf numFmtId="174" fontId="4" fillId="0" borderId="8" xfId="1" applyNumberFormat="1" applyFont="1" applyFill="1" applyBorder="1" applyAlignment="1">
      <alignment horizontal="right"/>
    </xf>
    <xf numFmtId="0" fontId="3" fillId="0" borderId="5" xfId="0" applyFont="1" applyBorder="1"/>
    <xf numFmtId="0" fontId="8" fillId="0" borderId="5" xfId="0" applyFont="1" applyBorder="1"/>
    <xf numFmtId="38" fontId="4" fillId="0" borderId="0" xfId="1" applyNumberFormat="1" applyFont="1" applyFill="1" applyBorder="1" applyAlignment="1">
      <alignment horizontal="right" wrapText="1"/>
    </xf>
    <xf numFmtId="0" fontId="2" fillId="0" borderId="0" xfId="1" quotePrefix="1" applyFont="1" applyFill="1" applyBorder="1"/>
    <xf numFmtId="0" fontId="2" fillId="0" borderId="0" xfId="1" applyFont="1" applyFill="1" applyBorder="1" applyAlignment="1">
      <alignment horizontal="left" indent="1"/>
    </xf>
    <xf numFmtId="2" fontId="2" fillId="0" borderId="0" xfId="1" applyNumberFormat="1" applyFont="1" applyFill="1" applyAlignment="1">
      <alignment horizontal="left" wrapText="1"/>
    </xf>
    <xf numFmtId="0" fontId="2" fillId="0" borderId="0" xfId="1" applyFont="1" applyFill="1" applyAlignment="1"/>
    <xf numFmtId="0" fontId="16" fillId="0" borderId="0" xfId="3" quotePrefix="1" applyFill="1" applyAlignment="1" applyProtection="1"/>
    <xf numFmtId="0" fontId="3" fillId="0" borderId="0" xfId="1" applyFont="1" applyFill="1" applyAlignment="1">
      <alignment wrapText="1"/>
    </xf>
    <xf numFmtId="0" fontId="3" fillId="0" borderId="5" xfId="1" applyFont="1" applyFill="1" applyBorder="1"/>
    <xf numFmtId="0" fontId="4" fillId="0" borderId="5" xfId="6" applyFont="1" applyFill="1" applyBorder="1" applyAlignment="1">
      <alignment horizontal="right" vertical="center" wrapText="1"/>
    </xf>
    <xf numFmtId="166" fontId="4" fillId="0" borderId="0" xfId="1" applyNumberFormat="1" applyFont="1" applyFill="1" applyBorder="1" applyAlignment="1">
      <alignment horizontal="left"/>
    </xf>
    <xf numFmtId="169" fontId="3" fillId="0" borderId="0" xfId="1" applyNumberFormat="1" applyFont="1" applyFill="1" applyBorder="1" applyAlignment="1">
      <alignment horizontal="right"/>
    </xf>
    <xf numFmtId="9"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 fontId="19" fillId="0" borderId="0" xfId="1" applyNumberFormat="1" applyFont="1" applyFill="1" applyBorder="1"/>
    <xf numFmtId="9" fontId="19" fillId="0" borderId="0" xfId="1" applyNumberFormat="1" applyFont="1" applyFill="1" applyBorder="1"/>
    <xf numFmtId="164" fontId="19" fillId="0" borderId="0" xfId="1" applyNumberFormat="1" applyFont="1" applyFill="1"/>
    <xf numFmtId="9" fontId="43" fillId="0" borderId="0" xfId="1" applyNumberFormat="1" applyFont="1" applyFill="1" applyBorder="1"/>
    <xf numFmtId="9" fontId="7" fillId="0" borderId="0" xfId="1" applyNumberFormat="1" applyFont="1" applyFill="1"/>
    <xf numFmtId="9" fontId="7" fillId="0" borderId="0" xfId="1" applyNumberFormat="1" applyFont="1" applyFill="1" applyBorder="1"/>
    <xf numFmtId="0" fontId="7" fillId="0" borderId="0" xfId="1" applyFont="1" applyFill="1" applyBorder="1"/>
    <xf numFmtId="166" fontId="4" fillId="0" borderId="5" xfId="1" applyNumberFormat="1" applyFont="1" applyFill="1" applyBorder="1" applyAlignment="1">
      <alignment horizontal="left"/>
    </xf>
    <xf numFmtId="169" fontId="3" fillId="0" borderId="5" xfId="1" applyNumberFormat="1" applyFont="1" applyFill="1" applyBorder="1" applyAlignment="1">
      <alignment horizontal="right"/>
    </xf>
    <xf numFmtId="9" fontId="4" fillId="0" borderId="5" xfId="1" applyNumberFormat="1" applyFont="1" applyFill="1" applyBorder="1" applyAlignment="1">
      <alignment horizontal="right"/>
    </xf>
    <xf numFmtId="165" fontId="4" fillId="0" borderId="5" xfId="1" applyNumberFormat="1" applyFont="1" applyFill="1" applyBorder="1" applyAlignment="1">
      <alignment horizontal="right"/>
    </xf>
    <xf numFmtId="0" fontId="3" fillId="0" borderId="1" xfId="1" applyFont="1" applyFill="1" applyBorder="1"/>
    <xf numFmtId="0" fontId="19" fillId="0" borderId="0" xfId="1" applyFont="1" applyFill="1" applyBorder="1"/>
    <xf numFmtId="175" fontId="4" fillId="0" borderId="0" xfId="1" applyNumberFormat="1" applyFont="1" applyFill="1" applyBorder="1" applyAlignment="1">
      <alignment horizontal="right"/>
    </xf>
    <xf numFmtId="0" fontId="19" fillId="0" borderId="0" xfId="1" applyFont="1" applyFill="1"/>
    <xf numFmtId="169" fontId="19" fillId="0" borderId="0" xfId="1" applyNumberFormat="1" applyFont="1" applyFill="1" applyBorder="1"/>
    <xf numFmtId="169" fontId="19" fillId="0" borderId="8" xfId="1" applyNumberFormat="1" applyFont="1" applyFill="1" applyBorder="1"/>
    <xf numFmtId="166" fontId="4" fillId="0" borderId="8" xfId="1" applyNumberFormat="1" applyFont="1" applyFill="1" applyBorder="1" applyAlignment="1">
      <alignment horizontal="left"/>
    </xf>
    <xf numFmtId="169" fontId="3" fillId="0" borderId="8" xfId="1" applyNumberFormat="1" applyFont="1" applyFill="1" applyBorder="1" applyAlignment="1">
      <alignment horizontal="right"/>
    </xf>
    <xf numFmtId="169" fontId="4" fillId="0" borderId="8" xfId="1" applyNumberFormat="1" applyFont="1" applyFill="1" applyBorder="1" applyAlignment="1">
      <alignment horizontal="right"/>
    </xf>
    <xf numFmtId="168" fontId="3" fillId="0" borderId="0" xfId="1" applyNumberFormat="1" applyFont="1" applyFill="1" applyBorder="1" applyAlignment="1">
      <alignment horizontal="right"/>
    </xf>
    <xf numFmtId="3" fontId="2" fillId="0" borderId="0" xfId="1" applyNumberFormat="1" applyFont="1" applyFill="1" applyBorder="1"/>
    <xf numFmtId="168" fontId="42" fillId="0" borderId="0" xfId="1" applyNumberFormat="1" applyFont="1" applyFill="1" applyBorder="1" applyAlignment="1">
      <alignment horizontal="right"/>
    </xf>
    <xf numFmtId="0" fontId="2" fillId="0" borderId="0" xfId="1" quotePrefix="1" applyFont="1" applyFill="1" applyAlignment="1">
      <alignment wrapText="1"/>
    </xf>
    <xf numFmtId="0" fontId="4" fillId="0" borderId="0" xfId="1" applyFont="1" applyFill="1" applyBorder="1" applyAlignment="1">
      <alignment horizontal="left" indent="1"/>
    </xf>
    <xf numFmtId="169" fontId="3" fillId="0" borderId="0" xfId="1" applyNumberFormat="1" applyFont="1" applyFill="1" applyBorder="1"/>
    <xf numFmtId="0" fontId="7" fillId="0" borderId="43" xfId="1" applyFont="1" applyFill="1" applyBorder="1"/>
    <xf numFmtId="166" fontId="4" fillId="0" borderId="43" xfId="1" applyNumberFormat="1" applyFont="1" applyFill="1" applyBorder="1" applyAlignment="1">
      <alignment horizontal="left"/>
    </xf>
    <xf numFmtId="169" fontId="3" fillId="0" borderId="43" xfId="1" applyNumberFormat="1" applyFont="1" applyFill="1" applyBorder="1" applyAlignment="1">
      <alignment horizontal="right"/>
    </xf>
    <xf numFmtId="169" fontId="4" fillId="0" borderId="43" xfId="1" applyNumberFormat="1" applyFont="1" applyFill="1" applyBorder="1" applyAlignment="1">
      <alignment horizontal="right"/>
    </xf>
    <xf numFmtId="9" fontId="4" fillId="0" borderId="43" xfId="1" applyNumberFormat="1" applyFont="1" applyFill="1" applyBorder="1" applyAlignment="1">
      <alignment horizontal="right"/>
    </xf>
    <xf numFmtId="165" fontId="4" fillId="0" borderId="43" xfId="1" applyNumberFormat="1" applyFont="1" applyFill="1" applyBorder="1" applyAlignment="1">
      <alignment horizontal="right"/>
    </xf>
    <xf numFmtId="10" fontId="7" fillId="0" borderId="0" xfId="1" applyNumberFormat="1" applyFont="1" applyFill="1"/>
    <xf numFmtId="0" fontId="4" fillId="0" borderId="44" xfId="1" applyFont="1" applyFill="1" applyBorder="1" applyAlignment="1">
      <alignment horizontal="left"/>
    </xf>
    <xf numFmtId="166" fontId="4" fillId="0" borderId="44" xfId="1" applyNumberFormat="1" applyFont="1" applyFill="1" applyBorder="1" applyAlignment="1">
      <alignment horizontal="left"/>
    </xf>
    <xf numFmtId="169" fontId="3" fillId="0" borderId="44" xfId="1" applyNumberFormat="1" applyFont="1" applyFill="1" applyBorder="1" applyAlignment="1">
      <alignment horizontal="right"/>
    </xf>
    <xf numFmtId="169" fontId="4" fillId="0" borderId="44" xfId="1" applyNumberFormat="1" applyFont="1" applyFill="1" applyBorder="1" applyAlignment="1">
      <alignment horizontal="right"/>
    </xf>
    <xf numFmtId="9" fontId="4" fillId="0" borderId="44" xfId="1" applyNumberFormat="1" applyFont="1" applyFill="1" applyBorder="1" applyAlignment="1">
      <alignment horizontal="right"/>
    </xf>
    <xf numFmtId="165" fontId="4" fillId="0" borderId="44" xfId="1" applyNumberFormat="1" applyFont="1" applyFill="1" applyBorder="1" applyAlignment="1">
      <alignment horizontal="right"/>
    </xf>
    <xf numFmtId="0" fontId="7" fillId="0" borderId="0" xfId="1" applyNumberFormat="1" applyFont="1" applyFill="1"/>
    <xf numFmtId="10" fontId="3" fillId="0" borderId="0" xfId="1" applyNumberFormat="1" applyFont="1" applyFill="1" applyBorder="1"/>
    <xf numFmtId="169" fontId="4" fillId="0" borderId="0" xfId="1" applyNumberFormat="1" applyFont="1" applyFill="1"/>
    <xf numFmtId="0" fontId="4" fillId="0" borderId="5" xfId="1" applyFont="1" applyFill="1" applyBorder="1" applyAlignment="1">
      <alignment horizontal="left"/>
    </xf>
    <xf numFmtId="169" fontId="4" fillId="0" borderId="0" xfId="1" applyNumberFormat="1" applyFont="1" applyFill="1" applyBorder="1"/>
    <xf numFmtId="0" fontId="45" fillId="0" borderId="0" xfId="1" applyFont="1" applyFill="1" applyAlignment="1">
      <alignment wrapText="1"/>
    </xf>
    <xf numFmtId="10" fontId="4" fillId="0" borderId="0" xfId="1" applyNumberFormat="1" applyFont="1" applyFill="1" applyBorder="1" applyAlignment="1">
      <alignment horizontal="right"/>
    </xf>
    <xf numFmtId="0" fontId="19" fillId="0" borderId="8" xfId="1" applyFont="1" applyFill="1" applyBorder="1"/>
    <xf numFmtId="9" fontId="4" fillId="0" borderId="8"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0" xfId="1" applyFont="1" applyFill="1" applyAlignment="1">
      <alignment horizontal="left" wrapText="1"/>
    </xf>
    <xf numFmtId="174" fontId="4" fillId="0" borderId="43" xfId="1" applyNumberFormat="1" applyFont="1" applyFill="1" applyBorder="1" applyAlignment="1">
      <alignment horizontal="right"/>
    </xf>
    <xf numFmtId="175" fontId="4" fillId="0" borderId="43" xfId="1" applyNumberFormat="1" applyFont="1" applyFill="1" applyBorder="1" applyAlignment="1">
      <alignment horizontal="right"/>
    </xf>
    <xf numFmtId="0" fontId="4" fillId="0" borderId="0" xfId="1" applyFont="1" applyFill="1" applyAlignment="1">
      <alignment wrapText="1"/>
    </xf>
    <xf numFmtId="0" fontId="4" fillId="0" borderId="0" xfId="1" applyFont="1" applyFill="1" applyBorder="1" applyAlignment="1">
      <alignment horizontal="right"/>
    </xf>
    <xf numFmtId="0" fontId="3" fillId="0" borderId="0" xfId="1" applyFont="1" applyFill="1" applyAlignment="1">
      <alignment vertical="top"/>
    </xf>
    <xf numFmtId="164" fontId="4" fillId="0" borderId="0" xfId="1" applyNumberFormat="1" applyFont="1" applyFill="1"/>
    <xf numFmtId="9" fontId="19" fillId="0" borderId="0" xfId="1" applyNumberFormat="1" applyFont="1" applyFill="1" applyAlignment="1">
      <alignment vertical="top"/>
    </xf>
    <xf numFmtId="173" fontId="13" fillId="0" borderId="0" xfId="1" applyNumberFormat="1" applyFont="1" applyFill="1" applyBorder="1" applyAlignment="1">
      <alignment horizontal="right"/>
    </xf>
    <xf numFmtId="10" fontId="3" fillId="0" borderId="0" xfId="1" applyNumberFormat="1" applyFont="1" applyFill="1" applyAlignment="1">
      <alignment vertical="top"/>
    </xf>
    <xf numFmtId="169" fontId="3" fillId="0" borderId="0" xfId="1" applyNumberFormat="1" applyFont="1" applyFill="1" applyBorder="1" applyAlignment="1">
      <alignment horizontal="right" wrapText="1"/>
    </xf>
    <xf numFmtId="9" fontId="4" fillId="0" borderId="0" xfId="1" applyNumberFormat="1" applyFont="1" applyFill="1" applyBorder="1" applyAlignment="1">
      <alignment horizontal="right" wrapText="1"/>
    </xf>
    <xf numFmtId="10" fontId="3" fillId="0" borderId="0" xfId="1" applyNumberFormat="1" applyFont="1" applyFill="1" applyBorder="1" applyAlignment="1">
      <alignment vertical="top"/>
    </xf>
    <xf numFmtId="0" fontId="3" fillId="0" borderId="1" xfId="1" applyFont="1" applyFill="1" applyBorder="1" applyAlignment="1">
      <alignment vertical="top"/>
    </xf>
    <xf numFmtId="0" fontId="19" fillId="0" borderId="0" xfId="1" applyFont="1" applyFill="1" applyBorder="1" applyAlignment="1">
      <alignment vertical="top"/>
    </xf>
    <xf numFmtId="164" fontId="7" fillId="0" borderId="0" xfId="1" applyNumberFormat="1" applyFont="1" applyFill="1"/>
    <xf numFmtId="165" fontId="7" fillId="0" borderId="0" xfId="1" applyNumberFormat="1" applyFont="1" applyFill="1"/>
    <xf numFmtId="168" fontId="4" fillId="0" borderId="0" xfId="1" applyNumberFormat="1" applyFont="1" applyFill="1"/>
    <xf numFmtId="164" fontId="4" fillId="0" borderId="0" xfId="1" applyNumberFormat="1" applyFont="1" applyFill="1" applyAlignment="1">
      <alignment horizontal="right"/>
    </xf>
    <xf numFmtId="0" fontId="3" fillId="0" borderId="0" xfId="1" applyFont="1" applyFill="1" applyBorder="1" applyAlignment="1">
      <alignment wrapText="1"/>
    </xf>
    <xf numFmtId="0" fontId="3" fillId="0" borderId="8" xfId="1" applyFont="1" applyFill="1" applyBorder="1" applyAlignment="1">
      <alignment wrapText="1"/>
    </xf>
    <xf numFmtId="170" fontId="12" fillId="0" borderId="0" xfId="1" applyNumberFormat="1" applyFont="1" applyFill="1" applyBorder="1" applyAlignment="1">
      <alignment horizontal="right"/>
    </xf>
    <xf numFmtId="0" fontId="2" fillId="0" borderId="0" xfId="1" applyFont="1" applyFill="1" applyAlignment="1">
      <alignment wrapText="1"/>
    </xf>
    <xf numFmtId="0" fontId="6" fillId="0" borderId="0" xfId="1" applyFont="1" applyFill="1" applyAlignment="1">
      <alignment horizontal="right" wrapText="1"/>
    </xf>
    <xf numFmtId="0" fontId="4" fillId="0" borderId="0" xfId="1" applyFont="1" applyFill="1" applyAlignment="1">
      <alignment horizontal="right" wrapText="1"/>
    </xf>
    <xf numFmtId="9" fontId="4" fillId="0" borderId="0" xfId="1" applyNumberFormat="1" applyFont="1" applyFill="1" applyAlignment="1">
      <alignment horizontal="right"/>
    </xf>
    <xf numFmtId="169" fontId="3" fillId="0" borderId="0" xfId="1" applyNumberFormat="1" applyFont="1" applyFill="1" applyAlignment="1">
      <alignment vertical="top"/>
    </xf>
    <xf numFmtId="3" fontId="4" fillId="0" borderId="0" xfId="1" applyNumberFormat="1" applyFont="1" applyFill="1"/>
    <xf numFmtId="165" fontId="4" fillId="0" borderId="0" xfId="1" applyNumberFormat="1" applyFont="1" applyFill="1" applyAlignment="1">
      <alignment horizontal="right"/>
    </xf>
    <xf numFmtId="168" fontId="4" fillId="0" borderId="0" xfId="1" applyNumberFormat="1" applyFont="1" applyFill="1" applyBorder="1"/>
    <xf numFmtId="9" fontId="4" fillId="0" borderId="5" xfId="1" applyNumberFormat="1" applyFont="1" applyFill="1" applyBorder="1"/>
    <xf numFmtId="164" fontId="4" fillId="0" borderId="0" xfId="1" applyNumberFormat="1" applyFont="1" applyFill="1" applyBorder="1"/>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166" fontId="4" fillId="0" borderId="0" xfId="1" applyNumberFormat="1" applyFont="1" applyFill="1" applyBorder="1" applyAlignment="1">
      <alignment horizontal="left" vertical="center"/>
    </xf>
    <xf numFmtId="169" fontId="3" fillId="0" borderId="0" xfId="1" applyNumberFormat="1" applyFont="1" applyFill="1" applyBorder="1" applyAlignment="1">
      <alignment horizontal="right" vertical="center"/>
    </xf>
    <xf numFmtId="9" fontId="4" fillId="0" borderId="0" xfId="1" applyNumberFormat="1" applyFont="1" applyFill="1" applyBorder="1" applyAlignment="1">
      <alignment horizontal="right" vertical="center"/>
    </xf>
    <xf numFmtId="0" fontId="3" fillId="0" borderId="8" xfId="1" applyFont="1" applyFill="1" applyBorder="1" applyAlignment="1">
      <alignment horizontal="left"/>
    </xf>
    <xf numFmtId="169" fontId="4" fillId="0" borderId="0" xfId="1" applyNumberFormat="1" applyFont="1" applyFill="1" applyBorder="1" applyAlignment="1">
      <alignment horizontal="right" vertical="center"/>
    </xf>
    <xf numFmtId="9" fontId="4" fillId="0" borderId="0" xfId="1" applyNumberFormat="1" applyFont="1" applyFill="1" applyAlignment="1">
      <alignment horizontal="right" vertical="center"/>
    </xf>
    <xf numFmtId="0" fontId="2" fillId="0" borderId="0" xfId="1" applyFont="1" applyFill="1" applyAlignment="1">
      <alignment wrapText="1"/>
    </xf>
    <xf numFmtId="169" fontId="4" fillId="0" borderId="5" xfId="1" applyNumberFormat="1" applyFont="1" applyFill="1" applyBorder="1" applyAlignment="1">
      <alignment horizontal="right"/>
    </xf>
    <xf numFmtId="169" fontId="3" fillId="0" borderId="0" xfId="1" applyNumberFormat="1" applyFont="1" applyFill="1" applyBorder="1" applyAlignment="1">
      <alignment horizontal="right" wrapText="1"/>
    </xf>
    <xf numFmtId="0" fontId="2" fillId="0" borderId="0" xfId="1" applyFont="1" applyFill="1"/>
    <xf numFmtId="169" fontId="4" fillId="0" borderId="0" xfId="1" applyNumberFormat="1" applyFont="1" applyFill="1" applyBorder="1" applyAlignment="1">
      <alignment horizontal="right"/>
    </xf>
    <xf numFmtId="169"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9" fontId="4" fillId="0" borderId="1" xfId="1" applyNumberFormat="1" applyFont="1" applyFill="1" applyBorder="1" applyAlignment="1">
      <alignment horizontal="right"/>
    </xf>
    <xf numFmtId="169" fontId="4" fillId="0" borderId="1" xfId="1" applyNumberFormat="1" applyFont="1" applyFill="1" applyBorder="1" applyAlignment="1">
      <alignment wrapText="1"/>
    </xf>
    <xf numFmtId="0" fontId="4" fillId="0" borderId="8" xfId="1" applyFont="1" applyFill="1" applyBorder="1" applyAlignment="1">
      <alignment horizontal="right"/>
    </xf>
    <xf numFmtId="176" fontId="4" fillId="0" borderId="0" xfId="1" applyNumberFormat="1" applyFont="1" applyFill="1" applyBorder="1" applyAlignment="1">
      <alignment horizontal="left"/>
    </xf>
    <xf numFmtId="9" fontId="4" fillId="0" borderId="8" xfId="4" applyFont="1" applyFill="1" applyBorder="1" applyAlignment="1">
      <alignment horizontal="right"/>
    </xf>
    <xf numFmtId="1" fontId="7" fillId="0" borderId="0" xfId="1" applyNumberFormat="1" applyFont="1" applyFill="1"/>
    <xf numFmtId="169" fontId="7" fillId="0" borderId="0" xfId="1" applyNumberFormat="1" applyFont="1" applyFill="1"/>
    <xf numFmtId="9" fontId="4" fillId="0" borderId="5" xfId="4" applyFont="1" applyFill="1" applyBorder="1" applyAlignment="1">
      <alignment horizontal="right"/>
    </xf>
    <xf numFmtId="9" fontId="4" fillId="0" borderId="0" xfId="4" applyFont="1" applyFill="1" applyBorder="1" applyAlignment="1">
      <alignment horizontal="right"/>
    </xf>
    <xf numFmtId="9" fontId="4" fillId="0" borderId="44" xfId="4" applyFont="1" applyFill="1" applyBorder="1" applyAlignment="1">
      <alignment horizontal="right"/>
    </xf>
    <xf numFmtId="49" fontId="4" fillId="0" borderId="0" xfId="1" applyNumberFormat="1" applyFont="1" applyFill="1" applyBorder="1" applyAlignment="1">
      <alignment horizontal="left"/>
    </xf>
    <xf numFmtId="49" fontId="4" fillId="0" borderId="46" xfId="1" applyNumberFormat="1" applyFont="1" applyFill="1" applyBorder="1" applyAlignment="1">
      <alignment horizontal="left"/>
    </xf>
    <xf numFmtId="0" fontId="4" fillId="0" borderId="46" xfId="1" applyFont="1" applyFill="1" applyBorder="1" applyAlignment="1">
      <alignment horizontal="left"/>
    </xf>
    <xf numFmtId="169" fontId="3" fillId="0" borderId="46" xfId="1" applyNumberFormat="1" applyFont="1" applyFill="1" applyBorder="1" applyAlignment="1">
      <alignment horizontal="right"/>
    </xf>
    <xf numFmtId="169" fontId="4" fillId="0" borderId="46" xfId="1" applyNumberFormat="1" applyFont="1" applyFill="1" applyBorder="1" applyAlignment="1">
      <alignment horizontal="right"/>
    </xf>
    <xf numFmtId="9" fontId="4" fillId="0" borderId="46" xfId="1" applyNumberFormat="1" applyFont="1" applyFill="1" applyBorder="1" applyAlignment="1">
      <alignment horizontal="right"/>
    </xf>
    <xf numFmtId="165" fontId="4" fillId="0" borderId="46" xfId="1" applyNumberFormat="1" applyFont="1" applyFill="1" applyBorder="1" applyAlignment="1">
      <alignment horizontal="right"/>
    </xf>
    <xf numFmtId="49" fontId="4" fillId="0" borderId="45" xfId="1" applyNumberFormat="1" applyFont="1" applyFill="1" applyBorder="1" applyAlignment="1">
      <alignment horizontal="left"/>
    </xf>
    <xf numFmtId="0" fontId="4" fillId="0" borderId="45" xfId="1" applyFont="1" applyFill="1" applyBorder="1" applyAlignment="1">
      <alignment horizontal="left"/>
    </xf>
    <xf numFmtId="169" fontId="3" fillId="0" borderId="45" xfId="1" applyNumberFormat="1" applyFont="1" applyFill="1" applyBorder="1" applyAlignment="1">
      <alignment horizontal="right"/>
    </xf>
    <xf numFmtId="169" fontId="4" fillId="0" borderId="45" xfId="1" applyNumberFormat="1" applyFont="1" applyFill="1" applyBorder="1" applyAlignment="1">
      <alignment horizontal="right"/>
    </xf>
    <xf numFmtId="9" fontId="4" fillId="0" borderId="45" xfId="1" applyNumberFormat="1" applyFont="1" applyFill="1" applyBorder="1" applyAlignment="1">
      <alignment horizontal="right"/>
    </xf>
    <xf numFmtId="165" fontId="4" fillId="0" borderId="45" xfId="1" applyNumberFormat="1" applyFont="1" applyFill="1" applyBorder="1" applyAlignment="1">
      <alignment horizontal="right"/>
    </xf>
    <xf numFmtId="174" fontId="4" fillId="0" borderId="46" xfId="1" applyNumberFormat="1" applyFont="1" applyFill="1" applyBorder="1" applyAlignment="1">
      <alignment horizontal="right"/>
    </xf>
    <xf numFmtId="175" fontId="4" fillId="0" borderId="46" xfId="1" applyNumberFormat="1" applyFont="1" applyFill="1" applyBorder="1" applyAlignment="1">
      <alignment horizontal="right"/>
    </xf>
    <xf numFmtId="169" fontId="3" fillId="0" borderId="46" xfId="1" applyNumberFormat="1" applyFont="1" applyFill="1" applyBorder="1" applyAlignment="1">
      <alignment horizontal="right" wrapText="1"/>
    </xf>
    <xf numFmtId="169" fontId="3" fillId="0" borderId="45" xfId="1" applyNumberFormat="1" applyFont="1" applyFill="1" applyBorder="1" applyAlignment="1">
      <alignment horizontal="right" wrapText="1"/>
    </xf>
    <xf numFmtId="9" fontId="4" fillId="0" borderId="45" xfId="4" applyFont="1" applyFill="1" applyBorder="1" applyAlignment="1">
      <alignment horizontal="right"/>
    </xf>
    <xf numFmtId="169" fontId="4" fillId="0" borderId="44" xfId="1" applyNumberFormat="1" applyFont="1" applyFill="1" applyBorder="1" applyAlignment="1">
      <alignment horizontal="right" wrapText="1"/>
    </xf>
    <xf numFmtId="0" fontId="2" fillId="0" borderId="0" xfId="1" applyFont="1" applyFill="1" applyAlignment="1">
      <alignment horizontal="left" wrapText="1"/>
    </xf>
    <xf numFmtId="0" fontId="2" fillId="0" borderId="0" xfId="1" applyFont="1" applyFill="1" applyAlignment="1">
      <alignment horizontal="left"/>
    </xf>
    <xf numFmtId="0" fontId="2" fillId="0" borderId="0" xfId="1" applyFont="1" applyFill="1" applyAlignment="1">
      <alignment wrapText="1"/>
    </xf>
    <xf numFmtId="0" fontId="3" fillId="0" borderId="1" xfId="1" applyFont="1" applyFill="1" applyBorder="1" applyAlignment="1">
      <alignment horizontal="left" vertical="center"/>
    </xf>
    <xf numFmtId="0" fontId="3" fillId="0" borderId="0" xfId="1" applyFont="1" applyFill="1" applyBorder="1" applyAlignment="1">
      <alignment horizontal="left" vertical="center"/>
    </xf>
    <xf numFmtId="0" fontId="3" fillId="0" borderId="5"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4" fillId="0" borderId="5"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4" fillId="0" borderId="5" xfId="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3" fontId="3" fillId="0" borderId="3" xfId="1" applyNumberFormat="1" applyFont="1" applyFill="1" applyBorder="1" applyAlignment="1">
      <alignment horizontal="center" vertical="center" wrapText="1"/>
    </xf>
    <xf numFmtId="0" fontId="3" fillId="0" borderId="0" xfId="1" applyFont="1" applyFill="1" applyAlignment="1">
      <alignment wrapText="1"/>
    </xf>
    <xf numFmtId="0" fontId="4" fillId="0" borderId="0" xfId="1" applyFont="1" applyFill="1" applyAlignment="1">
      <alignment wrapText="1"/>
    </xf>
    <xf numFmtId="0" fontId="3" fillId="0" borderId="3" xfId="1" applyFont="1" applyFill="1" applyBorder="1" applyAlignment="1">
      <alignment horizontal="center"/>
    </xf>
    <xf numFmtId="2" fontId="2" fillId="0" borderId="0" xfId="1" applyNumberFormat="1" applyFont="1" applyFill="1" applyAlignment="1">
      <alignment horizontal="left" wrapText="1"/>
    </xf>
    <xf numFmtId="2" fontId="6" fillId="0" borderId="0" xfId="1" applyNumberFormat="1" applyFont="1" applyFill="1" applyAlignment="1">
      <alignment horizontal="left" wrapText="1"/>
    </xf>
    <xf numFmtId="0" fontId="3" fillId="0" borderId="5" xfId="1" applyFont="1" applyFill="1" applyBorder="1" applyAlignment="1">
      <alignment horizontal="right" vertical="center" wrapText="1"/>
    </xf>
    <xf numFmtId="0" fontId="3" fillId="0" borderId="1" xfId="1" applyFont="1" applyFill="1" applyBorder="1" applyAlignment="1">
      <alignment horizontal="center"/>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2" fontId="6" fillId="0" borderId="0" xfId="0" applyNumberFormat="1" applyFont="1" applyFill="1" applyAlignment="1">
      <alignment horizontal="left" wrapText="1"/>
    </xf>
    <xf numFmtId="0" fontId="6" fillId="0" borderId="0" xfId="0" applyFont="1" applyFill="1" applyAlignment="1">
      <alignment wrapText="1"/>
    </xf>
    <xf numFmtId="0" fontId="4" fillId="0" borderId="0" xfId="0" applyFont="1" applyFill="1" applyAlignment="1">
      <alignment wrapText="1"/>
    </xf>
    <xf numFmtId="0" fontId="8" fillId="0" borderId="0" xfId="0" applyFont="1" applyFill="1" applyAlignment="1">
      <alignment wrapText="1"/>
    </xf>
    <xf numFmtId="0" fontId="9" fillId="0" borderId="0" xfId="0" applyFont="1" applyFill="1" applyAlignment="1">
      <alignment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3" fillId="0" borderId="3" xfId="0" applyFont="1" applyFill="1" applyBorder="1" applyAlignment="1">
      <alignment horizontal="center"/>
    </xf>
    <xf numFmtId="0" fontId="3" fillId="0" borderId="1"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6" fillId="0" borderId="0" xfId="0" applyFont="1" applyFill="1" applyAlignment="1">
      <alignment horizontal="left" wrapText="1"/>
    </xf>
    <xf numFmtId="0" fontId="3"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2" fillId="2" borderId="18" xfId="0" applyFont="1" applyFill="1" applyBorder="1" applyAlignment="1">
      <alignment horizontal="center" vertical="top" wrapText="1"/>
    </xf>
    <xf numFmtId="0" fontId="22" fillId="2" borderId="30" xfId="0" applyFont="1" applyFill="1" applyBorder="1" applyAlignment="1">
      <alignment horizontal="center" vertical="top" wrapText="1"/>
    </xf>
    <xf numFmtId="0" fontId="22" fillId="2" borderId="19" xfId="0" applyFont="1" applyFill="1" applyBorder="1" applyAlignment="1">
      <alignment horizontal="center" vertical="top" wrapText="1"/>
    </xf>
    <xf numFmtId="0" fontId="22" fillId="2" borderId="21" xfId="0" applyFont="1" applyFill="1" applyBorder="1" applyAlignment="1">
      <alignment horizontal="center" vertical="top" wrapText="1"/>
    </xf>
    <xf numFmtId="0" fontId="22" fillId="2" borderId="0" xfId="0" applyFont="1" applyFill="1" applyBorder="1" applyAlignment="1">
      <alignment horizontal="center" vertical="top" wrapText="1"/>
    </xf>
    <xf numFmtId="0" fontId="22" fillId="2" borderId="16" xfId="0" applyFont="1" applyFill="1" applyBorder="1" applyAlignment="1">
      <alignment horizontal="center" vertical="top" wrapText="1"/>
    </xf>
    <xf numFmtId="0" fontId="22" fillId="2" borderId="22" xfId="0" applyFont="1" applyFill="1" applyBorder="1" applyAlignment="1">
      <alignment horizontal="center" vertical="top" wrapText="1"/>
    </xf>
    <xf numFmtId="0" fontId="22" fillId="2" borderId="17" xfId="0" applyFont="1" applyFill="1" applyBorder="1" applyAlignment="1">
      <alignment horizontal="center" vertical="top" wrapText="1"/>
    </xf>
    <xf numFmtId="0" fontId="22" fillId="2" borderId="15" xfId="0" applyFont="1" applyFill="1" applyBorder="1" applyAlignment="1">
      <alignment horizontal="center" vertical="top" wrapText="1"/>
    </xf>
    <xf numFmtId="0" fontId="22" fillId="2" borderId="24"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7" xfId="0" applyFont="1" applyFill="1" applyBorder="1" applyAlignment="1">
      <alignment horizontal="left" vertical="top" wrapText="1"/>
    </xf>
    <xf numFmtId="0" fontId="22" fillId="2" borderId="31" xfId="0" applyFont="1" applyFill="1" applyBorder="1" applyAlignment="1">
      <alignment horizontal="left" vertical="top" wrapText="1"/>
    </xf>
    <xf numFmtId="0" fontId="22" fillId="2" borderId="28" xfId="0" applyFont="1" applyFill="1" applyBorder="1" applyAlignment="1">
      <alignment horizontal="left" vertical="top" wrapText="1"/>
    </xf>
    <xf numFmtId="0" fontId="22" fillId="2" borderId="29" xfId="0" applyFont="1" applyFill="1" applyBorder="1" applyAlignment="1">
      <alignment horizontal="left" vertical="top" wrapText="1"/>
    </xf>
    <xf numFmtId="0" fontId="22" fillId="2" borderId="23" xfId="0" applyFont="1" applyFill="1" applyBorder="1" applyAlignment="1">
      <alignment horizontal="left" vertical="top" wrapText="1"/>
    </xf>
    <xf numFmtId="0" fontId="22" fillId="2" borderId="25"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32" xfId="0" applyFont="1" applyFill="1" applyBorder="1" applyAlignment="1">
      <alignment horizontal="left" vertical="top" wrapText="1"/>
    </xf>
    <xf numFmtId="0" fontId="22" fillId="0" borderId="18"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0"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2"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19" fillId="0" borderId="2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28" xfId="0" applyFont="1" applyFill="1" applyBorder="1" applyAlignment="1">
      <alignment horizontal="left" vertical="top" wrapText="1"/>
    </xf>
    <xf numFmtId="0" fontId="24" fillId="0" borderId="29"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27" xfId="0" applyFont="1" applyFill="1" applyBorder="1" applyAlignment="1">
      <alignment horizontal="left" vertical="top" wrapText="1"/>
    </xf>
    <xf numFmtId="0" fontId="24" fillId="0" borderId="31" xfId="0" applyFont="1" applyFill="1" applyBorder="1" applyAlignment="1">
      <alignment horizontal="left" vertical="top" wrapText="1"/>
    </xf>
    <xf numFmtId="0" fontId="24" fillId="0" borderId="28"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23"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31" xfId="0" applyFont="1" applyFill="1" applyBorder="1" applyAlignment="1">
      <alignment horizontal="left" vertical="top" wrapText="1"/>
    </xf>
    <xf numFmtId="0" fontId="22" fillId="0" borderId="2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22" fillId="2" borderId="37" xfId="0" applyFont="1" applyFill="1" applyBorder="1" applyAlignment="1">
      <alignment horizontal="left" vertical="top" wrapText="1"/>
    </xf>
    <xf numFmtId="0" fontId="22" fillId="2" borderId="39" xfId="0" applyFont="1" applyFill="1" applyBorder="1" applyAlignment="1">
      <alignment horizontal="left" vertical="top" wrapText="1"/>
    </xf>
    <xf numFmtId="0" fontId="22" fillId="2" borderId="33" xfId="0" applyFont="1" applyFill="1" applyBorder="1" applyAlignment="1">
      <alignment horizontal="left" vertical="top" wrapText="1"/>
    </xf>
    <xf numFmtId="0" fontId="22" fillId="2" borderId="40" xfId="0" applyFont="1" applyFill="1" applyBorder="1" applyAlignment="1">
      <alignment horizontal="left" vertical="top" wrapText="1"/>
    </xf>
    <xf numFmtId="0" fontId="22" fillId="2" borderId="34" xfId="0" applyFont="1" applyFill="1" applyBorder="1" applyAlignment="1">
      <alignment horizontal="center" vertical="top" wrapText="1"/>
    </xf>
    <xf numFmtId="0" fontId="22" fillId="2" borderId="35" xfId="0" applyFont="1" applyFill="1" applyBorder="1" applyAlignment="1">
      <alignment horizontal="center" vertical="top" wrapText="1"/>
    </xf>
    <xf numFmtId="0" fontId="29" fillId="0" borderId="1" xfId="1" applyFont="1" applyFill="1" applyBorder="1" applyAlignment="1">
      <alignment horizontal="right" vertical="center" wrapText="1"/>
    </xf>
    <xf numFmtId="0" fontId="29" fillId="0" borderId="0" xfId="1" applyFont="1" applyFill="1" applyBorder="1" applyAlignment="1">
      <alignment horizontal="right" vertical="center" wrapText="1"/>
    </xf>
    <xf numFmtId="0" fontId="27" fillId="0" borderId="3" xfId="1" applyFont="1" applyFill="1" applyBorder="1" applyAlignment="1">
      <alignment horizontal="center"/>
    </xf>
    <xf numFmtId="0" fontId="29" fillId="0" borderId="3" xfId="1" applyFont="1" applyFill="1" applyBorder="1" applyAlignment="1">
      <alignment horizontal="center"/>
    </xf>
    <xf numFmtId="0" fontId="22" fillId="2" borderId="42" xfId="0" applyFont="1" applyFill="1" applyBorder="1" applyAlignment="1">
      <alignment horizontal="left" vertical="top" wrapText="1"/>
    </xf>
  </cellXfs>
  <cellStyles count="9">
    <cellStyle name="Hyperlink" xfId="3" builtinId="8"/>
    <cellStyle name="Hyperlink 3" xfId="5"/>
    <cellStyle name="Normal" xfId="0" builtinId="0"/>
    <cellStyle name="Normal 2" xfId="1"/>
    <cellStyle name="Normal 3" xfId="2"/>
    <cellStyle name="Normal 4" xfId="8"/>
    <cellStyle name="Normal_2010.03.11 Tables - Crown (Q4 09)" xfId="6"/>
    <cellStyle name="Percent" xfId="4"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my58l\Local%20Settings\Temporary%20Internet%20Files\OLK4F\Interpreter%20Off%20Contract%20Booking%20Data%20Return%2013-14%20South%20Wes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completion"/>
      <sheetName val="Drop-down lists"/>
      <sheetName val="Sheet3"/>
    </sheetNames>
    <sheetDataSet>
      <sheetData sheetId="0" refreshError="1"/>
      <sheetData sheetId="1">
        <row r="2">
          <cell r="D2" t="str">
            <v>Acholi</v>
          </cell>
        </row>
        <row r="3">
          <cell r="D3" t="str">
            <v>Afrikaans</v>
          </cell>
        </row>
        <row r="4">
          <cell r="D4" t="str">
            <v>Akan</v>
          </cell>
        </row>
        <row r="5">
          <cell r="D5" t="str">
            <v>Albanian</v>
          </cell>
        </row>
        <row r="6">
          <cell r="D6" t="str">
            <v>Albanian (Kosovo)</v>
          </cell>
        </row>
        <row r="7">
          <cell r="D7" t="str">
            <v>Algerian</v>
          </cell>
        </row>
        <row r="8">
          <cell r="D8" t="str">
            <v>Amharic</v>
          </cell>
        </row>
        <row r="9">
          <cell r="D9" t="str">
            <v>Arabic</v>
          </cell>
        </row>
        <row r="10">
          <cell r="D10" t="str">
            <v>Arabic (Classical)</v>
          </cell>
        </row>
        <row r="11">
          <cell r="D11" t="str">
            <v>Arabic (Modern Standard)</v>
          </cell>
        </row>
        <row r="12">
          <cell r="D12" t="str">
            <v>Arabic (North African)</v>
          </cell>
        </row>
        <row r="13">
          <cell r="D13" t="str">
            <v>Arakanese</v>
          </cell>
        </row>
        <row r="14">
          <cell r="D14" t="str">
            <v>Aramaic</v>
          </cell>
        </row>
        <row r="15">
          <cell r="D15" t="str">
            <v>Armenian</v>
          </cell>
        </row>
        <row r="16">
          <cell r="D16" t="str">
            <v>Azerbaijani (North)</v>
          </cell>
        </row>
        <row r="17">
          <cell r="D17" t="str">
            <v>Azerbaijani (Southern)</v>
          </cell>
        </row>
        <row r="18">
          <cell r="D18" t="str">
            <v>Ashanti</v>
          </cell>
        </row>
        <row r="19">
          <cell r="D19" t="str">
            <v>Assyrian</v>
          </cell>
        </row>
        <row r="20">
          <cell r="D20" t="str">
            <v>Azari</v>
          </cell>
        </row>
        <row r="21">
          <cell r="D21" t="str">
            <v>Azeri</v>
          </cell>
        </row>
        <row r="22">
          <cell r="D22" t="str">
            <v>Babar</v>
          </cell>
        </row>
        <row r="23">
          <cell r="D23" t="str">
            <v>Bajan</v>
          </cell>
        </row>
        <row r="24">
          <cell r="D24" t="str">
            <v>Bajuni</v>
          </cell>
        </row>
        <row r="25">
          <cell r="D25" t="str">
            <v>Balochi</v>
          </cell>
        </row>
        <row r="26">
          <cell r="D26" t="str">
            <v>Balochi (Eastern)</v>
          </cell>
        </row>
        <row r="27">
          <cell r="D27" t="str">
            <v>Balochi (Southern)</v>
          </cell>
        </row>
        <row r="28">
          <cell r="D28" t="str">
            <v>Balochi (Western)</v>
          </cell>
        </row>
        <row r="29">
          <cell r="D29" t="str">
            <v>Bamanankan</v>
          </cell>
        </row>
        <row r="30">
          <cell r="D30" t="str">
            <v>Bambara</v>
          </cell>
        </row>
        <row r="31">
          <cell r="D31" t="str">
            <v>Basque</v>
          </cell>
        </row>
        <row r="32">
          <cell r="D32" t="str">
            <v>Belarussian</v>
          </cell>
        </row>
        <row r="33">
          <cell r="D33" t="str">
            <v>Bemba Zambian</v>
          </cell>
        </row>
        <row r="34">
          <cell r="D34" t="str">
            <v>Bengali</v>
          </cell>
        </row>
        <row r="35">
          <cell r="D35" t="str">
            <v>Bengali (Deaf Mute and Sign)</v>
          </cell>
        </row>
        <row r="36">
          <cell r="D36" t="str">
            <v>Berber</v>
          </cell>
        </row>
        <row r="37">
          <cell r="D37" t="str">
            <v>Bilen</v>
          </cell>
        </row>
        <row r="38">
          <cell r="D38" t="str">
            <v>Bisyan</v>
          </cell>
        </row>
        <row r="39">
          <cell r="D39" t="str">
            <v>Bosnian</v>
          </cell>
        </row>
        <row r="40">
          <cell r="D40" t="str">
            <v>Bravanese</v>
          </cell>
        </row>
        <row r="41">
          <cell r="D41" t="str">
            <v>BSL</v>
          </cell>
        </row>
        <row r="42">
          <cell r="D42" t="str">
            <v>Bulgarian</v>
          </cell>
        </row>
        <row r="43">
          <cell r="D43" t="str">
            <v>Burmese</v>
          </cell>
        </row>
        <row r="44">
          <cell r="D44" t="str">
            <v>Cambodian</v>
          </cell>
        </row>
        <row r="45">
          <cell r="D45" t="str">
            <v>Cantonese</v>
          </cell>
        </row>
        <row r="46">
          <cell r="D46" t="str">
            <v>Catalan</v>
          </cell>
        </row>
        <row r="47">
          <cell r="D47" t="str">
            <v>Cebuano</v>
          </cell>
        </row>
        <row r="48">
          <cell r="D48" t="str">
            <v>Chechen</v>
          </cell>
        </row>
        <row r="49">
          <cell r="D49" t="str">
            <v>Chichewa</v>
          </cell>
        </row>
        <row r="50">
          <cell r="D50" t="str">
            <v>Chin</v>
          </cell>
        </row>
        <row r="51">
          <cell r="D51" t="str">
            <v>Creole</v>
          </cell>
        </row>
        <row r="52">
          <cell r="D52" t="str">
            <v>Creole (English)</v>
          </cell>
        </row>
        <row r="53">
          <cell r="D53" t="str">
            <v>Creole (French)</v>
          </cell>
        </row>
        <row r="54">
          <cell r="D54" t="str">
            <v>Croatian</v>
          </cell>
        </row>
        <row r="55">
          <cell r="D55" t="str">
            <v>Czech</v>
          </cell>
        </row>
        <row r="56">
          <cell r="D56" t="str">
            <v>Danish</v>
          </cell>
        </row>
        <row r="57">
          <cell r="D57" t="str">
            <v>Dari</v>
          </cell>
        </row>
        <row r="58">
          <cell r="D58" t="str">
            <v>Dari (Afghan)</v>
          </cell>
        </row>
        <row r="59">
          <cell r="D59" t="str">
            <v>Dari (Iranian)</v>
          </cell>
        </row>
        <row r="60">
          <cell r="D60" t="str">
            <v>Deafblind (BSL, hands on/hand under hand)</v>
          </cell>
        </row>
        <row r="61">
          <cell r="D61" t="str">
            <v>Deafblind (BSL, visual frame)</v>
          </cell>
        </row>
        <row r="62">
          <cell r="D62" t="str">
            <v>Deafblind (clearspeech communicator)</v>
          </cell>
        </row>
        <row r="63">
          <cell r="D63" t="str">
            <v>Deafblind (manual)</v>
          </cell>
        </row>
        <row r="64">
          <cell r="D64" t="str">
            <v>Dinka (Northwestern)</v>
          </cell>
        </row>
        <row r="65">
          <cell r="D65" t="str">
            <v>Dioula</v>
          </cell>
        </row>
        <row r="66">
          <cell r="D66" t="str">
            <v>Dutch</v>
          </cell>
        </row>
        <row r="67">
          <cell r="D67" t="str">
            <v>Ebu</v>
          </cell>
        </row>
        <row r="68">
          <cell r="D68" t="str">
            <v>Edo</v>
          </cell>
        </row>
        <row r="69">
          <cell r="D69" t="str">
            <v>Efik</v>
          </cell>
        </row>
        <row r="70">
          <cell r="D70" t="str">
            <v>English (Pidgin)</v>
          </cell>
        </row>
        <row r="71">
          <cell r="D71" t="str">
            <v>English (US)</v>
          </cell>
        </row>
        <row r="72">
          <cell r="D72" t="str">
            <v>Eritrean</v>
          </cell>
        </row>
        <row r="73">
          <cell r="D73" t="str">
            <v>Estonian</v>
          </cell>
        </row>
        <row r="74">
          <cell r="D74" t="str">
            <v>Ethiopian</v>
          </cell>
        </row>
        <row r="75">
          <cell r="D75" t="str">
            <v>Ewe</v>
          </cell>
        </row>
        <row r="76">
          <cell r="D76" t="str">
            <v>Fanti</v>
          </cell>
        </row>
        <row r="77">
          <cell r="D77" t="str">
            <v>Faroese</v>
          </cell>
        </row>
        <row r="78">
          <cell r="D78" t="str">
            <v>Farsi</v>
          </cell>
        </row>
        <row r="79">
          <cell r="D79" t="str">
            <v>Filipino</v>
          </cell>
        </row>
        <row r="80">
          <cell r="D80" t="str">
            <v>Finnish</v>
          </cell>
        </row>
        <row r="81">
          <cell r="D81" t="str">
            <v>Flemish</v>
          </cell>
        </row>
        <row r="82">
          <cell r="D82" t="str">
            <v>French</v>
          </cell>
        </row>
        <row r="83">
          <cell r="D83" t="str">
            <v>French (Algerian)</v>
          </cell>
        </row>
        <row r="84">
          <cell r="D84" t="str">
            <v>French (Arabic)</v>
          </cell>
        </row>
        <row r="85">
          <cell r="D85" t="str">
            <v>French (Belgium)</v>
          </cell>
        </row>
        <row r="86">
          <cell r="D86" t="str">
            <v>French (Canada)</v>
          </cell>
        </row>
        <row r="87">
          <cell r="D87" t="str">
            <v>French (Congolese)</v>
          </cell>
        </row>
        <row r="88">
          <cell r="D88" t="str">
            <v>Fula</v>
          </cell>
        </row>
        <row r="89">
          <cell r="D89" t="str">
            <v>Fulah</v>
          </cell>
        </row>
        <row r="90">
          <cell r="D90" t="str">
            <v>Ga</v>
          </cell>
        </row>
        <row r="91">
          <cell r="D91" t="str">
            <v>Garze</v>
          </cell>
        </row>
        <row r="92">
          <cell r="D92" t="str">
            <v>Georgian</v>
          </cell>
        </row>
        <row r="93">
          <cell r="D93" t="str">
            <v>German</v>
          </cell>
        </row>
        <row r="94">
          <cell r="D94" t="str">
            <v>German (Austria)</v>
          </cell>
        </row>
        <row r="95">
          <cell r="D95" t="str">
            <v>German (Swiss)</v>
          </cell>
        </row>
        <row r="96">
          <cell r="D96" t="str">
            <v>Gorani</v>
          </cell>
        </row>
        <row r="97">
          <cell r="D97" t="str">
            <v>Greek</v>
          </cell>
        </row>
        <row r="98">
          <cell r="D98" t="str">
            <v>GuaranA (Ava)</v>
          </cell>
        </row>
        <row r="99">
          <cell r="D99" t="str">
            <v>Gujarati</v>
          </cell>
        </row>
        <row r="100">
          <cell r="D100" t="str">
            <v>Gurung</v>
          </cell>
        </row>
        <row r="101">
          <cell r="D101" t="str">
            <v>Hakka</v>
          </cell>
        </row>
        <row r="102">
          <cell r="D102" t="str">
            <v>Hausa</v>
          </cell>
        </row>
        <row r="103">
          <cell r="D103" t="str">
            <v>Hazaragi</v>
          </cell>
        </row>
        <row r="104">
          <cell r="D104" t="str">
            <v>Hebrew</v>
          </cell>
        </row>
        <row r="105">
          <cell r="D105" t="str">
            <v>Herero</v>
          </cell>
        </row>
        <row r="106">
          <cell r="D106" t="str">
            <v>Hindi</v>
          </cell>
        </row>
        <row r="107">
          <cell r="D107" t="str">
            <v>Hindko</v>
          </cell>
        </row>
        <row r="108">
          <cell r="D108" t="str">
            <v>Hungarian</v>
          </cell>
        </row>
        <row r="109">
          <cell r="D109" t="str">
            <v>Ibibio</v>
          </cell>
        </row>
        <row r="110">
          <cell r="D110" t="str">
            <v>Idoma</v>
          </cell>
        </row>
        <row r="111">
          <cell r="D111" t="str">
            <v>Igbanke</v>
          </cell>
        </row>
        <row r="112">
          <cell r="D112" t="str">
            <v>Igbo</v>
          </cell>
        </row>
        <row r="113">
          <cell r="D113" t="str">
            <v>Ilocano</v>
          </cell>
        </row>
        <row r="114">
          <cell r="D114" t="str">
            <v>Indonesian</v>
          </cell>
        </row>
        <row r="115">
          <cell r="D115" t="str">
            <v>Ishan/Esun Ewohiri Dialect</v>
          </cell>
        </row>
        <row r="116">
          <cell r="D116" t="str">
            <v>Italian</v>
          </cell>
        </row>
        <row r="117">
          <cell r="D117" t="str">
            <v>Jamaican Patois</v>
          </cell>
        </row>
        <row r="118">
          <cell r="D118" t="str">
            <v>Japanese</v>
          </cell>
        </row>
        <row r="119">
          <cell r="D119" t="str">
            <v>Javanese</v>
          </cell>
        </row>
        <row r="120">
          <cell r="D120" t="str">
            <v>Jola-Fonyi</v>
          </cell>
        </row>
        <row r="121">
          <cell r="D121" t="str">
            <v>Kachi</v>
          </cell>
        </row>
        <row r="122">
          <cell r="D122" t="str">
            <v>Kannada</v>
          </cell>
        </row>
        <row r="123">
          <cell r="D123" t="str">
            <v>Kashmiri</v>
          </cell>
        </row>
        <row r="124">
          <cell r="D124" t="str">
            <v>Khmer</v>
          </cell>
        </row>
        <row r="125">
          <cell r="D125" t="str">
            <v>Kibajuni</v>
          </cell>
        </row>
        <row r="126">
          <cell r="D126" t="str">
            <v>Kikongo</v>
          </cell>
        </row>
        <row r="127">
          <cell r="D127" t="str">
            <v>Kikuyu</v>
          </cell>
        </row>
        <row r="128">
          <cell r="D128" t="str">
            <v>Kinyamurenge Kinyarwanda</v>
          </cell>
        </row>
        <row r="129">
          <cell r="D129" t="str">
            <v>Kirundi</v>
          </cell>
        </row>
        <row r="130">
          <cell r="D130" t="str">
            <v>Kiswahili</v>
          </cell>
        </row>
        <row r="131">
          <cell r="D131" t="str">
            <v>Konkani</v>
          </cell>
        </row>
        <row r="132">
          <cell r="D132" t="str">
            <v>Kosovan</v>
          </cell>
        </row>
        <row r="133">
          <cell r="D133" t="str">
            <v>Korean</v>
          </cell>
        </row>
        <row r="134">
          <cell r="D134" t="str">
            <v>Kpelle</v>
          </cell>
        </row>
        <row r="135">
          <cell r="D135" t="str">
            <v>Kreo</v>
          </cell>
        </row>
        <row r="136">
          <cell r="D136" t="str">
            <v>Kurdish (Bahdini)</v>
          </cell>
        </row>
        <row r="137">
          <cell r="D137" t="str">
            <v>Kurdish (Kahor)</v>
          </cell>
        </row>
        <row r="138">
          <cell r="D138" t="str">
            <v>Kurdish (Kurmanji)</v>
          </cell>
        </row>
        <row r="139">
          <cell r="D139" t="str">
            <v>Kurdish (Sorani)</v>
          </cell>
        </row>
        <row r="140">
          <cell r="D140" t="str">
            <v>Kurdish (Zaza)</v>
          </cell>
        </row>
        <row r="141">
          <cell r="D141" t="str">
            <v>Kutchi</v>
          </cell>
        </row>
        <row r="142">
          <cell r="D142" t="str">
            <v>Lao</v>
          </cell>
        </row>
        <row r="143">
          <cell r="D143" t="str">
            <v>Latvian</v>
          </cell>
        </row>
        <row r="144">
          <cell r="D144" t="str">
            <v>Lingala</v>
          </cell>
        </row>
        <row r="145">
          <cell r="D145" t="str">
            <v>Lipspeak English</v>
          </cell>
        </row>
        <row r="146">
          <cell r="D146" t="str">
            <v>Lithuanian</v>
          </cell>
        </row>
        <row r="147">
          <cell r="D147" t="str">
            <v>Luo</v>
          </cell>
        </row>
        <row r="148">
          <cell r="D148" t="str">
            <v>Luganda</v>
          </cell>
        </row>
        <row r="149">
          <cell r="D149" t="str">
            <v>Macedonian</v>
          </cell>
        </row>
        <row r="150">
          <cell r="D150" t="str">
            <v>Macedonian (Gorani)</v>
          </cell>
        </row>
        <row r="151">
          <cell r="D151" t="str">
            <v>Malagasy</v>
          </cell>
        </row>
        <row r="152">
          <cell r="D152" t="str">
            <v>Malagu</v>
          </cell>
        </row>
        <row r="153">
          <cell r="D153" t="str">
            <v>Malike</v>
          </cell>
        </row>
        <row r="154">
          <cell r="D154" t="str">
            <v>Malay</v>
          </cell>
        </row>
        <row r="155">
          <cell r="D155" t="str">
            <v>Malayalam</v>
          </cell>
        </row>
        <row r="156">
          <cell r="D156" t="str">
            <v>Maldivian</v>
          </cell>
        </row>
        <row r="157">
          <cell r="D157" t="str">
            <v>Malinke</v>
          </cell>
        </row>
        <row r="158">
          <cell r="D158" t="str">
            <v>Maltese</v>
          </cell>
        </row>
        <row r="159">
          <cell r="D159" t="str">
            <v>Mandarin</v>
          </cell>
        </row>
        <row r="160">
          <cell r="D160" t="str">
            <v>Mandingo</v>
          </cell>
        </row>
        <row r="161">
          <cell r="D161" t="str">
            <v>Maldinka</v>
          </cell>
        </row>
        <row r="162">
          <cell r="D162" t="str">
            <v>Maninka</v>
          </cell>
        </row>
        <row r="163">
          <cell r="D163" t="str">
            <v>Marathi</v>
          </cell>
        </row>
        <row r="164">
          <cell r="D164" t="str">
            <v>Masalit</v>
          </cell>
        </row>
        <row r="165">
          <cell r="D165" t="str">
            <v>Mauritian (Creole)</v>
          </cell>
        </row>
        <row r="166">
          <cell r="D166" t="str">
            <v>Mende</v>
          </cell>
        </row>
        <row r="167">
          <cell r="D167" t="str">
            <v>Mirpuri</v>
          </cell>
        </row>
        <row r="168">
          <cell r="D168" t="str">
            <v>Mongolian</v>
          </cell>
        </row>
        <row r="169">
          <cell r="D169" t="str">
            <v>Ndebele</v>
          </cell>
        </row>
        <row r="170">
          <cell r="D170" t="str">
            <v>Ndebele (Northern)</v>
          </cell>
        </row>
        <row r="171">
          <cell r="D171" t="str">
            <v>Ndebele (Southern)</v>
          </cell>
        </row>
        <row r="172">
          <cell r="D172" t="str">
            <v>Nepalese</v>
          </cell>
        </row>
        <row r="173">
          <cell r="D173" t="str">
            <v>Norwegian</v>
          </cell>
        </row>
        <row r="174">
          <cell r="D174" t="str">
            <v>Nubian</v>
          </cell>
        </row>
        <row r="175">
          <cell r="D175" t="str">
            <v>Orominga</v>
          </cell>
        </row>
        <row r="176">
          <cell r="D176" t="str">
            <v>Oromo (Central)</v>
          </cell>
        </row>
        <row r="177">
          <cell r="D177" t="str">
            <v>Pahari</v>
          </cell>
        </row>
        <row r="178">
          <cell r="D178" t="str">
            <v>Patois</v>
          </cell>
        </row>
        <row r="179">
          <cell r="D179" t="str">
            <v>Pashto</v>
          </cell>
        </row>
        <row r="180">
          <cell r="D180" t="str">
            <v>Pashto (Afghanistan)</v>
          </cell>
        </row>
        <row r="181">
          <cell r="D181" t="str">
            <v>Pashto (Iranian)</v>
          </cell>
        </row>
        <row r="182">
          <cell r="D182" t="str">
            <v>Pashto (Pakistan)</v>
          </cell>
        </row>
        <row r="183">
          <cell r="D183" t="str">
            <v>Persian</v>
          </cell>
        </row>
        <row r="184">
          <cell r="D184" t="str">
            <v>Pidgin</v>
          </cell>
        </row>
        <row r="185">
          <cell r="D185" t="str">
            <v>Pohari</v>
          </cell>
        </row>
        <row r="186">
          <cell r="D186" t="str">
            <v>Polish</v>
          </cell>
        </row>
        <row r="187">
          <cell r="D187" t="str">
            <v>Portuguese</v>
          </cell>
        </row>
        <row r="188">
          <cell r="D188" t="str">
            <v>Portuguese (Brazilian)</v>
          </cell>
        </row>
        <row r="189">
          <cell r="D189" t="str">
            <v>Potwari</v>
          </cell>
        </row>
        <row r="190">
          <cell r="D190" t="str">
            <v>Punjabi</v>
          </cell>
        </row>
        <row r="191">
          <cell r="D191" t="str">
            <v>Punjabi Eastern (India)</v>
          </cell>
        </row>
        <row r="192">
          <cell r="D192" t="str">
            <v>Punjabi Western (Pakistan)</v>
          </cell>
        </row>
        <row r="193">
          <cell r="D193" t="str">
            <v>Rohinga</v>
          </cell>
        </row>
        <row r="194">
          <cell r="D194" t="str">
            <v>Roma</v>
          </cell>
        </row>
        <row r="195">
          <cell r="D195" t="str">
            <v>Romanian</v>
          </cell>
        </row>
        <row r="196">
          <cell r="D196" t="str">
            <v>Romany</v>
          </cell>
        </row>
        <row r="197">
          <cell r="D197" t="str">
            <v>Runyankole</v>
          </cell>
        </row>
        <row r="198">
          <cell r="D198" t="str">
            <v>Russian</v>
          </cell>
        </row>
        <row r="199">
          <cell r="D199" t="str">
            <v>Sanskrit</v>
          </cell>
        </row>
        <row r="200">
          <cell r="D200" t="str">
            <v>Serbian</v>
          </cell>
        </row>
        <row r="201">
          <cell r="D201" t="str">
            <v>Serbo-Croatian</v>
          </cell>
        </row>
        <row r="202">
          <cell r="D202" t="str">
            <v>Shona</v>
          </cell>
        </row>
        <row r="203">
          <cell r="D203" t="str">
            <v>Sign supported English</v>
          </cell>
        </row>
        <row r="204">
          <cell r="D204" t="str">
            <v>Sindhi</v>
          </cell>
        </row>
        <row r="205">
          <cell r="D205" t="str">
            <v>Sinhala</v>
          </cell>
        </row>
        <row r="206">
          <cell r="D206" t="str">
            <v>Sinhalese</v>
          </cell>
        </row>
        <row r="207">
          <cell r="D207" t="str">
            <v>Slovak</v>
          </cell>
        </row>
        <row r="208">
          <cell r="D208" t="str">
            <v>Slovenian</v>
          </cell>
        </row>
        <row r="209">
          <cell r="D209" t="str">
            <v>Somali</v>
          </cell>
        </row>
        <row r="210">
          <cell r="D210" t="str">
            <v>Songo</v>
          </cell>
        </row>
        <row r="211">
          <cell r="D211" t="str">
            <v>Soninki</v>
          </cell>
        </row>
        <row r="212">
          <cell r="D212" t="str">
            <v>Spanish</v>
          </cell>
        </row>
        <row r="213">
          <cell r="D213" t="str">
            <v>Sri Lanka (Singhalese)</v>
          </cell>
        </row>
        <row r="214">
          <cell r="D214" t="str">
            <v>Srilankan</v>
          </cell>
        </row>
        <row r="215">
          <cell r="D215" t="str">
            <v>Sudanese Darfojan Arabic</v>
          </cell>
        </row>
        <row r="216">
          <cell r="D216" t="str">
            <v>Sudanese - Fur Dialect</v>
          </cell>
        </row>
        <row r="217">
          <cell r="D217" t="str">
            <v>Susu</v>
          </cell>
        </row>
        <row r="218">
          <cell r="D218" t="str">
            <v>Swahili</v>
          </cell>
        </row>
        <row r="219">
          <cell r="D219" t="str">
            <v>Swahili (Costal)</v>
          </cell>
        </row>
        <row r="220">
          <cell r="D220" t="str">
            <v>Swahili (Congo)</v>
          </cell>
        </row>
        <row r="221">
          <cell r="D221" t="str">
            <v>Swedish</v>
          </cell>
        </row>
        <row r="222">
          <cell r="D222" t="str">
            <v>Sylheti</v>
          </cell>
        </row>
        <row r="223">
          <cell r="D223" t="str">
            <v>Syrian (Iraqi National)</v>
          </cell>
        </row>
        <row r="224">
          <cell r="D224" t="str">
            <v>Tagalog</v>
          </cell>
        </row>
        <row r="225">
          <cell r="D225" t="str">
            <v>Taiwanese</v>
          </cell>
        </row>
        <row r="226">
          <cell r="D226" t="str">
            <v>Tama</v>
          </cell>
        </row>
        <row r="227">
          <cell r="D227" t="str">
            <v>Tamil</v>
          </cell>
        </row>
        <row r="228">
          <cell r="D228" t="str">
            <v>Telugu</v>
          </cell>
        </row>
        <row r="229">
          <cell r="D229" t="str">
            <v>Temne</v>
          </cell>
        </row>
        <row r="230">
          <cell r="D230" t="str">
            <v>Tetan</v>
          </cell>
        </row>
        <row r="231">
          <cell r="D231" t="str">
            <v>Tetum</v>
          </cell>
        </row>
        <row r="232">
          <cell r="D232" t="str">
            <v>Thai</v>
          </cell>
        </row>
        <row r="233">
          <cell r="D233" t="str">
            <v>Tibetan</v>
          </cell>
        </row>
        <row r="234">
          <cell r="D234" t="str">
            <v>Tigra</v>
          </cell>
        </row>
        <row r="235">
          <cell r="D235" t="str">
            <v>Tigrinya</v>
          </cell>
        </row>
        <row r="236">
          <cell r="D236" t="str">
            <v>Tongan</v>
          </cell>
        </row>
        <row r="237">
          <cell r="D237" t="str">
            <v>Tshiluba</v>
          </cell>
        </row>
        <row r="238">
          <cell r="D238" t="str">
            <v>Tswana</v>
          </cell>
        </row>
        <row r="239">
          <cell r="D239" t="str">
            <v>Turkish</v>
          </cell>
        </row>
        <row r="240">
          <cell r="D240" t="str">
            <v>Turkmen</v>
          </cell>
        </row>
        <row r="241">
          <cell r="D241" t="str">
            <v>Twi</v>
          </cell>
        </row>
        <row r="242">
          <cell r="D242" t="str">
            <v>Ugandan</v>
          </cell>
        </row>
        <row r="243">
          <cell r="D243" t="str">
            <v>Ukrainian</v>
          </cell>
        </row>
        <row r="244">
          <cell r="D244" t="str">
            <v>Unspecified rare language</v>
          </cell>
        </row>
        <row r="245">
          <cell r="D245" t="str">
            <v>Urdu</v>
          </cell>
        </row>
        <row r="246">
          <cell r="D246" t="str">
            <v>Urhobo</v>
          </cell>
        </row>
        <row r="247">
          <cell r="D247" t="str">
            <v>Uzbek (northern)</v>
          </cell>
        </row>
        <row r="248">
          <cell r="D248" t="str">
            <v>Vietnamese</v>
          </cell>
        </row>
        <row r="249">
          <cell r="D249" t="str">
            <v>Wolof</v>
          </cell>
        </row>
        <row r="250">
          <cell r="D250" t="str">
            <v>Yemeni</v>
          </cell>
        </row>
        <row r="251">
          <cell r="D251" t="str">
            <v>Yiddish</v>
          </cell>
        </row>
        <row r="252">
          <cell r="D252" t="str">
            <v>Yoruba</v>
          </cell>
        </row>
        <row r="253">
          <cell r="D253" t="str">
            <v>Zaghawan</v>
          </cell>
        </row>
        <row r="254">
          <cell r="D254" t="str">
            <v>Zaza</v>
          </cell>
        </row>
        <row r="255">
          <cell r="D255" t="str">
            <v>Zimbabwean</v>
          </cell>
        </row>
        <row r="256">
          <cell r="D256" t="str">
            <v>Zulu</v>
          </cell>
        </row>
        <row r="257">
          <cell r="D257" t="str">
            <v>Other non-listed</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showGridLines="0" tabSelected="1" zoomScaleNormal="100" workbookViewId="0"/>
  </sheetViews>
  <sheetFormatPr defaultRowHeight="13.2" x14ac:dyDescent="0.25"/>
  <cols>
    <col min="1" max="1" width="10" customWidth="1"/>
    <col min="2" max="2" width="89" customWidth="1"/>
    <col min="3" max="3" width="28.44140625" customWidth="1"/>
    <col min="4" max="4" width="63.44140625" bestFit="1" customWidth="1"/>
    <col min="5" max="5" width="66.44140625" bestFit="1" customWidth="1"/>
  </cols>
  <sheetData>
    <row r="1" spans="1:14" ht="13.8" x14ac:dyDescent="0.25">
      <c r="A1" s="433" t="s">
        <v>50</v>
      </c>
      <c r="B1" s="433" t="s">
        <v>210</v>
      </c>
      <c r="C1" s="434" t="s">
        <v>211</v>
      </c>
      <c r="D1" s="434" t="s">
        <v>212</v>
      </c>
      <c r="E1" s="434" t="s">
        <v>223</v>
      </c>
      <c r="F1" s="120"/>
      <c r="G1" s="120"/>
      <c r="H1" s="120"/>
      <c r="I1" s="120"/>
      <c r="J1" s="120"/>
      <c r="K1" s="120"/>
      <c r="L1" s="120"/>
      <c r="M1" s="120"/>
      <c r="N1" s="121"/>
    </row>
    <row r="2" spans="1:14" ht="9" customHeight="1" x14ac:dyDescent="0.25">
      <c r="A2" s="8"/>
      <c r="B2" s="8"/>
      <c r="C2" s="8"/>
      <c r="D2" s="8"/>
    </row>
    <row r="3" spans="1:14" x14ac:dyDescent="0.25">
      <c r="A3" s="440" t="s">
        <v>213</v>
      </c>
      <c r="B3" s="11" t="s">
        <v>214</v>
      </c>
      <c r="C3" s="11" t="s">
        <v>288</v>
      </c>
      <c r="D3" s="8" t="s">
        <v>221</v>
      </c>
      <c r="E3" s="11" t="s">
        <v>225</v>
      </c>
    </row>
    <row r="4" spans="1:14" ht="12.75" customHeight="1" x14ac:dyDescent="0.25">
      <c r="A4" s="440" t="s">
        <v>215</v>
      </c>
      <c r="B4" s="11" t="s">
        <v>216</v>
      </c>
      <c r="C4" s="11" t="s">
        <v>288</v>
      </c>
      <c r="D4" s="8" t="s">
        <v>222</v>
      </c>
      <c r="E4" s="11" t="s">
        <v>225</v>
      </c>
    </row>
    <row r="5" spans="1:14" x14ac:dyDescent="0.25">
      <c r="A5" s="122" t="s">
        <v>217</v>
      </c>
      <c r="B5" s="148" t="s">
        <v>218</v>
      </c>
      <c r="C5" s="11" t="s">
        <v>288</v>
      </c>
      <c r="D5" s="8" t="s">
        <v>219</v>
      </c>
      <c r="E5" s="8" t="s">
        <v>226</v>
      </c>
    </row>
    <row r="6" spans="1:14" x14ac:dyDescent="0.25">
      <c r="A6" s="122"/>
    </row>
    <row r="7" spans="1:14" x14ac:dyDescent="0.25">
      <c r="A7" s="122"/>
    </row>
    <row r="8" spans="1:14" x14ac:dyDescent="0.25">
      <c r="A8" s="122"/>
    </row>
    <row r="9" spans="1:14" x14ac:dyDescent="0.25">
      <c r="A9" s="122"/>
    </row>
    <row r="10" spans="1:14" x14ac:dyDescent="0.25">
      <c r="A10" s="122"/>
    </row>
    <row r="11" spans="1:14" x14ac:dyDescent="0.25">
      <c r="A11" s="122"/>
    </row>
    <row r="12" spans="1:14" x14ac:dyDescent="0.25">
      <c r="A12" s="122"/>
    </row>
    <row r="13" spans="1:14" x14ac:dyDescent="0.25">
      <c r="A13" s="122"/>
    </row>
    <row r="14" spans="1:14" x14ac:dyDescent="0.25">
      <c r="A14" s="122"/>
    </row>
    <row r="15" spans="1:14" x14ac:dyDescent="0.25">
      <c r="A15" s="123"/>
    </row>
  </sheetData>
  <hyperlinks>
    <hyperlink ref="A3" location="'Table L1'!A1" display="Table L1"/>
    <hyperlink ref="A4" location="'Table L2'!A1" display="Table 2"/>
    <hyperlink ref="A5" location="'Table L3'!A1" display="Table L3"/>
  </hyperlinks>
  <pageMargins left="0.74803149606299213" right="0.74803149606299213" top="0.98425196850393704" bottom="0.98425196850393704" header="0.51181102362204722" footer="0.51181102362204722"/>
  <pageSetup paperSize="9" fitToHeight="0" orientation="landscape" r:id="rId1"/>
  <headerFooter alignWithMargins="0">
    <oddHeader>&amp;COFFICIAL-SENSITIVE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I41"/>
  <sheetViews>
    <sheetView workbookViewId="0"/>
  </sheetViews>
  <sheetFormatPr defaultRowHeight="13.2" x14ac:dyDescent="0.25"/>
  <cols>
    <col min="1" max="1" width="1.6640625" customWidth="1"/>
    <col min="2" max="2" width="9.33203125" bestFit="1" customWidth="1"/>
    <col min="3" max="3" width="5" bestFit="1" customWidth="1"/>
    <col min="4" max="5" width="5.5546875" bestFit="1" customWidth="1"/>
    <col min="6" max="6" width="8.6640625" bestFit="1" customWidth="1"/>
    <col min="7" max="7" width="8.5546875" bestFit="1" customWidth="1"/>
  </cols>
  <sheetData>
    <row r="1" spans="2:9" ht="5.25" customHeight="1" thickBot="1" x14ac:dyDescent="0.3"/>
    <row r="2" spans="2:9" ht="26.4" x14ac:dyDescent="0.25">
      <c r="B2" s="676"/>
      <c r="C2" s="677"/>
      <c r="D2" s="677"/>
      <c r="E2" s="191" t="s">
        <v>35</v>
      </c>
      <c r="F2" s="192" t="s">
        <v>81</v>
      </c>
      <c r="G2" s="192" t="s">
        <v>92</v>
      </c>
      <c r="H2" s="192" t="s">
        <v>91</v>
      </c>
      <c r="I2" s="193" t="s">
        <v>84</v>
      </c>
    </row>
    <row r="3" spans="2:9" x14ac:dyDescent="0.25">
      <c r="B3" s="672" t="s">
        <v>35</v>
      </c>
      <c r="C3" s="674">
        <v>2014</v>
      </c>
      <c r="D3" s="189" t="s">
        <v>35</v>
      </c>
      <c r="E3" s="190">
        <v>2391</v>
      </c>
      <c r="F3" s="190">
        <v>1394</v>
      </c>
      <c r="G3" s="190">
        <v>879</v>
      </c>
      <c r="H3" s="190">
        <v>118</v>
      </c>
      <c r="I3" s="197">
        <v>0</v>
      </c>
    </row>
    <row r="4" spans="2:9" x14ac:dyDescent="0.25">
      <c r="B4" s="672"/>
      <c r="C4" s="674"/>
      <c r="D4" s="189" t="s">
        <v>7</v>
      </c>
      <c r="E4" s="190">
        <v>714</v>
      </c>
      <c r="F4" s="190">
        <v>416</v>
      </c>
      <c r="G4" s="190">
        <v>278</v>
      </c>
      <c r="H4" s="190">
        <v>20</v>
      </c>
      <c r="I4" s="197">
        <v>0</v>
      </c>
    </row>
    <row r="5" spans="2:9" x14ac:dyDescent="0.25">
      <c r="B5" s="672"/>
      <c r="C5" s="674"/>
      <c r="D5" s="189" t="s">
        <v>4</v>
      </c>
      <c r="E5" s="190">
        <v>600</v>
      </c>
      <c r="F5" s="190">
        <v>337</v>
      </c>
      <c r="G5" s="190">
        <v>238</v>
      </c>
      <c r="H5" s="190">
        <v>25</v>
      </c>
      <c r="I5" s="197">
        <v>0</v>
      </c>
    </row>
    <row r="6" spans="2:9" x14ac:dyDescent="0.25">
      <c r="B6" s="672"/>
      <c r="C6" s="674"/>
      <c r="D6" s="189" t="s">
        <v>5</v>
      </c>
      <c r="E6" s="190">
        <v>580</v>
      </c>
      <c r="F6" s="190">
        <v>328</v>
      </c>
      <c r="G6" s="190">
        <v>195</v>
      </c>
      <c r="H6" s="190">
        <v>57</v>
      </c>
      <c r="I6" s="197">
        <v>0</v>
      </c>
    </row>
    <row r="7" spans="2:9" x14ac:dyDescent="0.25">
      <c r="B7" s="672"/>
      <c r="C7" s="674"/>
      <c r="D7" s="189" t="s">
        <v>6</v>
      </c>
      <c r="E7" s="190">
        <v>497</v>
      </c>
      <c r="F7" s="190">
        <v>313</v>
      </c>
      <c r="G7" s="190">
        <v>168</v>
      </c>
      <c r="H7" s="190">
        <v>16</v>
      </c>
      <c r="I7" s="197">
        <v>0</v>
      </c>
    </row>
    <row r="8" spans="2:9" x14ac:dyDescent="0.25">
      <c r="B8" s="672"/>
      <c r="C8" s="189"/>
      <c r="D8" s="189"/>
      <c r="E8" s="190"/>
      <c r="F8" s="190"/>
      <c r="G8" s="190"/>
      <c r="H8" s="190"/>
      <c r="I8" s="197"/>
    </row>
    <row r="9" spans="2:9" x14ac:dyDescent="0.25">
      <c r="B9" s="672"/>
      <c r="C9" s="674">
        <v>2015</v>
      </c>
      <c r="D9" s="189" t="s">
        <v>35</v>
      </c>
      <c r="E9" s="190">
        <v>950</v>
      </c>
      <c r="F9" s="190">
        <v>517</v>
      </c>
      <c r="G9" s="190">
        <v>378</v>
      </c>
      <c r="H9" s="190">
        <v>55</v>
      </c>
      <c r="I9" s="197">
        <v>0</v>
      </c>
    </row>
    <row r="10" spans="2:9" x14ac:dyDescent="0.25">
      <c r="B10" s="672"/>
      <c r="C10" s="674"/>
      <c r="D10" s="189" t="s">
        <v>7</v>
      </c>
      <c r="E10" s="190">
        <v>570</v>
      </c>
      <c r="F10" s="190">
        <v>288</v>
      </c>
      <c r="G10" s="190">
        <v>247</v>
      </c>
      <c r="H10" s="190">
        <v>35</v>
      </c>
      <c r="I10" s="197">
        <v>0</v>
      </c>
    </row>
    <row r="11" spans="2:9" x14ac:dyDescent="0.25">
      <c r="B11" s="672"/>
      <c r="C11" s="674"/>
      <c r="D11" s="189" t="s">
        <v>4</v>
      </c>
      <c r="E11" s="190">
        <v>380</v>
      </c>
      <c r="F11" s="190">
        <v>229</v>
      </c>
      <c r="G11" s="190">
        <v>131</v>
      </c>
      <c r="H11" s="190">
        <v>20</v>
      </c>
      <c r="I11" s="197">
        <v>0</v>
      </c>
    </row>
    <row r="12" spans="2:9" x14ac:dyDescent="0.25">
      <c r="B12" s="194"/>
      <c r="C12" s="189"/>
      <c r="D12" s="189"/>
      <c r="E12" s="190"/>
      <c r="F12" s="190"/>
      <c r="G12" s="190"/>
      <c r="H12" s="190"/>
      <c r="I12" s="197"/>
    </row>
    <row r="13" spans="2:9" x14ac:dyDescent="0.25">
      <c r="B13" s="672" t="s">
        <v>93</v>
      </c>
      <c r="C13" s="674">
        <v>2014</v>
      </c>
      <c r="D13" s="189" t="s">
        <v>35</v>
      </c>
      <c r="E13" s="190">
        <v>1800</v>
      </c>
      <c r="F13" s="190">
        <v>1280</v>
      </c>
      <c r="G13" s="190">
        <v>435</v>
      </c>
      <c r="H13" s="190">
        <v>85</v>
      </c>
      <c r="I13" s="197">
        <v>0</v>
      </c>
    </row>
    <row r="14" spans="2:9" x14ac:dyDescent="0.25">
      <c r="B14" s="672"/>
      <c r="C14" s="674"/>
      <c r="D14" s="189" t="s">
        <v>7</v>
      </c>
      <c r="E14" s="190">
        <v>538</v>
      </c>
      <c r="F14" s="190">
        <v>373</v>
      </c>
      <c r="G14" s="190">
        <v>149</v>
      </c>
      <c r="H14" s="190">
        <v>16</v>
      </c>
      <c r="I14" s="197">
        <v>0</v>
      </c>
    </row>
    <row r="15" spans="2:9" x14ac:dyDescent="0.25">
      <c r="B15" s="672"/>
      <c r="C15" s="674"/>
      <c r="D15" s="189" t="s">
        <v>4</v>
      </c>
      <c r="E15" s="190">
        <v>438</v>
      </c>
      <c r="F15" s="190">
        <v>306</v>
      </c>
      <c r="G15" s="190">
        <v>112</v>
      </c>
      <c r="H15" s="190">
        <v>20</v>
      </c>
      <c r="I15" s="197">
        <v>0</v>
      </c>
    </row>
    <row r="16" spans="2:9" x14ac:dyDescent="0.25">
      <c r="B16" s="672"/>
      <c r="C16" s="674"/>
      <c r="D16" s="189" t="s">
        <v>5</v>
      </c>
      <c r="E16" s="190">
        <v>438</v>
      </c>
      <c r="F16" s="190">
        <v>309</v>
      </c>
      <c r="G16" s="190">
        <v>92</v>
      </c>
      <c r="H16" s="190">
        <v>37</v>
      </c>
      <c r="I16" s="197">
        <v>0</v>
      </c>
    </row>
    <row r="17" spans="2:9" x14ac:dyDescent="0.25">
      <c r="B17" s="672"/>
      <c r="C17" s="674"/>
      <c r="D17" s="189" t="s">
        <v>6</v>
      </c>
      <c r="E17" s="190">
        <v>386</v>
      </c>
      <c r="F17" s="190">
        <v>292</v>
      </c>
      <c r="G17" s="190">
        <v>82</v>
      </c>
      <c r="H17" s="190">
        <v>12</v>
      </c>
      <c r="I17" s="197">
        <v>0</v>
      </c>
    </row>
    <row r="18" spans="2:9" x14ac:dyDescent="0.25">
      <c r="B18" s="672"/>
      <c r="C18" s="189"/>
      <c r="D18" s="189"/>
      <c r="E18" s="190"/>
      <c r="F18" s="190"/>
      <c r="G18" s="190"/>
      <c r="H18" s="190"/>
      <c r="I18" s="197"/>
    </row>
    <row r="19" spans="2:9" x14ac:dyDescent="0.25">
      <c r="B19" s="672"/>
      <c r="C19" s="674">
        <v>2015</v>
      </c>
      <c r="D19" s="189" t="s">
        <v>35</v>
      </c>
      <c r="E19" s="190">
        <v>666</v>
      </c>
      <c r="F19" s="190">
        <v>473</v>
      </c>
      <c r="G19" s="190">
        <v>162</v>
      </c>
      <c r="H19" s="190">
        <v>31</v>
      </c>
      <c r="I19" s="197">
        <v>0</v>
      </c>
    </row>
    <row r="20" spans="2:9" x14ac:dyDescent="0.25">
      <c r="B20" s="672"/>
      <c r="C20" s="674"/>
      <c r="D20" s="189" t="s">
        <v>7</v>
      </c>
      <c r="E20" s="190">
        <v>386</v>
      </c>
      <c r="F20" s="190">
        <v>261</v>
      </c>
      <c r="G20" s="190">
        <v>107</v>
      </c>
      <c r="H20" s="190">
        <v>18</v>
      </c>
      <c r="I20" s="197">
        <v>0</v>
      </c>
    </row>
    <row r="21" spans="2:9" x14ac:dyDescent="0.25">
      <c r="B21" s="672"/>
      <c r="C21" s="674"/>
      <c r="D21" s="189" t="s">
        <v>4</v>
      </c>
      <c r="E21" s="190">
        <v>280</v>
      </c>
      <c r="F21" s="190">
        <v>212</v>
      </c>
      <c r="G21" s="190">
        <v>55</v>
      </c>
      <c r="H21" s="190">
        <v>13</v>
      </c>
      <c r="I21" s="197">
        <v>0</v>
      </c>
    </row>
    <row r="22" spans="2:9" x14ac:dyDescent="0.25">
      <c r="B22" s="194"/>
      <c r="C22" s="189"/>
      <c r="D22" s="189"/>
      <c r="E22" s="190"/>
      <c r="F22" s="190"/>
      <c r="G22" s="190"/>
      <c r="H22" s="190"/>
      <c r="I22" s="197"/>
    </row>
    <row r="23" spans="2:9" x14ac:dyDescent="0.25">
      <c r="B23" s="672" t="s">
        <v>80</v>
      </c>
      <c r="C23" s="674">
        <v>2014</v>
      </c>
      <c r="D23" s="189" t="s">
        <v>35</v>
      </c>
      <c r="E23" s="190">
        <v>578</v>
      </c>
      <c r="F23" s="190">
        <v>106</v>
      </c>
      <c r="G23" s="190">
        <v>442</v>
      </c>
      <c r="H23" s="190">
        <v>30</v>
      </c>
      <c r="I23" s="197">
        <v>0</v>
      </c>
    </row>
    <row r="24" spans="2:9" x14ac:dyDescent="0.25">
      <c r="B24" s="672"/>
      <c r="C24" s="674"/>
      <c r="D24" s="189" t="s">
        <v>7</v>
      </c>
      <c r="E24" s="190">
        <v>172</v>
      </c>
      <c r="F24" s="190">
        <v>40</v>
      </c>
      <c r="G24" s="190">
        <v>129</v>
      </c>
      <c r="H24" s="190">
        <v>3</v>
      </c>
      <c r="I24" s="197">
        <v>0</v>
      </c>
    </row>
    <row r="25" spans="2:9" x14ac:dyDescent="0.25">
      <c r="B25" s="672"/>
      <c r="C25" s="674"/>
      <c r="D25" s="189" t="s">
        <v>4</v>
      </c>
      <c r="E25" s="190">
        <v>158</v>
      </c>
      <c r="F25" s="190">
        <v>28</v>
      </c>
      <c r="G25" s="190">
        <v>126</v>
      </c>
      <c r="H25" s="190">
        <v>4</v>
      </c>
      <c r="I25" s="197">
        <v>0</v>
      </c>
    </row>
    <row r="26" spans="2:9" x14ac:dyDescent="0.25">
      <c r="B26" s="672"/>
      <c r="C26" s="674"/>
      <c r="D26" s="189" t="s">
        <v>5</v>
      </c>
      <c r="E26" s="190">
        <v>141</v>
      </c>
      <c r="F26" s="190">
        <v>18</v>
      </c>
      <c r="G26" s="190">
        <v>103</v>
      </c>
      <c r="H26" s="190">
        <v>20</v>
      </c>
      <c r="I26" s="197">
        <v>0</v>
      </c>
    </row>
    <row r="27" spans="2:9" x14ac:dyDescent="0.25">
      <c r="B27" s="672"/>
      <c r="C27" s="674"/>
      <c r="D27" s="189" t="s">
        <v>6</v>
      </c>
      <c r="E27" s="190">
        <v>107</v>
      </c>
      <c r="F27" s="190">
        <v>20</v>
      </c>
      <c r="G27" s="190">
        <v>84</v>
      </c>
      <c r="H27" s="190">
        <v>3</v>
      </c>
      <c r="I27" s="197">
        <v>0</v>
      </c>
    </row>
    <row r="28" spans="2:9" x14ac:dyDescent="0.25">
      <c r="B28" s="672"/>
      <c r="C28" s="189"/>
      <c r="D28" s="189"/>
      <c r="E28" s="190"/>
      <c r="F28" s="190"/>
      <c r="G28" s="190"/>
      <c r="H28" s="190"/>
      <c r="I28" s="197"/>
    </row>
    <row r="29" spans="2:9" x14ac:dyDescent="0.25">
      <c r="B29" s="672"/>
      <c r="C29" s="674">
        <v>2015</v>
      </c>
      <c r="D29" s="189" t="s">
        <v>35</v>
      </c>
      <c r="E29" s="190">
        <v>281</v>
      </c>
      <c r="F29" s="190">
        <v>44</v>
      </c>
      <c r="G29" s="190">
        <v>214</v>
      </c>
      <c r="H29" s="190">
        <v>23</v>
      </c>
      <c r="I29" s="197">
        <v>0</v>
      </c>
    </row>
    <row r="30" spans="2:9" x14ac:dyDescent="0.25">
      <c r="B30" s="672"/>
      <c r="C30" s="674"/>
      <c r="D30" s="189" t="s">
        <v>7</v>
      </c>
      <c r="E30" s="190">
        <v>182</v>
      </c>
      <c r="F30" s="190">
        <v>27</v>
      </c>
      <c r="G30" s="190">
        <v>138</v>
      </c>
      <c r="H30" s="190">
        <v>17</v>
      </c>
      <c r="I30" s="197">
        <v>0</v>
      </c>
    </row>
    <row r="31" spans="2:9" x14ac:dyDescent="0.25">
      <c r="B31" s="672"/>
      <c r="C31" s="674"/>
      <c r="D31" s="189" t="s">
        <v>4</v>
      </c>
      <c r="E31" s="190">
        <v>99</v>
      </c>
      <c r="F31" s="190">
        <v>17</v>
      </c>
      <c r="G31" s="190">
        <v>76</v>
      </c>
      <c r="H31" s="190">
        <v>6</v>
      </c>
      <c r="I31" s="197">
        <v>0</v>
      </c>
    </row>
    <row r="32" spans="2:9" x14ac:dyDescent="0.25">
      <c r="B32" s="194"/>
      <c r="C32" s="189"/>
      <c r="D32" s="189"/>
      <c r="E32" s="190"/>
      <c r="F32" s="190"/>
      <c r="G32" s="190"/>
      <c r="H32" s="190"/>
      <c r="I32" s="197"/>
    </row>
    <row r="33" spans="2:9" x14ac:dyDescent="0.25">
      <c r="B33" s="672" t="s">
        <v>85</v>
      </c>
      <c r="C33" s="674">
        <v>2014</v>
      </c>
      <c r="D33" s="189" t="s">
        <v>35</v>
      </c>
      <c r="E33" s="190">
        <v>13</v>
      </c>
      <c r="F33" s="190">
        <v>8</v>
      </c>
      <c r="G33" s="190">
        <v>2</v>
      </c>
      <c r="H33" s="190">
        <v>3</v>
      </c>
      <c r="I33" s="197">
        <v>0</v>
      </c>
    </row>
    <row r="34" spans="2:9" x14ac:dyDescent="0.25">
      <c r="B34" s="672"/>
      <c r="C34" s="674"/>
      <c r="D34" s="189" t="s">
        <v>7</v>
      </c>
      <c r="E34" s="190">
        <v>4</v>
      </c>
      <c r="F34" s="190">
        <v>3</v>
      </c>
      <c r="G34" s="190">
        <v>0</v>
      </c>
      <c r="H34" s="190">
        <v>1</v>
      </c>
      <c r="I34" s="197">
        <v>0</v>
      </c>
    </row>
    <row r="35" spans="2:9" x14ac:dyDescent="0.25">
      <c r="B35" s="672"/>
      <c r="C35" s="674"/>
      <c r="D35" s="189" t="s">
        <v>4</v>
      </c>
      <c r="E35" s="190">
        <v>4</v>
      </c>
      <c r="F35" s="190">
        <v>3</v>
      </c>
      <c r="G35" s="190">
        <v>0</v>
      </c>
      <c r="H35" s="190">
        <v>1</v>
      </c>
      <c r="I35" s="197">
        <v>0</v>
      </c>
    </row>
    <row r="36" spans="2:9" x14ac:dyDescent="0.25">
      <c r="B36" s="672"/>
      <c r="C36" s="674"/>
      <c r="D36" s="189" t="s">
        <v>5</v>
      </c>
      <c r="E36" s="190">
        <v>1</v>
      </c>
      <c r="F36" s="190">
        <v>1</v>
      </c>
      <c r="G36" s="190">
        <v>0</v>
      </c>
      <c r="H36" s="190">
        <v>0</v>
      </c>
      <c r="I36" s="197">
        <v>0</v>
      </c>
    </row>
    <row r="37" spans="2:9" x14ac:dyDescent="0.25">
      <c r="B37" s="672"/>
      <c r="C37" s="674"/>
      <c r="D37" s="189" t="s">
        <v>6</v>
      </c>
      <c r="E37" s="190">
        <v>4</v>
      </c>
      <c r="F37" s="190">
        <v>1</v>
      </c>
      <c r="G37" s="190">
        <v>2</v>
      </c>
      <c r="H37" s="190">
        <v>1</v>
      </c>
      <c r="I37" s="197">
        <v>0</v>
      </c>
    </row>
    <row r="38" spans="2:9" x14ac:dyDescent="0.25">
      <c r="B38" s="672"/>
      <c r="C38" s="189"/>
      <c r="D38" s="189"/>
      <c r="E38" s="190"/>
      <c r="F38" s="190"/>
      <c r="G38" s="190"/>
      <c r="H38" s="190"/>
      <c r="I38" s="197"/>
    </row>
    <row r="39" spans="2:9" x14ac:dyDescent="0.25">
      <c r="B39" s="672"/>
      <c r="C39" s="674">
        <v>2015</v>
      </c>
      <c r="D39" s="189" t="s">
        <v>35</v>
      </c>
      <c r="E39" s="190">
        <v>3</v>
      </c>
      <c r="F39" s="190">
        <v>0</v>
      </c>
      <c r="G39" s="190">
        <v>2</v>
      </c>
      <c r="H39" s="190">
        <v>1</v>
      </c>
      <c r="I39" s="197">
        <v>0</v>
      </c>
    </row>
    <row r="40" spans="2:9" x14ac:dyDescent="0.25">
      <c r="B40" s="672"/>
      <c r="C40" s="674"/>
      <c r="D40" s="189" t="s">
        <v>7</v>
      </c>
      <c r="E40" s="190">
        <v>2</v>
      </c>
      <c r="F40" s="190">
        <v>0</v>
      </c>
      <c r="G40" s="190">
        <v>2</v>
      </c>
      <c r="H40" s="190">
        <v>0</v>
      </c>
      <c r="I40" s="197">
        <v>0</v>
      </c>
    </row>
    <row r="41" spans="2:9" ht="13.8" thickBot="1" x14ac:dyDescent="0.3">
      <c r="B41" s="673"/>
      <c r="C41" s="675"/>
      <c r="D41" s="195" t="s">
        <v>4</v>
      </c>
      <c r="E41" s="196">
        <v>1</v>
      </c>
      <c r="F41" s="196">
        <v>0</v>
      </c>
      <c r="G41" s="196">
        <v>0</v>
      </c>
      <c r="H41" s="196">
        <v>1</v>
      </c>
      <c r="I41" s="197">
        <v>0</v>
      </c>
    </row>
  </sheetData>
  <mergeCells count="13">
    <mergeCell ref="B33:B41"/>
    <mergeCell ref="C33:C37"/>
    <mergeCell ref="C39:C41"/>
    <mergeCell ref="B2:D2"/>
    <mergeCell ref="B3:B11"/>
    <mergeCell ref="C3:C7"/>
    <mergeCell ref="C9:C11"/>
    <mergeCell ref="B13:B21"/>
    <mergeCell ref="C13:C17"/>
    <mergeCell ref="C19:C21"/>
    <mergeCell ref="B23:B31"/>
    <mergeCell ref="C23:C27"/>
    <mergeCell ref="C29:C3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A1:R79"/>
  <sheetViews>
    <sheetView workbookViewId="0"/>
  </sheetViews>
  <sheetFormatPr defaultColWidth="9.109375" defaultRowHeight="13.2" x14ac:dyDescent="0.25"/>
  <cols>
    <col min="1" max="1" width="24.109375" style="201" customWidth="1"/>
    <col min="2" max="2" width="9.109375" style="201" customWidth="1"/>
    <col min="3" max="3" width="16.44140625" style="206" customWidth="1"/>
    <col min="4" max="5" width="11.44140625" style="201" customWidth="1"/>
    <col min="6" max="6" width="13.5546875" style="201" customWidth="1"/>
    <col min="7" max="7" width="14.109375" style="201" customWidth="1"/>
    <col min="8" max="8" width="1.6640625" style="201" customWidth="1"/>
    <col min="9" max="9" width="1.6640625" style="208" customWidth="1"/>
    <col min="10" max="11" width="11.44140625" style="201" customWidth="1"/>
    <col min="12" max="12" width="14.109375" style="201" customWidth="1"/>
    <col min="13" max="13" width="13.5546875" style="201" customWidth="1"/>
    <col min="14" max="15" width="1.6640625" style="201" customWidth="1"/>
    <col min="16" max="16384" width="9.109375" style="201"/>
  </cols>
  <sheetData>
    <row r="1" spans="1:15" ht="18.75" customHeight="1" x14ac:dyDescent="0.25">
      <c r="A1" s="198" t="s">
        <v>94</v>
      </c>
      <c r="B1" s="198"/>
      <c r="C1" s="198"/>
      <c r="D1" s="199"/>
      <c r="E1" s="199"/>
      <c r="F1" s="199"/>
      <c r="G1" s="199"/>
      <c r="H1" s="199"/>
      <c r="I1" s="199"/>
      <c r="J1" s="200"/>
      <c r="K1" s="200"/>
      <c r="L1" s="200"/>
      <c r="M1" s="200"/>
      <c r="N1" s="200"/>
      <c r="O1" s="200"/>
    </row>
    <row r="2" spans="1:15" x14ac:dyDescent="0.25">
      <c r="A2" s="202"/>
      <c r="B2" s="202"/>
      <c r="C2" s="203"/>
      <c r="D2" s="200"/>
      <c r="E2" s="200"/>
      <c r="F2" s="200"/>
      <c r="G2" s="200"/>
      <c r="H2" s="204"/>
      <c r="I2" s="200"/>
      <c r="J2" s="200"/>
      <c r="K2" s="200"/>
      <c r="L2" s="200"/>
      <c r="M2" s="200"/>
      <c r="N2" s="200"/>
      <c r="O2" s="200"/>
    </row>
    <row r="3" spans="1:15" ht="15.6" x14ac:dyDescent="0.25">
      <c r="A3" s="205" t="s">
        <v>95</v>
      </c>
      <c r="H3" s="207"/>
      <c r="O3" s="208"/>
    </row>
    <row r="4" spans="1:15" ht="12.75" customHeight="1" x14ac:dyDescent="0.25">
      <c r="A4" s="209"/>
      <c r="B4" s="209"/>
      <c r="C4" s="678" t="s">
        <v>96</v>
      </c>
      <c r="D4" s="680" t="s">
        <v>22</v>
      </c>
      <c r="E4" s="680"/>
      <c r="F4" s="680"/>
      <c r="G4" s="680"/>
      <c r="H4" s="210"/>
      <c r="I4" s="211"/>
      <c r="J4" s="681" t="s">
        <v>97</v>
      </c>
      <c r="K4" s="681"/>
      <c r="L4" s="681"/>
      <c r="M4" s="681"/>
      <c r="N4" s="210"/>
      <c r="O4" s="212"/>
    </row>
    <row r="5" spans="1:15" ht="28.5" customHeight="1" x14ac:dyDescent="0.25">
      <c r="A5" s="213" t="s">
        <v>98</v>
      </c>
      <c r="B5" s="213" t="s">
        <v>99</v>
      </c>
      <c r="C5" s="679"/>
      <c r="D5" s="214" t="s">
        <v>100</v>
      </c>
      <c r="E5" s="215" t="s">
        <v>101</v>
      </c>
      <c r="F5" s="215" t="s">
        <v>102</v>
      </c>
      <c r="G5" s="215" t="s">
        <v>103</v>
      </c>
      <c r="H5" s="216"/>
      <c r="I5" s="217"/>
      <c r="J5" s="214" t="s">
        <v>100</v>
      </c>
      <c r="K5" s="215" t="s">
        <v>101</v>
      </c>
      <c r="L5" s="215" t="s">
        <v>104</v>
      </c>
      <c r="M5" s="215" t="s">
        <v>105</v>
      </c>
      <c r="N5" s="218"/>
      <c r="O5" s="219"/>
    </row>
    <row r="6" spans="1:15" s="206" customFormat="1" ht="15.75" customHeight="1" x14ac:dyDescent="0.25">
      <c r="A6" s="220"/>
      <c r="B6" s="220" t="s">
        <v>106</v>
      </c>
      <c r="C6" s="221">
        <v>5149</v>
      </c>
      <c r="D6" s="222">
        <v>2653</v>
      </c>
      <c r="E6" s="222">
        <v>2415</v>
      </c>
      <c r="F6" s="222">
        <v>66</v>
      </c>
      <c r="G6" s="222">
        <v>15</v>
      </c>
      <c r="H6" s="223"/>
      <c r="I6" s="224"/>
      <c r="J6" s="225">
        <v>51.5</v>
      </c>
      <c r="K6" s="225">
        <v>46.9</v>
      </c>
      <c r="L6" s="225">
        <v>1.3</v>
      </c>
      <c r="M6" s="225">
        <v>0.3</v>
      </c>
      <c r="N6" s="223"/>
      <c r="O6" s="219"/>
    </row>
    <row r="7" spans="1:15" s="206" customFormat="1" ht="15.75" customHeight="1" thickBot="1" x14ac:dyDescent="0.3">
      <c r="A7" s="226"/>
      <c r="B7" s="227">
        <v>2014</v>
      </c>
      <c r="C7" s="228">
        <v>2391</v>
      </c>
      <c r="D7" s="229">
        <v>1394</v>
      </c>
      <c r="E7" s="229">
        <v>879</v>
      </c>
      <c r="F7" s="229">
        <v>118</v>
      </c>
      <c r="G7" s="229" t="s">
        <v>107</v>
      </c>
      <c r="H7" s="230"/>
      <c r="I7" s="231"/>
      <c r="J7" s="232">
        <v>58.301965704726058</v>
      </c>
      <c r="K7" s="232">
        <v>36.762860727728985</v>
      </c>
      <c r="L7" s="232">
        <v>4.9351735675449602</v>
      </c>
      <c r="M7" s="232" t="s">
        <v>107</v>
      </c>
      <c r="N7" s="233"/>
      <c r="O7" s="234"/>
    </row>
    <row r="8" spans="1:15" s="206" customFormat="1" ht="15.75" customHeight="1" x14ac:dyDescent="0.25">
      <c r="A8" s="75" t="s">
        <v>108</v>
      </c>
      <c r="B8" s="235"/>
      <c r="C8" s="221">
        <f>SUM(C9:C49)</f>
        <v>1800</v>
      </c>
      <c r="D8" s="221">
        <f t="shared" ref="D8:G8" si="0">SUM(D9:D49)</f>
        <v>1280</v>
      </c>
      <c r="E8" s="221">
        <f t="shared" si="0"/>
        <v>435</v>
      </c>
      <c r="F8" s="221">
        <f t="shared" si="0"/>
        <v>85</v>
      </c>
      <c r="G8" s="221">
        <f t="shared" si="0"/>
        <v>0</v>
      </c>
      <c r="H8" s="223"/>
      <c r="I8" s="236"/>
      <c r="J8" s="225">
        <f>D8/C8*100</f>
        <v>71.111111111111114</v>
      </c>
      <c r="K8" s="225">
        <f>E8/C8*100</f>
        <v>24.166666666666668</v>
      </c>
      <c r="L8" s="225">
        <f>F8/C8*100</f>
        <v>4.7222222222222223</v>
      </c>
      <c r="M8" s="225" t="s">
        <v>107</v>
      </c>
      <c r="N8" s="223"/>
      <c r="O8" s="234"/>
    </row>
    <row r="9" spans="1:15" x14ac:dyDescent="0.25">
      <c r="A9" s="237" t="s">
        <v>109</v>
      </c>
      <c r="C9" s="238">
        <v>105</v>
      </c>
      <c r="D9" s="239">
        <v>67</v>
      </c>
      <c r="E9" s="239">
        <v>36</v>
      </c>
      <c r="F9" s="239">
        <v>2</v>
      </c>
      <c r="G9" s="239" t="s">
        <v>107</v>
      </c>
      <c r="H9" s="240"/>
      <c r="I9" s="241"/>
      <c r="J9" s="242">
        <v>63.809523809523803</v>
      </c>
      <c r="K9" s="242">
        <v>34.285714285714285</v>
      </c>
      <c r="L9" s="242">
        <v>1.9047619047619049</v>
      </c>
      <c r="M9" s="242" t="s">
        <v>107</v>
      </c>
      <c r="N9" s="243"/>
      <c r="O9" s="219"/>
    </row>
    <row r="10" spans="1:15" x14ac:dyDescent="0.25">
      <c r="A10" s="237" t="s">
        <v>110</v>
      </c>
      <c r="C10" s="238">
        <v>58</v>
      </c>
      <c r="D10" s="239">
        <v>52</v>
      </c>
      <c r="E10" s="239">
        <v>6</v>
      </c>
      <c r="F10" s="239" t="s">
        <v>107</v>
      </c>
      <c r="G10" s="239" t="s">
        <v>107</v>
      </c>
      <c r="H10" s="240"/>
      <c r="I10" s="241"/>
      <c r="J10" s="244">
        <v>89.65517241379311</v>
      </c>
      <c r="K10" s="244">
        <v>10.344827586206897</v>
      </c>
      <c r="L10" s="244" t="s">
        <v>107</v>
      </c>
      <c r="M10" s="244" t="s">
        <v>107</v>
      </c>
      <c r="N10" s="245"/>
      <c r="O10" s="246"/>
    </row>
    <row r="11" spans="1:15" ht="12.75" customHeight="1" x14ac:dyDescent="0.25">
      <c r="A11" s="237" t="s">
        <v>111</v>
      </c>
      <c r="C11" s="238">
        <v>5</v>
      </c>
      <c r="D11" s="239">
        <v>1</v>
      </c>
      <c r="E11" s="239">
        <v>4</v>
      </c>
      <c r="F11" s="239" t="s">
        <v>107</v>
      </c>
      <c r="G11" s="239" t="s">
        <v>107</v>
      </c>
      <c r="H11" s="240"/>
      <c r="I11" s="241"/>
      <c r="J11" s="244">
        <v>20</v>
      </c>
      <c r="K11" s="244">
        <v>80</v>
      </c>
      <c r="L11" s="244" t="s">
        <v>107</v>
      </c>
      <c r="M11" s="244" t="s">
        <v>107</v>
      </c>
      <c r="N11" s="245"/>
      <c r="O11" s="246"/>
    </row>
    <row r="12" spans="1:15" ht="12.75" customHeight="1" x14ac:dyDescent="0.25">
      <c r="A12" s="237" t="s">
        <v>112</v>
      </c>
      <c r="C12" s="238">
        <v>51</v>
      </c>
      <c r="D12" s="239">
        <v>33</v>
      </c>
      <c r="E12" s="239">
        <v>16</v>
      </c>
      <c r="F12" s="239">
        <v>2</v>
      </c>
      <c r="G12" s="239" t="s">
        <v>107</v>
      </c>
      <c r="H12" s="240"/>
      <c r="I12" s="241"/>
      <c r="J12" s="244">
        <v>64.705882352941174</v>
      </c>
      <c r="K12" s="244">
        <v>31.372549019607842</v>
      </c>
      <c r="L12" s="244">
        <v>3.9215686274509802</v>
      </c>
      <c r="M12" s="244" t="s">
        <v>107</v>
      </c>
      <c r="N12" s="245"/>
      <c r="O12" s="246"/>
    </row>
    <row r="13" spans="1:15" ht="12.75" customHeight="1" x14ac:dyDescent="0.25">
      <c r="A13" s="237" t="s">
        <v>113</v>
      </c>
      <c r="C13" s="238">
        <v>11</v>
      </c>
      <c r="D13" s="239">
        <v>11</v>
      </c>
      <c r="E13" s="239" t="s">
        <v>107</v>
      </c>
      <c r="F13" s="239" t="s">
        <v>107</v>
      </c>
      <c r="G13" s="239" t="s">
        <v>107</v>
      </c>
      <c r="H13" s="240"/>
      <c r="I13" s="241"/>
      <c r="J13" s="244">
        <v>100</v>
      </c>
      <c r="K13" s="244" t="s">
        <v>107</v>
      </c>
      <c r="L13" s="244" t="s">
        <v>107</v>
      </c>
      <c r="M13" s="244" t="s">
        <v>107</v>
      </c>
      <c r="N13" s="245"/>
      <c r="O13" s="246"/>
    </row>
    <row r="14" spans="1:15" ht="11.25" customHeight="1" x14ac:dyDescent="0.25">
      <c r="A14" s="237" t="s">
        <v>114</v>
      </c>
      <c r="C14" s="238">
        <v>8</v>
      </c>
      <c r="D14" s="239">
        <v>2</v>
      </c>
      <c r="E14" s="239">
        <v>5</v>
      </c>
      <c r="F14" s="239">
        <v>1</v>
      </c>
      <c r="G14" s="239" t="s">
        <v>107</v>
      </c>
      <c r="H14" s="240"/>
      <c r="I14" s="241"/>
      <c r="J14" s="244">
        <v>25</v>
      </c>
      <c r="K14" s="244">
        <v>62.5</v>
      </c>
      <c r="L14" s="244">
        <v>12.5</v>
      </c>
      <c r="M14" s="244" t="s">
        <v>107</v>
      </c>
      <c r="N14" s="247"/>
      <c r="O14" s="248"/>
    </row>
    <row r="15" spans="1:15" ht="12.75" customHeight="1" x14ac:dyDescent="0.25">
      <c r="A15" s="237" t="s">
        <v>115</v>
      </c>
      <c r="C15" s="238">
        <v>1</v>
      </c>
      <c r="D15" s="239" t="s">
        <v>107</v>
      </c>
      <c r="E15" s="239">
        <v>1</v>
      </c>
      <c r="F15" s="239" t="s">
        <v>107</v>
      </c>
      <c r="G15" s="239" t="s">
        <v>107</v>
      </c>
      <c r="H15" s="240"/>
      <c r="I15" s="241"/>
      <c r="J15" s="244" t="s">
        <v>107</v>
      </c>
      <c r="K15" s="244">
        <v>100</v>
      </c>
      <c r="L15" s="244" t="s">
        <v>107</v>
      </c>
      <c r="M15" s="244" t="s">
        <v>107</v>
      </c>
      <c r="N15" s="245"/>
      <c r="O15" s="246"/>
    </row>
    <row r="16" spans="1:15" ht="12.75" customHeight="1" x14ac:dyDescent="0.25">
      <c r="A16" s="237" t="s">
        <v>116</v>
      </c>
      <c r="C16" s="238">
        <v>86</v>
      </c>
      <c r="D16" s="239">
        <v>71</v>
      </c>
      <c r="E16" s="239">
        <v>11</v>
      </c>
      <c r="F16" s="239">
        <v>4</v>
      </c>
      <c r="G16" s="239" t="s">
        <v>107</v>
      </c>
      <c r="H16" s="240"/>
      <c r="I16" s="241"/>
      <c r="J16" s="244">
        <v>82.558139534883722</v>
      </c>
      <c r="K16" s="244">
        <v>12.790697674418606</v>
      </c>
      <c r="L16" s="244">
        <v>4.6511627906976747</v>
      </c>
      <c r="M16" s="244" t="s">
        <v>107</v>
      </c>
      <c r="N16" s="245"/>
      <c r="O16" s="246"/>
    </row>
    <row r="17" spans="1:15" ht="12.75" customHeight="1" x14ac:dyDescent="0.25">
      <c r="A17" s="237" t="s">
        <v>117</v>
      </c>
      <c r="C17" s="238">
        <v>7</v>
      </c>
      <c r="D17" s="239">
        <v>5</v>
      </c>
      <c r="E17" s="239">
        <v>2</v>
      </c>
      <c r="F17" s="239" t="s">
        <v>107</v>
      </c>
      <c r="G17" s="239" t="s">
        <v>107</v>
      </c>
      <c r="H17" s="240"/>
      <c r="I17" s="241"/>
      <c r="J17" s="244">
        <v>71.428571428571431</v>
      </c>
      <c r="K17" s="244">
        <v>28.571428571428569</v>
      </c>
      <c r="L17" s="244" t="s">
        <v>107</v>
      </c>
      <c r="M17" s="244" t="s">
        <v>107</v>
      </c>
      <c r="N17" s="245"/>
      <c r="O17" s="246"/>
    </row>
    <row r="18" spans="1:15" ht="12.75" customHeight="1" x14ac:dyDescent="0.25">
      <c r="A18" s="237" t="s">
        <v>118</v>
      </c>
      <c r="B18" s="208"/>
      <c r="C18" s="238">
        <v>54</v>
      </c>
      <c r="D18" s="239">
        <v>47</v>
      </c>
      <c r="E18" s="239">
        <v>7</v>
      </c>
      <c r="F18" s="239" t="s">
        <v>107</v>
      </c>
      <c r="G18" s="239" t="s">
        <v>107</v>
      </c>
      <c r="H18" s="240"/>
      <c r="I18" s="241"/>
      <c r="J18" s="244">
        <v>87.037037037037038</v>
      </c>
      <c r="K18" s="244">
        <v>12.962962962962962</v>
      </c>
      <c r="L18" s="244" t="s">
        <v>107</v>
      </c>
      <c r="M18" s="244" t="s">
        <v>107</v>
      </c>
      <c r="N18" s="245"/>
      <c r="O18" s="246"/>
    </row>
    <row r="19" spans="1:15" ht="12.75" customHeight="1" x14ac:dyDescent="0.25">
      <c r="A19" s="237" t="s">
        <v>119</v>
      </c>
      <c r="B19" s="208"/>
      <c r="C19" s="238">
        <v>8</v>
      </c>
      <c r="D19" s="239">
        <v>4</v>
      </c>
      <c r="E19" s="239">
        <v>4</v>
      </c>
      <c r="F19" s="239" t="s">
        <v>107</v>
      </c>
      <c r="G19" s="239" t="s">
        <v>107</v>
      </c>
      <c r="H19" s="240"/>
      <c r="I19" s="241"/>
      <c r="J19" s="244">
        <v>50</v>
      </c>
      <c r="K19" s="244">
        <v>50</v>
      </c>
      <c r="L19" s="244" t="s">
        <v>107</v>
      </c>
      <c r="M19" s="244" t="s">
        <v>107</v>
      </c>
      <c r="N19" s="245"/>
      <c r="O19" s="246"/>
    </row>
    <row r="20" spans="1:15" ht="12.75" customHeight="1" x14ac:dyDescent="0.25">
      <c r="A20" s="237" t="s">
        <v>120</v>
      </c>
      <c r="B20" s="208"/>
      <c r="C20" s="238">
        <v>15</v>
      </c>
      <c r="D20" s="239">
        <v>13</v>
      </c>
      <c r="E20" s="239">
        <v>2</v>
      </c>
      <c r="F20" s="239" t="s">
        <v>107</v>
      </c>
      <c r="G20" s="239" t="s">
        <v>107</v>
      </c>
      <c r="H20" s="240"/>
      <c r="I20" s="241"/>
      <c r="J20" s="244">
        <v>86.666666666666671</v>
      </c>
      <c r="K20" s="244">
        <v>13.333333333333334</v>
      </c>
      <c r="L20" s="244" t="s">
        <v>107</v>
      </c>
      <c r="M20" s="244" t="s">
        <v>107</v>
      </c>
      <c r="N20" s="245"/>
      <c r="O20" s="246"/>
    </row>
    <row r="21" spans="1:15" ht="12.75" customHeight="1" x14ac:dyDescent="0.25">
      <c r="A21" s="237" t="s">
        <v>121</v>
      </c>
      <c r="B21" s="208"/>
      <c r="C21" s="238">
        <v>25</v>
      </c>
      <c r="D21" s="239">
        <v>19</v>
      </c>
      <c r="E21" s="239">
        <v>4</v>
      </c>
      <c r="F21" s="239">
        <v>2</v>
      </c>
      <c r="G21" s="239" t="s">
        <v>107</v>
      </c>
      <c r="H21" s="240"/>
      <c r="I21" s="241"/>
      <c r="J21" s="244">
        <v>76</v>
      </c>
      <c r="K21" s="244">
        <v>16</v>
      </c>
      <c r="L21" s="244">
        <v>8</v>
      </c>
      <c r="M21" s="244" t="s">
        <v>107</v>
      </c>
      <c r="N21" s="245"/>
      <c r="O21" s="246"/>
    </row>
    <row r="22" spans="1:15" ht="12.75" customHeight="1" x14ac:dyDescent="0.25">
      <c r="A22" s="237" t="s">
        <v>122</v>
      </c>
      <c r="B22" s="208"/>
      <c r="C22" s="238">
        <v>6</v>
      </c>
      <c r="D22" s="239">
        <v>6</v>
      </c>
      <c r="E22" s="239" t="s">
        <v>107</v>
      </c>
      <c r="F22" s="239" t="s">
        <v>107</v>
      </c>
      <c r="G22" s="239" t="s">
        <v>107</v>
      </c>
      <c r="H22" s="240"/>
      <c r="I22" s="241"/>
      <c r="J22" s="244">
        <v>100</v>
      </c>
      <c r="K22" s="244" t="s">
        <v>107</v>
      </c>
      <c r="L22" s="244" t="s">
        <v>107</v>
      </c>
      <c r="M22" s="244" t="s">
        <v>107</v>
      </c>
      <c r="N22" s="245"/>
      <c r="O22" s="246"/>
    </row>
    <row r="23" spans="1:15" ht="12.75" customHeight="1" x14ac:dyDescent="0.25">
      <c r="A23" s="237" t="s">
        <v>123</v>
      </c>
      <c r="B23" s="208"/>
      <c r="C23" s="238">
        <v>45</v>
      </c>
      <c r="D23" s="239">
        <v>37</v>
      </c>
      <c r="E23" s="239">
        <v>8</v>
      </c>
      <c r="F23" s="239" t="s">
        <v>107</v>
      </c>
      <c r="G23" s="239" t="s">
        <v>107</v>
      </c>
      <c r="H23" s="240"/>
      <c r="I23" s="241"/>
      <c r="J23" s="244">
        <v>82.222222222222214</v>
      </c>
      <c r="K23" s="244">
        <v>17.777777777777779</v>
      </c>
      <c r="L23" s="244" t="s">
        <v>107</v>
      </c>
      <c r="M23" s="244" t="s">
        <v>107</v>
      </c>
      <c r="N23" s="245"/>
      <c r="O23" s="246"/>
    </row>
    <row r="24" spans="1:15" ht="12.75" customHeight="1" x14ac:dyDescent="0.25">
      <c r="A24" s="237" t="s">
        <v>124</v>
      </c>
      <c r="B24" s="208"/>
      <c r="C24" s="238">
        <v>49</v>
      </c>
      <c r="D24" s="239">
        <v>27</v>
      </c>
      <c r="E24" s="239">
        <v>22</v>
      </c>
      <c r="F24" s="239" t="s">
        <v>107</v>
      </c>
      <c r="G24" s="239" t="s">
        <v>107</v>
      </c>
      <c r="H24" s="240"/>
      <c r="I24" s="241"/>
      <c r="J24" s="244">
        <v>55.102040816326522</v>
      </c>
      <c r="K24" s="244">
        <v>44.897959183673471</v>
      </c>
      <c r="L24" s="244" t="s">
        <v>107</v>
      </c>
      <c r="M24" s="244" t="s">
        <v>107</v>
      </c>
      <c r="N24" s="245"/>
      <c r="O24" s="246"/>
    </row>
    <row r="25" spans="1:15" ht="12.75" customHeight="1" x14ac:dyDescent="0.25">
      <c r="A25" s="237" t="s">
        <v>125</v>
      </c>
      <c r="B25" s="208"/>
      <c r="C25" s="238">
        <v>15</v>
      </c>
      <c r="D25" s="239">
        <v>8</v>
      </c>
      <c r="E25" s="239">
        <v>7</v>
      </c>
      <c r="F25" s="239" t="s">
        <v>107</v>
      </c>
      <c r="G25" s="239" t="s">
        <v>107</v>
      </c>
      <c r="H25" s="240"/>
      <c r="I25" s="241"/>
      <c r="J25" s="244">
        <v>53.333333333333336</v>
      </c>
      <c r="K25" s="244">
        <v>46.666666666666664</v>
      </c>
      <c r="L25" s="244" t="s">
        <v>107</v>
      </c>
      <c r="M25" s="244" t="s">
        <v>107</v>
      </c>
      <c r="N25" s="245"/>
      <c r="O25" s="246"/>
    </row>
    <row r="26" spans="1:15" ht="12.75" customHeight="1" x14ac:dyDescent="0.25">
      <c r="A26" s="237" t="s">
        <v>126</v>
      </c>
      <c r="B26" s="208"/>
      <c r="C26" s="238">
        <v>36</v>
      </c>
      <c r="D26" s="239">
        <v>26</v>
      </c>
      <c r="E26" s="239">
        <v>9</v>
      </c>
      <c r="F26" s="239">
        <v>1</v>
      </c>
      <c r="G26" s="239" t="s">
        <v>107</v>
      </c>
      <c r="H26" s="240"/>
      <c r="I26" s="241"/>
      <c r="J26" s="244">
        <v>72.222222222222214</v>
      </c>
      <c r="K26" s="244">
        <v>25</v>
      </c>
      <c r="L26" s="244">
        <v>2.7777777777777777</v>
      </c>
      <c r="M26" s="244" t="s">
        <v>107</v>
      </c>
      <c r="N26" s="245"/>
      <c r="O26" s="246"/>
    </row>
    <row r="27" spans="1:15" ht="12.75" customHeight="1" x14ac:dyDescent="0.25">
      <c r="A27" s="237" t="s">
        <v>127</v>
      </c>
      <c r="B27" s="208"/>
      <c r="C27" s="238">
        <v>18</v>
      </c>
      <c r="D27" s="239">
        <v>11</v>
      </c>
      <c r="E27" s="239">
        <v>3</v>
      </c>
      <c r="F27" s="239">
        <v>4</v>
      </c>
      <c r="G27" s="239" t="s">
        <v>107</v>
      </c>
      <c r="H27" s="240"/>
      <c r="I27" s="241"/>
      <c r="J27" s="244">
        <v>61.111111111111114</v>
      </c>
      <c r="K27" s="244">
        <v>16.666666666666664</v>
      </c>
      <c r="L27" s="244">
        <v>22.222222222222221</v>
      </c>
      <c r="M27" s="244" t="s">
        <v>107</v>
      </c>
      <c r="N27" s="245"/>
      <c r="O27" s="246"/>
    </row>
    <row r="28" spans="1:15" ht="12.75" customHeight="1" x14ac:dyDescent="0.25">
      <c r="A28" s="237" t="s">
        <v>128</v>
      </c>
      <c r="B28" s="208"/>
      <c r="C28" s="238">
        <v>3</v>
      </c>
      <c r="D28" s="239" t="s">
        <v>107</v>
      </c>
      <c r="E28" s="239">
        <v>2</v>
      </c>
      <c r="F28" s="239">
        <v>1</v>
      </c>
      <c r="G28" s="239" t="s">
        <v>107</v>
      </c>
      <c r="H28" s="240"/>
      <c r="I28" s="241"/>
      <c r="J28" s="244" t="s">
        <v>107</v>
      </c>
      <c r="K28" s="244">
        <v>66.666666666666657</v>
      </c>
      <c r="L28" s="244">
        <v>33.333333333333329</v>
      </c>
      <c r="M28" s="244" t="s">
        <v>107</v>
      </c>
      <c r="N28" s="245"/>
      <c r="O28" s="246"/>
    </row>
    <row r="29" spans="1:15" ht="12.75" customHeight="1" x14ac:dyDescent="0.25">
      <c r="A29" s="237" t="s">
        <v>129</v>
      </c>
      <c r="B29" s="208"/>
      <c r="C29" s="238">
        <v>24</v>
      </c>
      <c r="D29" s="239">
        <v>17</v>
      </c>
      <c r="E29" s="239">
        <v>5</v>
      </c>
      <c r="F29" s="239">
        <v>2</v>
      </c>
      <c r="G29" s="239" t="s">
        <v>107</v>
      </c>
      <c r="H29" s="240"/>
      <c r="I29" s="241"/>
      <c r="J29" s="244">
        <v>70.833333333333343</v>
      </c>
      <c r="K29" s="244">
        <v>20.833333333333336</v>
      </c>
      <c r="L29" s="244">
        <v>8.3333333333333321</v>
      </c>
      <c r="M29" s="244" t="s">
        <v>107</v>
      </c>
      <c r="N29" s="245"/>
      <c r="O29" s="246"/>
    </row>
    <row r="30" spans="1:15" ht="12.75" customHeight="1" x14ac:dyDescent="0.25">
      <c r="A30" s="237" t="s">
        <v>130</v>
      </c>
      <c r="B30" s="208"/>
      <c r="C30" s="238">
        <v>55</v>
      </c>
      <c r="D30" s="239">
        <v>39</v>
      </c>
      <c r="E30" s="239">
        <v>6</v>
      </c>
      <c r="F30" s="239">
        <v>10</v>
      </c>
      <c r="G30" s="239" t="s">
        <v>107</v>
      </c>
      <c r="H30" s="240"/>
      <c r="I30" s="241"/>
      <c r="J30" s="244">
        <v>70.909090909090907</v>
      </c>
      <c r="K30" s="244">
        <v>10.909090909090908</v>
      </c>
      <c r="L30" s="244">
        <v>18.181818181818183</v>
      </c>
      <c r="M30" s="244" t="s">
        <v>107</v>
      </c>
      <c r="N30" s="245"/>
      <c r="O30" s="246"/>
    </row>
    <row r="31" spans="1:15" ht="12.75" customHeight="1" x14ac:dyDescent="0.25">
      <c r="A31" s="237" t="s">
        <v>131</v>
      </c>
      <c r="B31" s="208"/>
      <c r="C31" s="238">
        <v>139</v>
      </c>
      <c r="D31" s="239">
        <v>117</v>
      </c>
      <c r="E31" s="239">
        <v>14</v>
      </c>
      <c r="F31" s="239">
        <v>8</v>
      </c>
      <c r="G31" s="239" t="s">
        <v>107</v>
      </c>
      <c r="H31" s="240"/>
      <c r="I31" s="241"/>
      <c r="J31" s="242">
        <v>84.172661870503589</v>
      </c>
      <c r="K31" s="242">
        <v>10.071942446043165</v>
      </c>
      <c r="L31" s="242">
        <v>5.755395683453238</v>
      </c>
      <c r="M31" s="242" t="s">
        <v>107</v>
      </c>
      <c r="N31" s="245"/>
      <c r="O31" s="246"/>
    </row>
    <row r="32" spans="1:15" ht="12.75" customHeight="1" x14ac:dyDescent="0.25">
      <c r="A32" s="237" t="s">
        <v>132</v>
      </c>
      <c r="B32" s="208"/>
      <c r="C32" s="238">
        <v>33</v>
      </c>
      <c r="D32" s="239">
        <v>16</v>
      </c>
      <c r="E32" s="239">
        <v>15</v>
      </c>
      <c r="F32" s="239">
        <v>2</v>
      </c>
      <c r="G32" s="239" t="s">
        <v>107</v>
      </c>
      <c r="H32" s="240"/>
      <c r="I32" s="241"/>
      <c r="J32" s="244">
        <v>48.484848484848484</v>
      </c>
      <c r="K32" s="244">
        <v>45.454545454545453</v>
      </c>
      <c r="L32" s="244">
        <v>6.0606060606060606</v>
      </c>
      <c r="M32" s="244" t="s">
        <v>107</v>
      </c>
      <c r="N32" s="245"/>
      <c r="O32" s="246"/>
    </row>
    <row r="33" spans="1:15" ht="12.75" customHeight="1" x14ac:dyDescent="0.25">
      <c r="A33" s="237" t="s">
        <v>133</v>
      </c>
      <c r="B33" s="208"/>
      <c r="C33" s="238">
        <v>31</v>
      </c>
      <c r="D33" s="239">
        <v>22</v>
      </c>
      <c r="E33" s="239">
        <v>8</v>
      </c>
      <c r="F33" s="239">
        <v>1</v>
      </c>
      <c r="G33" s="239" t="s">
        <v>107</v>
      </c>
      <c r="H33" s="240"/>
      <c r="I33" s="241"/>
      <c r="J33" s="244">
        <v>70.967741935483872</v>
      </c>
      <c r="K33" s="244">
        <v>25.806451612903224</v>
      </c>
      <c r="L33" s="244">
        <v>3.225806451612903</v>
      </c>
      <c r="M33" s="244" t="s">
        <v>107</v>
      </c>
      <c r="N33" s="245"/>
      <c r="O33" s="246"/>
    </row>
    <row r="34" spans="1:15" ht="12.75" customHeight="1" x14ac:dyDescent="0.25">
      <c r="A34" s="237" t="s">
        <v>134</v>
      </c>
      <c r="B34" s="208"/>
      <c r="C34" s="238">
        <v>156</v>
      </c>
      <c r="D34" s="239">
        <v>143</v>
      </c>
      <c r="E34" s="239">
        <v>8</v>
      </c>
      <c r="F34" s="239">
        <v>5</v>
      </c>
      <c r="G34" s="239" t="s">
        <v>107</v>
      </c>
      <c r="H34" s="240"/>
      <c r="I34" s="241"/>
      <c r="J34" s="242">
        <v>91.666666666666657</v>
      </c>
      <c r="K34" s="242">
        <v>5.1282051282051277</v>
      </c>
      <c r="L34" s="242">
        <v>3.2051282051282048</v>
      </c>
      <c r="M34" s="242" t="s">
        <v>107</v>
      </c>
      <c r="N34" s="245"/>
      <c r="O34" s="246"/>
    </row>
    <row r="35" spans="1:15" ht="12.75" customHeight="1" x14ac:dyDescent="0.25">
      <c r="A35" s="237" t="s">
        <v>135</v>
      </c>
      <c r="B35" s="208"/>
      <c r="C35" s="238">
        <v>51</v>
      </c>
      <c r="D35" s="239">
        <v>35</v>
      </c>
      <c r="E35" s="239">
        <v>9</v>
      </c>
      <c r="F35" s="239">
        <v>7</v>
      </c>
      <c r="G35" s="239" t="s">
        <v>107</v>
      </c>
      <c r="H35" s="240"/>
      <c r="I35" s="241"/>
      <c r="J35" s="244">
        <v>68.627450980392155</v>
      </c>
      <c r="K35" s="244">
        <v>17.647058823529413</v>
      </c>
      <c r="L35" s="244">
        <v>13.725490196078432</v>
      </c>
      <c r="M35" s="244" t="s">
        <v>107</v>
      </c>
      <c r="N35" s="245"/>
      <c r="O35" s="246"/>
    </row>
    <row r="36" spans="1:15" ht="12.75" customHeight="1" x14ac:dyDescent="0.25">
      <c r="A36" s="237" t="s">
        <v>136</v>
      </c>
      <c r="B36" s="208"/>
      <c r="C36" s="238">
        <v>49</v>
      </c>
      <c r="D36" s="239">
        <v>33</v>
      </c>
      <c r="E36" s="239">
        <v>15</v>
      </c>
      <c r="F36" s="239">
        <v>1</v>
      </c>
      <c r="G36" s="239" t="s">
        <v>107</v>
      </c>
      <c r="H36" s="240"/>
      <c r="I36" s="241"/>
      <c r="J36" s="244">
        <v>67.346938775510196</v>
      </c>
      <c r="K36" s="244">
        <v>30.612244897959183</v>
      </c>
      <c r="L36" s="244">
        <v>2.0408163265306123</v>
      </c>
      <c r="M36" s="244" t="s">
        <v>107</v>
      </c>
      <c r="N36" s="245"/>
      <c r="O36" s="246"/>
    </row>
    <row r="37" spans="1:15" ht="12.75" customHeight="1" x14ac:dyDescent="0.25">
      <c r="A37" s="237" t="s">
        <v>137</v>
      </c>
      <c r="B37" s="208"/>
      <c r="C37" s="238">
        <v>141</v>
      </c>
      <c r="D37" s="239">
        <v>134</v>
      </c>
      <c r="E37" s="239">
        <v>5</v>
      </c>
      <c r="F37" s="239">
        <v>2</v>
      </c>
      <c r="G37" s="239" t="s">
        <v>107</v>
      </c>
      <c r="H37" s="240"/>
      <c r="I37" s="241"/>
      <c r="J37" s="242">
        <v>95.035460992907801</v>
      </c>
      <c r="K37" s="242">
        <v>3.5460992907801421</v>
      </c>
      <c r="L37" s="242">
        <v>1.4184397163120568</v>
      </c>
      <c r="M37" s="242" t="s">
        <v>107</v>
      </c>
      <c r="N37" s="245"/>
      <c r="O37" s="246"/>
    </row>
    <row r="38" spans="1:15" ht="12.75" customHeight="1" x14ac:dyDescent="0.25">
      <c r="A38" s="237" t="s">
        <v>138</v>
      </c>
      <c r="B38" s="208"/>
      <c r="C38" s="238">
        <v>39</v>
      </c>
      <c r="D38" s="239">
        <v>34</v>
      </c>
      <c r="E38" s="239">
        <v>1</v>
      </c>
      <c r="F38" s="239">
        <v>4</v>
      </c>
      <c r="G38" s="239" t="s">
        <v>107</v>
      </c>
      <c r="H38" s="240"/>
      <c r="I38" s="241"/>
      <c r="J38" s="244">
        <v>87.179487179487182</v>
      </c>
      <c r="K38" s="244">
        <v>2.5641025641025639</v>
      </c>
      <c r="L38" s="244">
        <v>10.256410256410255</v>
      </c>
      <c r="M38" s="244" t="s">
        <v>107</v>
      </c>
      <c r="N38" s="245"/>
      <c r="O38" s="246"/>
    </row>
    <row r="39" spans="1:15" ht="12.75" customHeight="1" x14ac:dyDescent="0.25">
      <c r="A39" s="237" t="s">
        <v>139</v>
      </c>
      <c r="B39" s="208"/>
      <c r="C39" s="238">
        <v>5</v>
      </c>
      <c r="D39" s="239">
        <v>3</v>
      </c>
      <c r="E39" s="239">
        <v>2</v>
      </c>
      <c r="F39" s="239" t="s">
        <v>107</v>
      </c>
      <c r="G39" s="239" t="s">
        <v>107</v>
      </c>
      <c r="H39" s="240"/>
      <c r="I39" s="241"/>
      <c r="J39" s="244">
        <v>60</v>
      </c>
      <c r="K39" s="244">
        <v>40</v>
      </c>
      <c r="L39" s="244" t="s">
        <v>107</v>
      </c>
      <c r="M39" s="244" t="s">
        <v>107</v>
      </c>
      <c r="N39" s="245"/>
      <c r="O39" s="246"/>
    </row>
    <row r="40" spans="1:15" ht="12.75" customHeight="1" x14ac:dyDescent="0.25">
      <c r="A40" s="237" t="s">
        <v>140</v>
      </c>
      <c r="B40" s="208"/>
      <c r="C40" s="238">
        <v>81</v>
      </c>
      <c r="D40" s="239">
        <v>61</v>
      </c>
      <c r="E40" s="239">
        <v>15</v>
      </c>
      <c r="F40" s="239">
        <v>5</v>
      </c>
      <c r="G40" s="239" t="s">
        <v>107</v>
      </c>
      <c r="H40" s="240"/>
      <c r="I40" s="241"/>
      <c r="J40" s="244">
        <v>75.308641975308646</v>
      </c>
      <c r="K40" s="244">
        <v>18.518518518518519</v>
      </c>
      <c r="L40" s="244">
        <v>6.1728395061728394</v>
      </c>
      <c r="M40" s="244" t="s">
        <v>107</v>
      </c>
      <c r="N40" s="245"/>
      <c r="O40" s="246"/>
    </row>
    <row r="41" spans="1:15" ht="12.75" customHeight="1" x14ac:dyDescent="0.25">
      <c r="A41" s="237" t="s">
        <v>141</v>
      </c>
      <c r="B41" s="208"/>
      <c r="C41" s="238">
        <v>1</v>
      </c>
      <c r="D41" s="239" t="s">
        <v>107</v>
      </c>
      <c r="E41" s="239">
        <v>1</v>
      </c>
      <c r="F41" s="239" t="s">
        <v>107</v>
      </c>
      <c r="G41" s="239" t="s">
        <v>107</v>
      </c>
      <c r="H41" s="240"/>
      <c r="I41" s="241"/>
      <c r="J41" s="244" t="s">
        <v>107</v>
      </c>
      <c r="K41" s="244">
        <v>100</v>
      </c>
      <c r="L41" s="244" t="s">
        <v>107</v>
      </c>
      <c r="M41" s="244" t="s">
        <v>107</v>
      </c>
      <c r="N41" s="245"/>
      <c r="O41" s="246"/>
    </row>
    <row r="42" spans="1:15" ht="12.75" customHeight="1" x14ac:dyDescent="0.25">
      <c r="A42" s="237" t="s">
        <v>142</v>
      </c>
      <c r="B42" s="208"/>
      <c r="C42" s="238">
        <v>46</v>
      </c>
      <c r="D42" s="239">
        <v>17</v>
      </c>
      <c r="E42" s="239">
        <v>29</v>
      </c>
      <c r="F42" s="239" t="s">
        <v>107</v>
      </c>
      <c r="G42" s="239" t="s">
        <v>107</v>
      </c>
      <c r="H42" s="240"/>
      <c r="I42" s="241"/>
      <c r="J42" s="244">
        <v>36.95652173913043</v>
      </c>
      <c r="K42" s="244">
        <v>63.04347826086957</v>
      </c>
      <c r="L42" s="244" t="s">
        <v>107</v>
      </c>
      <c r="M42" s="244" t="s">
        <v>107</v>
      </c>
      <c r="N42" s="245"/>
      <c r="O42" s="246"/>
    </row>
    <row r="43" spans="1:15" ht="12.75" customHeight="1" x14ac:dyDescent="0.25">
      <c r="A43" s="237" t="s">
        <v>143</v>
      </c>
      <c r="B43" s="208"/>
      <c r="C43" s="238">
        <v>45</v>
      </c>
      <c r="D43" s="239">
        <v>35</v>
      </c>
      <c r="E43" s="239">
        <v>7</v>
      </c>
      <c r="F43" s="239">
        <v>3</v>
      </c>
      <c r="G43" s="239" t="s">
        <v>107</v>
      </c>
      <c r="H43" s="240"/>
      <c r="I43" s="241"/>
      <c r="J43" s="244">
        <v>77.777777777777786</v>
      </c>
      <c r="K43" s="244">
        <v>15.555555555555555</v>
      </c>
      <c r="L43" s="244">
        <v>6.666666666666667</v>
      </c>
      <c r="M43" s="244" t="s">
        <v>107</v>
      </c>
      <c r="N43" s="245"/>
      <c r="O43" s="246"/>
    </row>
    <row r="44" spans="1:15" ht="12.75" customHeight="1" x14ac:dyDescent="0.25">
      <c r="A44" s="237" t="s">
        <v>144</v>
      </c>
      <c r="B44" s="208"/>
      <c r="C44" s="238">
        <v>63</v>
      </c>
      <c r="D44" s="239">
        <v>28</v>
      </c>
      <c r="E44" s="239">
        <v>29</v>
      </c>
      <c r="F44" s="239">
        <v>6</v>
      </c>
      <c r="G44" s="239" t="s">
        <v>107</v>
      </c>
      <c r="H44" s="240"/>
      <c r="I44" s="241"/>
      <c r="J44" s="244">
        <v>44.444444444444443</v>
      </c>
      <c r="K44" s="244">
        <v>46.031746031746032</v>
      </c>
      <c r="L44" s="244">
        <v>9.5238095238095237</v>
      </c>
      <c r="M44" s="244" t="s">
        <v>107</v>
      </c>
      <c r="N44" s="245"/>
      <c r="O44" s="246"/>
    </row>
    <row r="45" spans="1:15" ht="12.75" customHeight="1" x14ac:dyDescent="0.25">
      <c r="A45" s="237" t="s">
        <v>145</v>
      </c>
      <c r="B45" s="208"/>
      <c r="C45" s="238">
        <v>59</v>
      </c>
      <c r="D45" s="239">
        <v>17</v>
      </c>
      <c r="E45" s="239">
        <v>37</v>
      </c>
      <c r="F45" s="239">
        <v>5</v>
      </c>
      <c r="G45" s="239" t="s">
        <v>107</v>
      </c>
      <c r="H45" s="240"/>
      <c r="I45" s="241"/>
      <c r="J45" s="244">
        <v>28.8135593220339</v>
      </c>
      <c r="K45" s="244">
        <v>62.711864406779661</v>
      </c>
      <c r="L45" s="244">
        <v>8.4745762711864394</v>
      </c>
      <c r="M45" s="244" t="s">
        <v>107</v>
      </c>
      <c r="N45" s="245"/>
      <c r="O45" s="246"/>
    </row>
    <row r="46" spans="1:15" ht="12.75" customHeight="1" x14ac:dyDescent="0.25">
      <c r="A46" s="237" t="s">
        <v>146</v>
      </c>
      <c r="B46" s="208"/>
      <c r="C46" s="238">
        <v>62</v>
      </c>
      <c r="D46" s="239">
        <v>25</v>
      </c>
      <c r="E46" s="239">
        <v>36</v>
      </c>
      <c r="F46" s="239">
        <v>1</v>
      </c>
      <c r="G46" s="239" t="s">
        <v>107</v>
      </c>
      <c r="H46" s="240"/>
      <c r="I46" s="241"/>
      <c r="J46" s="244">
        <v>40.322580645161288</v>
      </c>
      <c r="K46" s="244">
        <v>58.064516129032263</v>
      </c>
      <c r="L46" s="244">
        <v>1.6129032258064515</v>
      </c>
      <c r="M46" s="244" t="s">
        <v>107</v>
      </c>
      <c r="N46" s="245"/>
      <c r="O46" s="246"/>
    </row>
    <row r="47" spans="1:15" ht="12.75" customHeight="1" x14ac:dyDescent="0.25">
      <c r="A47" s="237" t="s">
        <v>147</v>
      </c>
      <c r="B47" s="208"/>
      <c r="C47" s="238">
        <v>1</v>
      </c>
      <c r="D47" s="239" t="s">
        <v>107</v>
      </c>
      <c r="E47" s="239">
        <v>1</v>
      </c>
      <c r="F47" s="239" t="s">
        <v>107</v>
      </c>
      <c r="G47" s="239" t="s">
        <v>107</v>
      </c>
      <c r="H47" s="240"/>
      <c r="I47" s="241"/>
      <c r="J47" s="244" t="s">
        <v>107</v>
      </c>
      <c r="K47" s="244">
        <v>100</v>
      </c>
      <c r="L47" s="244" t="s">
        <v>107</v>
      </c>
      <c r="M47" s="244" t="s">
        <v>107</v>
      </c>
      <c r="N47" s="245"/>
      <c r="O47" s="246"/>
    </row>
    <row r="48" spans="1:15" ht="12.75" customHeight="1" x14ac:dyDescent="0.25">
      <c r="A48" s="237" t="s">
        <v>148</v>
      </c>
      <c r="B48" s="208"/>
      <c r="C48" s="238">
        <v>48</v>
      </c>
      <c r="D48" s="239">
        <v>19</v>
      </c>
      <c r="E48" s="239">
        <v>24</v>
      </c>
      <c r="F48" s="239">
        <v>5</v>
      </c>
      <c r="G48" s="239" t="s">
        <v>107</v>
      </c>
      <c r="H48" s="240"/>
      <c r="I48" s="241"/>
      <c r="J48" s="244">
        <v>39.583333333333329</v>
      </c>
      <c r="K48" s="244">
        <v>50</v>
      </c>
      <c r="L48" s="244">
        <v>10.416666666666668</v>
      </c>
      <c r="M48" s="244" t="s">
        <v>107</v>
      </c>
      <c r="N48" s="245"/>
      <c r="O48" s="246"/>
    </row>
    <row r="49" spans="1:16" ht="12.75" customHeight="1" x14ac:dyDescent="0.25">
      <c r="A49" s="237" t="s">
        <v>149</v>
      </c>
      <c r="B49" s="208"/>
      <c r="C49" s="238">
        <v>65</v>
      </c>
      <c r="D49" s="239">
        <v>45</v>
      </c>
      <c r="E49" s="239">
        <v>19</v>
      </c>
      <c r="F49" s="239">
        <v>1</v>
      </c>
      <c r="G49" s="239" t="s">
        <v>107</v>
      </c>
      <c r="H49" s="240"/>
      <c r="I49" s="241"/>
      <c r="J49" s="244">
        <v>69.230769230769226</v>
      </c>
      <c r="K49" s="244">
        <v>29.230769230769234</v>
      </c>
      <c r="L49" s="244">
        <v>1.5384615384615385</v>
      </c>
      <c r="M49" s="244" t="s">
        <v>107</v>
      </c>
      <c r="N49" s="245"/>
      <c r="O49" s="246"/>
    </row>
    <row r="50" spans="1:16" ht="12.75" customHeight="1" x14ac:dyDescent="0.25">
      <c r="A50" s="249" t="s">
        <v>150</v>
      </c>
      <c r="B50" s="208"/>
      <c r="C50" s="221">
        <v>578</v>
      </c>
      <c r="D50" s="222">
        <v>106</v>
      </c>
      <c r="E50" s="222">
        <v>442</v>
      </c>
      <c r="F50" s="222">
        <v>30</v>
      </c>
      <c r="G50" s="222" t="s">
        <v>107</v>
      </c>
      <c r="H50" s="240"/>
      <c r="I50" s="236"/>
      <c r="J50" s="225">
        <v>18.339100346020761</v>
      </c>
      <c r="K50" s="225">
        <v>76.470588235294116</v>
      </c>
      <c r="L50" s="225">
        <v>5.1903114186851207</v>
      </c>
      <c r="M50" s="225" t="s">
        <v>107</v>
      </c>
      <c r="N50" s="247"/>
      <c r="O50" s="246"/>
    </row>
    <row r="51" spans="1:16" ht="12.75" customHeight="1" x14ac:dyDescent="0.25">
      <c r="A51" s="250" t="s">
        <v>151</v>
      </c>
      <c r="B51" s="251"/>
      <c r="C51" s="252">
        <v>13</v>
      </c>
      <c r="D51" s="253">
        <v>8</v>
      </c>
      <c r="E51" s="253">
        <v>2</v>
      </c>
      <c r="F51" s="253">
        <v>3</v>
      </c>
      <c r="G51" s="253" t="s">
        <v>107</v>
      </c>
      <c r="H51" s="254"/>
      <c r="I51" s="255"/>
      <c r="J51" s="256">
        <v>61.53846153846154</v>
      </c>
      <c r="K51" s="256">
        <v>15.384615384615385</v>
      </c>
      <c r="L51" s="256">
        <v>23.076923076923077</v>
      </c>
      <c r="M51" s="256" t="s">
        <v>107</v>
      </c>
      <c r="N51" s="257"/>
      <c r="O51" s="246"/>
    </row>
    <row r="52" spans="1:16" ht="12.75" customHeight="1" thickBot="1" x14ac:dyDescent="0.3">
      <c r="A52" s="258"/>
      <c r="B52" s="258"/>
      <c r="C52" s="259"/>
      <c r="D52" s="259"/>
      <c r="E52" s="259"/>
      <c r="F52" s="259"/>
      <c r="G52" s="259"/>
      <c r="H52" s="260"/>
      <c r="I52" s="258"/>
      <c r="J52" s="261"/>
      <c r="K52" s="261"/>
      <c r="L52" s="261"/>
      <c r="M52" s="261"/>
      <c r="N52" s="262"/>
      <c r="O52" s="246"/>
    </row>
    <row r="53" spans="1:16" x14ac:dyDescent="0.25">
      <c r="A53" s="263"/>
      <c r="B53" s="263"/>
      <c r="C53" s="264"/>
      <c r="D53" s="208"/>
      <c r="E53" s="208"/>
      <c r="F53" s="208"/>
      <c r="G53" s="208"/>
      <c r="H53" s="208"/>
      <c r="J53" s="208"/>
      <c r="K53" s="208"/>
      <c r="L53" s="208"/>
      <c r="M53" s="208"/>
      <c r="N53" s="208"/>
      <c r="O53" s="208"/>
    </row>
    <row r="54" spans="1:16" s="270" customFormat="1" x14ac:dyDescent="0.25">
      <c r="A54" s="265" t="s">
        <v>12</v>
      </c>
      <c r="B54" s="266"/>
      <c r="C54" s="267"/>
      <c r="D54" s="268"/>
      <c r="E54" s="269"/>
      <c r="F54" s="269"/>
      <c r="G54" s="269"/>
      <c r="H54" s="269"/>
      <c r="I54" s="269"/>
      <c r="J54" s="269"/>
      <c r="K54" s="269"/>
      <c r="L54" s="269"/>
      <c r="M54" s="269"/>
      <c r="N54" s="269"/>
      <c r="O54" s="269"/>
      <c r="P54" s="269"/>
    </row>
    <row r="55" spans="1:16" s="270" customFormat="1" x14ac:dyDescent="0.25">
      <c r="A55" s="271" t="s">
        <v>152</v>
      </c>
      <c r="B55" s="267"/>
      <c r="C55" s="268"/>
      <c r="D55" s="269"/>
      <c r="E55" s="269"/>
      <c r="F55" s="269"/>
      <c r="G55" s="269"/>
      <c r="I55" s="269"/>
      <c r="J55" s="269"/>
      <c r="K55" s="269"/>
      <c r="L55" s="269"/>
      <c r="M55" s="269"/>
      <c r="N55" s="269"/>
      <c r="O55" s="269"/>
      <c r="P55" s="269"/>
    </row>
    <row r="56" spans="1:16" s="270" customFormat="1" x14ac:dyDescent="0.25">
      <c r="A56" s="265"/>
      <c r="B56" s="265"/>
      <c r="C56" s="267"/>
      <c r="D56" s="268"/>
      <c r="E56" s="269"/>
      <c r="F56" s="269"/>
      <c r="G56" s="269"/>
      <c r="H56" s="269"/>
      <c r="I56" s="269"/>
      <c r="J56" s="269"/>
      <c r="K56" s="269"/>
      <c r="L56" s="269"/>
      <c r="M56" s="269"/>
      <c r="N56" s="269"/>
      <c r="O56" s="269"/>
      <c r="P56" s="269"/>
    </row>
    <row r="57" spans="1:16" s="270" customFormat="1" x14ac:dyDescent="0.25">
      <c r="A57" s="54" t="s">
        <v>153</v>
      </c>
      <c r="B57" s="70"/>
      <c r="C57" s="54"/>
      <c r="D57" s="54"/>
      <c r="L57" s="272"/>
      <c r="M57" s="272"/>
      <c r="N57" s="272"/>
      <c r="O57" s="273"/>
      <c r="P57" s="273"/>
    </row>
    <row r="58" spans="1:16" ht="11.25" customHeight="1" x14ac:dyDescent="0.25">
      <c r="A58" s="56" t="s">
        <v>154</v>
      </c>
      <c r="B58" s="56"/>
      <c r="C58" s="56"/>
      <c r="D58" s="274"/>
      <c r="E58" s="52"/>
      <c r="F58" s="272"/>
      <c r="G58" s="98"/>
      <c r="H58" s="275"/>
      <c r="I58" s="275"/>
      <c r="J58" s="275"/>
      <c r="K58" s="275"/>
      <c r="L58" s="275"/>
      <c r="M58" s="275"/>
      <c r="N58" s="275"/>
      <c r="O58" s="275"/>
    </row>
    <row r="59" spans="1:16" ht="12" customHeight="1" x14ac:dyDescent="0.25">
      <c r="A59" s="202" t="s">
        <v>155</v>
      </c>
      <c r="B59" s="275"/>
      <c r="C59" s="275"/>
      <c r="D59" s="275"/>
      <c r="E59" s="275"/>
      <c r="F59" s="275"/>
      <c r="G59" s="275"/>
      <c r="H59" s="275"/>
      <c r="I59" s="275"/>
      <c r="J59" s="275"/>
      <c r="K59" s="275"/>
      <c r="L59" s="275"/>
      <c r="M59" s="275"/>
      <c r="N59" s="275"/>
      <c r="O59" s="275"/>
    </row>
    <row r="60" spans="1:16" ht="12.9" customHeight="1" x14ac:dyDescent="0.25">
      <c r="A60" s="276" t="s">
        <v>156</v>
      </c>
      <c r="B60" s="275"/>
      <c r="C60" s="275"/>
      <c r="D60" s="275"/>
      <c r="E60" s="275"/>
      <c r="F60" s="275"/>
      <c r="G60" s="275"/>
      <c r="H60" s="275"/>
      <c r="I60" s="275"/>
      <c r="J60" s="275"/>
      <c r="K60" s="275"/>
      <c r="L60" s="275"/>
      <c r="M60" s="275"/>
      <c r="N60" s="275"/>
      <c r="O60" s="275"/>
    </row>
    <row r="61" spans="1:16" ht="12.9" customHeight="1" x14ac:dyDescent="0.25">
      <c r="A61" s="276" t="s">
        <v>157</v>
      </c>
      <c r="B61" s="275"/>
      <c r="C61" s="275"/>
      <c r="D61" s="275"/>
      <c r="E61" s="275"/>
      <c r="F61" s="275"/>
      <c r="G61" s="275"/>
      <c r="H61" s="275"/>
      <c r="I61" s="275"/>
      <c r="J61" s="275"/>
      <c r="K61" s="275"/>
      <c r="L61" s="275"/>
      <c r="M61" s="275"/>
      <c r="N61" s="275"/>
      <c r="O61" s="275"/>
    </row>
    <row r="62" spans="1:16" ht="12.9" customHeight="1" x14ac:dyDescent="0.25">
      <c r="A62" s="276" t="s">
        <v>158</v>
      </c>
      <c r="B62" s="275"/>
      <c r="C62" s="275"/>
      <c r="D62" s="275"/>
      <c r="E62" s="275"/>
      <c r="F62" s="275"/>
      <c r="G62" s="275"/>
      <c r="H62" s="275"/>
      <c r="I62" s="275"/>
      <c r="J62" s="275"/>
      <c r="K62" s="275"/>
      <c r="L62" s="275"/>
      <c r="M62" s="275"/>
      <c r="N62" s="275"/>
      <c r="O62" s="275"/>
    </row>
    <row r="63" spans="1:16" ht="12.9" customHeight="1" x14ac:dyDescent="0.25">
      <c r="A63" s="276" t="s">
        <v>159</v>
      </c>
      <c r="B63" s="275"/>
      <c r="C63" s="275"/>
      <c r="D63" s="275"/>
      <c r="E63" s="275"/>
      <c r="F63" s="275"/>
      <c r="G63" s="275"/>
      <c r="H63" s="275"/>
      <c r="I63" s="275"/>
      <c r="J63" s="275"/>
      <c r="K63" s="275"/>
      <c r="L63" s="275"/>
      <c r="M63" s="275"/>
      <c r="N63" s="275"/>
      <c r="O63" s="275"/>
    </row>
    <row r="64" spans="1:16" ht="12.9" customHeight="1" x14ac:dyDescent="0.25">
      <c r="A64" s="276" t="s">
        <v>160</v>
      </c>
      <c r="B64" s="275"/>
      <c r="C64" s="275"/>
      <c r="D64" s="275"/>
      <c r="E64" s="275"/>
      <c r="F64" s="275"/>
      <c r="G64" s="275"/>
      <c r="H64" s="275"/>
      <c r="I64" s="275"/>
      <c r="J64" s="275"/>
      <c r="K64" s="275"/>
      <c r="L64" s="275"/>
      <c r="M64" s="275"/>
      <c r="N64" s="275"/>
      <c r="O64" s="275"/>
    </row>
    <row r="65" spans="1:18" ht="12.9" customHeight="1" x14ac:dyDescent="0.25">
      <c r="A65" s="276" t="s">
        <v>161</v>
      </c>
      <c r="B65" s="275"/>
      <c r="C65" s="275"/>
      <c r="D65" s="275"/>
      <c r="E65" s="275"/>
      <c r="F65" s="275"/>
      <c r="G65" s="275"/>
      <c r="H65" s="275"/>
      <c r="I65" s="275"/>
      <c r="J65" s="275"/>
      <c r="K65" s="275"/>
      <c r="L65" s="275"/>
      <c r="M65" s="275"/>
      <c r="N65" s="275"/>
      <c r="O65" s="275"/>
    </row>
    <row r="66" spans="1:18" ht="12.9" customHeight="1" x14ac:dyDescent="0.25">
      <c r="A66" s="276" t="s">
        <v>162</v>
      </c>
      <c r="B66" s="275"/>
      <c r="C66" s="275"/>
      <c r="D66" s="275"/>
      <c r="E66" s="275"/>
      <c r="F66" s="275"/>
      <c r="G66" s="275"/>
      <c r="H66" s="275"/>
      <c r="I66" s="275"/>
      <c r="J66" s="275"/>
      <c r="K66" s="275"/>
      <c r="L66" s="275"/>
      <c r="M66" s="275"/>
      <c r="N66" s="275"/>
      <c r="O66" s="275"/>
    </row>
    <row r="67" spans="1:18" ht="12.9" customHeight="1" x14ac:dyDescent="0.25">
      <c r="A67" s="277" t="s">
        <v>163</v>
      </c>
      <c r="B67" s="275"/>
      <c r="C67" s="275"/>
      <c r="D67" s="275"/>
      <c r="E67" s="275"/>
      <c r="F67" s="275"/>
      <c r="G67" s="275"/>
      <c r="H67" s="275"/>
      <c r="I67" s="275"/>
      <c r="J67" s="275"/>
      <c r="K67" s="275"/>
      <c r="L67" s="275"/>
      <c r="M67" s="275"/>
      <c r="N67" s="275"/>
      <c r="O67" s="275"/>
    </row>
    <row r="68" spans="1:18" ht="9" customHeight="1" x14ac:dyDescent="0.25">
      <c r="A68" s="275"/>
      <c r="B68" s="275"/>
      <c r="C68" s="275"/>
      <c r="D68" s="275"/>
      <c r="E68" s="275"/>
      <c r="F68" s="275"/>
      <c r="G68" s="275"/>
      <c r="H68" s="275"/>
      <c r="I68" s="275"/>
      <c r="J68" s="275"/>
      <c r="K68" s="275"/>
      <c r="L68" s="275"/>
      <c r="M68" s="275"/>
      <c r="N68" s="275"/>
      <c r="O68" s="275"/>
    </row>
    <row r="69" spans="1:18" s="271" customFormat="1" ht="18" customHeight="1" x14ac:dyDescent="0.25">
      <c r="A69" s="595" t="s">
        <v>21</v>
      </c>
      <c r="B69" s="595"/>
      <c r="C69" s="595"/>
      <c r="D69" s="595"/>
      <c r="E69" s="595"/>
      <c r="F69" s="595"/>
      <c r="G69" s="595"/>
      <c r="H69" s="595"/>
      <c r="I69" s="595"/>
      <c r="J69" s="595"/>
      <c r="K69" s="595"/>
      <c r="L69" s="595"/>
      <c r="M69" s="595"/>
      <c r="N69" s="595"/>
    </row>
    <row r="70" spans="1:18" s="271" customFormat="1" ht="12" customHeight="1" x14ac:dyDescent="0.25">
      <c r="A70" s="278" t="s">
        <v>32</v>
      </c>
      <c r="B70" s="279"/>
      <c r="C70" s="279"/>
      <c r="D70" s="279"/>
      <c r="E70" s="279"/>
      <c r="F70" s="279"/>
      <c r="G70" s="279"/>
      <c r="H70" s="279"/>
      <c r="I70" s="279"/>
      <c r="J70" s="279"/>
      <c r="K70" s="279"/>
      <c r="L70" s="279"/>
      <c r="M70" s="279"/>
      <c r="N70" s="279"/>
    </row>
    <row r="71" spans="1:18" s="271" customFormat="1" ht="9.75" customHeight="1" x14ac:dyDescent="0.25">
      <c r="A71" s="595" t="s">
        <v>164</v>
      </c>
      <c r="B71" s="595"/>
      <c r="C71" s="595"/>
      <c r="D71" s="595"/>
      <c r="E71" s="595"/>
      <c r="F71" s="595"/>
      <c r="G71" s="595"/>
      <c r="H71" s="595"/>
      <c r="I71" s="595"/>
      <c r="J71" s="595"/>
      <c r="K71" s="595"/>
      <c r="L71" s="595"/>
      <c r="M71" s="595"/>
      <c r="N71" s="595"/>
      <c r="O71" s="595"/>
      <c r="P71" s="595"/>
      <c r="Q71" s="595"/>
      <c r="R71" s="595"/>
    </row>
    <row r="72" spans="1:18" x14ac:dyDescent="0.25">
      <c r="A72" s="136" t="s">
        <v>165</v>
      </c>
      <c r="B72" s="136"/>
      <c r="C72" s="280"/>
      <c r="D72" s="200"/>
      <c r="E72" s="200"/>
      <c r="F72" s="200"/>
      <c r="G72" s="200"/>
      <c r="H72" s="200"/>
      <c r="I72" s="281"/>
      <c r="J72" s="200"/>
      <c r="K72" s="200"/>
      <c r="L72" s="200"/>
      <c r="M72" s="200"/>
      <c r="N72" s="200"/>
      <c r="O72" s="200"/>
    </row>
    <row r="73" spans="1:18" s="271" customFormat="1" ht="23.25" customHeight="1" x14ac:dyDescent="0.25">
      <c r="A73" s="595" t="s">
        <v>166</v>
      </c>
      <c r="B73" s="595"/>
      <c r="C73" s="595"/>
      <c r="D73" s="595"/>
      <c r="E73" s="595"/>
      <c r="F73" s="595"/>
      <c r="G73" s="595"/>
      <c r="H73" s="595"/>
      <c r="I73" s="595"/>
      <c r="J73" s="595"/>
      <c r="K73" s="595"/>
      <c r="L73" s="595"/>
      <c r="M73" s="595"/>
      <c r="N73" s="595"/>
      <c r="O73" s="595"/>
      <c r="P73" s="595"/>
      <c r="Q73" s="595"/>
      <c r="R73" s="595"/>
    </row>
    <row r="74" spans="1:18" s="271" customFormat="1" ht="12" customHeight="1" x14ac:dyDescent="0.25">
      <c r="A74" s="595" t="s">
        <v>24</v>
      </c>
      <c r="B74" s="595"/>
      <c r="C74" s="595"/>
      <c r="D74" s="595"/>
      <c r="E74" s="595"/>
      <c r="F74" s="595"/>
      <c r="G74" s="595"/>
      <c r="H74" s="595"/>
      <c r="I74" s="595"/>
      <c r="J74" s="595"/>
      <c r="K74" s="595"/>
      <c r="L74" s="595"/>
      <c r="M74" s="595"/>
      <c r="N74" s="595"/>
      <c r="O74" s="595"/>
      <c r="P74" s="595"/>
      <c r="Q74" s="595"/>
      <c r="R74" s="595"/>
    </row>
    <row r="75" spans="1:18" s="271" customFormat="1" ht="29.25" customHeight="1" x14ac:dyDescent="0.25">
      <c r="A75" s="595" t="s">
        <v>30</v>
      </c>
      <c r="B75" s="595"/>
      <c r="C75" s="595"/>
      <c r="D75" s="595"/>
      <c r="E75" s="595"/>
      <c r="F75" s="595"/>
      <c r="G75" s="595"/>
      <c r="H75" s="595"/>
      <c r="I75" s="595"/>
      <c r="J75" s="595"/>
      <c r="K75" s="595"/>
      <c r="L75" s="595"/>
      <c r="M75" s="595"/>
      <c r="N75" s="595"/>
      <c r="O75" s="595"/>
      <c r="P75" s="595"/>
      <c r="Q75" s="595"/>
      <c r="R75" s="595"/>
    </row>
    <row r="76" spans="1:18" s="271" customFormat="1" ht="12.75" customHeight="1" x14ac:dyDescent="0.25">
      <c r="A76" s="595" t="s">
        <v>31</v>
      </c>
      <c r="B76" s="595"/>
      <c r="C76" s="595"/>
      <c r="D76" s="595"/>
      <c r="E76" s="595"/>
      <c r="F76" s="595"/>
      <c r="G76" s="595"/>
      <c r="H76" s="595"/>
      <c r="I76" s="595"/>
      <c r="J76" s="595"/>
      <c r="K76" s="595"/>
      <c r="L76" s="595"/>
      <c r="M76" s="595"/>
      <c r="N76" s="595"/>
      <c r="O76" s="595"/>
      <c r="P76" s="595"/>
      <c r="Q76" s="595"/>
      <c r="R76" s="595"/>
    </row>
    <row r="77" spans="1:18" s="271" customFormat="1" x14ac:dyDescent="0.25">
      <c r="A77" s="595" t="s">
        <v>167</v>
      </c>
      <c r="B77" s="595"/>
      <c r="C77" s="595"/>
      <c r="D77" s="595"/>
      <c r="E77" s="595"/>
      <c r="F77" s="595"/>
      <c r="G77" s="595"/>
      <c r="H77" s="595"/>
      <c r="I77" s="595"/>
      <c r="J77" s="595"/>
      <c r="K77" s="595"/>
      <c r="L77" s="595"/>
      <c r="M77" s="595"/>
      <c r="N77" s="595"/>
      <c r="O77" s="595"/>
      <c r="P77" s="595"/>
      <c r="Q77" s="595"/>
      <c r="R77" s="595"/>
    </row>
    <row r="78" spans="1:18" s="52" customFormat="1" x14ac:dyDescent="0.25">
      <c r="A78" s="595" t="s">
        <v>34</v>
      </c>
      <c r="B78" s="595"/>
      <c r="C78" s="595"/>
      <c r="D78" s="595"/>
      <c r="E78" s="595"/>
      <c r="F78" s="595"/>
      <c r="G78" s="595"/>
      <c r="H78" s="595"/>
      <c r="I78" s="595"/>
      <c r="J78" s="595"/>
      <c r="K78" s="595"/>
      <c r="L78" s="595"/>
      <c r="M78" s="595"/>
      <c r="N78" s="595"/>
      <c r="O78" s="595"/>
      <c r="P78" s="595"/>
      <c r="Q78" s="595"/>
      <c r="R78" s="595"/>
    </row>
    <row r="79" spans="1:18" s="52" customFormat="1" x14ac:dyDescent="0.25">
      <c r="A79" s="277" t="s">
        <v>168</v>
      </c>
      <c r="B79" s="277"/>
      <c r="C79" s="277"/>
      <c r="D79" s="277"/>
      <c r="E79" s="277"/>
      <c r="F79" s="277"/>
      <c r="G79" s="282"/>
      <c r="H79" s="277"/>
      <c r="I79" s="277"/>
      <c r="J79" s="283"/>
      <c r="K79" s="284"/>
      <c r="L79" s="285"/>
      <c r="M79" s="285"/>
      <c r="N79" s="277"/>
      <c r="O79" s="286"/>
      <c r="P79" s="286"/>
      <c r="Q79" s="286"/>
      <c r="R79" s="286"/>
    </row>
  </sheetData>
  <mergeCells count="11">
    <mergeCell ref="A74:R74"/>
    <mergeCell ref="A75:R75"/>
    <mergeCell ref="A76:R76"/>
    <mergeCell ref="A77:R77"/>
    <mergeCell ref="A78:R78"/>
    <mergeCell ref="A73:R73"/>
    <mergeCell ref="C4:C5"/>
    <mergeCell ref="D4:G4"/>
    <mergeCell ref="J4:M4"/>
    <mergeCell ref="A69:N69"/>
    <mergeCell ref="A71:R71"/>
  </mergeCells>
  <pageMargins left="0.74803149606299213" right="0.74803149606299213" top="0.98425196850393704" bottom="0.98425196850393704" header="0.51181102362204722" footer="0.51181102362204722"/>
  <pageSetup paperSize="9" scale="44" orientation="landscape" r:id="rId1"/>
  <headerFooter alignWithMargins="0">
    <oddHeader>&amp;COFFICIAL-SENSITIVE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3.2" x14ac:dyDescent="0.25"/>
  <sheetData>
    <row r="1" spans="1:12" ht="13.8" thickBot="1" x14ac:dyDescent="0.3">
      <c r="A1" s="614"/>
      <c r="B1" s="615"/>
      <c r="C1" s="615"/>
      <c r="D1" s="616"/>
      <c r="E1" s="623" t="s">
        <v>76</v>
      </c>
      <c r="F1" s="624"/>
      <c r="G1" s="624"/>
      <c r="H1" s="624"/>
      <c r="I1" s="624"/>
      <c r="J1" s="624"/>
      <c r="K1" s="624"/>
      <c r="L1" s="624"/>
    </row>
    <row r="2" spans="1:12" ht="13.8" thickBot="1" x14ac:dyDescent="0.3">
      <c r="A2" s="617"/>
      <c r="B2" s="618"/>
      <c r="C2" s="618"/>
      <c r="D2" s="619"/>
      <c r="E2" s="625" t="s">
        <v>77</v>
      </c>
      <c r="F2" s="626"/>
      <c r="G2" s="626"/>
      <c r="H2" s="626"/>
      <c r="I2" s="626"/>
      <c r="J2" s="626"/>
      <c r="K2" s="626"/>
      <c r="L2" s="626"/>
    </row>
    <row r="3" spans="1:12" ht="13.8" thickBot="1" x14ac:dyDescent="0.3">
      <c r="A3" s="617"/>
      <c r="B3" s="618"/>
      <c r="C3" s="618"/>
      <c r="D3" s="619"/>
      <c r="E3" s="627" t="s">
        <v>78</v>
      </c>
      <c r="F3" s="625" t="s">
        <v>86</v>
      </c>
      <c r="G3" s="626"/>
      <c r="H3" s="626"/>
      <c r="I3" s="626"/>
      <c r="J3" s="626"/>
      <c r="K3" s="626"/>
      <c r="L3" s="626"/>
    </row>
    <row r="4" spans="1:12" ht="53.4" thickBot="1" x14ac:dyDescent="0.3">
      <c r="A4" s="620"/>
      <c r="B4" s="621"/>
      <c r="C4" s="621"/>
      <c r="D4" s="622"/>
      <c r="E4" s="628"/>
      <c r="F4" s="167" t="s">
        <v>88</v>
      </c>
      <c r="G4" s="167" t="s">
        <v>17</v>
      </c>
      <c r="H4" s="167" t="s">
        <v>0</v>
      </c>
      <c r="I4" s="167" t="s">
        <v>8</v>
      </c>
      <c r="J4" s="167" t="s">
        <v>19</v>
      </c>
      <c r="K4" s="167" t="s">
        <v>23</v>
      </c>
      <c r="L4" s="166" t="s">
        <v>87</v>
      </c>
    </row>
    <row r="5" spans="1:12" ht="27" thickBot="1" x14ac:dyDescent="0.3">
      <c r="A5" s="632" t="s">
        <v>90</v>
      </c>
      <c r="B5" s="629" t="s">
        <v>78</v>
      </c>
      <c r="C5" s="629">
        <v>2013</v>
      </c>
      <c r="D5" s="168" t="s">
        <v>78</v>
      </c>
      <c r="E5" s="169">
        <v>5364</v>
      </c>
      <c r="F5" s="169">
        <v>758</v>
      </c>
      <c r="G5" s="169">
        <v>137</v>
      </c>
      <c r="H5" s="169">
        <v>707</v>
      </c>
      <c r="I5" s="169">
        <v>2849</v>
      </c>
      <c r="J5" s="169">
        <v>68</v>
      </c>
      <c r="K5" s="169">
        <v>456</v>
      </c>
      <c r="L5" s="169">
        <v>389</v>
      </c>
    </row>
    <row r="6" spans="1:12" ht="13.8" thickBot="1" x14ac:dyDescent="0.3">
      <c r="A6" s="633"/>
      <c r="B6" s="630"/>
      <c r="C6" s="630"/>
      <c r="D6" s="168" t="s">
        <v>7</v>
      </c>
      <c r="E6" s="169">
        <v>1719</v>
      </c>
      <c r="F6" s="169">
        <v>319</v>
      </c>
      <c r="G6" s="169">
        <v>35</v>
      </c>
      <c r="H6" s="169">
        <v>179</v>
      </c>
      <c r="I6" s="169">
        <v>967</v>
      </c>
      <c r="J6" s="169">
        <v>18</v>
      </c>
      <c r="K6" s="169">
        <v>86</v>
      </c>
      <c r="L6" s="169">
        <v>115</v>
      </c>
    </row>
    <row r="7" spans="1:12" ht="13.8" thickBot="1" x14ac:dyDescent="0.3">
      <c r="A7" s="633"/>
      <c r="B7" s="630"/>
      <c r="C7" s="630"/>
      <c r="D7" s="168" t="s">
        <v>4</v>
      </c>
      <c r="E7" s="169">
        <v>1596</v>
      </c>
      <c r="F7" s="169">
        <v>170</v>
      </c>
      <c r="G7" s="169">
        <v>38</v>
      </c>
      <c r="H7" s="169">
        <v>160</v>
      </c>
      <c r="I7" s="169">
        <v>990</v>
      </c>
      <c r="J7" s="169">
        <v>20</v>
      </c>
      <c r="K7" s="169">
        <v>107</v>
      </c>
      <c r="L7" s="169">
        <v>111</v>
      </c>
    </row>
    <row r="8" spans="1:12" ht="13.8" thickBot="1" x14ac:dyDescent="0.3">
      <c r="A8" s="633"/>
      <c r="B8" s="630"/>
      <c r="C8" s="630"/>
      <c r="D8" s="168" t="s">
        <v>5</v>
      </c>
      <c r="E8" s="169">
        <v>1063</v>
      </c>
      <c r="F8" s="169">
        <v>137</v>
      </c>
      <c r="G8" s="169">
        <v>29</v>
      </c>
      <c r="H8" s="169">
        <v>184</v>
      </c>
      <c r="I8" s="169">
        <v>463</v>
      </c>
      <c r="J8" s="169">
        <v>13</v>
      </c>
      <c r="K8" s="169">
        <v>128</v>
      </c>
      <c r="L8" s="169">
        <v>109</v>
      </c>
    </row>
    <row r="9" spans="1:12" ht="13.8" thickBot="1" x14ac:dyDescent="0.3">
      <c r="A9" s="633"/>
      <c r="B9" s="630"/>
      <c r="C9" s="631"/>
      <c r="D9" s="168" t="s">
        <v>6</v>
      </c>
      <c r="E9" s="169">
        <v>986</v>
      </c>
      <c r="F9" s="169">
        <v>132</v>
      </c>
      <c r="G9" s="169">
        <v>35</v>
      </c>
      <c r="H9" s="169">
        <v>184</v>
      </c>
      <c r="I9" s="169">
        <v>429</v>
      </c>
      <c r="J9" s="169">
        <v>17</v>
      </c>
      <c r="K9" s="169">
        <v>135</v>
      </c>
      <c r="L9" s="169">
        <v>54</v>
      </c>
    </row>
    <row r="10" spans="1:12" ht="27" thickBot="1" x14ac:dyDescent="0.3">
      <c r="A10" s="633"/>
      <c r="B10" s="630"/>
      <c r="C10" s="629">
        <v>2014</v>
      </c>
      <c r="D10" s="168" t="s">
        <v>78</v>
      </c>
      <c r="E10" s="169">
        <v>2332</v>
      </c>
      <c r="F10" s="169">
        <v>300</v>
      </c>
      <c r="G10" s="169">
        <v>106</v>
      </c>
      <c r="H10" s="169">
        <v>648</v>
      </c>
      <c r="I10" s="169">
        <v>1053</v>
      </c>
      <c r="J10" s="169">
        <v>54</v>
      </c>
      <c r="K10" s="169">
        <v>63</v>
      </c>
      <c r="L10" s="169">
        <v>108</v>
      </c>
    </row>
    <row r="11" spans="1:12" ht="13.8" thickBot="1" x14ac:dyDescent="0.3">
      <c r="A11" s="633"/>
      <c r="B11" s="630"/>
      <c r="C11" s="630"/>
      <c r="D11" s="168" t="s">
        <v>7</v>
      </c>
      <c r="E11" s="169">
        <v>782</v>
      </c>
      <c r="F11" s="169">
        <v>87</v>
      </c>
      <c r="G11" s="169">
        <v>22</v>
      </c>
      <c r="H11" s="169">
        <v>258</v>
      </c>
      <c r="I11" s="169">
        <v>348</v>
      </c>
      <c r="J11" s="169">
        <v>14</v>
      </c>
      <c r="K11" s="169">
        <v>0</v>
      </c>
      <c r="L11" s="169">
        <v>53</v>
      </c>
    </row>
    <row r="12" spans="1:12" ht="13.8" thickBot="1" x14ac:dyDescent="0.3">
      <c r="A12" s="633"/>
      <c r="B12" s="630"/>
      <c r="C12" s="630"/>
      <c r="D12" s="168" t="s">
        <v>4</v>
      </c>
      <c r="E12" s="169">
        <v>562</v>
      </c>
      <c r="F12" s="169">
        <v>83</v>
      </c>
      <c r="G12" s="169">
        <v>20</v>
      </c>
      <c r="H12" s="169">
        <v>139</v>
      </c>
      <c r="I12" s="169">
        <v>271</v>
      </c>
      <c r="J12" s="169">
        <v>7</v>
      </c>
      <c r="K12" s="169">
        <v>25</v>
      </c>
      <c r="L12" s="169">
        <v>17</v>
      </c>
    </row>
    <row r="13" spans="1:12" ht="13.8" thickBot="1" x14ac:dyDescent="0.3">
      <c r="A13" s="633"/>
      <c r="B13" s="630"/>
      <c r="C13" s="630"/>
      <c r="D13" s="168" t="s">
        <v>5</v>
      </c>
      <c r="E13" s="169">
        <v>524</v>
      </c>
      <c r="F13" s="169">
        <v>77</v>
      </c>
      <c r="G13" s="169">
        <v>40</v>
      </c>
      <c r="H13" s="169">
        <v>122</v>
      </c>
      <c r="I13" s="169">
        <v>239</v>
      </c>
      <c r="J13" s="169">
        <v>16</v>
      </c>
      <c r="K13" s="169">
        <v>8</v>
      </c>
      <c r="L13" s="169">
        <v>22</v>
      </c>
    </row>
    <row r="14" spans="1:12" ht="13.8" thickBot="1" x14ac:dyDescent="0.3">
      <c r="A14" s="633"/>
      <c r="B14" s="630"/>
      <c r="C14" s="631"/>
      <c r="D14" s="168" t="s">
        <v>6</v>
      </c>
      <c r="E14" s="169">
        <v>464</v>
      </c>
      <c r="F14" s="169">
        <v>53</v>
      </c>
      <c r="G14" s="169">
        <v>24</v>
      </c>
      <c r="H14" s="169">
        <v>129</v>
      </c>
      <c r="I14" s="169">
        <v>195</v>
      </c>
      <c r="J14" s="169">
        <v>17</v>
      </c>
      <c r="K14" s="169">
        <v>30</v>
      </c>
      <c r="L14" s="169">
        <v>16</v>
      </c>
    </row>
    <row r="15" spans="1:12" ht="27" thickBot="1" x14ac:dyDescent="0.3">
      <c r="A15" s="633"/>
      <c r="B15" s="630"/>
      <c r="C15" s="629">
        <v>2015</v>
      </c>
      <c r="D15" s="168" t="s">
        <v>78</v>
      </c>
      <c r="E15" s="169">
        <v>989</v>
      </c>
      <c r="F15" s="169">
        <v>142</v>
      </c>
      <c r="G15" s="169">
        <v>66</v>
      </c>
      <c r="H15" s="169">
        <v>255</v>
      </c>
      <c r="I15" s="169">
        <v>335</v>
      </c>
      <c r="J15" s="169">
        <v>27</v>
      </c>
      <c r="K15" s="169">
        <v>99</v>
      </c>
      <c r="L15" s="169">
        <v>65</v>
      </c>
    </row>
    <row r="16" spans="1:12" ht="13.8" thickBot="1" x14ac:dyDescent="0.3">
      <c r="A16" s="633"/>
      <c r="B16" s="630"/>
      <c r="C16" s="630"/>
      <c r="D16" s="168" t="s">
        <v>7</v>
      </c>
      <c r="E16" s="169">
        <v>499</v>
      </c>
      <c r="F16" s="169">
        <v>74</v>
      </c>
      <c r="G16" s="169">
        <v>45</v>
      </c>
      <c r="H16" s="169">
        <v>106</v>
      </c>
      <c r="I16" s="169">
        <v>199</v>
      </c>
      <c r="J16" s="169">
        <v>13</v>
      </c>
      <c r="K16" s="169">
        <v>31</v>
      </c>
      <c r="L16" s="169">
        <v>31</v>
      </c>
    </row>
    <row r="17" spans="1:16" ht="13.8" thickBot="1" x14ac:dyDescent="0.3">
      <c r="A17" s="633"/>
      <c r="B17" s="630"/>
      <c r="C17" s="630"/>
      <c r="D17" s="168" t="s">
        <v>4</v>
      </c>
      <c r="E17" s="169">
        <v>490</v>
      </c>
      <c r="F17" s="169">
        <v>68</v>
      </c>
      <c r="G17" s="169">
        <v>21</v>
      </c>
      <c r="H17" s="169">
        <v>149</v>
      </c>
      <c r="I17" s="169">
        <v>136</v>
      </c>
      <c r="J17" s="169">
        <v>14</v>
      </c>
      <c r="K17" s="169">
        <v>68</v>
      </c>
      <c r="L17" s="169">
        <v>34</v>
      </c>
    </row>
    <row r="18" spans="1:16" ht="13.8" thickBot="1" x14ac:dyDescent="0.3">
      <c r="A18" s="633"/>
      <c r="B18" s="630"/>
      <c r="C18" s="630"/>
      <c r="D18" s="168" t="s">
        <v>5</v>
      </c>
      <c r="E18" s="169">
        <v>0</v>
      </c>
      <c r="F18" s="169">
        <v>0</v>
      </c>
      <c r="G18" s="169">
        <v>0</v>
      </c>
      <c r="H18" s="169">
        <v>0</v>
      </c>
      <c r="I18" s="169">
        <v>0</v>
      </c>
      <c r="J18" s="169">
        <v>0</v>
      </c>
      <c r="K18" s="169">
        <v>0</v>
      </c>
      <c r="L18" s="169">
        <v>0</v>
      </c>
    </row>
    <row r="19" spans="1:16" ht="13.8" thickBot="1" x14ac:dyDescent="0.3">
      <c r="A19" s="633"/>
      <c r="B19" s="631"/>
      <c r="C19" s="631"/>
      <c r="D19" s="168" t="s">
        <v>6</v>
      </c>
      <c r="E19" s="169">
        <v>0</v>
      </c>
      <c r="F19" s="169">
        <v>0</v>
      </c>
      <c r="G19" s="169">
        <v>0</v>
      </c>
      <c r="H19" s="169">
        <v>0</v>
      </c>
      <c r="I19" s="169">
        <v>0</v>
      </c>
      <c r="J19" s="169">
        <v>0</v>
      </c>
      <c r="K19" s="169">
        <v>0</v>
      </c>
      <c r="L19" s="169">
        <v>0</v>
      </c>
    </row>
    <row r="20" spans="1:16" ht="27" thickBot="1" x14ac:dyDescent="0.3">
      <c r="A20" s="633"/>
      <c r="B20" s="629" t="s">
        <v>81</v>
      </c>
      <c r="C20" s="629">
        <v>2013</v>
      </c>
      <c r="D20" s="168" t="s">
        <v>78</v>
      </c>
      <c r="E20" s="169">
        <v>1383</v>
      </c>
      <c r="F20" s="169">
        <v>220</v>
      </c>
      <c r="G20" s="169">
        <v>43</v>
      </c>
      <c r="H20" s="169">
        <v>114</v>
      </c>
      <c r="I20" s="169">
        <v>687</v>
      </c>
      <c r="J20" s="169">
        <v>19</v>
      </c>
      <c r="K20" s="169">
        <v>226</v>
      </c>
      <c r="L20" s="169">
        <v>74</v>
      </c>
    </row>
    <row r="21" spans="1:16" ht="13.8" thickBot="1" x14ac:dyDescent="0.3">
      <c r="A21" s="633"/>
      <c r="B21" s="630"/>
      <c r="C21" s="630"/>
      <c r="D21" s="168" t="s">
        <v>7</v>
      </c>
      <c r="E21" s="169">
        <v>408</v>
      </c>
      <c r="F21" s="169">
        <v>75</v>
      </c>
      <c r="G21" s="169">
        <v>14</v>
      </c>
      <c r="H21" s="169">
        <v>40</v>
      </c>
      <c r="I21" s="169">
        <v>199</v>
      </c>
      <c r="J21" s="169">
        <v>6</v>
      </c>
      <c r="K21" s="169">
        <v>45</v>
      </c>
      <c r="L21" s="169">
        <v>29</v>
      </c>
    </row>
    <row r="22" spans="1:16" ht="13.8" thickBot="1" x14ac:dyDescent="0.3">
      <c r="A22" s="633"/>
      <c r="B22" s="630"/>
      <c r="C22" s="630"/>
      <c r="D22" s="168" t="s">
        <v>4</v>
      </c>
      <c r="E22" s="169">
        <v>398</v>
      </c>
      <c r="F22" s="169">
        <v>68</v>
      </c>
      <c r="G22" s="169">
        <v>13</v>
      </c>
      <c r="H22" s="169">
        <v>29</v>
      </c>
      <c r="I22" s="169">
        <v>214</v>
      </c>
      <c r="J22" s="169">
        <v>4</v>
      </c>
      <c r="K22" s="169">
        <v>54</v>
      </c>
      <c r="L22" s="169">
        <v>16</v>
      </c>
    </row>
    <row r="23" spans="1:16" ht="13.8" thickBot="1" x14ac:dyDescent="0.3">
      <c r="A23" s="633"/>
      <c r="B23" s="630"/>
      <c r="C23" s="630"/>
      <c r="D23" s="168" t="s">
        <v>5</v>
      </c>
      <c r="E23" s="169">
        <v>330</v>
      </c>
      <c r="F23" s="169">
        <v>37</v>
      </c>
      <c r="G23" s="169">
        <v>8</v>
      </c>
      <c r="H23" s="169">
        <v>31</v>
      </c>
      <c r="I23" s="169">
        <v>157</v>
      </c>
      <c r="J23" s="169">
        <v>5</v>
      </c>
      <c r="K23" s="169">
        <v>66</v>
      </c>
      <c r="L23" s="169">
        <v>26</v>
      </c>
    </row>
    <row r="24" spans="1:16" ht="13.8" thickBot="1" x14ac:dyDescent="0.3">
      <c r="A24" s="633"/>
      <c r="B24" s="630"/>
      <c r="C24" s="631"/>
      <c r="D24" s="168" t="s">
        <v>6</v>
      </c>
      <c r="E24" s="169">
        <v>247</v>
      </c>
      <c r="F24" s="169">
        <v>40</v>
      </c>
      <c r="G24" s="169">
        <v>8</v>
      </c>
      <c r="H24" s="169">
        <v>14</v>
      </c>
      <c r="I24" s="169">
        <v>117</v>
      </c>
      <c r="J24" s="169">
        <v>4</v>
      </c>
      <c r="K24" s="169">
        <v>61</v>
      </c>
      <c r="L24" s="169">
        <v>3</v>
      </c>
    </row>
    <row r="25" spans="1:16" ht="27" thickBot="1" x14ac:dyDescent="0.3">
      <c r="A25" s="633"/>
      <c r="B25" s="630"/>
      <c r="C25" s="629">
        <v>2014</v>
      </c>
      <c r="D25" s="168" t="s">
        <v>78</v>
      </c>
      <c r="E25" s="169">
        <v>669</v>
      </c>
      <c r="F25" s="169">
        <v>115</v>
      </c>
      <c r="G25" s="169">
        <v>26</v>
      </c>
      <c r="H25" s="169">
        <v>103</v>
      </c>
      <c r="I25" s="169">
        <v>334</v>
      </c>
      <c r="J25" s="169">
        <v>23</v>
      </c>
      <c r="K25" s="169">
        <v>39</v>
      </c>
      <c r="L25" s="169">
        <v>29</v>
      </c>
    </row>
    <row r="26" spans="1:16" ht="13.8" thickBot="1" x14ac:dyDescent="0.3">
      <c r="A26" s="633"/>
      <c r="B26" s="630"/>
      <c r="C26" s="630"/>
      <c r="D26" s="168" t="s">
        <v>7</v>
      </c>
      <c r="E26" s="169">
        <v>172</v>
      </c>
      <c r="F26" s="169">
        <v>23</v>
      </c>
      <c r="G26" s="169">
        <v>4</v>
      </c>
      <c r="H26" s="169">
        <v>39</v>
      </c>
      <c r="I26" s="169">
        <v>96</v>
      </c>
      <c r="J26" s="169">
        <v>3</v>
      </c>
      <c r="K26" s="169">
        <v>0</v>
      </c>
      <c r="L26" s="169">
        <v>7</v>
      </c>
    </row>
    <row r="27" spans="1:16" ht="13.8" thickBot="1" x14ac:dyDescent="0.3">
      <c r="A27" s="633"/>
      <c r="B27" s="630"/>
      <c r="C27" s="630"/>
      <c r="D27" s="168" t="s">
        <v>4</v>
      </c>
      <c r="E27" s="169">
        <v>168</v>
      </c>
      <c r="F27" s="169">
        <v>35</v>
      </c>
      <c r="G27" s="169">
        <v>3</v>
      </c>
      <c r="H27" s="169">
        <v>23</v>
      </c>
      <c r="I27" s="169">
        <v>83</v>
      </c>
      <c r="J27" s="169">
        <v>5</v>
      </c>
      <c r="K27" s="169">
        <v>16</v>
      </c>
      <c r="L27" s="169">
        <v>3</v>
      </c>
    </row>
    <row r="28" spans="1:16" ht="13.8" thickBot="1" x14ac:dyDescent="0.3">
      <c r="A28" s="633"/>
      <c r="B28" s="630"/>
      <c r="C28" s="630"/>
      <c r="D28" s="168" t="s">
        <v>5</v>
      </c>
      <c r="E28" s="169">
        <v>185</v>
      </c>
      <c r="F28" s="169">
        <v>33</v>
      </c>
      <c r="G28" s="169">
        <v>13</v>
      </c>
      <c r="H28" s="169">
        <v>23</v>
      </c>
      <c r="I28" s="169">
        <v>88</v>
      </c>
      <c r="J28" s="169">
        <v>8</v>
      </c>
      <c r="K28" s="169">
        <v>5</v>
      </c>
      <c r="L28" s="169">
        <v>15</v>
      </c>
    </row>
    <row r="29" spans="1:16" ht="13.8" thickBot="1" x14ac:dyDescent="0.3">
      <c r="A29" s="633"/>
      <c r="B29" s="630"/>
      <c r="C29" s="631"/>
      <c r="D29" s="168" t="s">
        <v>6</v>
      </c>
      <c r="E29" s="169">
        <v>144</v>
      </c>
      <c r="F29" s="169">
        <v>24</v>
      </c>
      <c r="G29" s="169">
        <v>6</v>
      </c>
      <c r="H29" s="169">
        <v>18</v>
      </c>
      <c r="I29" s="169">
        <v>67</v>
      </c>
      <c r="J29" s="169">
        <v>7</v>
      </c>
      <c r="K29" s="169">
        <v>18</v>
      </c>
      <c r="L29" s="169">
        <v>4</v>
      </c>
    </row>
    <row r="30" spans="1:16" ht="27" thickBot="1" x14ac:dyDescent="0.3">
      <c r="A30" s="633"/>
      <c r="B30" s="630"/>
      <c r="C30" s="629">
        <v>2015</v>
      </c>
      <c r="D30" s="168" t="s">
        <v>78</v>
      </c>
      <c r="E30" s="169">
        <v>314</v>
      </c>
      <c r="F30" s="169">
        <v>51</v>
      </c>
      <c r="G30" s="169">
        <v>30</v>
      </c>
      <c r="H30" s="169">
        <v>40</v>
      </c>
      <c r="I30" s="169">
        <v>110</v>
      </c>
      <c r="J30" s="169">
        <v>13</v>
      </c>
      <c r="K30" s="169">
        <v>53</v>
      </c>
      <c r="L30" s="169">
        <v>17</v>
      </c>
      <c r="P30">
        <f>E16+E91+E166</f>
        <v>617</v>
      </c>
    </row>
    <row r="31" spans="1:16" ht="13.8" thickBot="1" x14ac:dyDescent="0.3">
      <c r="A31" s="633"/>
      <c r="B31" s="630"/>
      <c r="C31" s="630"/>
      <c r="D31" s="168" t="s">
        <v>7</v>
      </c>
      <c r="E31" s="169">
        <v>161</v>
      </c>
      <c r="F31" s="169">
        <v>31</v>
      </c>
      <c r="G31" s="169">
        <v>20</v>
      </c>
      <c r="H31" s="169">
        <v>15</v>
      </c>
      <c r="I31" s="169">
        <v>65</v>
      </c>
      <c r="J31" s="169">
        <v>8</v>
      </c>
      <c r="K31" s="169">
        <v>14</v>
      </c>
      <c r="L31" s="169">
        <v>8</v>
      </c>
    </row>
    <row r="32" spans="1:16" ht="13.8" thickBot="1" x14ac:dyDescent="0.3">
      <c r="A32" s="633"/>
      <c r="B32" s="630"/>
      <c r="C32" s="630"/>
      <c r="D32" s="168" t="s">
        <v>4</v>
      </c>
      <c r="E32" s="169">
        <v>153</v>
      </c>
      <c r="F32" s="169">
        <v>20</v>
      </c>
      <c r="G32" s="169">
        <v>10</v>
      </c>
      <c r="H32" s="169">
        <v>25</v>
      </c>
      <c r="I32" s="169">
        <v>45</v>
      </c>
      <c r="J32" s="169">
        <v>5</v>
      </c>
      <c r="K32" s="169">
        <v>39</v>
      </c>
      <c r="L32" s="169">
        <v>9</v>
      </c>
    </row>
    <row r="33" spans="1:12" ht="13.8" thickBot="1" x14ac:dyDescent="0.3">
      <c r="A33" s="633"/>
      <c r="B33" s="630"/>
      <c r="C33" s="630"/>
      <c r="D33" s="168" t="s">
        <v>5</v>
      </c>
      <c r="E33" s="169">
        <v>0</v>
      </c>
      <c r="F33" s="169">
        <v>0</v>
      </c>
      <c r="G33" s="169">
        <v>0</v>
      </c>
      <c r="H33" s="169">
        <v>0</v>
      </c>
      <c r="I33" s="169">
        <v>0</v>
      </c>
      <c r="J33" s="169">
        <v>0</v>
      </c>
      <c r="K33" s="169">
        <v>0</v>
      </c>
      <c r="L33" s="169">
        <v>0</v>
      </c>
    </row>
    <row r="34" spans="1:12" ht="13.8" thickBot="1" x14ac:dyDescent="0.3">
      <c r="A34" s="633"/>
      <c r="B34" s="631"/>
      <c r="C34" s="631"/>
      <c r="D34" s="168" t="s">
        <v>6</v>
      </c>
      <c r="E34" s="169">
        <v>0</v>
      </c>
      <c r="F34" s="169">
        <v>0</v>
      </c>
      <c r="G34" s="169">
        <v>0</v>
      </c>
      <c r="H34" s="169">
        <v>0</v>
      </c>
      <c r="I34" s="169">
        <v>0</v>
      </c>
      <c r="J34" s="169">
        <v>0</v>
      </c>
      <c r="K34" s="169">
        <v>0</v>
      </c>
      <c r="L34" s="169">
        <v>0</v>
      </c>
    </row>
    <row r="35" spans="1:12" ht="27" thickBot="1" x14ac:dyDescent="0.3">
      <c r="A35" s="633"/>
      <c r="B35" s="629" t="s">
        <v>82</v>
      </c>
      <c r="C35" s="629">
        <v>2013</v>
      </c>
      <c r="D35" s="168" t="s">
        <v>78</v>
      </c>
      <c r="E35" s="169">
        <v>3863</v>
      </c>
      <c r="F35" s="169">
        <v>514</v>
      </c>
      <c r="G35" s="169">
        <v>89</v>
      </c>
      <c r="H35" s="169">
        <v>577</v>
      </c>
      <c r="I35" s="169">
        <v>2106</v>
      </c>
      <c r="J35" s="169">
        <v>48</v>
      </c>
      <c r="K35" s="169">
        <v>215</v>
      </c>
      <c r="L35" s="169">
        <v>314</v>
      </c>
    </row>
    <row r="36" spans="1:12" ht="13.8" thickBot="1" x14ac:dyDescent="0.3">
      <c r="A36" s="633"/>
      <c r="B36" s="630"/>
      <c r="C36" s="630"/>
      <c r="D36" s="168" t="s">
        <v>7</v>
      </c>
      <c r="E36" s="169">
        <v>1273</v>
      </c>
      <c r="F36" s="169">
        <v>232</v>
      </c>
      <c r="G36" s="169">
        <v>20</v>
      </c>
      <c r="H36" s="169">
        <v>136</v>
      </c>
      <c r="I36" s="169">
        <v>747</v>
      </c>
      <c r="J36" s="169">
        <v>12</v>
      </c>
      <c r="K36" s="169">
        <v>40</v>
      </c>
      <c r="L36" s="169">
        <v>86</v>
      </c>
    </row>
    <row r="37" spans="1:12" ht="13.8" thickBot="1" x14ac:dyDescent="0.3">
      <c r="A37" s="633"/>
      <c r="B37" s="630"/>
      <c r="C37" s="630"/>
      <c r="D37" s="168" t="s">
        <v>4</v>
      </c>
      <c r="E37" s="169">
        <v>1155</v>
      </c>
      <c r="F37" s="169">
        <v>96</v>
      </c>
      <c r="G37" s="169">
        <v>23</v>
      </c>
      <c r="H37" s="169">
        <v>126</v>
      </c>
      <c r="I37" s="169">
        <v>755</v>
      </c>
      <c r="J37" s="169">
        <v>15</v>
      </c>
      <c r="K37" s="169">
        <v>46</v>
      </c>
      <c r="L37" s="169">
        <v>94</v>
      </c>
    </row>
    <row r="38" spans="1:12" ht="13.8" thickBot="1" x14ac:dyDescent="0.3">
      <c r="A38" s="633"/>
      <c r="B38" s="630"/>
      <c r="C38" s="630"/>
      <c r="D38" s="168" t="s">
        <v>5</v>
      </c>
      <c r="E38" s="169">
        <v>714</v>
      </c>
      <c r="F38" s="169">
        <v>96</v>
      </c>
      <c r="G38" s="169">
        <v>20</v>
      </c>
      <c r="H38" s="169">
        <v>148</v>
      </c>
      <c r="I38" s="169">
        <v>299</v>
      </c>
      <c r="J38" s="169">
        <v>8</v>
      </c>
      <c r="K38" s="169">
        <v>60</v>
      </c>
      <c r="L38" s="169">
        <v>83</v>
      </c>
    </row>
    <row r="39" spans="1:12" ht="13.8" thickBot="1" x14ac:dyDescent="0.3">
      <c r="A39" s="633"/>
      <c r="B39" s="630"/>
      <c r="C39" s="631"/>
      <c r="D39" s="168" t="s">
        <v>6</v>
      </c>
      <c r="E39" s="169">
        <v>721</v>
      </c>
      <c r="F39" s="169">
        <v>90</v>
      </c>
      <c r="G39" s="169">
        <v>26</v>
      </c>
      <c r="H39" s="169">
        <v>167</v>
      </c>
      <c r="I39" s="169">
        <v>305</v>
      </c>
      <c r="J39" s="169">
        <v>13</v>
      </c>
      <c r="K39" s="169">
        <v>69</v>
      </c>
      <c r="L39" s="169">
        <v>51</v>
      </c>
    </row>
    <row r="40" spans="1:12" ht="27" thickBot="1" x14ac:dyDescent="0.3">
      <c r="A40" s="633"/>
      <c r="B40" s="630"/>
      <c r="C40" s="629">
        <v>2014</v>
      </c>
      <c r="D40" s="168" t="s">
        <v>78</v>
      </c>
      <c r="E40" s="169">
        <v>1585</v>
      </c>
      <c r="F40" s="169">
        <v>164</v>
      </c>
      <c r="G40" s="169">
        <v>70</v>
      </c>
      <c r="H40" s="169">
        <v>535</v>
      </c>
      <c r="I40" s="169">
        <v>695</v>
      </c>
      <c r="J40" s="169">
        <v>27</v>
      </c>
      <c r="K40" s="169">
        <v>18</v>
      </c>
      <c r="L40" s="169">
        <v>76</v>
      </c>
    </row>
    <row r="41" spans="1:12" ht="13.8" thickBot="1" x14ac:dyDescent="0.3">
      <c r="A41" s="633"/>
      <c r="B41" s="630"/>
      <c r="C41" s="630"/>
      <c r="D41" s="168" t="s">
        <v>7</v>
      </c>
      <c r="E41" s="169">
        <v>594</v>
      </c>
      <c r="F41" s="169">
        <v>56</v>
      </c>
      <c r="G41" s="169">
        <v>16</v>
      </c>
      <c r="H41" s="169">
        <v>217</v>
      </c>
      <c r="I41" s="169">
        <v>248</v>
      </c>
      <c r="J41" s="169">
        <v>11</v>
      </c>
      <c r="K41" s="169">
        <v>0</v>
      </c>
      <c r="L41" s="169">
        <v>46</v>
      </c>
    </row>
    <row r="42" spans="1:12" ht="13.8" thickBot="1" x14ac:dyDescent="0.3">
      <c r="A42" s="633"/>
      <c r="B42" s="630"/>
      <c r="C42" s="630"/>
      <c r="D42" s="168" t="s">
        <v>4</v>
      </c>
      <c r="E42" s="169">
        <v>369</v>
      </c>
      <c r="F42" s="169">
        <v>40</v>
      </c>
      <c r="G42" s="169">
        <v>16</v>
      </c>
      <c r="H42" s="169">
        <v>112</v>
      </c>
      <c r="I42" s="169">
        <v>179</v>
      </c>
      <c r="J42" s="169">
        <v>2</v>
      </c>
      <c r="K42" s="169">
        <v>7</v>
      </c>
      <c r="L42" s="169">
        <v>13</v>
      </c>
    </row>
    <row r="43" spans="1:12" ht="13.8" thickBot="1" x14ac:dyDescent="0.3">
      <c r="A43" s="633"/>
      <c r="B43" s="630"/>
      <c r="C43" s="630"/>
      <c r="D43" s="168" t="s">
        <v>5</v>
      </c>
      <c r="E43" s="169">
        <v>319</v>
      </c>
      <c r="F43" s="169">
        <v>39</v>
      </c>
      <c r="G43" s="169">
        <v>23</v>
      </c>
      <c r="H43" s="169">
        <v>96</v>
      </c>
      <c r="I43" s="169">
        <v>146</v>
      </c>
      <c r="J43" s="169">
        <v>7</v>
      </c>
      <c r="K43" s="169">
        <v>2</v>
      </c>
      <c r="L43" s="169">
        <v>6</v>
      </c>
    </row>
    <row r="44" spans="1:12" ht="13.8" thickBot="1" x14ac:dyDescent="0.3">
      <c r="A44" s="633"/>
      <c r="B44" s="630"/>
      <c r="C44" s="631"/>
      <c r="D44" s="168" t="s">
        <v>6</v>
      </c>
      <c r="E44" s="169">
        <v>303</v>
      </c>
      <c r="F44" s="169">
        <v>29</v>
      </c>
      <c r="G44" s="169">
        <v>15</v>
      </c>
      <c r="H44" s="169">
        <v>110</v>
      </c>
      <c r="I44" s="169">
        <v>122</v>
      </c>
      <c r="J44" s="169">
        <v>7</v>
      </c>
      <c r="K44" s="169">
        <v>9</v>
      </c>
      <c r="L44" s="169">
        <v>11</v>
      </c>
    </row>
    <row r="45" spans="1:12" ht="27" thickBot="1" x14ac:dyDescent="0.3">
      <c r="A45" s="633"/>
      <c r="B45" s="630"/>
      <c r="C45" s="629">
        <v>2015</v>
      </c>
      <c r="D45" s="168" t="s">
        <v>78</v>
      </c>
      <c r="E45" s="169">
        <v>616</v>
      </c>
      <c r="F45" s="169">
        <v>83</v>
      </c>
      <c r="G45" s="169">
        <v>27</v>
      </c>
      <c r="H45" s="169">
        <v>205</v>
      </c>
      <c r="I45" s="169">
        <v>214</v>
      </c>
      <c r="J45" s="169">
        <v>9</v>
      </c>
      <c r="K45" s="169">
        <v>32</v>
      </c>
      <c r="L45" s="169">
        <v>46</v>
      </c>
    </row>
    <row r="46" spans="1:12" ht="13.8" thickBot="1" x14ac:dyDescent="0.3">
      <c r="A46" s="633"/>
      <c r="B46" s="630"/>
      <c r="C46" s="630"/>
      <c r="D46" s="168" t="s">
        <v>7</v>
      </c>
      <c r="E46" s="169">
        <v>303</v>
      </c>
      <c r="F46" s="169">
        <v>36</v>
      </c>
      <c r="G46" s="169">
        <v>17</v>
      </c>
      <c r="H46" s="169">
        <v>83</v>
      </c>
      <c r="I46" s="169">
        <v>131</v>
      </c>
      <c r="J46" s="169">
        <v>2</v>
      </c>
      <c r="K46" s="169">
        <v>11</v>
      </c>
      <c r="L46" s="169">
        <v>23</v>
      </c>
    </row>
    <row r="47" spans="1:12" ht="13.8" thickBot="1" x14ac:dyDescent="0.3">
      <c r="A47" s="633"/>
      <c r="B47" s="630"/>
      <c r="C47" s="630"/>
      <c r="D47" s="168" t="s">
        <v>4</v>
      </c>
      <c r="E47" s="169">
        <v>313</v>
      </c>
      <c r="F47" s="169">
        <v>47</v>
      </c>
      <c r="G47" s="169">
        <v>10</v>
      </c>
      <c r="H47" s="169">
        <v>122</v>
      </c>
      <c r="I47" s="169">
        <v>83</v>
      </c>
      <c r="J47" s="169">
        <v>7</v>
      </c>
      <c r="K47" s="169">
        <v>21</v>
      </c>
      <c r="L47" s="169">
        <v>23</v>
      </c>
    </row>
    <row r="48" spans="1:12" ht="13.8" thickBot="1" x14ac:dyDescent="0.3">
      <c r="A48" s="633"/>
      <c r="B48" s="630"/>
      <c r="C48" s="630"/>
      <c r="D48" s="168" t="s">
        <v>5</v>
      </c>
      <c r="E48" s="169">
        <v>0</v>
      </c>
      <c r="F48" s="169">
        <v>0</v>
      </c>
      <c r="G48" s="169">
        <v>0</v>
      </c>
      <c r="H48" s="169">
        <v>0</v>
      </c>
      <c r="I48" s="169">
        <v>0</v>
      </c>
      <c r="J48" s="169">
        <v>0</v>
      </c>
      <c r="K48" s="169">
        <v>0</v>
      </c>
      <c r="L48" s="169">
        <v>0</v>
      </c>
    </row>
    <row r="49" spans="1:12" ht="13.8" thickBot="1" x14ac:dyDescent="0.3">
      <c r="A49" s="633"/>
      <c r="B49" s="631"/>
      <c r="C49" s="631"/>
      <c r="D49" s="168" t="s">
        <v>6</v>
      </c>
      <c r="E49" s="169">
        <v>0</v>
      </c>
      <c r="F49" s="169">
        <v>0</v>
      </c>
      <c r="G49" s="169">
        <v>0</v>
      </c>
      <c r="H49" s="169">
        <v>0</v>
      </c>
      <c r="I49" s="169">
        <v>0</v>
      </c>
      <c r="J49" s="169">
        <v>0</v>
      </c>
      <c r="K49" s="169">
        <v>0</v>
      </c>
      <c r="L49" s="169">
        <v>0</v>
      </c>
    </row>
    <row r="50" spans="1:12" ht="27" thickBot="1" x14ac:dyDescent="0.3">
      <c r="A50" s="633"/>
      <c r="B50" s="629" t="s">
        <v>83</v>
      </c>
      <c r="C50" s="629">
        <v>2013</v>
      </c>
      <c r="D50" s="168" t="s">
        <v>78</v>
      </c>
      <c r="E50" s="169">
        <v>114</v>
      </c>
      <c r="F50" s="169">
        <v>24</v>
      </c>
      <c r="G50" s="169">
        <v>4</v>
      </c>
      <c r="H50" s="169">
        <v>14</v>
      </c>
      <c r="I50" s="169">
        <v>55</v>
      </c>
      <c r="J50" s="169">
        <v>1</v>
      </c>
      <c r="K50" s="169">
        <v>15</v>
      </c>
      <c r="L50" s="169">
        <v>1</v>
      </c>
    </row>
    <row r="51" spans="1:12" ht="13.8" thickBot="1" x14ac:dyDescent="0.3">
      <c r="A51" s="633"/>
      <c r="B51" s="630"/>
      <c r="C51" s="630"/>
      <c r="D51" s="168" t="s">
        <v>7</v>
      </c>
      <c r="E51" s="169">
        <v>38</v>
      </c>
      <c r="F51" s="169">
        <v>12</v>
      </c>
      <c r="G51" s="169">
        <v>1</v>
      </c>
      <c r="H51" s="169">
        <v>3</v>
      </c>
      <c r="I51" s="169">
        <v>21</v>
      </c>
      <c r="J51" s="169">
        <v>0</v>
      </c>
      <c r="K51" s="169">
        <v>1</v>
      </c>
      <c r="L51" s="169">
        <v>0</v>
      </c>
    </row>
    <row r="52" spans="1:12" ht="13.8" thickBot="1" x14ac:dyDescent="0.3">
      <c r="A52" s="633"/>
      <c r="B52" s="630"/>
      <c r="C52" s="630"/>
      <c r="D52" s="168" t="s">
        <v>4</v>
      </c>
      <c r="E52" s="169">
        <v>41</v>
      </c>
      <c r="F52" s="169">
        <v>6</v>
      </c>
      <c r="G52" s="169">
        <v>2</v>
      </c>
      <c r="H52" s="169">
        <v>4</v>
      </c>
      <c r="I52" s="169">
        <v>20</v>
      </c>
      <c r="J52" s="169">
        <v>1</v>
      </c>
      <c r="K52" s="169">
        <v>7</v>
      </c>
      <c r="L52" s="169">
        <v>1</v>
      </c>
    </row>
    <row r="53" spans="1:12" ht="13.8" thickBot="1" x14ac:dyDescent="0.3">
      <c r="A53" s="633"/>
      <c r="B53" s="630"/>
      <c r="C53" s="630"/>
      <c r="D53" s="168" t="s">
        <v>5</v>
      </c>
      <c r="E53" s="169">
        <v>17</v>
      </c>
      <c r="F53" s="169">
        <v>4</v>
      </c>
      <c r="G53" s="169">
        <v>0</v>
      </c>
      <c r="H53" s="169">
        <v>4</v>
      </c>
      <c r="I53" s="169">
        <v>7</v>
      </c>
      <c r="J53" s="169">
        <v>0</v>
      </c>
      <c r="K53" s="169">
        <v>2</v>
      </c>
      <c r="L53" s="169">
        <v>0</v>
      </c>
    </row>
    <row r="54" spans="1:12" ht="13.8" thickBot="1" x14ac:dyDescent="0.3">
      <c r="A54" s="633"/>
      <c r="B54" s="630"/>
      <c r="C54" s="631"/>
      <c r="D54" s="168" t="s">
        <v>6</v>
      </c>
      <c r="E54" s="169">
        <v>18</v>
      </c>
      <c r="F54" s="169">
        <v>2</v>
      </c>
      <c r="G54" s="169">
        <v>1</v>
      </c>
      <c r="H54" s="169">
        <v>3</v>
      </c>
      <c r="I54" s="169">
        <v>7</v>
      </c>
      <c r="J54" s="169">
        <v>0</v>
      </c>
      <c r="K54" s="169">
        <v>5</v>
      </c>
      <c r="L54" s="169">
        <v>0</v>
      </c>
    </row>
    <row r="55" spans="1:12" ht="27" thickBot="1" x14ac:dyDescent="0.3">
      <c r="A55" s="633"/>
      <c r="B55" s="630"/>
      <c r="C55" s="629">
        <v>2014</v>
      </c>
      <c r="D55" s="168" t="s">
        <v>78</v>
      </c>
      <c r="E55" s="169">
        <v>74</v>
      </c>
      <c r="F55" s="169">
        <v>20</v>
      </c>
      <c r="G55" s="169">
        <v>10</v>
      </c>
      <c r="H55" s="169">
        <v>10</v>
      </c>
      <c r="I55" s="169">
        <v>21</v>
      </c>
      <c r="J55" s="169">
        <v>4</v>
      </c>
      <c r="K55" s="169">
        <v>6</v>
      </c>
      <c r="L55" s="169">
        <v>3</v>
      </c>
    </row>
    <row r="56" spans="1:12" ht="13.8" thickBot="1" x14ac:dyDescent="0.3">
      <c r="A56" s="633"/>
      <c r="B56" s="630"/>
      <c r="C56" s="630"/>
      <c r="D56" s="168" t="s">
        <v>7</v>
      </c>
      <c r="E56" s="169">
        <v>12</v>
      </c>
      <c r="F56" s="169">
        <v>7</v>
      </c>
      <c r="G56" s="169">
        <v>2</v>
      </c>
      <c r="H56" s="169">
        <v>2</v>
      </c>
      <c r="I56" s="169">
        <v>1</v>
      </c>
      <c r="J56" s="169">
        <v>0</v>
      </c>
      <c r="K56" s="169">
        <v>0</v>
      </c>
      <c r="L56" s="169">
        <v>0</v>
      </c>
    </row>
    <row r="57" spans="1:12" ht="13.8" thickBot="1" x14ac:dyDescent="0.3">
      <c r="A57" s="633"/>
      <c r="B57" s="630"/>
      <c r="C57" s="630"/>
      <c r="D57" s="168" t="s">
        <v>4</v>
      </c>
      <c r="E57" s="169">
        <v>25</v>
      </c>
      <c r="F57" s="169">
        <v>8</v>
      </c>
      <c r="G57" s="169">
        <v>1</v>
      </c>
      <c r="H57" s="169">
        <v>4</v>
      </c>
      <c r="I57" s="169">
        <v>9</v>
      </c>
      <c r="J57" s="169">
        <v>0</v>
      </c>
      <c r="K57" s="169">
        <v>2</v>
      </c>
      <c r="L57" s="169">
        <v>1</v>
      </c>
    </row>
    <row r="58" spans="1:12" ht="13.8" thickBot="1" x14ac:dyDescent="0.3">
      <c r="A58" s="633"/>
      <c r="B58" s="630"/>
      <c r="C58" s="630"/>
      <c r="D58" s="168" t="s">
        <v>5</v>
      </c>
      <c r="E58" s="169">
        <v>20</v>
      </c>
      <c r="F58" s="169">
        <v>5</v>
      </c>
      <c r="G58" s="169">
        <v>4</v>
      </c>
      <c r="H58" s="169">
        <v>3</v>
      </c>
      <c r="I58" s="169">
        <v>5</v>
      </c>
      <c r="J58" s="169">
        <v>1</v>
      </c>
      <c r="K58" s="169">
        <v>1</v>
      </c>
      <c r="L58" s="169">
        <v>1</v>
      </c>
    </row>
    <row r="59" spans="1:12" ht="13.8" thickBot="1" x14ac:dyDescent="0.3">
      <c r="A59" s="633"/>
      <c r="B59" s="630"/>
      <c r="C59" s="631"/>
      <c r="D59" s="168" t="s">
        <v>6</v>
      </c>
      <c r="E59" s="169">
        <v>17</v>
      </c>
      <c r="F59" s="169">
        <v>0</v>
      </c>
      <c r="G59" s="169">
        <v>3</v>
      </c>
      <c r="H59" s="169">
        <v>1</v>
      </c>
      <c r="I59" s="169">
        <v>6</v>
      </c>
      <c r="J59" s="169">
        <v>3</v>
      </c>
      <c r="K59" s="169">
        <v>3</v>
      </c>
      <c r="L59" s="169">
        <v>1</v>
      </c>
    </row>
    <row r="60" spans="1:12" ht="27" thickBot="1" x14ac:dyDescent="0.3">
      <c r="A60" s="633"/>
      <c r="B60" s="630"/>
      <c r="C60" s="629">
        <v>2015</v>
      </c>
      <c r="D60" s="168" t="s">
        <v>78</v>
      </c>
      <c r="E60" s="169">
        <v>59</v>
      </c>
      <c r="F60" s="169">
        <v>8</v>
      </c>
      <c r="G60" s="169">
        <v>9</v>
      </c>
      <c r="H60" s="169">
        <v>10</v>
      </c>
      <c r="I60" s="169">
        <v>11</v>
      </c>
      <c r="J60" s="169">
        <v>5</v>
      </c>
      <c r="K60" s="169">
        <v>14</v>
      </c>
      <c r="L60" s="169">
        <v>2</v>
      </c>
    </row>
    <row r="61" spans="1:12" ht="13.8" thickBot="1" x14ac:dyDescent="0.3">
      <c r="A61" s="633"/>
      <c r="B61" s="630"/>
      <c r="C61" s="630"/>
      <c r="D61" s="168" t="s">
        <v>7</v>
      </c>
      <c r="E61" s="169">
        <v>35</v>
      </c>
      <c r="F61" s="169">
        <v>7</v>
      </c>
      <c r="G61" s="169">
        <v>8</v>
      </c>
      <c r="H61" s="169">
        <v>8</v>
      </c>
      <c r="I61" s="169">
        <v>3</v>
      </c>
      <c r="J61" s="169">
        <v>3</v>
      </c>
      <c r="K61" s="169">
        <v>6</v>
      </c>
      <c r="L61" s="169">
        <v>0</v>
      </c>
    </row>
    <row r="62" spans="1:12" ht="13.8" thickBot="1" x14ac:dyDescent="0.3">
      <c r="A62" s="633"/>
      <c r="B62" s="630"/>
      <c r="C62" s="630"/>
      <c r="D62" s="168" t="s">
        <v>4</v>
      </c>
      <c r="E62" s="169">
        <v>24</v>
      </c>
      <c r="F62" s="169">
        <v>1</v>
      </c>
      <c r="G62" s="169">
        <v>1</v>
      </c>
      <c r="H62" s="169">
        <v>2</v>
      </c>
      <c r="I62" s="169">
        <v>8</v>
      </c>
      <c r="J62" s="169">
        <v>2</v>
      </c>
      <c r="K62" s="169">
        <v>8</v>
      </c>
      <c r="L62" s="169">
        <v>2</v>
      </c>
    </row>
    <row r="63" spans="1:12" ht="13.8" thickBot="1" x14ac:dyDescent="0.3">
      <c r="A63" s="633"/>
      <c r="B63" s="630"/>
      <c r="C63" s="630"/>
      <c r="D63" s="168" t="s">
        <v>5</v>
      </c>
      <c r="E63" s="169">
        <v>0</v>
      </c>
      <c r="F63" s="169">
        <v>0</v>
      </c>
      <c r="G63" s="169">
        <v>0</v>
      </c>
      <c r="H63" s="169">
        <v>0</v>
      </c>
      <c r="I63" s="169">
        <v>0</v>
      </c>
      <c r="J63" s="169">
        <v>0</v>
      </c>
      <c r="K63" s="169">
        <v>0</v>
      </c>
      <c r="L63" s="169">
        <v>0</v>
      </c>
    </row>
    <row r="64" spans="1:12" ht="13.8" thickBot="1" x14ac:dyDescent="0.3">
      <c r="A64" s="633"/>
      <c r="B64" s="631"/>
      <c r="C64" s="631"/>
      <c r="D64" s="168" t="s">
        <v>6</v>
      </c>
      <c r="E64" s="169">
        <v>0</v>
      </c>
      <c r="F64" s="169">
        <v>0</v>
      </c>
      <c r="G64" s="169">
        <v>0</v>
      </c>
      <c r="H64" s="169">
        <v>0</v>
      </c>
      <c r="I64" s="169">
        <v>0</v>
      </c>
      <c r="J64" s="169">
        <v>0</v>
      </c>
      <c r="K64" s="169">
        <v>0</v>
      </c>
      <c r="L64" s="169">
        <v>0</v>
      </c>
    </row>
    <row r="65" spans="1:12" ht="27" thickBot="1" x14ac:dyDescent="0.3">
      <c r="A65" s="633"/>
      <c r="B65" s="629" t="s">
        <v>89</v>
      </c>
      <c r="C65" s="629">
        <v>2013</v>
      </c>
      <c r="D65" s="168" t="s">
        <v>78</v>
      </c>
      <c r="E65" s="169">
        <v>4</v>
      </c>
      <c r="F65" s="169">
        <v>0</v>
      </c>
      <c r="G65" s="169">
        <v>1</v>
      </c>
      <c r="H65" s="169">
        <v>2</v>
      </c>
      <c r="I65" s="169">
        <v>1</v>
      </c>
      <c r="J65" s="169">
        <v>0</v>
      </c>
      <c r="K65" s="169">
        <v>0</v>
      </c>
      <c r="L65" s="169">
        <v>0</v>
      </c>
    </row>
    <row r="66" spans="1:12" ht="13.8" thickBot="1" x14ac:dyDescent="0.3">
      <c r="A66" s="633"/>
      <c r="B66" s="630"/>
      <c r="C66" s="630"/>
      <c r="D66" s="168" t="s">
        <v>7</v>
      </c>
      <c r="E66" s="169">
        <v>0</v>
      </c>
      <c r="F66" s="169">
        <v>0</v>
      </c>
      <c r="G66" s="169">
        <v>0</v>
      </c>
      <c r="H66" s="169">
        <v>0</v>
      </c>
      <c r="I66" s="169">
        <v>0</v>
      </c>
      <c r="J66" s="169">
        <v>0</v>
      </c>
      <c r="K66" s="169">
        <v>0</v>
      </c>
      <c r="L66" s="169">
        <v>0</v>
      </c>
    </row>
    <row r="67" spans="1:12" ht="13.8" thickBot="1" x14ac:dyDescent="0.3">
      <c r="A67" s="633"/>
      <c r="B67" s="630"/>
      <c r="C67" s="630"/>
      <c r="D67" s="168" t="s">
        <v>4</v>
      </c>
      <c r="E67" s="169">
        <v>2</v>
      </c>
      <c r="F67" s="169">
        <v>0</v>
      </c>
      <c r="G67" s="169">
        <v>0</v>
      </c>
      <c r="H67" s="169">
        <v>1</v>
      </c>
      <c r="I67" s="169">
        <v>1</v>
      </c>
      <c r="J67" s="169">
        <v>0</v>
      </c>
      <c r="K67" s="169">
        <v>0</v>
      </c>
      <c r="L67" s="169">
        <v>0</v>
      </c>
    </row>
    <row r="68" spans="1:12" ht="13.8" thickBot="1" x14ac:dyDescent="0.3">
      <c r="A68" s="633"/>
      <c r="B68" s="630"/>
      <c r="C68" s="630"/>
      <c r="D68" s="168" t="s">
        <v>5</v>
      </c>
      <c r="E68" s="169">
        <v>2</v>
      </c>
      <c r="F68" s="169">
        <v>0</v>
      </c>
      <c r="G68" s="169">
        <v>1</v>
      </c>
      <c r="H68" s="169">
        <v>1</v>
      </c>
      <c r="I68" s="169">
        <v>0</v>
      </c>
      <c r="J68" s="169">
        <v>0</v>
      </c>
      <c r="K68" s="169">
        <v>0</v>
      </c>
      <c r="L68" s="169">
        <v>0</v>
      </c>
    </row>
    <row r="69" spans="1:12" ht="13.8" thickBot="1" x14ac:dyDescent="0.3">
      <c r="A69" s="633"/>
      <c r="B69" s="630"/>
      <c r="C69" s="631"/>
      <c r="D69" s="168" t="s">
        <v>6</v>
      </c>
      <c r="E69" s="169">
        <v>0</v>
      </c>
      <c r="F69" s="169">
        <v>0</v>
      </c>
      <c r="G69" s="169">
        <v>0</v>
      </c>
      <c r="H69" s="169">
        <v>0</v>
      </c>
      <c r="I69" s="169">
        <v>0</v>
      </c>
      <c r="J69" s="169">
        <v>0</v>
      </c>
      <c r="K69" s="169">
        <v>0</v>
      </c>
      <c r="L69" s="169">
        <v>0</v>
      </c>
    </row>
    <row r="70" spans="1:12" ht="27" thickBot="1" x14ac:dyDescent="0.3">
      <c r="A70" s="633"/>
      <c r="B70" s="630"/>
      <c r="C70" s="629">
        <v>2014</v>
      </c>
      <c r="D70" s="168" t="s">
        <v>78</v>
      </c>
      <c r="E70" s="169">
        <v>4</v>
      </c>
      <c r="F70" s="169">
        <v>1</v>
      </c>
      <c r="G70" s="169">
        <v>0</v>
      </c>
      <c r="H70" s="169">
        <v>0</v>
      </c>
      <c r="I70" s="169">
        <v>3</v>
      </c>
      <c r="J70" s="169">
        <v>0</v>
      </c>
      <c r="K70" s="169">
        <v>0</v>
      </c>
      <c r="L70" s="169">
        <v>0</v>
      </c>
    </row>
    <row r="71" spans="1:12" ht="13.8" thickBot="1" x14ac:dyDescent="0.3">
      <c r="A71" s="633"/>
      <c r="B71" s="630"/>
      <c r="C71" s="630"/>
      <c r="D71" s="168" t="s">
        <v>7</v>
      </c>
      <c r="E71" s="169">
        <v>4</v>
      </c>
      <c r="F71" s="169">
        <v>1</v>
      </c>
      <c r="G71" s="169">
        <v>0</v>
      </c>
      <c r="H71" s="169">
        <v>0</v>
      </c>
      <c r="I71" s="169">
        <v>3</v>
      </c>
      <c r="J71" s="169">
        <v>0</v>
      </c>
      <c r="K71" s="169">
        <v>0</v>
      </c>
      <c r="L71" s="169">
        <v>0</v>
      </c>
    </row>
    <row r="72" spans="1:12" ht="13.8" thickBot="1" x14ac:dyDescent="0.3">
      <c r="A72" s="633"/>
      <c r="B72" s="630"/>
      <c r="C72" s="630"/>
      <c r="D72" s="168" t="s">
        <v>4</v>
      </c>
      <c r="E72" s="169">
        <v>0</v>
      </c>
      <c r="F72" s="169">
        <v>0</v>
      </c>
      <c r="G72" s="169">
        <v>0</v>
      </c>
      <c r="H72" s="169">
        <v>0</v>
      </c>
      <c r="I72" s="169">
        <v>0</v>
      </c>
      <c r="J72" s="169">
        <v>0</v>
      </c>
      <c r="K72" s="169">
        <v>0</v>
      </c>
      <c r="L72" s="169">
        <v>0</v>
      </c>
    </row>
    <row r="73" spans="1:12" ht="13.8" thickBot="1" x14ac:dyDescent="0.3">
      <c r="A73" s="633"/>
      <c r="B73" s="630"/>
      <c r="C73" s="630"/>
      <c r="D73" s="168" t="s">
        <v>5</v>
      </c>
      <c r="E73" s="169">
        <v>0</v>
      </c>
      <c r="F73" s="169">
        <v>0</v>
      </c>
      <c r="G73" s="169">
        <v>0</v>
      </c>
      <c r="H73" s="169">
        <v>0</v>
      </c>
      <c r="I73" s="169">
        <v>0</v>
      </c>
      <c r="J73" s="169">
        <v>0</v>
      </c>
      <c r="K73" s="169">
        <v>0</v>
      </c>
      <c r="L73" s="169">
        <v>0</v>
      </c>
    </row>
    <row r="74" spans="1:12" ht="13.8" thickBot="1" x14ac:dyDescent="0.3">
      <c r="A74" s="633"/>
      <c r="B74" s="630"/>
      <c r="C74" s="631"/>
      <c r="D74" s="168" t="s">
        <v>6</v>
      </c>
      <c r="E74" s="169">
        <v>0</v>
      </c>
      <c r="F74" s="169">
        <v>0</v>
      </c>
      <c r="G74" s="169">
        <v>0</v>
      </c>
      <c r="H74" s="169">
        <v>0</v>
      </c>
      <c r="I74" s="169">
        <v>0</v>
      </c>
      <c r="J74" s="169">
        <v>0</v>
      </c>
      <c r="K74" s="169">
        <v>0</v>
      </c>
      <c r="L74" s="169">
        <v>0</v>
      </c>
    </row>
    <row r="75" spans="1:12" ht="27" thickBot="1" x14ac:dyDescent="0.3">
      <c r="A75" s="633"/>
      <c r="B75" s="630"/>
      <c r="C75" s="629">
        <v>2015</v>
      </c>
      <c r="D75" s="168" t="s">
        <v>78</v>
      </c>
      <c r="E75" s="169">
        <v>0</v>
      </c>
      <c r="F75" s="169">
        <v>0</v>
      </c>
      <c r="G75" s="169">
        <v>0</v>
      </c>
      <c r="H75" s="169">
        <v>0</v>
      </c>
      <c r="I75" s="169">
        <v>0</v>
      </c>
      <c r="J75" s="169">
        <v>0</v>
      </c>
      <c r="K75" s="169">
        <v>0</v>
      </c>
      <c r="L75" s="169">
        <v>0</v>
      </c>
    </row>
    <row r="76" spans="1:12" ht="13.8" thickBot="1" x14ac:dyDescent="0.3">
      <c r="A76" s="633"/>
      <c r="B76" s="630"/>
      <c r="C76" s="630"/>
      <c r="D76" s="168" t="s">
        <v>7</v>
      </c>
      <c r="E76" s="169">
        <v>0</v>
      </c>
      <c r="F76" s="169">
        <v>0</v>
      </c>
      <c r="G76" s="169">
        <v>0</v>
      </c>
      <c r="H76" s="169">
        <v>0</v>
      </c>
      <c r="I76" s="169">
        <v>0</v>
      </c>
      <c r="J76" s="169">
        <v>0</v>
      </c>
      <c r="K76" s="169">
        <v>0</v>
      </c>
      <c r="L76" s="169">
        <v>0</v>
      </c>
    </row>
    <row r="77" spans="1:12" ht="13.8" thickBot="1" x14ac:dyDescent="0.3">
      <c r="A77" s="633"/>
      <c r="B77" s="630"/>
      <c r="C77" s="630"/>
      <c r="D77" s="168" t="s">
        <v>4</v>
      </c>
      <c r="E77" s="169">
        <v>0</v>
      </c>
      <c r="F77" s="169">
        <v>0</v>
      </c>
      <c r="G77" s="169">
        <v>0</v>
      </c>
      <c r="H77" s="169">
        <v>0</v>
      </c>
      <c r="I77" s="169">
        <v>0</v>
      </c>
      <c r="J77" s="169">
        <v>0</v>
      </c>
      <c r="K77" s="169">
        <v>0</v>
      </c>
      <c r="L77" s="169">
        <v>0</v>
      </c>
    </row>
    <row r="78" spans="1:12" ht="13.8" thickBot="1" x14ac:dyDescent="0.3">
      <c r="A78" s="633"/>
      <c r="B78" s="630"/>
      <c r="C78" s="630"/>
      <c r="D78" s="168" t="s">
        <v>5</v>
      </c>
      <c r="E78" s="169">
        <v>0</v>
      </c>
      <c r="F78" s="169">
        <v>0</v>
      </c>
      <c r="G78" s="169">
        <v>0</v>
      </c>
      <c r="H78" s="169">
        <v>0</v>
      </c>
      <c r="I78" s="169">
        <v>0</v>
      </c>
      <c r="J78" s="169">
        <v>0</v>
      </c>
      <c r="K78" s="169">
        <v>0</v>
      </c>
      <c r="L78" s="169">
        <v>0</v>
      </c>
    </row>
    <row r="79" spans="1:12" ht="13.8" thickBot="1" x14ac:dyDescent="0.3">
      <c r="A79" s="682"/>
      <c r="B79" s="631"/>
      <c r="C79" s="631"/>
      <c r="D79" s="168" t="s">
        <v>6</v>
      </c>
      <c r="E79" s="169">
        <v>0</v>
      </c>
      <c r="F79" s="169">
        <v>0</v>
      </c>
      <c r="G79" s="169">
        <v>0</v>
      </c>
      <c r="H79" s="169">
        <v>0</v>
      </c>
      <c r="I79" s="169">
        <v>0</v>
      </c>
      <c r="J79" s="169">
        <v>0</v>
      </c>
      <c r="K79" s="169">
        <v>0</v>
      </c>
      <c r="L79" s="169">
        <v>0</v>
      </c>
    </row>
    <row r="80" spans="1:12" ht="27" thickBot="1" x14ac:dyDescent="0.3">
      <c r="A80" s="632" t="s">
        <v>80</v>
      </c>
      <c r="B80" s="629" t="s">
        <v>78</v>
      </c>
      <c r="C80" s="629">
        <v>2013</v>
      </c>
      <c r="D80" s="168" t="s">
        <v>78</v>
      </c>
      <c r="E80" s="169">
        <v>1142</v>
      </c>
      <c r="F80" s="169">
        <v>137</v>
      </c>
      <c r="G80" s="169">
        <v>41</v>
      </c>
      <c r="H80" s="169">
        <v>141</v>
      </c>
      <c r="I80" s="169">
        <v>691</v>
      </c>
      <c r="J80" s="169">
        <v>15</v>
      </c>
      <c r="K80" s="169">
        <v>58</v>
      </c>
      <c r="L80" s="169">
        <v>59</v>
      </c>
    </row>
    <row r="81" spans="1:12" ht="13.8" thickBot="1" x14ac:dyDescent="0.3">
      <c r="A81" s="633"/>
      <c r="B81" s="630"/>
      <c r="C81" s="630"/>
      <c r="D81" s="168" t="s">
        <v>7</v>
      </c>
      <c r="E81" s="169">
        <v>388</v>
      </c>
      <c r="F81" s="169">
        <v>59</v>
      </c>
      <c r="G81" s="169">
        <v>11</v>
      </c>
      <c r="H81" s="169">
        <v>31</v>
      </c>
      <c r="I81" s="169">
        <v>247</v>
      </c>
      <c r="J81" s="169">
        <v>10</v>
      </c>
      <c r="K81" s="169">
        <v>15</v>
      </c>
      <c r="L81" s="169">
        <v>15</v>
      </c>
    </row>
    <row r="82" spans="1:12" ht="13.8" thickBot="1" x14ac:dyDescent="0.3">
      <c r="A82" s="633"/>
      <c r="B82" s="630"/>
      <c r="C82" s="630"/>
      <c r="D82" s="168" t="s">
        <v>4</v>
      </c>
      <c r="E82" s="169">
        <v>334</v>
      </c>
      <c r="F82" s="169">
        <v>32</v>
      </c>
      <c r="G82" s="169">
        <v>15</v>
      </c>
      <c r="H82" s="169">
        <v>30</v>
      </c>
      <c r="I82" s="169">
        <v>225</v>
      </c>
      <c r="J82" s="169">
        <v>3</v>
      </c>
      <c r="K82" s="169">
        <v>13</v>
      </c>
      <c r="L82" s="169">
        <v>16</v>
      </c>
    </row>
    <row r="83" spans="1:12" ht="13.8" thickBot="1" x14ac:dyDescent="0.3">
      <c r="A83" s="633"/>
      <c r="B83" s="630"/>
      <c r="C83" s="630"/>
      <c r="D83" s="168" t="s">
        <v>5</v>
      </c>
      <c r="E83" s="169">
        <v>177</v>
      </c>
      <c r="F83" s="169">
        <v>22</v>
      </c>
      <c r="G83" s="169">
        <v>6</v>
      </c>
      <c r="H83" s="169">
        <v>28</v>
      </c>
      <c r="I83" s="169">
        <v>88</v>
      </c>
      <c r="J83" s="169">
        <v>1</v>
      </c>
      <c r="K83" s="169">
        <v>13</v>
      </c>
      <c r="L83" s="169">
        <v>19</v>
      </c>
    </row>
    <row r="84" spans="1:12" ht="13.8" thickBot="1" x14ac:dyDescent="0.3">
      <c r="A84" s="633"/>
      <c r="B84" s="630"/>
      <c r="C84" s="631"/>
      <c r="D84" s="168" t="s">
        <v>6</v>
      </c>
      <c r="E84" s="169">
        <v>243</v>
      </c>
      <c r="F84" s="169">
        <v>24</v>
      </c>
      <c r="G84" s="169">
        <v>9</v>
      </c>
      <c r="H84" s="169">
        <v>52</v>
      </c>
      <c r="I84" s="169">
        <v>131</v>
      </c>
      <c r="J84" s="169">
        <v>1</v>
      </c>
      <c r="K84" s="169">
        <v>17</v>
      </c>
      <c r="L84" s="169">
        <v>9</v>
      </c>
    </row>
    <row r="85" spans="1:12" ht="27" thickBot="1" x14ac:dyDescent="0.3">
      <c r="A85" s="633"/>
      <c r="B85" s="630"/>
      <c r="C85" s="629">
        <v>2014</v>
      </c>
      <c r="D85" s="168" t="s">
        <v>78</v>
      </c>
      <c r="E85" s="169">
        <v>575</v>
      </c>
      <c r="F85" s="169">
        <v>58</v>
      </c>
      <c r="G85" s="169">
        <v>35</v>
      </c>
      <c r="H85" s="169">
        <v>165</v>
      </c>
      <c r="I85" s="169">
        <v>273</v>
      </c>
      <c r="J85" s="169">
        <v>17</v>
      </c>
      <c r="K85" s="169">
        <v>13</v>
      </c>
      <c r="L85" s="169">
        <v>14</v>
      </c>
    </row>
    <row r="86" spans="1:12" ht="13.8" thickBot="1" x14ac:dyDescent="0.3">
      <c r="A86" s="633"/>
      <c r="B86" s="630"/>
      <c r="C86" s="630"/>
      <c r="D86" s="168" t="s">
        <v>7</v>
      </c>
      <c r="E86" s="169">
        <v>184</v>
      </c>
      <c r="F86" s="169">
        <v>24</v>
      </c>
      <c r="G86" s="169">
        <v>11</v>
      </c>
      <c r="H86" s="169">
        <v>58</v>
      </c>
      <c r="I86" s="169">
        <v>83</v>
      </c>
      <c r="J86" s="169">
        <v>1</v>
      </c>
      <c r="K86" s="169">
        <v>0</v>
      </c>
      <c r="L86" s="169">
        <v>7</v>
      </c>
    </row>
    <row r="87" spans="1:12" ht="13.8" thickBot="1" x14ac:dyDescent="0.3">
      <c r="A87" s="633"/>
      <c r="B87" s="630"/>
      <c r="C87" s="630"/>
      <c r="D87" s="168" t="s">
        <v>4</v>
      </c>
      <c r="E87" s="169">
        <v>132</v>
      </c>
      <c r="F87" s="169">
        <v>13</v>
      </c>
      <c r="G87" s="169">
        <v>7</v>
      </c>
      <c r="H87" s="169">
        <v>42</v>
      </c>
      <c r="I87" s="169">
        <v>56</v>
      </c>
      <c r="J87" s="169">
        <v>3</v>
      </c>
      <c r="K87" s="169">
        <v>9</v>
      </c>
      <c r="L87" s="169">
        <v>2</v>
      </c>
    </row>
    <row r="88" spans="1:12" ht="13.8" thickBot="1" x14ac:dyDescent="0.3">
      <c r="A88" s="633"/>
      <c r="B88" s="630"/>
      <c r="C88" s="630"/>
      <c r="D88" s="168" t="s">
        <v>5</v>
      </c>
      <c r="E88" s="169">
        <v>131</v>
      </c>
      <c r="F88" s="169">
        <v>10</v>
      </c>
      <c r="G88" s="169">
        <v>7</v>
      </c>
      <c r="H88" s="169">
        <v>36</v>
      </c>
      <c r="I88" s="169">
        <v>67</v>
      </c>
      <c r="J88" s="169">
        <v>7</v>
      </c>
      <c r="K88" s="169">
        <v>1</v>
      </c>
      <c r="L88" s="169">
        <v>3</v>
      </c>
    </row>
    <row r="89" spans="1:12" ht="13.8" thickBot="1" x14ac:dyDescent="0.3">
      <c r="A89" s="633"/>
      <c r="B89" s="630"/>
      <c r="C89" s="631"/>
      <c r="D89" s="168" t="s">
        <v>6</v>
      </c>
      <c r="E89" s="169">
        <v>128</v>
      </c>
      <c r="F89" s="169">
        <v>11</v>
      </c>
      <c r="G89" s="169">
        <v>10</v>
      </c>
      <c r="H89" s="169">
        <v>29</v>
      </c>
      <c r="I89" s="169">
        <v>67</v>
      </c>
      <c r="J89" s="169">
        <v>6</v>
      </c>
      <c r="K89" s="169">
        <v>3</v>
      </c>
      <c r="L89" s="169">
        <v>2</v>
      </c>
    </row>
    <row r="90" spans="1:12" ht="27" thickBot="1" x14ac:dyDescent="0.3">
      <c r="A90" s="633"/>
      <c r="B90" s="630"/>
      <c r="C90" s="629">
        <v>2015</v>
      </c>
      <c r="D90" s="168" t="s">
        <v>78</v>
      </c>
      <c r="E90" s="169">
        <v>187</v>
      </c>
      <c r="F90" s="169">
        <v>13</v>
      </c>
      <c r="G90" s="169">
        <v>17</v>
      </c>
      <c r="H90" s="169">
        <v>37</v>
      </c>
      <c r="I90" s="169">
        <v>108</v>
      </c>
      <c r="J90" s="169">
        <v>5</v>
      </c>
      <c r="K90" s="169">
        <v>4</v>
      </c>
      <c r="L90" s="169">
        <v>3</v>
      </c>
    </row>
    <row r="91" spans="1:12" ht="13.8" thickBot="1" x14ac:dyDescent="0.3">
      <c r="A91" s="633"/>
      <c r="B91" s="630"/>
      <c r="C91" s="630"/>
      <c r="D91" s="168" t="s">
        <v>7</v>
      </c>
      <c r="E91" s="169">
        <v>105</v>
      </c>
      <c r="F91" s="169">
        <v>7</v>
      </c>
      <c r="G91" s="169">
        <v>9</v>
      </c>
      <c r="H91" s="169">
        <v>17</v>
      </c>
      <c r="I91" s="169">
        <v>67</v>
      </c>
      <c r="J91" s="169">
        <v>4</v>
      </c>
      <c r="K91" s="169">
        <v>1</v>
      </c>
      <c r="L91" s="169">
        <v>0</v>
      </c>
    </row>
    <row r="92" spans="1:12" ht="13.8" thickBot="1" x14ac:dyDescent="0.3">
      <c r="A92" s="633"/>
      <c r="B92" s="630"/>
      <c r="C92" s="630"/>
      <c r="D92" s="168" t="s">
        <v>4</v>
      </c>
      <c r="E92" s="169">
        <v>82</v>
      </c>
      <c r="F92" s="169">
        <v>6</v>
      </c>
      <c r="G92" s="169">
        <v>8</v>
      </c>
      <c r="H92" s="169">
        <v>20</v>
      </c>
      <c r="I92" s="169">
        <v>41</v>
      </c>
      <c r="J92" s="169">
        <v>1</v>
      </c>
      <c r="K92" s="169">
        <v>3</v>
      </c>
      <c r="L92" s="169">
        <v>3</v>
      </c>
    </row>
    <row r="93" spans="1:12" ht="13.8" thickBot="1" x14ac:dyDescent="0.3">
      <c r="A93" s="633"/>
      <c r="B93" s="630"/>
      <c r="C93" s="630"/>
      <c r="D93" s="168" t="s">
        <v>5</v>
      </c>
      <c r="E93" s="169">
        <v>0</v>
      </c>
      <c r="F93" s="169">
        <v>0</v>
      </c>
      <c r="G93" s="169">
        <v>0</v>
      </c>
      <c r="H93" s="169">
        <v>0</v>
      </c>
      <c r="I93" s="169">
        <v>0</v>
      </c>
      <c r="J93" s="169">
        <v>0</v>
      </c>
      <c r="K93" s="169">
        <v>0</v>
      </c>
      <c r="L93" s="169">
        <v>0</v>
      </c>
    </row>
    <row r="94" spans="1:12" ht="13.8" thickBot="1" x14ac:dyDescent="0.3">
      <c r="A94" s="633"/>
      <c r="B94" s="631"/>
      <c r="C94" s="631"/>
      <c r="D94" s="168" t="s">
        <v>6</v>
      </c>
      <c r="E94" s="169">
        <v>0</v>
      </c>
      <c r="F94" s="169">
        <v>0</v>
      </c>
      <c r="G94" s="169">
        <v>0</v>
      </c>
      <c r="H94" s="169">
        <v>0</v>
      </c>
      <c r="I94" s="169">
        <v>0</v>
      </c>
      <c r="J94" s="169">
        <v>0</v>
      </c>
      <c r="K94" s="169">
        <v>0</v>
      </c>
      <c r="L94" s="169">
        <v>0</v>
      </c>
    </row>
    <row r="95" spans="1:12" ht="27" thickBot="1" x14ac:dyDescent="0.3">
      <c r="A95" s="633"/>
      <c r="B95" s="629" t="s">
        <v>81</v>
      </c>
      <c r="C95" s="629">
        <v>2013</v>
      </c>
      <c r="D95" s="168" t="s">
        <v>78</v>
      </c>
      <c r="E95" s="169">
        <v>122</v>
      </c>
      <c r="F95" s="169">
        <v>18</v>
      </c>
      <c r="G95" s="169">
        <v>1</v>
      </c>
      <c r="H95" s="169">
        <v>7</v>
      </c>
      <c r="I95" s="169">
        <v>78</v>
      </c>
      <c r="J95" s="169">
        <v>3</v>
      </c>
      <c r="K95" s="169">
        <v>12</v>
      </c>
      <c r="L95" s="169">
        <v>3</v>
      </c>
    </row>
    <row r="96" spans="1:12" ht="13.8" thickBot="1" x14ac:dyDescent="0.3">
      <c r="A96" s="633"/>
      <c r="B96" s="630"/>
      <c r="C96" s="630"/>
      <c r="D96" s="168" t="s">
        <v>7</v>
      </c>
      <c r="E96" s="169">
        <v>32</v>
      </c>
      <c r="F96" s="169">
        <v>4</v>
      </c>
      <c r="G96" s="169">
        <v>1</v>
      </c>
      <c r="H96" s="169">
        <v>4</v>
      </c>
      <c r="I96" s="169">
        <v>19</v>
      </c>
      <c r="J96" s="169">
        <v>2</v>
      </c>
      <c r="K96" s="169">
        <v>2</v>
      </c>
      <c r="L96" s="169">
        <v>0</v>
      </c>
    </row>
    <row r="97" spans="1:12" ht="13.8" thickBot="1" x14ac:dyDescent="0.3">
      <c r="A97" s="633"/>
      <c r="B97" s="630"/>
      <c r="C97" s="630"/>
      <c r="D97" s="168" t="s">
        <v>4</v>
      </c>
      <c r="E97" s="169">
        <v>43</v>
      </c>
      <c r="F97" s="169">
        <v>8</v>
      </c>
      <c r="G97" s="169">
        <v>0</v>
      </c>
      <c r="H97" s="169">
        <v>1</v>
      </c>
      <c r="I97" s="169">
        <v>29</v>
      </c>
      <c r="J97" s="169">
        <v>1</v>
      </c>
      <c r="K97" s="169">
        <v>3</v>
      </c>
      <c r="L97" s="169">
        <v>1</v>
      </c>
    </row>
    <row r="98" spans="1:12" ht="13.8" thickBot="1" x14ac:dyDescent="0.3">
      <c r="A98" s="633"/>
      <c r="B98" s="630"/>
      <c r="C98" s="630"/>
      <c r="D98" s="168" t="s">
        <v>5</v>
      </c>
      <c r="E98" s="169">
        <v>22</v>
      </c>
      <c r="F98" s="169">
        <v>3</v>
      </c>
      <c r="G98" s="169">
        <v>0</v>
      </c>
      <c r="H98" s="169">
        <v>1</v>
      </c>
      <c r="I98" s="169">
        <v>14</v>
      </c>
      <c r="J98" s="169">
        <v>0</v>
      </c>
      <c r="K98" s="169">
        <v>3</v>
      </c>
      <c r="L98" s="169">
        <v>1</v>
      </c>
    </row>
    <row r="99" spans="1:12" ht="13.8" thickBot="1" x14ac:dyDescent="0.3">
      <c r="A99" s="633"/>
      <c r="B99" s="630"/>
      <c r="C99" s="631"/>
      <c r="D99" s="168" t="s">
        <v>6</v>
      </c>
      <c r="E99" s="169">
        <v>25</v>
      </c>
      <c r="F99" s="169">
        <v>3</v>
      </c>
      <c r="G99" s="169">
        <v>0</v>
      </c>
      <c r="H99" s="169">
        <v>1</v>
      </c>
      <c r="I99" s="169">
        <v>16</v>
      </c>
      <c r="J99" s="169">
        <v>0</v>
      </c>
      <c r="K99" s="169">
        <v>4</v>
      </c>
      <c r="L99" s="169">
        <v>1</v>
      </c>
    </row>
    <row r="100" spans="1:12" ht="27" thickBot="1" x14ac:dyDescent="0.3">
      <c r="A100" s="633"/>
      <c r="B100" s="630"/>
      <c r="C100" s="629">
        <v>2014</v>
      </c>
      <c r="D100" s="168" t="s">
        <v>78</v>
      </c>
      <c r="E100" s="169">
        <v>51</v>
      </c>
      <c r="F100" s="169">
        <v>5</v>
      </c>
      <c r="G100" s="169">
        <v>4</v>
      </c>
      <c r="H100" s="169">
        <v>8</v>
      </c>
      <c r="I100" s="169">
        <v>28</v>
      </c>
      <c r="J100" s="169">
        <v>5</v>
      </c>
      <c r="K100" s="169">
        <v>0</v>
      </c>
      <c r="L100" s="169">
        <v>1</v>
      </c>
    </row>
    <row r="101" spans="1:12" ht="13.8" thickBot="1" x14ac:dyDescent="0.3">
      <c r="A101" s="633"/>
      <c r="B101" s="630"/>
      <c r="C101" s="630"/>
      <c r="D101" s="168" t="s">
        <v>7</v>
      </c>
      <c r="E101" s="169">
        <v>14</v>
      </c>
      <c r="F101" s="169">
        <v>2</v>
      </c>
      <c r="G101" s="169">
        <v>1</v>
      </c>
      <c r="H101" s="169">
        <v>2</v>
      </c>
      <c r="I101" s="169">
        <v>9</v>
      </c>
      <c r="J101" s="169">
        <v>0</v>
      </c>
      <c r="K101" s="169">
        <v>0</v>
      </c>
      <c r="L101" s="169">
        <v>0</v>
      </c>
    </row>
    <row r="102" spans="1:12" ht="13.8" thickBot="1" x14ac:dyDescent="0.3">
      <c r="A102" s="633"/>
      <c r="B102" s="630"/>
      <c r="C102" s="630"/>
      <c r="D102" s="168" t="s">
        <v>4</v>
      </c>
      <c r="E102" s="169">
        <v>9</v>
      </c>
      <c r="F102" s="169">
        <v>1</v>
      </c>
      <c r="G102" s="169">
        <v>0</v>
      </c>
      <c r="H102" s="169">
        <v>2</v>
      </c>
      <c r="I102" s="169">
        <v>5</v>
      </c>
      <c r="J102" s="169">
        <v>1</v>
      </c>
      <c r="K102" s="169">
        <v>0</v>
      </c>
      <c r="L102" s="169">
        <v>0</v>
      </c>
    </row>
    <row r="103" spans="1:12" ht="13.8" thickBot="1" x14ac:dyDescent="0.3">
      <c r="A103" s="633"/>
      <c r="B103" s="630"/>
      <c r="C103" s="630"/>
      <c r="D103" s="168" t="s">
        <v>5</v>
      </c>
      <c r="E103" s="169">
        <v>18</v>
      </c>
      <c r="F103" s="169">
        <v>2</v>
      </c>
      <c r="G103" s="169">
        <v>1</v>
      </c>
      <c r="H103" s="169">
        <v>4</v>
      </c>
      <c r="I103" s="169">
        <v>8</v>
      </c>
      <c r="J103" s="169">
        <v>2</v>
      </c>
      <c r="K103" s="169">
        <v>0</v>
      </c>
      <c r="L103" s="169">
        <v>1</v>
      </c>
    </row>
    <row r="104" spans="1:12" ht="13.8" thickBot="1" x14ac:dyDescent="0.3">
      <c r="A104" s="633"/>
      <c r="B104" s="630"/>
      <c r="C104" s="631"/>
      <c r="D104" s="168" t="s">
        <v>6</v>
      </c>
      <c r="E104" s="169">
        <v>10</v>
      </c>
      <c r="F104" s="169">
        <v>0</v>
      </c>
      <c r="G104" s="169">
        <v>2</v>
      </c>
      <c r="H104" s="169">
        <v>0</v>
      </c>
      <c r="I104" s="169">
        <v>6</v>
      </c>
      <c r="J104" s="169">
        <v>2</v>
      </c>
      <c r="K104" s="169">
        <v>0</v>
      </c>
      <c r="L104" s="169">
        <v>0</v>
      </c>
    </row>
    <row r="105" spans="1:12" ht="27" thickBot="1" x14ac:dyDescent="0.3">
      <c r="A105" s="633"/>
      <c r="B105" s="630"/>
      <c r="C105" s="629">
        <v>2015</v>
      </c>
      <c r="D105" s="168" t="s">
        <v>78</v>
      </c>
      <c r="E105" s="169">
        <v>19</v>
      </c>
      <c r="F105" s="169">
        <v>2</v>
      </c>
      <c r="G105" s="169">
        <v>5</v>
      </c>
      <c r="H105" s="169">
        <v>3</v>
      </c>
      <c r="I105" s="169">
        <v>4</v>
      </c>
      <c r="J105" s="169">
        <v>1</v>
      </c>
      <c r="K105" s="169">
        <v>2</v>
      </c>
      <c r="L105" s="169">
        <v>2</v>
      </c>
    </row>
    <row r="106" spans="1:12" ht="13.8" thickBot="1" x14ac:dyDescent="0.3">
      <c r="A106" s="633"/>
      <c r="B106" s="630"/>
      <c r="C106" s="630"/>
      <c r="D106" s="168" t="s">
        <v>7</v>
      </c>
      <c r="E106" s="169">
        <v>9</v>
      </c>
      <c r="F106" s="169">
        <v>0</v>
      </c>
      <c r="G106" s="169">
        <v>1</v>
      </c>
      <c r="H106" s="169">
        <v>3</v>
      </c>
      <c r="I106" s="169">
        <v>4</v>
      </c>
      <c r="J106" s="169">
        <v>1</v>
      </c>
      <c r="K106" s="169">
        <v>0</v>
      </c>
      <c r="L106" s="169">
        <v>0</v>
      </c>
    </row>
    <row r="107" spans="1:12" ht="13.8" thickBot="1" x14ac:dyDescent="0.3">
      <c r="A107" s="633"/>
      <c r="B107" s="630"/>
      <c r="C107" s="630"/>
      <c r="D107" s="168" t="s">
        <v>4</v>
      </c>
      <c r="E107" s="169">
        <v>10</v>
      </c>
      <c r="F107" s="169">
        <v>2</v>
      </c>
      <c r="G107" s="169">
        <v>4</v>
      </c>
      <c r="H107" s="169">
        <v>0</v>
      </c>
      <c r="I107" s="169">
        <v>0</v>
      </c>
      <c r="J107" s="169">
        <v>0</v>
      </c>
      <c r="K107" s="169">
        <v>2</v>
      </c>
      <c r="L107" s="169">
        <v>2</v>
      </c>
    </row>
    <row r="108" spans="1:12" ht="13.8" thickBot="1" x14ac:dyDescent="0.3">
      <c r="A108" s="633"/>
      <c r="B108" s="630"/>
      <c r="C108" s="630"/>
      <c r="D108" s="168" t="s">
        <v>5</v>
      </c>
      <c r="E108" s="169">
        <v>0</v>
      </c>
      <c r="F108" s="169">
        <v>0</v>
      </c>
      <c r="G108" s="169">
        <v>0</v>
      </c>
      <c r="H108" s="169">
        <v>0</v>
      </c>
      <c r="I108" s="169">
        <v>0</v>
      </c>
      <c r="J108" s="169">
        <v>0</v>
      </c>
      <c r="K108" s="169">
        <v>0</v>
      </c>
      <c r="L108" s="169">
        <v>0</v>
      </c>
    </row>
    <row r="109" spans="1:12" ht="13.8" thickBot="1" x14ac:dyDescent="0.3">
      <c r="A109" s="633"/>
      <c r="B109" s="631"/>
      <c r="C109" s="631"/>
      <c r="D109" s="168" t="s">
        <v>6</v>
      </c>
      <c r="E109" s="169">
        <v>0</v>
      </c>
      <c r="F109" s="169">
        <v>0</v>
      </c>
      <c r="G109" s="169">
        <v>0</v>
      </c>
      <c r="H109" s="169">
        <v>0</v>
      </c>
      <c r="I109" s="169">
        <v>0</v>
      </c>
      <c r="J109" s="169">
        <v>0</v>
      </c>
      <c r="K109" s="169">
        <v>0</v>
      </c>
      <c r="L109" s="169">
        <v>0</v>
      </c>
    </row>
    <row r="110" spans="1:12" ht="27" thickBot="1" x14ac:dyDescent="0.3">
      <c r="A110" s="633"/>
      <c r="B110" s="629" t="s">
        <v>82</v>
      </c>
      <c r="C110" s="629">
        <v>2013</v>
      </c>
      <c r="D110" s="168" t="s">
        <v>78</v>
      </c>
      <c r="E110" s="169">
        <v>1000</v>
      </c>
      <c r="F110" s="169">
        <v>114</v>
      </c>
      <c r="G110" s="169">
        <v>38</v>
      </c>
      <c r="H110" s="169">
        <v>133</v>
      </c>
      <c r="I110" s="169">
        <v>604</v>
      </c>
      <c r="J110" s="169">
        <v>12</v>
      </c>
      <c r="K110" s="169">
        <v>43</v>
      </c>
      <c r="L110" s="169">
        <v>56</v>
      </c>
    </row>
    <row r="111" spans="1:12" ht="13.8" thickBot="1" x14ac:dyDescent="0.3">
      <c r="A111" s="633"/>
      <c r="B111" s="630"/>
      <c r="C111" s="630"/>
      <c r="D111" s="168" t="s">
        <v>7</v>
      </c>
      <c r="E111" s="169">
        <v>347</v>
      </c>
      <c r="F111" s="169">
        <v>53</v>
      </c>
      <c r="G111" s="169">
        <v>9</v>
      </c>
      <c r="H111" s="169">
        <v>27</v>
      </c>
      <c r="I111" s="169">
        <v>222</v>
      </c>
      <c r="J111" s="169">
        <v>8</v>
      </c>
      <c r="K111" s="169">
        <v>13</v>
      </c>
      <c r="L111" s="169">
        <v>15</v>
      </c>
    </row>
    <row r="112" spans="1:12" ht="13.8" thickBot="1" x14ac:dyDescent="0.3">
      <c r="A112" s="633"/>
      <c r="B112" s="630"/>
      <c r="C112" s="630"/>
      <c r="D112" s="168" t="s">
        <v>4</v>
      </c>
      <c r="E112" s="169">
        <v>286</v>
      </c>
      <c r="F112" s="169">
        <v>24</v>
      </c>
      <c r="G112" s="169">
        <v>15</v>
      </c>
      <c r="H112" s="169">
        <v>29</v>
      </c>
      <c r="I112" s="169">
        <v>193</v>
      </c>
      <c r="J112" s="169">
        <v>2</v>
      </c>
      <c r="K112" s="169">
        <v>8</v>
      </c>
      <c r="L112" s="169">
        <v>15</v>
      </c>
    </row>
    <row r="113" spans="1:12" ht="13.8" thickBot="1" x14ac:dyDescent="0.3">
      <c r="A113" s="633"/>
      <c r="B113" s="630"/>
      <c r="C113" s="630"/>
      <c r="D113" s="168" t="s">
        <v>5</v>
      </c>
      <c r="E113" s="169">
        <v>151</v>
      </c>
      <c r="F113" s="169">
        <v>17</v>
      </c>
      <c r="G113" s="169">
        <v>5</v>
      </c>
      <c r="H113" s="169">
        <v>26</v>
      </c>
      <c r="I113" s="169">
        <v>74</v>
      </c>
      <c r="J113" s="169">
        <v>1</v>
      </c>
      <c r="K113" s="169">
        <v>10</v>
      </c>
      <c r="L113" s="169">
        <v>18</v>
      </c>
    </row>
    <row r="114" spans="1:12" ht="13.8" thickBot="1" x14ac:dyDescent="0.3">
      <c r="A114" s="633"/>
      <c r="B114" s="630"/>
      <c r="C114" s="631"/>
      <c r="D114" s="168" t="s">
        <v>6</v>
      </c>
      <c r="E114" s="169">
        <v>216</v>
      </c>
      <c r="F114" s="169">
        <v>20</v>
      </c>
      <c r="G114" s="169">
        <v>9</v>
      </c>
      <c r="H114" s="169">
        <v>51</v>
      </c>
      <c r="I114" s="169">
        <v>115</v>
      </c>
      <c r="J114" s="169">
        <v>1</v>
      </c>
      <c r="K114" s="169">
        <v>12</v>
      </c>
      <c r="L114" s="169">
        <v>8</v>
      </c>
    </row>
    <row r="115" spans="1:12" ht="27" thickBot="1" x14ac:dyDescent="0.3">
      <c r="A115" s="633"/>
      <c r="B115" s="630"/>
      <c r="C115" s="629">
        <v>2014</v>
      </c>
      <c r="D115" s="168" t="s">
        <v>78</v>
      </c>
      <c r="E115" s="169">
        <v>508</v>
      </c>
      <c r="F115" s="169">
        <v>49</v>
      </c>
      <c r="G115" s="169">
        <v>30</v>
      </c>
      <c r="H115" s="169">
        <v>154</v>
      </c>
      <c r="I115" s="169">
        <v>240</v>
      </c>
      <c r="J115" s="169">
        <v>11</v>
      </c>
      <c r="K115" s="169">
        <v>12</v>
      </c>
      <c r="L115" s="169">
        <v>12</v>
      </c>
    </row>
    <row r="116" spans="1:12" ht="13.8" thickBot="1" x14ac:dyDescent="0.3">
      <c r="A116" s="633"/>
      <c r="B116" s="630"/>
      <c r="C116" s="630"/>
      <c r="D116" s="168" t="s">
        <v>7</v>
      </c>
      <c r="E116" s="169">
        <v>165</v>
      </c>
      <c r="F116" s="169">
        <v>21</v>
      </c>
      <c r="G116" s="169">
        <v>10</v>
      </c>
      <c r="H116" s="169">
        <v>55</v>
      </c>
      <c r="I116" s="169">
        <v>72</v>
      </c>
      <c r="J116" s="169">
        <v>1</v>
      </c>
      <c r="K116" s="169">
        <v>0</v>
      </c>
      <c r="L116" s="169">
        <v>6</v>
      </c>
    </row>
    <row r="117" spans="1:12" ht="13.8" thickBot="1" x14ac:dyDescent="0.3">
      <c r="A117" s="633"/>
      <c r="B117" s="630"/>
      <c r="C117" s="630"/>
      <c r="D117" s="168" t="s">
        <v>4</v>
      </c>
      <c r="E117" s="169">
        <v>119</v>
      </c>
      <c r="F117" s="169">
        <v>10</v>
      </c>
      <c r="G117" s="169">
        <v>7</v>
      </c>
      <c r="H117" s="169">
        <v>39</v>
      </c>
      <c r="I117" s="169">
        <v>51</v>
      </c>
      <c r="J117" s="169">
        <v>2</v>
      </c>
      <c r="K117" s="169">
        <v>8</v>
      </c>
      <c r="L117" s="169">
        <v>2</v>
      </c>
    </row>
    <row r="118" spans="1:12" ht="13.8" thickBot="1" x14ac:dyDescent="0.3">
      <c r="A118" s="633"/>
      <c r="B118" s="630"/>
      <c r="C118" s="630"/>
      <c r="D118" s="168" t="s">
        <v>5</v>
      </c>
      <c r="E118" s="169">
        <v>110</v>
      </c>
      <c r="F118" s="169">
        <v>8</v>
      </c>
      <c r="G118" s="169">
        <v>5</v>
      </c>
      <c r="H118" s="169">
        <v>32</v>
      </c>
      <c r="I118" s="169">
        <v>58</v>
      </c>
      <c r="J118" s="169">
        <v>4</v>
      </c>
      <c r="K118" s="169">
        <v>1</v>
      </c>
      <c r="L118" s="169">
        <v>2</v>
      </c>
    </row>
    <row r="119" spans="1:12" ht="13.8" thickBot="1" x14ac:dyDescent="0.3">
      <c r="A119" s="633"/>
      <c r="B119" s="630"/>
      <c r="C119" s="631"/>
      <c r="D119" s="168" t="s">
        <v>6</v>
      </c>
      <c r="E119" s="169">
        <v>114</v>
      </c>
      <c r="F119" s="169">
        <v>10</v>
      </c>
      <c r="G119" s="169">
        <v>8</v>
      </c>
      <c r="H119" s="169">
        <v>28</v>
      </c>
      <c r="I119" s="169">
        <v>59</v>
      </c>
      <c r="J119" s="169">
        <v>4</v>
      </c>
      <c r="K119" s="169">
        <v>3</v>
      </c>
      <c r="L119" s="169">
        <v>2</v>
      </c>
    </row>
    <row r="120" spans="1:12" ht="27" thickBot="1" x14ac:dyDescent="0.3">
      <c r="A120" s="633"/>
      <c r="B120" s="630"/>
      <c r="C120" s="629">
        <v>2015</v>
      </c>
      <c r="D120" s="168" t="s">
        <v>78</v>
      </c>
      <c r="E120" s="169">
        <v>162</v>
      </c>
      <c r="F120" s="169">
        <v>10</v>
      </c>
      <c r="G120" s="169">
        <v>10</v>
      </c>
      <c r="H120" s="169">
        <v>34</v>
      </c>
      <c r="I120" s="169">
        <v>104</v>
      </c>
      <c r="J120" s="169">
        <v>1</v>
      </c>
      <c r="K120" s="169">
        <v>2</v>
      </c>
      <c r="L120" s="169">
        <v>1</v>
      </c>
    </row>
    <row r="121" spans="1:12" ht="13.8" thickBot="1" x14ac:dyDescent="0.3">
      <c r="A121" s="633"/>
      <c r="B121" s="630"/>
      <c r="C121" s="630"/>
      <c r="D121" s="168" t="s">
        <v>7</v>
      </c>
      <c r="E121" s="169">
        <v>91</v>
      </c>
      <c r="F121" s="169">
        <v>7</v>
      </c>
      <c r="G121" s="169">
        <v>6</v>
      </c>
      <c r="H121" s="169">
        <v>14</v>
      </c>
      <c r="I121" s="169">
        <v>63</v>
      </c>
      <c r="J121" s="169">
        <v>0</v>
      </c>
      <c r="K121" s="169">
        <v>1</v>
      </c>
      <c r="L121" s="169">
        <v>0</v>
      </c>
    </row>
    <row r="122" spans="1:12" ht="13.8" thickBot="1" x14ac:dyDescent="0.3">
      <c r="A122" s="633"/>
      <c r="B122" s="630"/>
      <c r="C122" s="630"/>
      <c r="D122" s="168" t="s">
        <v>4</v>
      </c>
      <c r="E122" s="169">
        <v>71</v>
      </c>
      <c r="F122" s="169">
        <v>3</v>
      </c>
      <c r="G122" s="169">
        <v>4</v>
      </c>
      <c r="H122" s="169">
        <v>20</v>
      </c>
      <c r="I122" s="169">
        <v>41</v>
      </c>
      <c r="J122" s="169">
        <v>1</v>
      </c>
      <c r="K122" s="169">
        <v>1</v>
      </c>
      <c r="L122" s="169">
        <v>1</v>
      </c>
    </row>
    <row r="123" spans="1:12" ht="13.8" thickBot="1" x14ac:dyDescent="0.3">
      <c r="A123" s="633"/>
      <c r="B123" s="630"/>
      <c r="C123" s="630"/>
      <c r="D123" s="168" t="s">
        <v>5</v>
      </c>
      <c r="E123" s="169">
        <v>0</v>
      </c>
      <c r="F123" s="169">
        <v>0</v>
      </c>
      <c r="G123" s="169">
        <v>0</v>
      </c>
      <c r="H123" s="169">
        <v>0</v>
      </c>
      <c r="I123" s="169">
        <v>0</v>
      </c>
      <c r="J123" s="169">
        <v>0</v>
      </c>
      <c r="K123" s="169">
        <v>0</v>
      </c>
      <c r="L123" s="169">
        <v>0</v>
      </c>
    </row>
    <row r="124" spans="1:12" ht="13.8" thickBot="1" x14ac:dyDescent="0.3">
      <c r="A124" s="633"/>
      <c r="B124" s="631"/>
      <c r="C124" s="631"/>
      <c r="D124" s="168" t="s">
        <v>6</v>
      </c>
      <c r="E124" s="169">
        <v>0</v>
      </c>
      <c r="F124" s="169">
        <v>0</v>
      </c>
      <c r="G124" s="169">
        <v>0</v>
      </c>
      <c r="H124" s="169">
        <v>0</v>
      </c>
      <c r="I124" s="169">
        <v>0</v>
      </c>
      <c r="J124" s="169">
        <v>0</v>
      </c>
      <c r="K124" s="169">
        <v>0</v>
      </c>
      <c r="L124" s="169">
        <v>0</v>
      </c>
    </row>
    <row r="125" spans="1:12" ht="27" thickBot="1" x14ac:dyDescent="0.3">
      <c r="A125" s="633"/>
      <c r="B125" s="629" t="s">
        <v>83</v>
      </c>
      <c r="C125" s="629">
        <v>2013</v>
      </c>
      <c r="D125" s="168" t="s">
        <v>78</v>
      </c>
      <c r="E125" s="169">
        <v>20</v>
      </c>
      <c r="F125" s="169">
        <v>5</v>
      </c>
      <c r="G125" s="169">
        <v>2</v>
      </c>
      <c r="H125" s="169">
        <v>1</v>
      </c>
      <c r="I125" s="169">
        <v>9</v>
      </c>
      <c r="J125" s="169">
        <v>0</v>
      </c>
      <c r="K125" s="169">
        <v>3</v>
      </c>
      <c r="L125" s="169">
        <v>0</v>
      </c>
    </row>
    <row r="126" spans="1:12" ht="13.8" thickBot="1" x14ac:dyDescent="0.3">
      <c r="A126" s="633"/>
      <c r="B126" s="630"/>
      <c r="C126" s="630"/>
      <c r="D126" s="168" t="s">
        <v>7</v>
      </c>
      <c r="E126" s="169">
        <v>9</v>
      </c>
      <c r="F126" s="169">
        <v>2</v>
      </c>
      <c r="G126" s="169">
        <v>1</v>
      </c>
      <c r="H126" s="169">
        <v>0</v>
      </c>
      <c r="I126" s="169">
        <v>6</v>
      </c>
      <c r="J126" s="169">
        <v>0</v>
      </c>
      <c r="K126" s="169">
        <v>0</v>
      </c>
      <c r="L126" s="169">
        <v>0</v>
      </c>
    </row>
    <row r="127" spans="1:12" ht="13.8" thickBot="1" x14ac:dyDescent="0.3">
      <c r="A127" s="633"/>
      <c r="B127" s="630"/>
      <c r="C127" s="630"/>
      <c r="D127" s="168" t="s">
        <v>4</v>
      </c>
      <c r="E127" s="169">
        <v>5</v>
      </c>
      <c r="F127" s="169">
        <v>0</v>
      </c>
      <c r="G127" s="169">
        <v>0</v>
      </c>
      <c r="H127" s="169">
        <v>0</v>
      </c>
      <c r="I127" s="169">
        <v>3</v>
      </c>
      <c r="J127" s="169">
        <v>0</v>
      </c>
      <c r="K127" s="169">
        <v>2</v>
      </c>
      <c r="L127" s="169">
        <v>0</v>
      </c>
    </row>
    <row r="128" spans="1:12" ht="13.8" thickBot="1" x14ac:dyDescent="0.3">
      <c r="A128" s="633"/>
      <c r="B128" s="630"/>
      <c r="C128" s="630"/>
      <c r="D128" s="168" t="s">
        <v>5</v>
      </c>
      <c r="E128" s="169">
        <v>4</v>
      </c>
      <c r="F128" s="169">
        <v>2</v>
      </c>
      <c r="G128" s="169">
        <v>1</v>
      </c>
      <c r="H128" s="169">
        <v>1</v>
      </c>
      <c r="I128" s="169">
        <v>0</v>
      </c>
      <c r="J128" s="169">
        <v>0</v>
      </c>
      <c r="K128" s="169">
        <v>0</v>
      </c>
      <c r="L128" s="169">
        <v>0</v>
      </c>
    </row>
    <row r="129" spans="1:12" ht="13.8" thickBot="1" x14ac:dyDescent="0.3">
      <c r="A129" s="633"/>
      <c r="B129" s="630"/>
      <c r="C129" s="631"/>
      <c r="D129" s="168" t="s">
        <v>6</v>
      </c>
      <c r="E129" s="169">
        <v>2</v>
      </c>
      <c r="F129" s="169">
        <v>1</v>
      </c>
      <c r="G129" s="169">
        <v>0</v>
      </c>
      <c r="H129" s="169">
        <v>0</v>
      </c>
      <c r="I129" s="169">
        <v>0</v>
      </c>
      <c r="J129" s="169">
        <v>0</v>
      </c>
      <c r="K129" s="169">
        <v>1</v>
      </c>
      <c r="L129" s="169">
        <v>0</v>
      </c>
    </row>
    <row r="130" spans="1:12" ht="27" thickBot="1" x14ac:dyDescent="0.3">
      <c r="A130" s="633"/>
      <c r="B130" s="630"/>
      <c r="C130" s="629">
        <v>2014</v>
      </c>
      <c r="D130" s="168" t="s">
        <v>78</v>
      </c>
      <c r="E130" s="169">
        <v>16</v>
      </c>
      <c r="F130" s="169">
        <v>4</v>
      </c>
      <c r="G130" s="169">
        <v>1</v>
      </c>
      <c r="H130" s="169">
        <v>3</v>
      </c>
      <c r="I130" s="169">
        <v>5</v>
      </c>
      <c r="J130" s="169">
        <v>1</v>
      </c>
      <c r="K130" s="169">
        <v>1</v>
      </c>
      <c r="L130" s="169">
        <v>1</v>
      </c>
    </row>
    <row r="131" spans="1:12" ht="13.8" thickBot="1" x14ac:dyDescent="0.3">
      <c r="A131" s="633"/>
      <c r="B131" s="630"/>
      <c r="C131" s="630"/>
      <c r="D131" s="168" t="s">
        <v>7</v>
      </c>
      <c r="E131" s="169">
        <v>5</v>
      </c>
      <c r="F131" s="169">
        <v>1</v>
      </c>
      <c r="G131" s="169">
        <v>0</v>
      </c>
      <c r="H131" s="169">
        <v>1</v>
      </c>
      <c r="I131" s="169">
        <v>2</v>
      </c>
      <c r="J131" s="169">
        <v>0</v>
      </c>
      <c r="K131" s="169">
        <v>0</v>
      </c>
      <c r="L131" s="169">
        <v>1</v>
      </c>
    </row>
    <row r="132" spans="1:12" ht="13.8" thickBot="1" x14ac:dyDescent="0.3">
      <c r="A132" s="633"/>
      <c r="B132" s="630"/>
      <c r="C132" s="630"/>
      <c r="D132" s="168" t="s">
        <v>4</v>
      </c>
      <c r="E132" s="169">
        <v>4</v>
      </c>
      <c r="F132" s="169">
        <v>2</v>
      </c>
      <c r="G132" s="169">
        <v>0</v>
      </c>
      <c r="H132" s="169">
        <v>1</v>
      </c>
      <c r="I132" s="169">
        <v>0</v>
      </c>
      <c r="J132" s="169">
        <v>0</v>
      </c>
      <c r="K132" s="169">
        <v>1</v>
      </c>
      <c r="L132" s="169">
        <v>0</v>
      </c>
    </row>
    <row r="133" spans="1:12" ht="13.8" thickBot="1" x14ac:dyDescent="0.3">
      <c r="A133" s="633"/>
      <c r="B133" s="630"/>
      <c r="C133" s="630"/>
      <c r="D133" s="168" t="s">
        <v>5</v>
      </c>
      <c r="E133" s="169">
        <v>3</v>
      </c>
      <c r="F133" s="169">
        <v>0</v>
      </c>
      <c r="G133" s="169">
        <v>1</v>
      </c>
      <c r="H133" s="169">
        <v>0</v>
      </c>
      <c r="I133" s="169">
        <v>1</v>
      </c>
      <c r="J133" s="169">
        <v>1</v>
      </c>
      <c r="K133" s="169">
        <v>0</v>
      </c>
      <c r="L133" s="169">
        <v>0</v>
      </c>
    </row>
    <row r="134" spans="1:12" ht="13.8" thickBot="1" x14ac:dyDescent="0.3">
      <c r="A134" s="633"/>
      <c r="B134" s="630"/>
      <c r="C134" s="631"/>
      <c r="D134" s="168" t="s">
        <v>6</v>
      </c>
      <c r="E134" s="169">
        <v>4</v>
      </c>
      <c r="F134" s="169">
        <v>1</v>
      </c>
      <c r="G134" s="169">
        <v>0</v>
      </c>
      <c r="H134" s="169">
        <v>1</v>
      </c>
      <c r="I134" s="169">
        <v>2</v>
      </c>
      <c r="J134" s="169">
        <v>0</v>
      </c>
      <c r="K134" s="169">
        <v>0</v>
      </c>
      <c r="L134" s="169">
        <v>0</v>
      </c>
    </row>
    <row r="135" spans="1:12" ht="27" thickBot="1" x14ac:dyDescent="0.3">
      <c r="A135" s="633"/>
      <c r="B135" s="630"/>
      <c r="C135" s="629">
        <v>2015</v>
      </c>
      <c r="D135" s="168" t="s">
        <v>78</v>
      </c>
      <c r="E135" s="169">
        <v>6</v>
      </c>
      <c r="F135" s="169">
        <v>1</v>
      </c>
      <c r="G135" s="169">
        <v>2</v>
      </c>
      <c r="H135" s="169">
        <v>0</v>
      </c>
      <c r="I135" s="169">
        <v>0</v>
      </c>
      <c r="J135" s="169">
        <v>3</v>
      </c>
      <c r="K135" s="169">
        <v>0</v>
      </c>
      <c r="L135" s="169">
        <v>0</v>
      </c>
    </row>
    <row r="136" spans="1:12" ht="13.8" thickBot="1" x14ac:dyDescent="0.3">
      <c r="A136" s="633"/>
      <c r="B136" s="630"/>
      <c r="C136" s="630"/>
      <c r="D136" s="168" t="s">
        <v>7</v>
      </c>
      <c r="E136" s="169">
        <v>5</v>
      </c>
      <c r="F136" s="169">
        <v>0</v>
      </c>
      <c r="G136" s="169">
        <v>2</v>
      </c>
      <c r="H136" s="169">
        <v>0</v>
      </c>
      <c r="I136" s="169">
        <v>0</v>
      </c>
      <c r="J136" s="169">
        <v>3</v>
      </c>
      <c r="K136" s="169">
        <v>0</v>
      </c>
      <c r="L136" s="169">
        <v>0</v>
      </c>
    </row>
    <row r="137" spans="1:12" ht="13.8" thickBot="1" x14ac:dyDescent="0.3">
      <c r="A137" s="633"/>
      <c r="B137" s="630"/>
      <c r="C137" s="630"/>
      <c r="D137" s="168" t="s">
        <v>4</v>
      </c>
      <c r="E137" s="169">
        <v>1</v>
      </c>
      <c r="F137" s="169">
        <v>1</v>
      </c>
      <c r="G137" s="169">
        <v>0</v>
      </c>
      <c r="H137" s="169">
        <v>0</v>
      </c>
      <c r="I137" s="169">
        <v>0</v>
      </c>
      <c r="J137" s="169">
        <v>0</v>
      </c>
      <c r="K137" s="169">
        <v>0</v>
      </c>
      <c r="L137" s="169">
        <v>0</v>
      </c>
    </row>
    <row r="138" spans="1:12" ht="13.8" thickBot="1" x14ac:dyDescent="0.3">
      <c r="A138" s="633"/>
      <c r="B138" s="630"/>
      <c r="C138" s="630"/>
      <c r="D138" s="168" t="s">
        <v>5</v>
      </c>
      <c r="E138" s="169">
        <v>0</v>
      </c>
      <c r="F138" s="169">
        <v>0</v>
      </c>
      <c r="G138" s="169">
        <v>0</v>
      </c>
      <c r="H138" s="169">
        <v>0</v>
      </c>
      <c r="I138" s="169">
        <v>0</v>
      </c>
      <c r="J138" s="169">
        <v>0</v>
      </c>
      <c r="K138" s="169">
        <v>0</v>
      </c>
      <c r="L138" s="169">
        <v>0</v>
      </c>
    </row>
    <row r="139" spans="1:12" ht="13.8" thickBot="1" x14ac:dyDescent="0.3">
      <c r="A139" s="633"/>
      <c r="B139" s="631"/>
      <c r="C139" s="631"/>
      <c r="D139" s="168" t="s">
        <v>6</v>
      </c>
      <c r="E139" s="169">
        <v>0</v>
      </c>
      <c r="F139" s="169">
        <v>0</v>
      </c>
      <c r="G139" s="169">
        <v>0</v>
      </c>
      <c r="H139" s="169">
        <v>0</v>
      </c>
      <c r="I139" s="169">
        <v>0</v>
      </c>
      <c r="J139" s="169">
        <v>0</v>
      </c>
      <c r="K139" s="169">
        <v>0</v>
      </c>
      <c r="L139" s="169">
        <v>0</v>
      </c>
    </row>
    <row r="140" spans="1:12" ht="27" thickBot="1" x14ac:dyDescent="0.3">
      <c r="A140" s="633"/>
      <c r="B140" s="629" t="s">
        <v>89</v>
      </c>
      <c r="C140" s="629">
        <v>2013</v>
      </c>
      <c r="D140" s="168" t="s">
        <v>78</v>
      </c>
      <c r="E140" s="169">
        <v>0</v>
      </c>
      <c r="F140" s="169">
        <v>0</v>
      </c>
      <c r="G140" s="169">
        <v>0</v>
      </c>
      <c r="H140" s="169">
        <v>0</v>
      </c>
      <c r="I140" s="169">
        <v>0</v>
      </c>
      <c r="J140" s="169">
        <v>0</v>
      </c>
      <c r="K140" s="169">
        <v>0</v>
      </c>
      <c r="L140" s="169">
        <v>0</v>
      </c>
    </row>
    <row r="141" spans="1:12" ht="13.8" thickBot="1" x14ac:dyDescent="0.3">
      <c r="A141" s="633"/>
      <c r="B141" s="630"/>
      <c r="C141" s="630"/>
      <c r="D141" s="168" t="s">
        <v>7</v>
      </c>
      <c r="E141" s="169">
        <v>0</v>
      </c>
      <c r="F141" s="169">
        <v>0</v>
      </c>
      <c r="G141" s="169">
        <v>0</v>
      </c>
      <c r="H141" s="169">
        <v>0</v>
      </c>
      <c r="I141" s="169">
        <v>0</v>
      </c>
      <c r="J141" s="169">
        <v>0</v>
      </c>
      <c r="K141" s="169">
        <v>0</v>
      </c>
      <c r="L141" s="169">
        <v>0</v>
      </c>
    </row>
    <row r="142" spans="1:12" ht="13.8" thickBot="1" x14ac:dyDescent="0.3">
      <c r="A142" s="633"/>
      <c r="B142" s="630"/>
      <c r="C142" s="630"/>
      <c r="D142" s="168" t="s">
        <v>4</v>
      </c>
      <c r="E142" s="169">
        <v>0</v>
      </c>
      <c r="F142" s="169">
        <v>0</v>
      </c>
      <c r="G142" s="169">
        <v>0</v>
      </c>
      <c r="H142" s="169">
        <v>0</v>
      </c>
      <c r="I142" s="169">
        <v>0</v>
      </c>
      <c r="J142" s="169">
        <v>0</v>
      </c>
      <c r="K142" s="169">
        <v>0</v>
      </c>
      <c r="L142" s="169">
        <v>0</v>
      </c>
    </row>
    <row r="143" spans="1:12" ht="13.8" thickBot="1" x14ac:dyDescent="0.3">
      <c r="A143" s="633"/>
      <c r="B143" s="630"/>
      <c r="C143" s="630"/>
      <c r="D143" s="168" t="s">
        <v>5</v>
      </c>
      <c r="E143" s="169">
        <v>0</v>
      </c>
      <c r="F143" s="169">
        <v>0</v>
      </c>
      <c r="G143" s="169">
        <v>0</v>
      </c>
      <c r="H143" s="169">
        <v>0</v>
      </c>
      <c r="I143" s="169">
        <v>0</v>
      </c>
      <c r="J143" s="169">
        <v>0</v>
      </c>
      <c r="K143" s="169">
        <v>0</v>
      </c>
      <c r="L143" s="169">
        <v>0</v>
      </c>
    </row>
    <row r="144" spans="1:12" ht="13.8" thickBot="1" x14ac:dyDescent="0.3">
      <c r="A144" s="633"/>
      <c r="B144" s="630"/>
      <c r="C144" s="631"/>
      <c r="D144" s="168" t="s">
        <v>6</v>
      </c>
      <c r="E144" s="169">
        <v>0</v>
      </c>
      <c r="F144" s="169">
        <v>0</v>
      </c>
      <c r="G144" s="169">
        <v>0</v>
      </c>
      <c r="H144" s="169">
        <v>0</v>
      </c>
      <c r="I144" s="169">
        <v>0</v>
      </c>
      <c r="J144" s="169">
        <v>0</v>
      </c>
      <c r="K144" s="169">
        <v>0</v>
      </c>
      <c r="L144" s="169">
        <v>0</v>
      </c>
    </row>
    <row r="145" spans="1:12" ht="27" thickBot="1" x14ac:dyDescent="0.3">
      <c r="A145" s="633"/>
      <c r="B145" s="630"/>
      <c r="C145" s="629">
        <v>2014</v>
      </c>
      <c r="D145" s="168" t="s">
        <v>78</v>
      </c>
      <c r="E145" s="169">
        <v>0</v>
      </c>
      <c r="F145" s="169">
        <v>0</v>
      </c>
      <c r="G145" s="169">
        <v>0</v>
      </c>
      <c r="H145" s="169">
        <v>0</v>
      </c>
      <c r="I145" s="169">
        <v>0</v>
      </c>
      <c r="J145" s="169">
        <v>0</v>
      </c>
      <c r="K145" s="169">
        <v>0</v>
      </c>
      <c r="L145" s="169">
        <v>0</v>
      </c>
    </row>
    <row r="146" spans="1:12" ht="13.8" thickBot="1" x14ac:dyDescent="0.3">
      <c r="A146" s="633"/>
      <c r="B146" s="630"/>
      <c r="C146" s="630"/>
      <c r="D146" s="168" t="s">
        <v>7</v>
      </c>
      <c r="E146" s="169">
        <v>0</v>
      </c>
      <c r="F146" s="169">
        <v>0</v>
      </c>
      <c r="G146" s="169">
        <v>0</v>
      </c>
      <c r="H146" s="169">
        <v>0</v>
      </c>
      <c r="I146" s="169">
        <v>0</v>
      </c>
      <c r="J146" s="169">
        <v>0</v>
      </c>
      <c r="K146" s="169">
        <v>0</v>
      </c>
      <c r="L146" s="169">
        <v>0</v>
      </c>
    </row>
    <row r="147" spans="1:12" ht="13.8" thickBot="1" x14ac:dyDescent="0.3">
      <c r="A147" s="633"/>
      <c r="B147" s="630"/>
      <c r="C147" s="630"/>
      <c r="D147" s="168" t="s">
        <v>4</v>
      </c>
      <c r="E147" s="169">
        <v>0</v>
      </c>
      <c r="F147" s="169">
        <v>0</v>
      </c>
      <c r="G147" s="169">
        <v>0</v>
      </c>
      <c r="H147" s="169">
        <v>0</v>
      </c>
      <c r="I147" s="169">
        <v>0</v>
      </c>
      <c r="J147" s="169">
        <v>0</v>
      </c>
      <c r="K147" s="169">
        <v>0</v>
      </c>
      <c r="L147" s="169">
        <v>0</v>
      </c>
    </row>
    <row r="148" spans="1:12" ht="13.8" thickBot="1" x14ac:dyDescent="0.3">
      <c r="A148" s="633"/>
      <c r="B148" s="630"/>
      <c r="C148" s="630"/>
      <c r="D148" s="168" t="s">
        <v>5</v>
      </c>
      <c r="E148" s="169">
        <v>0</v>
      </c>
      <c r="F148" s="169">
        <v>0</v>
      </c>
      <c r="G148" s="169">
        <v>0</v>
      </c>
      <c r="H148" s="169">
        <v>0</v>
      </c>
      <c r="I148" s="169">
        <v>0</v>
      </c>
      <c r="J148" s="169">
        <v>0</v>
      </c>
      <c r="K148" s="169">
        <v>0</v>
      </c>
      <c r="L148" s="169">
        <v>0</v>
      </c>
    </row>
    <row r="149" spans="1:12" ht="13.8" thickBot="1" x14ac:dyDescent="0.3">
      <c r="A149" s="633"/>
      <c r="B149" s="630"/>
      <c r="C149" s="631"/>
      <c r="D149" s="168" t="s">
        <v>6</v>
      </c>
      <c r="E149" s="169">
        <v>0</v>
      </c>
      <c r="F149" s="169">
        <v>0</v>
      </c>
      <c r="G149" s="169">
        <v>0</v>
      </c>
      <c r="H149" s="169">
        <v>0</v>
      </c>
      <c r="I149" s="169">
        <v>0</v>
      </c>
      <c r="J149" s="169">
        <v>0</v>
      </c>
      <c r="K149" s="169">
        <v>0</v>
      </c>
      <c r="L149" s="169">
        <v>0</v>
      </c>
    </row>
    <row r="150" spans="1:12" ht="27" thickBot="1" x14ac:dyDescent="0.3">
      <c r="A150" s="633"/>
      <c r="B150" s="630"/>
      <c r="C150" s="629">
        <v>2015</v>
      </c>
      <c r="D150" s="168" t="s">
        <v>78</v>
      </c>
      <c r="E150" s="169">
        <v>0</v>
      </c>
      <c r="F150" s="169">
        <v>0</v>
      </c>
      <c r="G150" s="169">
        <v>0</v>
      </c>
      <c r="H150" s="169">
        <v>0</v>
      </c>
      <c r="I150" s="169">
        <v>0</v>
      </c>
      <c r="J150" s="169">
        <v>0</v>
      </c>
      <c r="K150" s="169">
        <v>0</v>
      </c>
      <c r="L150" s="169">
        <v>0</v>
      </c>
    </row>
    <row r="151" spans="1:12" ht="13.8" thickBot="1" x14ac:dyDescent="0.3">
      <c r="A151" s="633"/>
      <c r="B151" s="630"/>
      <c r="C151" s="630"/>
      <c r="D151" s="168" t="s">
        <v>7</v>
      </c>
      <c r="E151" s="169">
        <v>0</v>
      </c>
      <c r="F151" s="169">
        <v>0</v>
      </c>
      <c r="G151" s="169">
        <v>0</v>
      </c>
      <c r="H151" s="169">
        <v>0</v>
      </c>
      <c r="I151" s="169">
        <v>0</v>
      </c>
      <c r="J151" s="169">
        <v>0</v>
      </c>
      <c r="K151" s="169">
        <v>0</v>
      </c>
      <c r="L151" s="169">
        <v>0</v>
      </c>
    </row>
    <row r="152" spans="1:12" ht="13.8" thickBot="1" x14ac:dyDescent="0.3">
      <c r="A152" s="633"/>
      <c r="B152" s="630"/>
      <c r="C152" s="630"/>
      <c r="D152" s="168" t="s">
        <v>4</v>
      </c>
      <c r="E152" s="169">
        <v>0</v>
      </c>
      <c r="F152" s="169">
        <v>0</v>
      </c>
      <c r="G152" s="169">
        <v>0</v>
      </c>
      <c r="H152" s="169">
        <v>0</v>
      </c>
      <c r="I152" s="169">
        <v>0</v>
      </c>
      <c r="J152" s="169">
        <v>0</v>
      </c>
      <c r="K152" s="169">
        <v>0</v>
      </c>
      <c r="L152" s="169">
        <v>0</v>
      </c>
    </row>
    <row r="153" spans="1:12" ht="13.8" thickBot="1" x14ac:dyDescent="0.3">
      <c r="A153" s="633"/>
      <c r="B153" s="630"/>
      <c r="C153" s="630"/>
      <c r="D153" s="168" t="s">
        <v>5</v>
      </c>
      <c r="E153" s="169">
        <v>0</v>
      </c>
      <c r="F153" s="169">
        <v>0</v>
      </c>
      <c r="G153" s="169">
        <v>0</v>
      </c>
      <c r="H153" s="169">
        <v>0</v>
      </c>
      <c r="I153" s="169">
        <v>0</v>
      </c>
      <c r="J153" s="169">
        <v>0</v>
      </c>
      <c r="K153" s="169">
        <v>0</v>
      </c>
      <c r="L153" s="169">
        <v>0</v>
      </c>
    </row>
    <row r="154" spans="1:12" ht="13.8" thickBot="1" x14ac:dyDescent="0.3">
      <c r="A154" s="682"/>
      <c r="B154" s="631"/>
      <c r="C154" s="631"/>
      <c r="D154" s="168" t="s">
        <v>6</v>
      </c>
      <c r="E154" s="169">
        <v>0</v>
      </c>
      <c r="F154" s="169">
        <v>0</v>
      </c>
      <c r="G154" s="169">
        <v>0</v>
      </c>
      <c r="H154" s="169">
        <v>0</v>
      </c>
      <c r="I154" s="169">
        <v>0</v>
      </c>
      <c r="J154" s="169">
        <v>0</v>
      </c>
      <c r="K154" s="169">
        <v>0</v>
      </c>
      <c r="L154" s="169">
        <v>0</v>
      </c>
    </row>
    <row r="155" spans="1:12" ht="27" thickBot="1" x14ac:dyDescent="0.3">
      <c r="A155" s="632" t="s">
        <v>85</v>
      </c>
      <c r="B155" s="629" t="s">
        <v>78</v>
      </c>
      <c r="C155" s="629">
        <v>2013</v>
      </c>
      <c r="D155" s="168" t="s">
        <v>78</v>
      </c>
      <c r="E155" s="169">
        <v>86</v>
      </c>
      <c r="F155" s="169">
        <v>13</v>
      </c>
      <c r="G155" s="169">
        <v>0</v>
      </c>
      <c r="H155" s="169">
        <v>3</v>
      </c>
      <c r="I155" s="169">
        <v>22</v>
      </c>
      <c r="J155" s="169">
        <v>2</v>
      </c>
      <c r="K155" s="169">
        <v>32</v>
      </c>
      <c r="L155" s="169">
        <v>14</v>
      </c>
    </row>
    <row r="156" spans="1:12" ht="13.8" thickBot="1" x14ac:dyDescent="0.3">
      <c r="A156" s="633"/>
      <c r="B156" s="630"/>
      <c r="C156" s="630"/>
      <c r="D156" s="168" t="s">
        <v>7</v>
      </c>
      <c r="E156" s="169">
        <v>24</v>
      </c>
      <c r="F156" s="169">
        <v>4</v>
      </c>
      <c r="G156" s="169">
        <v>0</v>
      </c>
      <c r="H156" s="169">
        <v>0</v>
      </c>
      <c r="I156" s="169">
        <v>8</v>
      </c>
      <c r="J156" s="169">
        <v>0</v>
      </c>
      <c r="K156" s="169">
        <v>2</v>
      </c>
      <c r="L156" s="169">
        <v>10</v>
      </c>
    </row>
    <row r="157" spans="1:12" ht="13.8" thickBot="1" x14ac:dyDescent="0.3">
      <c r="A157" s="633"/>
      <c r="B157" s="630"/>
      <c r="C157" s="630"/>
      <c r="D157" s="168" t="s">
        <v>4</v>
      </c>
      <c r="E157" s="169">
        <v>19</v>
      </c>
      <c r="F157" s="169">
        <v>4</v>
      </c>
      <c r="G157" s="169">
        <v>0</v>
      </c>
      <c r="H157" s="169">
        <v>1</v>
      </c>
      <c r="I157" s="169">
        <v>3</v>
      </c>
      <c r="J157" s="169">
        <v>2</v>
      </c>
      <c r="K157" s="169">
        <v>8</v>
      </c>
      <c r="L157" s="169">
        <v>1</v>
      </c>
    </row>
    <row r="158" spans="1:12" ht="13.8" thickBot="1" x14ac:dyDescent="0.3">
      <c r="A158" s="633"/>
      <c r="B158" s="630"/>
      <c r="C158" s="630"/>
      <c r="D158" s="168" t="s">
        <v>5</v>
      </c>
      <c r="E158" s="169">
        <v>29</v>
      </c>
      <c r="F158" s="169">
        <v>3</v>
      </c>
      <c r="G158" s="169">
        <v>0</v>
      </c>
      <c r="H158" s="169">
        <v>2</v>
      </c>
      <c r="I158" s="169">
        <v>6</v>
      </c>
      <c r="J158" s="169">
        <v>0</v>
      </c>
      <c r="K158" s="169">
        <v>15</v>
      </c>
      <c r="L158" s="169">
        <v>3</v>
      </c>
    </row>
    <row r="159" spans="1:12" ht="13.8" thickBot="1" x14ac:dyDescent="0.3">
      <c r="A159" s="633"/>
      <c r="B159" s="630"/>
      <c r="C159" s="631"/>
      <c r="D159" s="168" t="s">
        <v>6</v>
      </c>
      <c r="E159" s="169">
        <v>14</v>
      </c>
      <c r="F159" s="169">
        <v>2</v>
      </c>
      <c r="G159" s="169">
        <v>0</v>
      </c>
      <c r="H159" s="169">
        <v>0</v>
      </c>
      <c r="I159" s="169">
        <v>5</v>
      </c>
      <c r="J159" s="169">
        <v>0</v>
      </c>
      <c r="K159" s="169">
        <v>7</v>
      </c>
      <c r="L159" s="169">
        <v>0</v>
      </c>
    </row>
    <row r="160" spans="1:12" ht="27" thickBot="1" x14ac:dyDescent="0.3">
      <c r="A160" s="633"/>
      <c r="B160" s="630"/>
      <c r="C160" s="629">
        <v>2014</v>
      </c>
      <c r="D160" s="168" t="s">
        <v>78</v>
      </c>
      <c r="E160" s="169">
        <v>40</v>
      </c>
      <c r="F160" s="169">
        <v>8</v>
      </c>
      <c r="G160" s="169">
        <v>1</v>
      </c>
      <c r="H160" s="169">
        <v>7</v>
      </c>
      <c r="I160" s="169">
        <v>21</v>
      </c>
      <c r="J160" s="169">
        <v>1</v>
      </c>
      <c r="K160" s="169">
        <v>2</v>
      </c>
      <c r="L160" s="169">
        <v>0</v>
      </c>
    </row>
    <row r="161" spans="1:12" ht="13.8" thickBot="1" x14ac:dyDescent="0.3">
      <c r="A161" s="633"/>
      <c r="B161" s="630"/>
      <c r="C161" s="630"/>
      <c r="D161" s="168" t="s">
        <v>7</v>
      </c>
      <c r="E161" s="169">
        <v>15</v>
      </c>
      <c r="F161" s="169">
        <v>4</v>
      </c>
      <c r="G161" s="169">
        <v>0</v>
      </c>
      <c r="H161" s="169">
        <v>4</v>
      </c>
      <c r="I161" s="169">
        <v>7</v>
      </c>
      <c r="J161" s="169">
        <v>0</v>
      </c>
      <c r="K161" s="169">
        <v>0</v>
      </c>
      <c r="L161" s="169">
        <v>0</v>
      </c>
    </row>
    <row r="162" spans="1:12" ht="13.8" thickBot="1" x14ac:dyDescent="0.3">
      <c r="A162" s="633"/>
      <c r="B162" s="630"/>
      <c r="C162" s="630"/>
      <c r="D162" s="168" t="s">
        <v>4</v>
      </c>
      <c r="E162" s="169">
        <v>6</v>
      </c>
      <c r="F162" s="169">
        <v>2</v>
      </c>
      <c r="G162" s="169">
        <v>0</v>
      </c>
      <c r="H162" s="169">
        <v>1</v>
      </c>
      <c r="I162" s="169">
        <v>2</v>
      </c>
      <c r="J162" s="169">
        <v>0</v>
      </c>
      <c r="K162" s="169">
        <v>1</v>
      </c>
      <c r="L162" s="169">
        <v>0</v>
      </c>
    </row>
    <row r="163" spans="1:12" ht="13.8" thickBot="1" x14ac:dyDescent="0.3">
      <c r="A163" s="633"/>
      <c r="B163" s="630"/>
      <c r="C163" s="630"/>
      <c r="D163" s="168" t="s">
        <v>5</v>
      </c>
      <c r="E163" s="169">
        <v>7</v>
      </c>
      <c r="F163" s="169">
        <v>1</v>
      </c>
      <c r="G163" s="169">
        <v>1</v>
      </c>
      <c r="H163" s="169">
        <v>0</v>
      </c>
      <c r="I163" s="169">
        <v>3</v>
      </c>
      <c r="J163" s="169">
        <v>1</v>
      </c>
      <c r="K163" s="169">
        <v>1</v>
      </c>
      <c r="L163" s="169">
        <v>0</v>
      </c>
    </row>
    <row r="164" spans="1:12" ht="13.8" thickBot="1" x14ac:dyDescent="0.3">
      <c r="A164" s="633"/>
      <c r="B164" s="630"/>
      <c r="C164" s="631"/>
      <c r="D164" s="168" t="s">
        <v>6</v>
      </c>
      <c r="E164" s="169">
        <v>12</v>
      </c>
      <c r="F164" s="169">
        <v>1</v>
      </c>
      <c r="G164" s="169">
        <v>0</v>
      </c>
      <c r="H164" s="169">
        <v>2</v>
      </c>
      <c r="I164" s="169">
        <v>9</v>
      </c>
      <c r="J164" s="169">
        <v>0</v>
      </c>
      <c r="K164" s="169">
        <v>0</v>
      </c>
      <c r="L164" s="169">
        <v>0</v>
      </c>
    </row>
    <row r="165" spans="1:12" ht="27" thickBot="1" x14ac:dyDescent="0.3">
      <c r="A165" s="633"/>
      <c r="B165" s="630"/>
      <c r="C165" s="629">
        <v>2015</v>
      </c>
      <c r="D165" s="168" t="s">
        <v>78</v>
      </c>
      <c r="E165" s="169">
        <v>24</v>
      </c>
      <c r="F165" s="169">
        <v>3</v>
      </c>
      <c r="G165" s="169">
        <v>0</v>
      </c>
      <c r="H165" s="169">
        <v>0</v>
      </c>
      <c r="I165" s="169">
        <v>11</v>
      </c>
      <c r="J165" s="169">
        <v>2</v>
      </c>
      <c r="K165" s="169">
        <v>5</v>
      </c>
      <c r="L165" s="169">
        <v>3</v>
      </c>
    </row>
    <row r="166" spans="1:12" ht="13.8" thickBot="1" x14ac:dyDescent="0.3">
      <c r="A166" s="633"/>
      <c r="B166" s="630"/>
      <c r="C166" s="630"/>
      <c r="D166" s="168" t="s">
        <v>7</v>
      </c>
      <c r="E166" s="169">
        <v>13</v>
      </c>
      <c r="F166" s="169">
        <v>2</v>
      </c>
      <c r="G166" s="169">
        <v>0</v>
      </c>
      <c r="H166" s="169">
        <v>0</v>
      </c>
      <c r="I166" s="169">
        <v>7</v>
      </c>
      <c r="J166" s="169">
        <v>1</v>
      </c>
      <c r="K166" s="169">
        <v>2</v>
      </c>
      <c r="L166" s="169">
        <v>1</v>
      </c>
    </row>
    <row r="167" spans="1:12" ht="13.8" thickBot="1" x14ac:dyDescent="0.3">
      <c r="A167" s="633"/>
      <c r="B167" s="630"/>
      <c r="C167" s="630"/>
      <c r="D167" s="168" t="s">
        <v>4</v>
      </c>
      <c r="E167" s="169">
        <v>11</v>
      </c>
      <c r="F167" s="169">
        <v>1</v>
      </c>
      <c r="G167" s="169">
        <v>0</v>
      </c>
      <c r="H167" s="169">
        <v>0</v>
      </c>
      <c r="I167" s="169">
        <v>4</v>
      </c>
      <c r="J167" s="169">
        <v>1</v>
      </c>
      <c r="K167" s="169">
        <v>3</v>
      </c>
      <c r="L167" s="169">
        <v>2</v>
      </c>
    </row>
    <row r="168" spans="1:12" ht="13.8" thickBot="1" x14ac:dyDescent="0.3">
      <c r="A168" s="633"/>
      <c r="B168" s="630"/>
      <c r="C168" s="630"/>
      <c r="D168" s="168" t="s">
        <v>5</v>
      </c>
      <c r="E168" s="169">
        <v>0</v>
      </c>
      <c r="F168" s="169">
        <v>0</v>
      </c>
      <c r="G168" s="169">
        <v>0</v>
      </c>
      <c r="H168" s="169">
        <v>0</v>
      </c>
      <c r="I168" s="169">
        <v>0</v>
      </c>
      <c r="J168" s="169">
        <v>0</v>
      </c>
      <c r="K168" s="169">
        <v>0</v>
      </c>
      <c r="L168" s="169">
        <v>0</v>
      </c>
    </row>
    <row r="169" spans="1:12" ht="13.8" thickBot="1" x14ac:dyDescent="0.3">
      <c r="A169" s="633"/>
      <c r="B169" s="631"/>
      <c r="C169" s="631"/>
      <c r="D169" s="168" t="s">
        <v>6</v>
      </c>
      <c r="E169" s="169">
        <v>0</v>
      </c>
      <c r="F169" s="169">
        <v>0</v>
      </c>
      <c r="G169" s="169">
        <v>0</v>
      </c>
      <c r="H169" s="169">
        <v>0</v>
      </c>
      <c r="I169" s="169">
        <v>0</v>
      </c>
      <c r="J169" s="169">
        <v>0</v>
      </c>
      <c r="K169" s="169">
        <v>0</v>
      </c>
      <c r="L169" s="169">
        <v>0</v>
      </c>
    </row>
    <row r="170" spans="1:12" ht="27" thickBot="1" x14ac:dyDescent="0.3">
      <c r="A170" s="633"/>
      <c r="B170" s="629" t="s">
        <v>81</v>
      </c>
      <c r="C170" s="629">
        <v>2013</v>
      </c>
      <c r="D170" s="168" t="s">
        <v>78</v>
      </c>
      <c r="E170" s="169">
        <v>18</v>
      </c>
      <c r="F170" s="169">
        <v>2</v>
      </c>
      <c r="G170" s="169">
        <v>0</v>
      </c>
      <c r="H170" s="169">
        <v>0</v>
      </c>
      <c r="I170" s="169">
        <v>5</v>
      </c>
      <c r="J170" s="169">
        <v>0</v>
      </c>
      <c r="K170" s="169">
        <v>7</v>
      </c>
      <c r="L170" s="169">
        <v>4</v>
      </c>
    </row>
    <row r="171" spans="1:12" ht="13.8" thickBot="1" x14ac:dyDescent="0.3">
      <c r="A171" s="633"/>
      <c r="B171" s="630"/>
      <c r="C171" s="630"/>
      <c r="D171" s="168" t="s">
        <v>7</v>
      </c>
      <c r="E171" s="169">
        <v>5</v>
      </c>
      <c r="F171" s="169">
        <v>1</v>
      </c>
      <c r="G171" s="169">
        <v>0</v>
      </c>
      <c r="H171" s="169">
        <v>0</v>
      </c>
      <c r="I171" s="169">
        <v>2</v>
      </c>
      <c r="J171" s="169">
        <v>0</v>
      </c>
      <c r="K171" s="169">
        <v>0</v>
      </c>
      <c r="L171" s="169">
        <v>2</v>
      </c>
    </row>
    <row r="172" spans="1:12" ht="13.8" thickBot="1" x14ac:dyDescent="0.3">
      <c r="A172" s="633"/>
      <c r="B172" s="630"/>
      <c r="C172" s="630"/>
      <c r="D172" s="168" t="s">
        <v>4</v>
      </c>
      <c r="E172" s="169">
        <v>4</v>
      </c>
      <c r="F172" s="169">
        <v>1</v>
      </c>
      <c r="G172" s="169">
        <v>0</v>
      </c>
      <c r="H172" s="169">
        <v>0</v>
      </c>
      <c r="I172" s="169">
        <v>1</v>
      </c>
      <c r="J172" s="169">
        <v>0</v>
      </c>
      <c r="K172" s="169">
        <v>2</v>
      </c>
      <c r="L172" s="169">
        <v>0</v>
      </c>
    </row>
    <row r="173" spans="1:12" ht="13.8" thickBot="1" x14ac:dyDescent="0.3">
      <c r="A173" s="633"/>
      <c r="B173" s="630"/>
      <c r="C173" s="630"/>
      <c r="D173" s="168" t="s">
        <v>5</v>
      </c>
      <c r="E173" s="169">
        <v>7</v>
      </c>
      <c r="F173" s="169">
        <v>0</v>
      </c>
      <c r="G173" s="169">
        <v>0</v>
      </c>
      <c r="H173" s="169">
        <v>0</v>
      </c>
      <c r="I173" s="169">
        <v>2</v>
      </c>
      <c r="J173" s="169">
        <v>0</v>
      </c>
      <c r="K173" s="169">
        <v>3</v>
      </c>
      <c r="L173" s="169">
        <v>2</v>
      </c>
    </row>
    <row r="174" spans="1:12" ht="13.8" thickBot="1" x14ac:dyDescent="0.3">
      <c r="A174" s="633"/>
      <c r="B174" s="630"/>
      <c r="C174" s="631"/>
      <c r="D174" s="168" t="s">
        <v>6</v>
      </c>
      <c r="E174" s="169">
        <v>2</v>
      </c>
      <c r="F174" s="169">
        <v>0</v>
      </c>
      <c r="G174" s="169">
        <v>0</v>
      </c>
      <c r="H174" s="169">
        <v>0</v>
      </c>
      <c r="I174" s="169">
        <v>0</v>
      </c>
      <c r="J174" s="169">
        <v>0</v>
      </c>
      <c r="K174" s="169">
        <v>2</v>
      </c>
      <c r="L174" s="169">
        <v>0</v>
      </c>
    </row>
    <row r="175" spans="1:12" ht="27" thickBot="1" x14ac:dyDescent="0.3">
      <c r="A175" s="633"/>
      <c r="B175" s="630"/>
      <c r="C175" s="629">
        <v>2014</v>
      </c>
      <c r="D175" s="168" t="s">
        <v>78</v>
      </c>
      <c r="E175" s="169">
        <v>8</v>
      </c>
      <c r="F175" s="169">
        <v>0</v>
      </c>
      <c r="G175" s="169">
        <v>0</v>
      </c>
      <c r="H175" s="169">
        <v>2</v>
      </c>
      <c r="I175" s="169">
        <v>6</v>
      </c>
      <c r="J175" s="169">
        <v>0</v>
      </c>
      <c r="K175" s="169">
        <v>0</v>
      </c>
      <c r="L175" s="169">
        <v>0</v>
      </c>
    </row>
    <row r="176" spans="1:12" ht="13.8" thickBot="1" x14ac:dyDescent="0.3">
      <c r="A176" s="633"/>
      <c r="B176" s="630"/>
      <c r="C176" s="630"/>
      <c r="D176" s="168" t="s">
        <v>7</v>
      </c>
      <c r="E176" s="169">
        <v>0</v>
      </c>
      <c r="F176" s="169">
        <v>0</v>
      </c>
      <c r="G176" s="169">
        <v>0</v>
      </c>
      <c r="H176" s="169">
        <v>0</v>
      </c>
      <c r="I176" s="169">
        <v>0</v>
      </c>
      <c r="J176" s="169">
        <v>0</v>
      </c>
      <c r="K176" s="169">
        <v>0</v>
      </c>
      <c r="L176" s="169">
        <v>0</v>
      </c>
    </row>
    <row r="177" spans="1:12" ht="13.8" thickBot="1" x14ac:dyDescent="0.3">
      <c r="A177" s="633"/>
      <c r="B177" s="630"/>
      <c r="C177" s="630"/>
      <c r="D177" s="168" t="s">
        <v>4</v>
      </c>
      <c r="E177" s="169">
        <v>2</v>
      </c>
      <c r="F177" s="169">
        <v>0</v>
      </c>
      <c r="G177" s="169">
        <v>0</v>
      </c>
      <c r="H177" s="169">
        <v>1</v>
      </c>
      <c r="I177" s="169">
        <v>1</v>
      </c>
      <c r="J177" s="169">
        <v>0</v>
      </c>
      <c r="K177" s="169">
        <v>0</v>
      </c>
      <c r="L177" s="169">
        <v>0</v>
      </c>
    </row>
    <row r="178" spans="1:12" ht="13.8" thickBot="1" x14ac:dyDescent="0.3">
      <c r="A178" s="633"/>
      <c r="B178" s="630"/>
      <c r="C178" s="630"/>
      <c r="D178" s="168" t="s">
        <v>5</v>
      </c>
      <c r="E178" s="169">
        <v>2</v>
      </c>
      <c r="F178" s="169">
        <v>0</v>
      </c>
      <c r="G178" s="169">
        <v>0</v>
      </c>
      <c r="H178" s="169">
        <v>0</v>
      </c>
      <c r="I178" s="169">
        <v>2</v>
      </c>
      <c r="J178" s="169">
        <v>0</v>
      </c>
      <c r="K178" s="169">
        <v>0</v>
      </c>
      <c r="L178" s="169">
        <v>0</v>
      </c>
    </row>
    <row r="179" spans="1:12" ht="13.8" thickBot="1" x14ac:dyDescent="0.3">
      <c r="A179" s="633"/>
      <c r="B179" s="630"/>
      <c r="C179" s="631"/>
      <c r="D179" s="168" t="s">
        <v>6</v>
      </c>
      <c r="E179" s="169">
        <v>4</v>
      </c>
      <c r="F179" s="169">
        <v>0</v>
      </c>
      <c r="G179" s="169">
        <v>0</v>
      </c>
      <c r="H179" s="169">
        <v>1</v>
      </c>
      <c r="I179" s="169">
        <v>3</v>
      </c>
      <c r="J179" s="169">
        <v>0</v>
      </c>
      <c r="K179" s="169">
        <v>0</v>
      </c>
      <c r="L179" s="169">
        <v>0</v>
      </c>
    </row>
    <row r="180" spans="1:12" ht="27" thickBot="1" x14ac:dyDescent="0.3">
      <c r="A180" s="633"/>
      <c r="B180" s="630"/>
      <c r="C180" s="629">
        <v>2015</v>
      </c>
      <c r="D180" s="168" t="s">
        <v>78</v>
      </c>
      <c r="E180" s="169">
        <v>6</v>
      </c>
      <c r="F180" s="169">
        <v>0</v>
      </c>
      <c r="G180" s="169">
        <v>0</v>
      </c>
      <c r="H180" s="169">
        <v>0</v>
      </c>
      <c r="I180" s="169">
        <v>3</v>
      </c>
      <c r="J180" s="169">
        <v>1</v>
      </c>
      <c r="K180" s="169">
        <v>2</v>
      </c>
      <c r="L180" s="169">
        <v>0</v>
      </c>
    </row>
    <row r="181" spans="1:12" ht="13.8" thickBot="1" x14ac:dyDescent="0.3">
      <c r="A181" s="633"/>
      <c r="B181" s="630"/>
      <c r="C181" s="630"/>
      <c r="D181" s="168" t="s">
        <v>7</v>
      </c>
      <c r="E181" s="169">
        <v>3</v>
      </c>
      <c r="F181" s="169">
        <v>0</v>
      </c>
      <c r="G181" s="169">
        <v>0</v>
      </c>
      <c r="H181" s="169">
        <v>0</v>
      </c>
      <c r="I181" s="169">
        <v>3</v>
      </c>
      <c r="J181" s="169">
        <v>0</v>
      </c>
      <c r="K181" s="169">
        <v>0</v>
      </c>
      <c r="L181" s="169">
        <v>0</v>
      </c>
    </row>
    <row r="182" spans="1:12" ht="13.8" thickBot="1" x14ac:dyDescent="0.3">
      <c r="A182" s="633"/>
      <c r="B182" s="630"/>
      <c r="C182" s="630"/>
      <c r="D182" s="168" t="s">
        <v>4</v>
      </c>
      <c r="E182" s="169">
        <v>3</v>
      </c>
      <c r="F182" s="169">
        <v>0</v>
      </c>
      <c r="G182" s="169">
        <v>0</v>
      </c>
      <c r="H182" s="169">
        <v>0</v>
      </c>
      <c r="I182" s="169">
        <v>0</v>
      </c>
      <c r="J182" s="169">
        <v>1</v>
      </c>
      <c r="K182" s="169">
        <v>2</v>
      </c>
      <c r="L182" s="169">
        <v>0</v>
      </c>
    </row>
    <row r="183" spans="1:12" ht="13.8" thickBot="1" x14ac:dyDescent="0.3">
      <c r="A183" s="633"/>
      <c r="B183" s="630"/>
      <c r="C183" s="630"/>
      <c r="D183" s="168" t="s">
        <v>5</v>
      </c>
      <c r="E183" s="169">
        <v>0</v>
      </c>
      <c r="F183" s="169">
        <v>0</v>
      </c>
      <c r="G183" s="169">
        <v>0</v>
      </c>
      <c r="H183" s="169">
        <v>0</v>
      </c>
      <c r="I183" s="169">
        <v>0</v>
      </c>
      <c r="J183" s="169">
        <v>0</v>
      </c>
      <c r="K183" s="169">
        <v>0</v>
      </c>
      <c r="L183" s="169">
        <v>0</v>
      </c>
    </row>
    <row r="184" spans="1:12" ht="13.8" thickBot="1" x14ac:dyDescent="0.3">
      <c r="A184" s="633"/>
      <c r="B184" s="631"/>
      <c r="C184" s="631"/>
      <c r="D184" s="168" t="s">
        <v>6</v>
      </c>
      <c r="E184" s="169">
        <v>0</v>
      </c>
      <c r="F184" s="169">
        <v>0</v>
      </c>
      <c r="G184" s="169">
        <v>0</v>
      </c>
      <c r="H184" s="169">
        <v>0</v>
      </c>
      <c r="I184" s="169">
        <v>0</v>
      </c>
      <c r="J184" s="169">
        <v>0</v>
      </c>
      <c r="K184" s="169">
        <v>0</v>
      </c>
      <c r="L184" s="169">
        <v>0</v>
      </c>
    </row>
    <row r="185" spans="1:12" ht="27" thickBot="1" x14ac:dyDescent="0.3">
      <c r="A185" s="633"/>
      <c r="B185" s="629" t="s">
        <v>82</v>
      </c>
      <c r="C185" s="629">
        <v>2013</v>
      </c>
      <c r="D185" s="168" t="s">
        <v>78</v>
      </c>
      <c r="E185" s="169">
        <v>60</v>
      </c>
      <c r="F185" s="169">
        <v>10</v>
      </c>
      <c r="G185" s="169">
        <v>0</v>
      </c>
      <c r="H185" s="169">
        <v>3</v>
      </c>
      <c r="I185" s="169">
        <v>16</v>
      </c>
      <c r="J185" s="169">
        <v>2</v>
      </c>
      <c r="K185" s="169">
        <v>19</v>
      </c>
      <c r="L185" s="169">
        <v>10</v>
      </c>
    </row>
    <row r="186" spans="1:12" ht="13.8" thickBot="1" x14ac:dyDescent="0.3">
      <c r="A186" s="633"/>
      <c r="B186" s="630"/>
      <c r="C186" s="630"/>
      <c r="D186" s="168" t="s">
        <v>7</v>
      </c>
      <c r="E186" s="169">
        <v>18</v>
      </c>
      <c r="F186" s="169">
        <v>3</v>
      </c>
      <c r="G186" s="169">
        <v>0</v>
      </c>
      <c r="H186" s="169">
        <v>0</v>
      </c>
      <c r="I186" s="169">
        <v>5</v>
      </c>
      <c r="J186" s="169">
        <v>0</v>
      </c>
      <c r="K186" s="169">
        <v>2</v>
      </c>
      <c r="L186" s="169">
        <v>8</v>
      </c>
    </row>
    <row r="187" spans="1:12" ht="13.8" thickBot="1" x14ac:dyDescent="0.3">
      <c r="A187" s="633"/>
      <c r="B187" s="630"/>
      <c r="C187" s="630"/>
      <c r="D187" s="168" t="s">
        <v>4</v>
      </c>
      <c r="E187" s="169">
        <v>14</v>
      </c>
      <c r="F187" s="169">
        <v>3</v>
      </c>
      <c r="G187" s="169">
        <v>0</v>
      </c>
      <c r="H187" s="169">
        <v>1</v>
      </c>
      <c r="I187" s="169">
        <v>2</v>
      </c>
      <c r="J187" s="169">
        <v>2</v>
      </c>
      <c r="K187" s="169">
        <v>5</v>
      </c>
      <c r="L187" s="169">
        <v>1</v>
      </c>
    </row>
    <row r="188" spans="1:12" ht="13.8" thickBot="1" x14ac:dyDescent="0.3">
      <c r="A188" s="633"/>
      <c r="B188" s="630"/>
      <c r="C188" s="630"/>
      <c r="D188" s="168" t="s">
        <v>5</v>
      </c>
      <c r="E188" s="169">
        <v>18</v>
      </c>
      <c r="F188" s="169">
        <v>2</v>
      </c>
      <c r="G188" s="169">
        <v>0</v>
      </c>
      <c r="H188" s="169">
        <v>2</v>
      </c>
      <c r="I188" s="169">
        <v>4</v>
      </c>
      <c r="J188" s="169">
        <v>0</v>
      </c>
      <c r="K188" s="169">
        <v>9</v>
      </c>
      <c r="L188" s="169">
        <v>1</v>
      </c>
    </row>
    <row r="189" spans="1:12" ht="13.8" thickBot="1" x14ac:dyDescent="0.3">
      <c r="A189" s="633"/>
      <c r="B189" s="630"/>
      <c r="C189" s="631"/>
      <c r="D189" s="168" t="s">
        <v>6</v>
      </c>
      <c r="E189" s="169">
        <v>10</v>
      </c>
      <c r="F189" s="169">
        <v>2</v>
      </c>
      <c r="G189" s="169">
        <v>0</v>
      </c>
      <c r="H189" s="169">
        <v>0</v>
      </c>
      <c r="I189" s="169">
        <v>5</v>
      </c>
      <c r="J189" s="169">
        <v>0</v>
      </c>
      <c r="K189" s="169">
        <v>3</v>
      </c>
      <c r="L189" s="169">
        <v>0</v>
      </c>
    </row>
    <row r="190" spans="1:12" ht="27" thickBot="1" x14ac:dyDescent="0.3">
      <c r="A190" s="633"/>
      <c r="B190" s="630"/>
      <c r="C190" s="629">
        <v>2014</v>
      </c>
      <c r="D190" s="168" t="s">
        <v>78</v>
      </c>
      <c r="E190" s="169">
        <v>29</v>
      </c>
      <c r="F190" s="169">
        <v>7</v>
      </c>
      <c r="G190" s="169">
        <v>0</v>
      </c>
      <c r="H190" s="169">
        <v>5</v>
      </c>
      <c r="I190" s="169">
        <v>15</v>
      </c>
      <c r="J190" s="169">
        <v>0</v>
      </c>
      <c r="K190" s="169">
        <v>2</v>
      </c>
      <c r="L190" s="169">
        <v>0</v>
      </c>
    </row>
    <row r="191" spans="1:12" ht="13.8" thickBot="1" x14ac:dyDescent="0.3">
      <c r="A191" s="633"/>
      <c r="B191" s="630"/>
      <c r="C191" s="630"/>
      <c r="D191" s="168" t="s">
        <v>7</v>
      </c>
      <c r="E191" s="169">
        <v>15</v>
      </c>
      <c r="F191" s="169">
        <v>4</v>
      </c>
      <c r="G191" s="169">
        <v>0</v>
      </c>
      <c r="H191" s="169">
        <v>4</v>
      </c>
      <c r="I191" s="169">
        <v>7</v>
      </c>
      <c r="J191" s="169">
        <v>0</v>
      </c>
      <c r="K191" s="169">
        <v>0</v>
      </c>
      <c r="L191" s="169">
        <v>0</v>
      </c>
    </row>
    <row r="192" spans="1:12" ht="13.8" thickBot="1" x14ac:dyDescent="0.3">
      <c r="A192" s="633"/>
      <c r="B192" s="630"/>
      <c r="C192" s="630"/>
      <c r="D192" s="168" t="s">
        <v>4</v>
      </c>
      <c r="E192" s="169">
        <v>4</v>
      </c>
      <c r="F192" s="169">
        <v>2</v>
      </c>
      <c r="G192" s="169">
        <v>0</v>
      </c>
      <c r="H192" s="169">
        <v>0</v>
      </c>
      <c r="I192" s="169">
        <v>1</v>
      </c>
      <c r="J192" s="169">
        <v>0</v>
      </c>
      <c r="K192" s="169">
        <v>1</v>
      </c>
      <c r="L192" s="169">
        <v>0</v>
      </c>
    </row>
    <row r="193" spans="1:12" ht="13.8" thickBot="1" x14ac:dyDescent="0.3">
      <c r="A193" s="633"/>
      <c r="B193" s="630"/>
      <c r="C193" s="630"/>
      <c r="D193" s="168" t="s">
        <v>5</v>
      </c>
      <c r="E193" s="169">
        <v>2</v>
      </c>
      <c r="F193" s="169">
        <v>0</v>
      </c>
      <c r="G193" s="169">
        <v>0</v>
      </c>
      <c r="H193" s="169">
        <v>0</v>
      </c>
      <c r="I193" s="169">
        <v>1</v>
      </c>
      <c r="J193" s="169">
        <v>0</v>
      </c>
      <c r="K193" s="169">
        <v>1</v>
      </c>
      <c r="L193" s="169">
        <v>0</v>
      </c>
    </row>
    <row r="194" spans="1:12" ht="13.8" thickBot="1" x14ac:dyDescent="0.3">
      <c r="A194" s="633"/>
      <c r="B194" s="630"/>
      <c r="C194" s="631"/>
      <c r="D194" s="168" t="s">
        <v>6</v>
      </c>
      <c r="E194" s="169">
        <v>8</v>
      </c>
      <c r="F194" s="169">
        <v>1</v>
      </c>
      <c r="G194" s="169">
        <v>0</v>
      </c>
      <c r="H194" s="169">
        <v>1</v>
      </c>
      <c r="I194" s="169">
        <v>6</v>
      </c>
      <c r="J194" s="169">
        <v>0</v>
      </c>
      <c r="K194" s="169">
        <v>0</v>
      </c>
      <c r="L194" s="169">
        <v>0</v>
      </c>
    </row>
    <row r="195" spans="1:12" ht="27" thickBot="1" x14ac:dyDescent="0.3">
      <c r="A195" s="633"/>
      <c r="B195" s="630"/>
      <c r="C195" s="629">
        <v>2015</v>
      </c>
      <c r="D195" s="168" t="s">
        <v>78</v>
      </c>
      <c r="E195" s="169">
        <v>13</v>
      </c>
      <c r="F195" s="169">
        <v>2</v>
      </c>
      <c r="G195" s="169">
        <v>0</v>
      </c>
      <c r="H195" s="169">
        <v>0</v>
      </c>
      <c r="I195" s="169">
        <v>7</v>
      </c>
      <c r="J195" s="169">
        <v>1</v>
      </c>
      <c r="K195" s="169">
        <v>1</v>
      </c>
      <c r="L195" s="169">
        <v>2</v>
      </c>
    </row>
    <row r="196" spans="1:12" ht="13.8" thickBot="1" x14ac:dyDescent="0.3">
      <c r="A196" s="633"/>
      <c r="B196" s="630"/>
      <c r="C196" s="630"/>
      <c r="D196" s="168" t="s">
        <v>7</v>
      </c>
      <c r="E196" s="169">
        <v>7</v>
      </c>
      <c r="F196" s="169">
        <v>2</v>
      </c>
      <c r="G196" s="169">
        <v>0</v>
      </c>
      <c r="H196" s="169">
        <v>0</v>
      </c>
      <c r="I196" s="169">
        <v>3</v>
      </c>
      <c r="J196" s="169">
        <v>1</v>
      </c>
      <c r="K196" s="169">
        <v>1</v>
      </c>
      <c r="L196" s="169">
        <v>0</v>
      </c>
    </row>
    <row r="197" spans="1:12" ht="13.8" thickBot="1" x14ac:dyDescent="0.3">
      <c r="A197" s="633"/>
      <c r="B197" s="630"/>
      <c r="C197" s="630"/>
      <c r="D197" s="168" t="s">
        <v>4</v>
      </c>
      <c r="E197" s="169">
        <v>6</v>
      </c>
      <c r="F197" s="169">
        <v>0</v>
      </c>
      <c r="G197" s="169">
        <v>0</v>
      </c>
      <c r="H197" s="169">
        <v>0</v>
      </c>
      <c r="I197" s="169">
        <v>4</v>
      </c>
      <c r="J197" s="169">
        <v>0</v>
      </c>
      <c r="K197" s="169">
        <v>0</v>
      </c>
      <c r="L197" s="169">
        <v>2</v>
      </c>
    </row>
    <row r="198" spans="1:12" ht="13.8" thickBot="1" x14ac:dyDescent="0.3">
      <c r="A198" s="633"/>
      <c r="B198" s="630"/>
      <c r="C198" s="630"/>
      <c r="D198" s="168" t="s">
        <v>5</v>
      </c>
      <c r="E198" s="169">
        <v>0</v>
      </c>
      <c r="F198" s="169">
        <v>0</v>
      </c>
      <c r="G198" s="169">
        <v>0</v>
      </c>
      <c r="H198" s="169">
        <v>0</v>
      </c>
      <c r="I198" s="169">
        <v>0</v>
      </c>
      <c r="J198" s="169">
        <v>0</v>
      </c>
      <c r="K198" s="169">
        <v>0</v>
      </c>
      <c r="L198" s="169">
        <v>0</v>
      </c>
    </row>
    <row r="199" spans="1:12" ht="13.8" thickBot="1" x14ac:dyDescent="0.3">
      <c r="A199" s="633"/>
      <c r="B199" s="631"/>
      <c r="C199" s="631"/>
      <c r="D199" s="168" t="s">
        <v>6</v>
      </c>
      <c r="E199" s="169">
        <v>0</v>
      </c>
      <c r="F199" s="169">
        <v>0</v>
      </c>
      <c r="G199" s="169">
        <v>0</v>
      </c>
      <c r="H199" s="169">
        <v>0</v>
      </c>
      <c r="I199" s="169">
        <v>0</v>
      </c>
      <c r="J199" s="169">
        <v>0</v>
      </c>
      <c r="K199" s="169">
        <v>0</v>
      </c>
      <c r="L199" s="169">
        <v>0</v>
      </c>
    </row>
    <row r="200" spans="1:12" ht="27" thickBot="1" x14ac:dyDescent="0.3">
      <c r="A200" s="633"/>
      <c r="B200" s="629" t="s">
        <v>83</v>
      </c>
      <c r="C200" s="629">
        <v>2013</v>
      </c>
      <c r="D200" s="168" t="s">
        <v>78</v>
      </c>
      <c r="E200" s="169">
        <v>8</v>
      </c>
      <c r="F200" s="169">
        <v>1</v>
      </c>
      <c r="G200" s="169">
        <v>0</v>
      </c>
      <c r="H200" s="169">
        <v>0</v>
      </c>
      <c r="I200" s="169">
        <v>1</v>
      </c>
      <c r="J200" s="169">
        <v>0</v>
      </c>
      <c r="K200" s="169">
        <v>6</v>
      </c>
      <c r="L200" s="169">
        <v>0</v>
      </c>
    </row>
    <row r="201" spans="1:12" ht="13.8" thickBot="1" x14ac:dyDescent="0.3">
      <c r="A201" s="633"/>
      <c r="B201" s="630"/>
      <c r="C201" s="630"/>
      <c r="D201" s="168" t="s">
        <v>7</v>
      </c>
      <c r="E201" s="169">
        <v>1</v>
      </c>
      <c r="F201" s="169">
        <v>0</v>
      </c>
      <c r="G201" s="169">
        <v>0</v>
      </c>
      <c r="H201" s="169">
        <v>0</v>
      </c>
      <c r="I201" s="169">
        <v>1</v>
      </c>
      <c r="J201" s="169">
        <v>0</v>
      </c>
      <c r="K201" s="169">
        <v>0</v>
      </c>
      <c r="L201" s="169">
        <v>0</v>
      </c>
    </row>
    <row r="202" spans="1:12" ht="13.8" thickBot="1" x14ac:dyDescent="0.3">
      <c r="A202" s="633"/>
      <c r="B202" s="630"/>
      <c r="C202" s="630"/>
      <c r="D202" s="168" t="s">
        <v>4</v>
      </c>
      <c r="E202" s="169">
        <v>1</v>
      </c>
      <c r="F202" s="169">
        <v>0</v>
      </c>
      <c r="G202" s="169">
        <v>0</v>
      </c>
      <c r="H202" s="169">
        <v>0</v>
      </c>
      <c r="I202" s="169">
        <v>0</v>
      </c>
      <c r="J202" s="169">
        <v>0</v>
      </c>
      <c r="K202" s="169">
        <v>1</v>
      </c>
      <c r="L202" s="169">
        <v>0</v>
      </c>
    </row>
    <row r="203" spans="1:12" ht="13.8" thickBot="1" x14ac:dyDescent="0.3">
      <c r="A203" s="633"/>
      <c r="B203" s="630"/>
      <c r="C203" s="630"/>
      <c r="D203" s="168" t="s">
        <v>5</v>
      </c>
      <c r="E203" s="169">
        <v>4</v>
      </c>
      <c r="F203" s="169">
        <v>1</v>
      </c>
      <c r="G203" s="169">
        <v>0</v>
      </c>
      <c r="H203" s="169">
        <v>0</v>
      </c>
      <c r="I203" s="169">
        <v>0</v>
      </c>
      <c r="J203" s="169">
        <v>0</v>
      </c>
      <c r="K203" s="169">
        <v>3</v>
      </c>
      <c r="L203" s="169">
        <v>0</v>
      </c>
    </row>
    <row r="204" spans="1:12" ht="13.8" thickBot="1" x14ac:dyDescent="0.3">
      <c r="A204" s="633"/>
      <c r="B204" s="630"/>
      <c r="C204" s="631"/>
      <c r="D204" s="168" t="s">
        <v>6</v>
      </c>
      <c r="E204" s="169">
        <v>2</v>
      </c>
      <c r="F204" s="169">
        <v>0</v>
      </c>
      <c r="G204" s="169">
        <v>0</v>
      </c>
      <c r="H204" s="169">
        <v>0</v>
      </c>
      <c r="I204" s="169">
        <v>0</v>
      </c>
      <c r="J204" s="169">
        <v>0</v>
      </c>
      <c r="K204" s="169">
        <v>2</v>
      </c>
      <c r="L204" s="169">
        <v>0</v>
      </c>
    </row>
    <row r="205" spans="1:12" ht="27" thickBot="1" x14ac:dyDescent="0.3">
      <c r="A205" s="633"/>
      <c r="B205" s="630"/>
      <c r="C205" s="629">
        <v>2014</v>
      </c>
      <c r="D205" s="168" t="s">
        <v>78</v>
      </c>
      <c r="E205" s="169">
        <v>2</v>
      </c>
      <c r="F205" s="169">
        <v>1</v>
      </c>
      <c r="G205" s="169">
        <v>1</v>
      </c>
      <c r="H205" s="169">
        <v>0</v>
      </c>
      <c r="I205" s="169">
        <v>0</v>
      </c>
      <c r="J205" s="169">
        <v>0</v>
      </c>
      <c r="K205" s="169">
        <v>0</v>
      </c>
      <c r="L205" s="169">
        <v>0</v>
      </c>
    </row>
    <row r="206" spans="1:12" ht="13.8" thickBot="1" x14ac:dyDescent="0.3">
      <c r="A206" s="633"/>
      <c r="B206" s="630"/>
      <c r="C206" s="630"/>
      <c r="D206" s="168" t="s">
        <v>7</v>
      </c>
      <c r="E206" s="169">
        <v>0</v>
      </c>
      <c r="F206" s="169">
        <v>0</v>
      </c>
      <c r="G206" s="169">
        <v>0</v>
      </c>
      <c r="H206" s="169">
        <v>0</v>
      </c>
      <c r="I206" s="169">
        <v>0</v>
      </c>
      <c r="J206" s="169">
        <v>0</v>
      </c>
      <c r="K206" s="169">
        <v>0</v>
      </c>
      <c r="L206" s="169">
        <v>0</v>
      </c>
    </row>
    <row r="207" spans="1:12" ht="13.8" thickBot="1" x14ac:dyDescent="0.3">
      <c r="A207" s="633"/>
      <c r="B207" s="630"/>
      <c r="C207" s="630"/>
      <c r="D207" s="168" t="s">
        <v>4</v>
      </c>
      <c r="E207" s="169">
        <v>0</v>
      </c>
      <c r="F207" s="169">
        <v>0</v>
      </c>
      <c r="G207" s="169">
        <v>0</v>
      </c>
      <c r="H207" s="169">
        <v>0</v>
      </c>
      <c r="I207" s="169">
        <v>0</v>
      </c>
      <c r="J207" s="169">
        <v>0</v>
      </c>
      <c r="K207" s="169">
        <v>0</v>
      </c>
      <c r="L207" s="169">
        <v>0</v>
      </c>
    </row>
    <row r="208" spans="1:12" ht="13.8" thickBot="1" x14ac:dyDescent="0.3">
      <c r="A208" s="633"/>
      <c r="B208" s="630"/>
      <c r="C208" s="630"/>
      <c r="D208" s="168" t="s">
        <v>5</v>
      </c>
      <c r="E208" s="169">
        <v>2</v>
      </c>
      <c r="F208" s="169">
        <v>1</v>
      </c>
      <c r="G208" s="169">
        <v>1</v>
      </c>
      <c r="H208" s="169">
        <v>0</v>
      </c>
      <c r="I208" s="169">
        <v>0</v>
      </c>
      <c r="J208" s="169">
        <v>0</v>
      </c>
      <c r="K208" s="169">
        <v>0</v>
      </c>
      <c r="L208" s="169">
        <v>0</v>
      </c>
    </row>
    <row r="209" spans="1:12" ht="13.8" thickBot="1" x14ac:dyDescent="0.3">
      <c r="A209" s="633"/>
      <c r="B209" s="630"/>
      <c r="C209" s="631"/>
      <c r="D209" s="168" t="s">
        <v>6</v>
      </c>
      <c r="E209" s="169">
        <v>0</v>
      </c>
      <c r="F209" s="169">
        <v>0</v>
      </c>
      <c r="G209" s="169">
        <v>0</v>
      </c>
      <c r="H209" s="169">
        <v>0</v>
      </c>
      <c r="I209" s="169">
        <v>0</v>
      </c>
      <c r="J209" s="169">
        <v>0</v>
      </c>
      <c r="K209" s="169">
        <v>0</v>
      </c>
      <c r="L209" s="169">
        <v>0</v>
      </c>
    </row>
    <row r="210" spans="1:12" ht="27" thickBot="1" x14ac:dyDescent="0.3">
      <c r="A210" s="633"/>
      <c r="B210" s="630"/>
      <c r="C210" s="629">
        <v>2015</v>
      </c>
      <c r="D210" s="168" t="s">
        <v>78</v>
      </c>
      <c r="E210" s="169">
        <v>5</v>
      </c>
      <c r="F210" s="169">
        <v>1</v>
      </c>
      <c r="G210" s="169">
        <v>0</v>
      </c>
      <c r="H210" s="169">
        <v>0</v>
      </c>
      <c r="I210" s="169">
        <v>1</v>
      </c>
      <c r="J210" s="169">
        <v>0</v>
      </c>
      <c r="K210" s="169">
        <v>2</v>
      </c>
      <c r="L210" s="169">
        <v>1</v>
      </c>
    </row>
    <row r="211" spans="1:12" ht="13.8" thickBot="1" x14ac:dyDescent="0.3">
      <c r="A211" s="633"/>
      <c r="B211" s="630"/>
      <c r="C211" s="630"/>
      <c r="D211" s="168" t="s">
        <v>7</v>
      </c>
      <c r="E211" s="169">
        <v>3</v>
      </c>
      <c r="F211" s="169">
        <v>0</v>
      </c>
      <c r="G211" s="169">
        <v>0</v>
      </c>
      <c r="H211" s="169">
        <v>0</v>
      </c>
      <c r="I211" s="169">
        <v>1</v>
      </c>
      <c r="J211" s="169">
        <v>0</v>
      </c>
      <c r="K211" s="169">
        <v>1</v>
      </c>
      <c r="L211" s="169">
        <v>1</v>
      </c>
    </row>
    <row r="212" spans="1:12" ht="13.8" thickBot="1" x14ac:dyDescent="0.3">
      <c r="A212" s="633"/>
      <c r="B212" s="630"/>
      <c r="C212" s="630"/>
      <c r="D212" s="168" t="s">
        <v>4</v>
      </c>
      <c r="E212" s="169">
        <v>2</v>
      </c>
      <c r="F212" s="169">
        <v>1</v>
      </c>
      <c r="G212" s="169">
        <v>0</v>
      </c>
      <c r="H212" s="169">
        <v>0</v>
      </c>
      <c r="I212" s="169">
        <v>0</v>
      </c>
      <c r="J212" s="169">
        <v>0</v>
      </c>
      <c r="K212" s="169">
        <v>1</v>
      </c>
      <c r="L212" s="169">
        <v>0</v>
      </c>
    </row>
    <row r="213" spans="1:12" ht="13.8" thickBot="1" x14ac:dyDescent="0.3">
      <c r="A213" s="633"/>
      <c r="B213" s="630"/>
      <c r="C213" s="630"/>
      <c r="D213" s="168" t="s">
        <v>5</v>
      </c>
      <c r="E213" s="169">
        <v>0</v>
      </c>
      <c r="F213" s="169">
        <v>0</v>
      </c>
      <c r="G213" s="169">
        <v>0</v>
      </c>
      <c r="H213" s="169">
        <v>0</v>
      </c>
      <c r="I213" s="169">
        <v>0</v>
      </c>
      <c r="J213" s="169">
        <v>0</v>
      </c>
      <c r="K213" s="169">
        <v>0</v>
      </c>
      <c r="L213" s="169">
        <v>0</v>
      </c>
    </row>
    <row r="214" spans="1:12" ht="13.8" thickBot="1" x14ac:dyDescent="0.3">
      <c r="A214" s="633"/>
      <c r="B214" s="631"/>
      <c r="C214" s="631"/>
      <c r="D214" s="168" t="s">
        <v>6</v>
      </c>
      <c r="E214" s="169">
        <v>0</v>
      </c>
      <c r="F214" s="169">
        <v>0</v>
      </c>
      <c r="G214" s="169">
        <v>0</v>
      </c>
      <c r="H214" s="169">
        <v>0</v>
      </c>
      <c r="I214" s="169">
        <v>0</v>
      </c>
      <c r="J214" s="169">
        <v>0</v>
      </c>
      <c r="K214" s="169">
        <v>0</v>
      </c>
      <c r="L214" s="169">
        <v>0</v>
      </c>
    </row>
    <row r="215" spans="1:12" ht="27" thickBot="1" x14ac:dyDescent="0.3">
      <c r="A215" s="633"/>
      <c r="B215" s="629" t="s">
        <v>89</v>
      </c>
      <c r="C215" s="629">
        <v>2013</v>
      </c>
      <c r="D215" s="168" t="s">
        <v>78</v>
      </c>
      <c r="E215" s="169">
        <v>0</v>
      </c>
      <c r="F215" s="169">
        <v>0</v>
      </c>
      <c r="G215" s="169">
        <v>0</v>
      </c>
      <c r="H215" s="169">
        <v>0</v>
      </c>
      <c r="I215" s="169">
        <v>0</v>
      </c>
      <c r="J215" s="169">
        <v>0</v>
      </c>
      <c r="K215" s="169">
        <v>0</v>
      </c>
      <c r="L215" s="169">
        <v>0</v>
      </c>
    </row>
    <row r="216" spans="1:12" ht="13.8" thickBot="1" x14ac:dyDescent="0.3">
      <c r="A216" s="633"/>
      <c r="B216" s="630"/>
      <c r="C216" s="630"/>
      <c r="D216" s="168" t="s">
        <v>7</v>
      </c>
      <c r="E216" s="169">
        <v>0</v>
      </c>
      <c r="F216" s="169">
        <v>0</v>
      </c>
      <c r="G216" s="169">
        <v>0</v>
      </c>
      <c r="H216" s="169">
        <v>0</v>
      </c>
      <c r="I216" s="169">
        <v>0</v>
      </c>
      <c r="J216" s="169">
        <v>0</v>
      </c>
      <c r="K216" s="169">
        <v>0</v>
      </c>
      <c r="L216" s="169">
        <v>0</v>
      </c>
    </row>
    <row r="217" spans="1:12" ht="13.8" thickBot="1" x14ac:dyDescent="0.3">
      <c r="A217" s="633"/>
      <c r="B217" s="630"/>
      <c r="C217" s="630"/>
      <c r="D217" s="168" t="s">
        <v>4</v>
      </c>
      <c r="E217" s="169">
        <v>0</v>
      </c>
      <c r="F217" s="169">
        <v>0</v>
      </c>
      <c r="G217" s="169">
        <v>0</v>
      </c>
      <c r="H217" s="169">
        <v>0</v>
      </c>
      <c r="I217" s="169">
        <v>0</v>
      </c>
      <c r="J217" s="169">
        <v>0</v>
      </c>
      <c r="K217" s="169">
        <v>0</v>
      </c>
      <c r="L217" s="169">
        <v>0</v>
      </c>
    </row>
    <row r="218" spans="1:12" ht="13.8" thickBot="1" x14ac:dyDescent="0.3">
      <c r="A218" s="633"/>
      <c r="B218" s="630"/>
      <c r="C218" s="630"/>
      <c r="D218" s="168" t="s">
        <v>5</v>
      </c>
      <c r="E218" s="169">
        <v>0</v>
      </c>
      <c r="F218" s="169">
        <v>0</v>
      </c>
      <c r="G218" s="169">
        <v>0</v>
      </c>
      <c r="H218" s="169">
        <v>0</v>
      </c>
      <c r="I218" s="169">
        <v>0</v>
      </c>
      <c r="J218" s="169">
        <v>0</v>
      </c>
      <c r="K218" s="169">
        <v>0</v>
      </c>
      <c r="L218" s="169">
        <v>0</v>
      </c>
    </row>
    <row r="219" spans="1:12" ht="13.8" thickBot="1" x14ac:dyDescent="0.3">
      <c r="A219" s="633"/>
      <c r="B219" s="630"/>
      <c r="C219" s="631"/>
      <c r="D219" s="168" t="s">
        <v>6</v>
      </c>
      <c r="E219" s="169">
        <v>0</v>
      </c>
      <c r="F219" s="169">
        <v>0</v>
      </c>
      <c r="G219" s="169">
        <v>0</v>
      </c>
      <c r="H219" s="169">
        <v>0</v>
      </c>
      <c r="I219" s="169">
        <v>0</v>
      </c>
      <c r="J219" s="169">
        <v>0</v>
      </c>
      <c r="K219" s="169">
        <v>0</v>
      </c>
      <c r="L219" s="169">
        <v>0</v>
      </c>
    </row>
    <row r="220" spans="1:12" ht="27" thickBot="1" x14ac:dyDescent="0.3">
      <c r="A220" s="633"/>
      <c r="B220" s="630"/>
      <c r="C220" s="629">
        <v>2014</v>
      </c>
      <c r="D220" s="168" t="s">
        <v>78</v>
      </c>
      <c r="E220" s="169">
        <v>1</v>
      </c>
      <c r="F220" s="169">
        <v>0</v>
      </c>
      <c r="G220" s="169">
        <v>0</v>
      </c>
      <c r="H220" s="169">
        <v>0</v>
      </c>
      <c r="I220" s="169">
        <v>0</v>
      </c>
      <c r="J220" s="169">
        <v>1</v>
      </c>
      <c r="K220" s="169">
        <v>0</v>
      </c>
      <c r="L220" s="169">
        <v>0</v>
      </c>
    </row>
    <row r="221" spans="1:12" ht="13.8" thickBot="1" x14ac:dyDescent="0.3">
      <c r="A221" s="633"/>
      <c r="B221" s="630"/>
      <c r="C221" s="630"/>
      <c r="D221" s="168" t="s">
        <v>7</v>
      </c>
      <c r="E221" s="169">
        <v>0</v>
      </c>
      <c r="F221" s="169">
        <v>0</v>
      </c>
      <c r="G221" s="169">
        <v>0</v>
      </c>
      <c r="H221" s="169">
        <v>0</v>
      </c>
      <c r="I221" s="169">
        <v>0</v>
      </c>
      <c r="J221" s="169">
        <v>0</v>
      </c>
      <c r="K221" s="169">
        <v>0</v>
      </c>
      <c r="L221" s="169">
        <v>0</v>
      </c>
    </row>
    <row r="222" spans="1:12" ht="13.8" thickBot="1" x14ac:dyDescent="0.3">
      <c r="A222" s="633"/>
      <c r="B222" s="630"/>
      <c r="C222" s="630"/>
      <c r="D222" s="168" t="s">
        <v>4</v>
      </c>
      <c r="E222" s="169">
        <v>0</v>
      </c>
      <c r="F222" s="169">
        <v>0</v>
      </c>
      <c r="G222" s="169">
        <v>0</v>
      </c>
      <c r="H222" s="169">
        <v>0</v>
      </c>
      <c r="I222" s="169">
        <v>0</v>
      </c>
      <c r="J222" s="169">
        <v>0</v>
      </c>
      <c r="K222" s="169">
        <v>0</v>
      </c>
      <c r="L222" s="169">
        <v>0</v>
      </c>
    </row>
    <row r="223" spans="1:12" ht="13.8" thickBot="1" x14ac:dyDescent="0.3">
      <c r="A223" s="633"/>
      <c r="B223" s="630"/>
      <c r="C223" s="630"/>
      <c r="D223" s="168" t="s">
        <v>5</v>
      </c>
      <c r="E223" s="169">
        <v>1</v>
      </c>
      <c r="F223" s="169">
        <v>0</v>
      </c>
      <c r="G223" s="169">
        <v>0</v>
      </c>
      <c r="H223" s="169">
        <v>0</v>
      </c>
      <c r="I223" s="169">
        <v>0</v>
      </c>
      <c r="J223" s="169">
        <v>1</v>
      </c>
      <c r="K223" s="169">
        <v>0</v>
      </c>
      <c r="L223" s="169">
        <v>0</v>
      </c>
    </row>
    <row r="224" spans="1:12" ht="13.8" thickBot="1" x14ac:dyDescent="0.3">
      <c r="A224" s="633"/>
      <c r="B224" s="630"/>
      <c r="C224" s="631"/>
      <c r="D224" s="168" t="s">
        <v>6</v>
      </c>
      <c r="E224" s="169">
        <v>0</v>
      </c>
      <c r="F224" s="169">
        <v>0</v>
      </c>
      <c r="G224" s="169">
        <v>0</v>
      </c>
      <c r="H224" s="169">
        <v>0</v>
      </c>
      <c r="I224" s="169">
        <v>0</v>
      </c>
      <c r="J224" s="169">
        <v>0</v>
      </c>
      <c r="K224" s="169">
        <v>0</v>
      </c>
      <c r="L224" s="169">
        <v>0</v>
      </c>
    </row>
    <row r="225" spans="1:12" ht="27" thickBot="1" x14ac:dyDescent="0.3">
      <c r="A225" s="633"/>
      <c r="B225" s="630"/>
      <c r="C225" s="629">
        <v>2015</v>
      </c>
      <c r="D225" s="168" t="s">
        <v>78</v>
      </c>
      <c r="E225" s="169">
        <v>0</v>
      </c>
      <c r="F225" s="169">
        <v>0</v>
      </c>
      <c r="G225" s="169">
        <v>0</v>
      </c>
      <c r="H225" s="169">
        <v>0</v>
      </c>
      <c r="I225" s="169">
        <v>0</v>
      </c>
      <c r="J225" s="169">
        <v>0</v>
      </c>
      <c r="K225" s="169">
        <v>0</v>
      </c>
      <c r="L225" s="169">
        <v>0</v>
      </c>
    </row>
    <row r="226" spans="1:12" ht="13.8" thickBot="1" x14ac:dyDescent="0.3">
      <c r="A226" s="633"/>
      <c r="B226" s="630"/>
      <c r="C226" s="630"/>
      <c r="D226" s="168" t="s">
        <v>7</v>
      </c>
      <c r="E226" s="169">
        <v>0</v>
      </c>
      <c r="F226" s="169">
        <v>0</v>
      </c>
      <c r="G226" s="169">
        <v>0</v>
      </c>
      <c r="H226" s="169">
        <v>0</v>
      </c>
      <c r="I226" s="169">
        <v>0</v>
      </c>
      <c r="J226" s="169">
        <v>0</v>
      </c>
      <c r="K226" s="169">
        <v>0</v>
      </c>
      <c r="L226" s="169">
        <v>0</v>
      </c>
    </row>
    <row r="227" spans="1:12" ht="13.8" thickBot="1" x14ac:dyDescent="0.3">
      <c r="A227" s="633"/>
      <c r="B227" s="630"/>
      <c r="C227" s="630"/>
      <c r="D227" s="168" t="s">
        <v>4</v>
      </c>
      <c r="E227" s="169">
        <v>0</v>
      </c>
      <c r="F227" s="169">
        <v>0</v>
      </c>
      <c r="G227" s="169">
        <v>0</v>
      </c>
      <c r="H227" s="169">
        <v>0</v>
      </c>
      <c r="I227" s="169">
        <v>0</v>
      </c>
      <c r="J227" s="169">
        <v>0</v>
      </c>
      <c r="K227" s="169">
        <v>0</v>
      </c>
      <c r="L227" s="169">
        <v>0</v>
      </c>
    </row>
    <row r="228" spans="1:12" ht="13.8" thickBot="1" x14ac:dyDescent="0.3">
      <c r="A228" s="633"/>
      <c r="B228" s="630"/>
      <c r="C228" s="630"/>
      <c r="D228" s="168" t="s">
        <v>5</v>
      </c>
      <c r="E228" s="169">
        <v>0</v>
      </c>
      <c r="F228" s="169">
        <v>0</v>
      </c>
      <c r="G228" s="169">
        <v>0</v>
      </c>
      <c r="H228" s="169">
        <v>0</v>
      </c>
      <c r="I228" s="169">
        <v>0</v>
      </c>
      <c r="J228" s="169">
        <v>0</v>
      </c>
      <c r="K228" s="169">
        <v>0</v>
      </c>
      <c r="L228" s="169">
        <v>0</v>
      </c>
    </row>
    <row r="229" spans="1:12" x14ac:dyDescent="0.25">
      <c r="A229" s="633"/>
      <c r="B229" s="630"/>
      <c r="C229" s="630"/>
      <c r="D229" s="287" t="s">
        <v>6</v>
      </c>
      <c r="E229" s="169">
        <v>0</v>
      </c>
      <c r="F229" s="169">
        <v>0</v>
      </c>
      <c r="G229" s="169">
        <v>0</v>
      </c>
      <c r="H229" s="169">
        <v>0</v>
      </c>
      <c r="I229" s="169">
        <v>0</v>
      </c>
      <c r="J229" s="169">
        <v>0</v>
      </c>
      <c r="K229" s="169">
        <v>0</v>
      </c>
      <c r="L229" s="169">
        <v>0</v>
      </c>
    </row>
  </sheetData>
  <mergeCells count="68">
    <mergeCell ref="A5:A79"/>
    <mergeCell ref="B5:B19"/>
    <mergeCell ref="C5:C9"/>
    <mergeCell ref="C10:C14"/>
    <mergeCell ref="C15:C19"/>
    <mergeCell ref="B20:B34"/>
    <mergeCell ref="C20:C24"/>
    <mergeCell ref="C25:C29"/>
    <mergeCell ref="C30:C34"/>
    <mergeCell ref="B35:B49"/>
    <mergeCell ref="C35:C39"/>
    <mergeCell ref="C40:C44"/>
    <mergeCell ref="C45:C49"/>
    <mergeCell ref="A1:D4"/>
    <mergeCell ref="E1:L1"/>
    <mergeCell ref="E2:L2"/>
    <mergeCell ref="E3:E4"/>
    <mergeCell ref="F3:L3"/>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C210:C214"/>
    <mergeCell ref="B215:B229"/>
    <mergeCell ref="C215:C219"/>
    <mergeCell ref="C220:C224"/>
    <mergeCell ref="C225:C2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29"/>
  <sheetViews>
    <sheetView workbookViewId="0">
      <selection sqref="A1:D4"/>
    </sheetView>
  </sheetViews>
  <sheetFormatPr defaultRowHeight="13.2" x14ac:dyDescent="0.25"/>
  <sheetData>
    <row r="1" spans="1:12" ht="13.8" thickBot="1" x14ac:dyDescent="0.3">
      <c r="A1" s="614"/>
      <c r="B1" s="615"/>
      <c r="C1" s="615"/>
      <c r="D1" s="616"/>
      <c r="E1" s="623" t="s">
        <v>76</v>
      </c>
      <c r="F1" s="624"/>
      <c r="G1" s="624"/>
      <c r="H1" s="624"/>
      <c r="I1" s="624"/>
      <c r="J1" s="624"/>
      <c r="K1" s="624"/>
      <c r="L1" s="624"/>
    </row>
    <row r="2" spans="1:12" ht="13.8" thickBot="1" x14ac:dyDescent="0.3">
      <c r="A2" s="617"/>
      <c r="B2" s="618"/>
      <c r="C2" s="618"/>
      <c r="D2" s="619"/>
      <c r="E2" s="625" t="s">
        <v>77</v>
      </c>
      <c r="F2" s="626"/>
      <c r="G2" s="626"/>
      <c r="H2" s="626"/>
      <c r="I2" s="626"/>
      <c r="J2" s="626"/>
      <c r="K2" s="626"/>
      <c r="L2" s="626"/>
    </row>
    <row r="3" spans="1:12" ht="13.8" thickBot="1" x14ac:dyDescent="0.3">
      <c r="A3" s="617"/>
      <c r="B3" s="618"/>
      <c r="C3" s="618"/>
      <c r="D3" s="619"/>
      <c r="E3" s="627" t="s">
        <v>78</v>
      </c>
      <c r="F3" s="625" t="s">
        <v>86</v>
      </c>
      <c r="G3" s="626"/>
      <c r="H3" s="626"/>
      <c r="I3" s="626"/>
      <c r="J3" s="626"/>
      <c r="K3" s="626"/>
      <c r="L3" s="626"/>
    </row>
    <row r="4" spans="1:12" ht="53.4" thickBot="1" x14ac:dyDescent="0.3">
      <c r="A4" s="620"/>
      <c r="B4" s="621"/>
      <c r="C4" s="621"/>
      <c r="D4" s="622"/>
      <c r="E4" s="628"/>
      <c r="F4" s="167" t="s">
        <v>88</v>
      </c>
      <c r="G4" s="167" t="s">
        <v>17</v>
      </c>
      <c r="H4" s="167" t="s">
        <v>0</v>
      </c>
      <c r="I4" s="167" t="s">
        <v>8</v>
      </c>
      <c r="J4" s="167" t="s">
        <v>19</v>
      </c>
      <c r="K4" s="167" t="s">
        <v>23</v>
      </c>
      <c r="L4" s="166" t="s">
        <v>87</v>
      </c>
    </row>
    <row r="5" spans="1:12" ht="27" thickBot="1" x14ac:dyDescent="0.3">
      <c r="A5" s="632" t="s">
        <v>90</v>
      </c>
      <c r="B5" s="629" t="s">
        <v>78</v>
      </c>
      <c r="C5" s="629">
        <v>2013</v>
      </c>
      <c r="D5" s="168" t="s">
        <v>78</v>
      </c>
      <c r="E5" s="169">
        <v>5364</v>
      </c>
      <c r="F5" s="169">
        <v>758</v>
      </c>
      <c r="G5" s="169">
        <v>137</v>
      </c>
      <c r="H5" s="169">
        <v>707</v>
      </c>
      <c r="I5" s="169">
        <v>2849</v>
      </c>
      <c r="J5" s="169">
        <v>68</v>
      </c>
      <c r="K5" s="169">
        <v>456</v>
      </c>
      <c r="L5" s="169">
        <v>389</v>
      </c>
    </row>
    <row r="6" spans="1:12" ht="13.8" thickBot="1" x14ac:dyDescent="0.3">
      <c r="A6" s="633"/>
      <c r="B6" s="630"/>
      <c r="C6" s="630"/>
      <c r="D6" s="168" t="s">
        <v>7</v>
      </c>
      <c r="E6" s="169">
        <v>1719</v>
      </c>
      <c r="F6" s="169">
        <v>319</v>
      </c>
      <c r="G6" s="169">
        <v>35</v>
      </c>
      <c r="H6" s="169">
        <v>179</v>
      </c>
      <c r="I6" s="169">
        <v>967</v>
      </c>
      <c r="J6" s="169">
        <v>18</v>
      </c>
      <c r="K6" s="169">
        <v>86</v>
      </c>
      <c r="L6" s="169">
        <v>115</v>
      </c>
    </row>
    <row r="7" spans="1:12" ht="13.8" thickBot="1" x14ac:dyDescent="0.3">
      <c r="A7" s="633"/>
      <c r="B7" s="630"/>
      <c r="C7" s="630"/>
      <c r="D7" s="168" t="s">
        <v>4</v>
      </c>
      <c r="E7" s="169">
        <v>1596</v>
      </c>
      <c r="F7" s="169">
        <v>170</v>
      </c>
      <c r="G7" s="169">
        <v>38</v>
      </c>
      <c r="H7" s="169">
        <v>160</v>
      </c>
      <c r="I7" s="169">
        <v>990</v>
      </c>
      <c r="J7" s="169">
        <v>20</v>
      </c>
      <c r="K7" s="169">
        <v>107</v>
      </c>
      <c r="L7" s="169">
        <v>111</v>
      </c>
    </row>
    <row r="8" spans="1:12" ht="13.8" thickBot="1" x14ac:dyDescent="0.3">
      <c r="A8" s="633"/>
      <c r="B8" s="630"/>
      <c r="C8" s="630"/>
      <c r="D8" s="168" t="s">
        <v>5</v>
      </c>
      <c r="E8" s="169">
        <v>1063</v>
      </c>
      <c r="F8" s="169">
        <v>137</v>
      </c>
      <c r="G8" s="169">
        <v>29</v>
      </c>
      <c r="H8" s="169">
        <v>184</v>
      </c>
      <c r="I8" s="169">
        <v>463</v>
      </c>
      <c r="J8" s="169">
        <v>13</v>
      </c>
      <c r="K8" s="169">
        <v>128</v>
      </c>
      <c r="L8" s="169">
        <v>109</v>
      </c>
    </row>
    <row r="9" spans="1:12" ht="13.8" thickBot="1" x14ac:dyDescent="0.3">
      <c r="A9" s="633"/>
      <c r="B9" s="630"/>
      <c r="C9" s="631"/>
      <c r="D9" s="168" t="s">
        <v>6</v>
      </c>
      <c r="E9" s="169">
        <v>986</v>
      </c>
      <c r="F9" s="169">
        <v>132</v>
      </c>
      <c r="G9" s="169">
        <v>35</v>
      </c>
      <c r="H9" s="169">
        <v>184</v>
      </c>
      <c r="I9" s="169">
        <v>429</v>
      </c>
      <c r="J9" s="169">
        <v>17</v>
      </c>
      <c r="K9" s="169">
        <v>135</v>
      </c>
      <c r="L9" s="169">
        <v>54</v>
      </c>
    </row>
    <row r="10" spans="1:12" ht="27" thickBot="1" x14ac:dyDescent="0.3">
      <c r="A10" s="633"/>
      <c r="B10" s="630"/>
      <c r="C10" s="629">
        <v>2014</v>
      </c>
      <c r="D10" s="168" t="s">
        <v>78</v>
      </c>
      <c r="E10" s="169">
        <v>2332</v>
      </c>
      <c r="F10" s="169">
        <v>300</v>
      </c>
      <c r="G10" s="169">
        <v>106</v>
      </c>
      <c r="H10" s="169">
        <v>648</v>
      </c>
      <c r="I10" s="169">
        <v>1053</v>
      </c>
      <c r="J10" s="169">
        <v>54</v>
      </c>
      <c r="K10" s="169">
        <v>63</v>
      </c>
      <c r="L10" s="169">
        <v>108</v>
      </c>
    </row>
    <row r="11" spans="1:12" ht="13.8" thickBot="1" x14ac:dyDescent="0.3">
      <c r="A11" s="633"/>
      <c r="B11" s="630"/>
      <c r="C11" s="630"/>
      <c r="D11" s="168" t="s">
        <v>7</v>
      </c>
      <c r="E11" s="169">
        <v>782</v>
      </c>
      <c r="F11" s="169">
        <v>87</v>
      </c>
      <c r="G11" s="169">
        <v>22</v>
      </c>
      <c r="H11" s="169">
        <v>258</v>
      </c>
      <c r="I11" s="169">
        <v>348</v>
      </c>
      <c r="J11" s="169">
        <v>14</v>
      </c>
      <c r="K11" s="169">
        <v>0</v>
      </c>
      <c r="L11" s="169">
        <v>53</v>
      </c>
    </row>
    <row r="12" spans="1:12" ht="13.8" thickBot="1" x14ac:dyDescent="0.3">
      <c r="A12" s="633"/>
      <c r="B12" s="630"/>
      <c r="C12" s="630"/>
      <c r="D12" s="168" t="s">
        <v>4</v>
      </c>
      <c r="E12" s="169">
        <v>562</v>
      </c>
      <c r="F12" s="169">
        <v>83</v>
      </c>
      <c r="G12" s="169">
        <v>20</v>
      </c>
      <c r="H12" s="169">
        <v>139</v>
      </c>
      <c r="I12" s="169">
        <v>271</v>
      </c>
      <c r="J12" s="169">
        <v>7</v>
      </c>
      <c r="K12" s="169">
        <v>25</v>
      </c>
      <c r="L12" s="169">
        <v>17</v>
      </c>
    </row>
    <row r="13" spans="1:12" ht="13.8" thickBot="1" x14ac:dyDescent="0.3">
      <c r="A13" s="633"/>
      <c r="B13" s="630"/>
      <c r="C13" s="630"/>
      <c r="D13" s="168" t="s">
        <v>5</v>
      </c>
      <c r="E13" s="169">
        <v>524</v>
      </c>
      <c r="F13" s="169">
        <v>77</v>
      </c>
      <c r="G13" s="169">
        <v>40</v>
      </c>
      <c r="H13" s="169">
        <v>122</v>
      </c>
      <c r="I13" s="169">
        <v>239</v>
      </c>
      <c r="J13" s="169">
        <v>16</v>
      </c>
      <c r="K13" s="169">
        <v>8</v>
      </c>
      <c r="L13" s="169">
        <v>22</v>
      </c>
    </row>
    <row r="14" spans="1:12" ht="13.8" thickBot="1" x14ac:dyDescent="0.3">
      <c r="A14" s="633"/>
      <c r="B14" s="630"/>
      <c r="C14" s="631"/>
      <c r="D14" s="168" t="s">
        <v>6</v>
      </c>
      <c r="E14" s="169">
        <v>464</v>
      </c>
      <c r="F14" s="169">
        <v>53</v>
      </c>
      <c r="G14" s="169">
        <v>24</v>
      </c>
      <c r="H14" s="169">
        <v>129</v>
      </c>
      <c r="I14" s="169">
        <v>195</v>
      </c>
      <c r="J14" s="169">
        <v>17</v>
      </c>
      <c r="K14" s="169">
        <v>30</v>
      </c>
      <c r="L14" s="169">
        <v>16</v>
      </c>
    </row>
    <row r="15" spans="1:12" ht="27" thickBot="1" x14ac:dyDescent="0.3">
      <c r="A15" s="633"/>
      <c r="B15" s="630"/>
      <c r="C15" s="629">
        <v>2015</v>
      </c>
      <c r="D15" s="168" t="s">
        <v>78</v>
      </c>
      <c r="E15" s="288">
        <v>989</v>
      </c>
      <c r="F15" s="288">
        <v>142</v>
      </c>
      <c r="G15" s="288">
        <v>66</v>
      </c>
      <c r="H15" s="288">
        <v>255</v>
      </c>
      <c r="I15" s="288">
        <v>335</v>
      </c>
      <c r="J15" s="288">
        <v>27</v>
      </c>
      <c r="K15" s="288">
        <v>99</v>
      </c>
      <c r="L15" s="288">
        <v>65</v>
      </c>
    </row>
    <row r="16" spans="1:12" ht="13.8" thickBot="1" x14ac:dyDescent="0.3">
      <c r="A16" s="633"/>
      <c r="B16" s="630"/>
      <c r="C16" s="630"/>
      <c r="D16" s="168" t="s">
        <v>7</v>
      </c>
      <c r="E16" s="288">
        <v>499</v>
      </c>
      <c r="F16" s="288">
        <v>74</v>
      </c>
      <c r="G16" s="288">
        <v>45</v>
      </c>
      <c r="H16" s="288">
        <v>106</v>
      </c>
      <c r="I16" s="288">
        <v>199</v>
      </c>
      <c r="J16" s="288">
        <v>13</v>
      </c>
      <c r="K16" s="288">
        <v>31</v>
      </c>
      <c r="L16" s="288">
        <v>31</v>
      </c>
    </row>
    <row r="17" spans="1:16" ht="13.8" thickBot="1" x14ac:dyDescent="0.3">
      <c r="A17" s="633"/>
      <c r="B17" s="630"/>
      <c r="C17" s="630"/>
      <c r="D17" s="168" t="s">
        <v>4</v>
      </c>
      <c r="E17" s="288">
        <v>490</v>
      </c>
      <c r="F17" s="288">
        <v>68</v>
      </c>
      <c r="G17" s="288">
        <v>21</v>
      </c>
      <c r="H17" s="288">
        <v>149</v>
      </c>
      <c r="I17" s="288">
        <v>136</v>
      </c>
      <c r="J17" s="288">
        <v>14</v>
      </c>
      <c r="K17" s="288">
        <v>68</v>
      </c>
      <c r="L17" s="288">
        <v>34</v>
      </c>
    </row>
    <row r="18" spans="1:16" ht="13.8" thickBot="1" x14ac:dyDescent="0.3">
      <c r="A18" s="633"/>
      <c r="B18" s="630"/>
      <c r="C18" s="630"/>
      <c r="D18" s="168" t="s">
        <v>5</v>
      </c>
      <c r="E18" s="169">
        <v>0</v>
      </c>
      <c r="F18" s="169">
        <v>0</v>
      </c>
      <c r="G18" s="169">
        <v>0</v>
      </c>
      <c r="H18" s="169">
        <v>0</v>
      </c>
      <c r="I18" s="169">
        <v>0</v>
      </c>
      <c r="J18" s="169">
        <v>0</v>
      </c>
      <c r="K18" s="169">
        <v>0</v>
      </c>
      <c r="L18" s="169">
        <v>0</v>
      </c>
    </row>
    <row r="19" spans="1:16" ht="13.8" thickBot="1" x14ac:dyDescent="0.3">
      <c r="A19" s="633"/>
      <c r="B19" s="631"/>
      <c r="C19" s="631"/>
      <c r="D19" s="168" t="s">
        <v>6</v>
      </c>
      <c r="E19" s="169">
        <v>0</v>
      </c>
      <c r="F19" s="169">
        <v>0</v>
      </c>
      <c r="G19" s="169">
        <v>0</v>
      </c>
      <c r="H19" s="169">
        <v>0</v>
      </c>
      <c r="I19" s="169">
        <v>0</v>
      </c>
      <c r="J19" s="169">
        <v>0</v>
      </c>
      <c r="K19" s="169">
        <v>0</v>
      </c>
      <c r="L19" s="169">
        <v>0</v>
      </c>
    </row>
    <row r="20" spans="1:16" ht="27" thickBot="1" x14ac:dyDescent="0.3">
      <c r="A20" s="633"/>
      <c r="B20" s="629" t="s">
        <v>81</v>
      </c>
      <c r="C20" s="629">
        <v>2013</v>
      </c>
      <c r="D20" s="168" t="s">
        <v>78</v>
      </c>
      <c r="E20" s="169">
        <v>1383</v>
      </c>
      <c r="F20" s="169">
        <v>220</v>
      </c>
      <c r="G20" s="169">
        <v>43</v>
      </c>
      <c r="H20" s="169">
        <v>114</v>
      </c>
      <c r="I20" s="169">
        <v>687</v>
      </c>
      <c r="J20" s="169">
        <v>19</v>
      </c>
      <c r="K20" s="169">
        <v>226</v>
      </c>
      <c r="L20" s="169">
        <v>74</v>
      </c>
    </row>
    <row r="21" spans="1:16" ht="13.8" thickBot="1" x14ac:dyDescent="0.3">
      <c r="A21" s="633"/>
      <c r="B21" s="630"/>
      <c r="C21" s="630"/>
      <c r="D21" s="168" t="s">
        <v>7</v>
      </c>
      <c r="E21" s="169">
        <v>408</v>
      </c>
      <c r="F21" s="169">
        <v>75</v>
      </c>
      <c r="G21" s="169">
        <v>14</v>
      </c>
      <c r="H21" s="169">
        <v>40</v>
      </c>
      <c r="I21" s="169">
        <v>199</v>
      </c>
      <c r="J21" s="169">
        <v>6</v>
      </c>
      <c r="K21" s="169">
        <v>45</v>
      </c>
      <c r="L21" s="169">
        <v>29</v>
      </c>
    </row>
    <row r="22" spans="1:16" ht="13.8" thickBot="1" x14ac:dyDescent="0.3">
      <c r="A22" s="633"/>
      <c r="B22" s="630"/>
      <c r="C22" s="630"/>
      <c r="D22" s="168" t="s">
        <v>4</v>
      </c>
      <c r="E22" s="169">
        <v>398</v>
      </c>
      <c r="F22" s="169">
        <v>68</v>
      </c>
      <c r="G22" s="169">
        <v>13</v>
      </c>
      <c r="H22" s="169">
        <v>29</v>
      </c>
      <c r="I22" s="169">
        <v>214</v>
      </c>
      <c r="J22" s="169">
        <v>4</v>
      </c>
      <c r="K22" s="169">
        <v>54</v>
      </c>
      <c r="L22" s="169">
        <v>16</v>
      </c>
    </row>
    <row r="23" spans="1:16" ht="13.8" thickBot="1" x14ac:dyDescent="0.3">
      <c r="A23" s="633"/>
      <c r="B23" s="630"/>
      <c r="C23" s="630"/>
      <c r="D23" s="168" t="s">
        <v>5</v>
      </c>
      <c r="E23" s="169">
        <v>330</v>
      </c>
      <c r="F23" s="169">
        <v>37</v>
      </c>
      <c r="G23" s="169">
        <v>8</v>
      </c>
      <c r="H23" s="169">
        <v>31</v>
      </c>
      <c r="I23" s="169">
        <v>157</v>
      </c>
      <c r="J23" s="169">
        <v>5</v>
      </c>
      <c r="K23" s="169">
        <v>66</v>
      </c>
      <c r="L23" s="169">
        <v>26</v>
      </c>
    </row>
    <row r="24" spans="1:16" ht="13.8" thickBot="1" x14ac:dyDescent="0.3">
      <c r="A24" s="633"/>
      <c r="B24" s="630"/>
      <c r="C24" s="631"/>
      <c r="D24" s="168" t="s">
        <v>6</v>
      </c>
      <c r="E24" s="169">
        <v>247</v>
      </c>
      <c r="F24" s="169">
        <v>40</v>
      </c>
      <c r="G24" s="169">
        <v>8</v>
      </c>
      <c r="H24" s="169">
        <v>14</v>
      </c>
      <c r="I24" s="169">
        <v>117</v>
      </c>
      <c r="J24" s="169">
        <v>4</v>
      </c>
      <c r="K24" s="169">
        <v>61</v>
      </c>
      <c r="L24" s="169">
        <v>3</v>
      </c>
    </row>
    <row r="25" spans="1:16" ht="27" thickBot="1" x14ac:dyDescent="0.3">
      <c r="A25" s="633"/>
      <c r="B25" s="630"/>
      <c r="C25" s="629">
        <v>2014</v>
      </c>
      <c r="D25" s="168" t="s">
        <v>78</v>
      </c>
      <c r="E25" s="169">
        <v>669</v>
      </c>
      <c r="F25" s="169">
        <v>115</v>
      </c>
      <c r="G25" s="169">
        <v>26</v>
      </c>
      <c r="H25" s="169">
        <v>103</v>
      </c>
      <c r="I25" s="169">
        <v>334</v>
      </c>
      <c r="J25" s="169">
        <v>23</v>
      </c>
      <c r="K25" s="169">
        <v>39</v>
      </c>
      <c r="L25" s="169">
        <v>29</v>
      </c>
    </row>
    <row r="26" spans="1:16" ht="13.8" thickBot="1" x14ac:dyDescent="0.3">
      <c r="A26" s="633"/>
      <c r="B26" s="630"/>
      <c r="C26" s="630"/>
      <c r="D26" s="168" t="s">
        <v>7</v>
      </c>
      <c r="E26" s="169">
        <v>172</v>
      </c>
      <c r="F26" s="169">
        <v>23</v>
      </c>
      <c r="G26" s="169">
        <v>4</v>
      </c>
      <c r="H26" s="169">
        <v>39</v>
      </c>
      <c r="I26" s="169">
        <v>96</v>
      </c>
      <c r="J26" s="169">
        <v>3</v>
      </c>
      <c r="K26" s="169">
        <v>0</v>
      </c>
      <c r="L26" s="169">
        <v>7</v>
      </c>
    </row>
    <row r="27" spans="1:16" ht="13.8" thickBot="1" x14ac:dyDescent="0.3">
      <c r="A27" s="633"/>
      <c r="B27" s="630"/>
      <c r="C27" s="630"/>
      <c r="D27" s="168" t="s">
        <v>4</v>
      </c>
      <c r="E27" s="169">
        <v>168</v>
      </c>
      <c r="F27" s="169">
        <v>35</v>
      </c>
      <c r="G27" s="169">
        <v>3</v>
      </c>
      <c r="H27" s="169">
        <v>23</v>
      </c>
      <c r="I27" s="169">
        <v>83</v>
      </c>
      <c r="J27" s="169">
        <v>5</v>
      </c>
      <c r="K27" s="169">
        <v>16</v>
      </c>
      <c r="L27" s="169">
        <v>3</v>
      </c>
    </row>
    <row r="28" spans="1:16" ht="13.8" thickBot="1" x14ac:dyDescent="0.3">
      <c r="A28" s="633"/>
      <c r="B28" s="630"/>
      <c r="C28" s="630"/>
      <c r="D28" s="168" t="s">
        <v>5</v>
      </c>
      <c r="E28" s="169">
        <v>185</v>
      </c>
      <c r="F28" s="169">
        <v>33</v>
      </c>
      <c r="G28" s="169">
        <v>13</v>
      </c>
      <c r="H28" s="169">
        <v>23</v>
      </c>
      <c r="I28" s="169">
        <v>88</v>
      </c>
      <c r="J28" s="169">
        <v>8</v>
      </c>
      <c r="K28" s="169">
        <v>5</v>
      </c>
      <c r="L28" s="169">
        <v>15</v>
      </c>
    </row>
    <row r="29" spans="1:16" ht="13.8" thickBot="1" x14ac:dyDescent="0.3">
      <c r="A29" s="633"/>
      <c r="B29" s="630"/>
      <c r="C29" s="631"/>
      <c r="D29" s="168" t="s">
        <v>6</v>
      </c>
      <c r="E29" s="169">
        <v>144</v>
      </c>
      <c r="F29" s="169">
        <v>24</v>
      </c>
      <c r="G29" s="169">
        <v>6</v>
      </c>
      <c r="H29" s="169">
        <v>18</v>
      </c>
      <c r="I29" s="169">
        <v>67</v>
      </c>
      <c r="J29" s="169">
        <v>7</v>
      </c>
      <c r="K29" s="169">
        <v>18</v>
      </c>
      <c r="L29" s="169">
        <v>4</v>
      </c>
    </row>
    <row r="30" spans="1:16" ht="27" thickBot="1" x14ac:dyDescent="0.3">
      <c r="A30" s="633"/>
      <c r="B30" s="630"/>
      <c r="C30" s="629">
        <v>2015</v>
      </c>
      <c r="D30" s="168" t="s">
        <v>78</v>
      </c>
      <c r="E30" s="288">
        <v>314</v>
      </c>
      <c r="F30" s="288">
        <v>51</v>
      </c>
      <c r="G30" s="288">
        <v>30</v>
      </c>
      <c r="H30" s="288">
        <v>40</v>
      </c>
      <c r="I30" s="288">
        <v>110</v>
      </c>
      <c r="J30" s="288">
        <v>13</v>
      </c>
      <c r="K30" s="288">
        <v>53</v>
      </c>
      <c r="L30" s="288">
        <v>17</v>
      </c>
      <c r="P30">
        <f>E16+E91+E166</f>
        <v>617</v>
      </c>
    </row>
    <row r="31" spans="1:16" ht="13.8" thickBot="1" x14ac:dyDescent="0.3">
      <c r="A31" s="633"/>
      <c r="B31" s="630"/>
      <c r="C31" s="630"/>
      <c r="D31" s="168" t="s">
        <v>7</v>
      </c>
      <c r="E31" s="288">
        <v>161</v>
      </c>
      <c r="F31" s="288">
        <v>31</v>
      </c>
      <c r="G31" s="288">
        <v>20</v>
      </c>
      <c r="H31" s="288">
        <v>15</v>
      </c>
      <c r="I31" s="288">
        <v>65</v>
      </c>
      <c r="J31" s="288">
        <v>8</v>
      </c>
      <c r="K31" s="288">
        <v>14</v>
      </c>
      <c r="L31" s="288">
        <v>8</v>
      </c>
    </row>
    <row r="32" spans="1:16" ht="13.8" thickBot="1" x14ac:dyDescent="0.3">
      <c r="A32" s="633"/>
      <c r="B32" s="630"/>
      <c r="C32" s="630"/>
      <c r="D32" s="168" t="s">
        <v>4</v>
      </c>
      <c r="E32" s="288">
        <v>153</v>
      </c>
      <c r="F32" s="288">
        <v>20</v>
      </c>
      <c r="G32" s="288">
        <v>10</v>
      </c>
      <c r="H32" s="288">
        <v>25</v>
      </c>
      <c r="I32" s="288">
        <v>45</v>
      </c>
      <c r="J32" s="288">
        <v>5</v>
      </c>
      <c r="K32" s="288">
        <v>39</v>
      </c>
      <c r="L32" s="288">
        <v>9</v>
      </c>
    </row>
    <row r="33" spans="1:12" ht="13.8" thickBot="1" x14ac:dyDescent="0.3">
      <c r="A33" s="633"/>
      <c r="B33" s="630"/>
      <c r="C33" s="630"/>
      <c r="D33" s="168" t="s">
        <v>5</v>
      </c>
      <c r="E33" s="169">
        <v>0</v>
      </c>
      <c r="F33" s="169">
        <v>0</v>
      </c>
      <c r="G33" s="169">
        <v>0</v>
      </c>
      <c r="H33" s="169">
        <v>0</v>
      </c>
      <c r="I33" s="169">
        <v>0</v>
      </c>
      <c r="J33" s="169">
        <v>0</v>
      </c>
      <c r="K33" s="169">
        <v>0</v>
      </c>
      <c r="L33" s="169">
        <v>0</v>
      </c>
    </row>
    <row r="34" spans="1:12" ht="13.8" thickBot="1" x14ac:dyDescent="0.3">
      <c r="A34" s="633"/>
      <c r="B34" s="631"/>
      <c r="C34" s="631"/>
      <c r="D34" s="168" t="s">
        <v>6</v>
      </c>
      <c r="E34" s="169">
        <v>0</v>
      </c>
      <c r="F34" s="169">
        <v>0</v>
      </c>
      <c r="G34" s="169">
        <v>0</v>
      </c>
      <c r="H34" s="169">
        <v>0</v>
      </c>
      <c r="I34" s="169">
        <v>0</v>
      </c>
      <c r="J34" s="169">
        <v>0</v>
      </c>
      <c r="K34" s="169">
        <v>0</v>
      </c>
      <c r="L34" s="169">
        <v>0</v>
      </c>
    </row>
    <row r="35" spans="1:12" ht="27" thickBot="1" x14ac:dyDescent="0.3">
      <c r="A35" s="633"/>
      <c r="B35" s="629" t="s">
        <v>82</v>
      </c>
      <c r="C35" s="629">
        <v>2013</v>
      </c>
      <c r="D35" s="168" t="s">
        <v>78</v>
      </c>
      <c r="E35" s="169">
        <v>3863</v>
      </c>
      <c r="F35" s="169">
        <v>514</v>
      </c>
      <c r="G35" s="169">
        <v>89</v>
      </c>
      <c r="H35" s="169">
        <v>577</v>
      </c>
      <c r="I35" s="169">
        <v>2106</v>
      </c>
      <c r="J35" s="169">
        <v>48</v>
      </c>
      <c r="K35" s="169">
        <v>215</v>
      </c>
      <c r="L35" s="169">
        <v>314</v>
      </c>
    </row>
    <row r="36" spans="1:12" ht="13.8" thickBot="1" x14ac:dyDescent="0.3">
      <c r="A36" s="633"/>
      <c r="B36" s="630"/>
      <c r="C36" s="630"/>
      <c r="D36" s="168" t="s">
        <v>7</v>
      </c>
      <c r="E36" s="169">
        <v>1273</v>
      </c>
      <c r="F36" s="169">
        <v>232</v>
      </c>
      <c r="G36" s="169">
        <v>20</v>
      </c>
      <c r="H36" s="169">
        <v>136</v>
      </c>
      <c r="I36" s="169">
        <v>747</v>
      </c>
      <c r="J36" s="169">
        <v>12</v>
      </c>
      <c r="K36" s="169">
        <v>40</v>
      </c>
      <c r="L36" s="169">
        <v>86</v>
      </c>
    </row>
    <row r="37" spans="1:12" ht="13.8" thickBot="1" x14ac:dyDescent="0.3">
      <c r="A37" s="633"/>
      <c r="B37" s="630"/>
      <c r="C37" s="630"/>
      <c r="D37" s="168" t="s">
        <v>4</v>
      </c>
      <c r="E37" s="169">
        <v>1155</v>
      </c>
      <c r="F37" s="169">
        <v>96</v>
      </c>
      <c r="G37" s="169">
        <v>23</v>
      </c>
      <c r="H37" s="169">
        <v>126</v>
      </c>
      <c r="I37" s="169">
        <v>755</v>
      </c>
      <c r="J37" s="169">
        <v>15</v>
      </c>
      <c r="K37" s="169">
        <v>46</v>
      </c>
      <c r="L37" s="169">
        <v>94</v>
      </c>
    </row>
    <row r="38" spans="1:12" ht="13.8" thickBot="1" x14ac:dyDescent="0.3">
      <c r="A38" s="633"/>
      <c r="B38" s="630"/>
      <c r="C38" s="630"/>
      <c r="D38" s="168" t="s">
        <v>5</v>
      </c>
      <c r="E38" s="169">
        <v>714</v>
      </c>
      <c r="F38" s="169">
        <v>96</v>
      </c>
      <c r="G38" s="169">
        <v>20</v>
      </c>
      <c r="H38" s="169">
        <v>148</v>
      </c>
      <c r="I38" s="169">
        <v>299</v>
      </c>
      <c r="J38" s="169">
        <v>8</v>
      </c>
      <c r="K38" s="169">
        <v>60</v>
      </c>
      <c r="L38" s="169">
        <v>83</v>
      </c>
    </row>
    <row r="39" spans="1:12" ht="13.8" thickBot="1" x14ac:dyDescent="0.3">
      <c r="A39" s="633"/>
      <c r="B39" s="630"/>
      <c r="C39" s="631"/>
      <c r="D39" s="168" t="s">
        <v>6</v>
      </c>
      <c r="E39" s="169">
        <v>721</v>
      </c>
      <c r="F39" s="169">
        <v>90</v>
      </c>
      <c r="G39" s="169">
        <v>26</v>
      </c>
      <c r="H39" s="169">
        <v>167</v>
      </c>
      <c r="I39" s="169">
        <v>305</v>
      </c>
      <c r="J39" s="169">
        <v>13</v>
      </c>
      <c r="K39" s="169">
        <v>69</v>
      </c>
      <c r="L39" s="169">
        <v>51</v>
      </c>
    </row>
    <row r="40" spans="1:12" ht="27" thickBot="1" x14ac:dyDescent="0.3">
      <c r="A40" s="633"/>
      <c r="B40" s="630"/>
      <c r="C40" s="629">
        <v>2014</v>
      </c>
      <c r="D40" s="168" t="s">
        <v>78</v>
      </c>
      <c r="E40" s="169">
        <v>1585</v>
      </c>
      <c r="F40" s="169">
        <v>164</v>
      </c>
      <c r="G40" s="169">
        <v>70</v>
      </c>
      <c r="H40" s="169">
        <v>535</v>
      </c>
      <c r="I40" s="169">
        <v>695</v>
      </c>
      <c r="J40" s="169">
        <v>27</v>
      </c>
      <c r="K40" s="169">
        <v>18</v>
      </c>
      <c r="L40" s="169">
        <v>76</v>
      </c>
    </row>
    <row r="41" spans="1:12" ht="13.8" thickBot="1" x14ac:dyDescent="0.3">
      <c r="A41" s="633"/>
      <c r="B41" s="630"/>
      <c r="C41" s="630"/>
      <c r="D41" s="168" t="s">
        <v>7</v>
      </c>
      <c r="E41" s="169">
        <v>594</v>
      </c>
      <c r="F41" s="169">
        <v>56</v>
      </c>
      <c r="G41" s="169">
        <v>16</v>
      </c>
      <c r="H41" s="169">
        <v>217</v>
      </c>
      <c r="I41" s="169">
        <v>248</v>
      </c>
      <c r="J41" s="169">
        <v>11</v>
      </c>
      <c r="K41" s="169">
        <v>0</v>
      </c>
      <c r="L41" s="169">
        <v>46</v>
      </c>
    </row>
    <row r="42" spans="1:12" ht="13.8" thickBot="1" x14ac:dyDescent="0.3">
      <c r="A42" s="633"/>
      <c r="B42" s="630"/>
      <c r="C42" s="630"/>
      <c r="D42" s="168" t="s">
        <v>4</v>
      </c>
      <c r="E42" s="169">
        <v>369</v>
      </c>
      <c r="F42" s="169">
        <v>40</v>
      </c>
      <c r="G42" s="169">
        <v>16</v>
      </c>
      <c r="H42" s="169">
        <v>112</v>
      </c>
      <c r="I42" s="169">
        <v>179</v>
      </c>
      <c r="J42" s="169">
        <v>2</v>
      </c>
      <c r="K42" s="169">
        <v>7</v>
      </c>
      <c r="L42" s="169">
        <v>13</v>
      </c>
    </row>
    <row r="43" spans="1:12" ht="13.8" thickBot="1" x14ac:dyDescent="0.3">
      <c r="A43" s="633"/>
      <c r="B43" s="630"/>
      <c r="C43" s="630"/>
      <c r="D43" s="168" t="s">
        <v>5</v>
      </c>
      <c r="E43" s="169">
        <v>319</v>
      </c>
      <c r="F43" s="169">
        <v>39</v>
      </c>
      <c r="G43" s="169">
        <v>23</v>
      </c>
      <c r="H43" s="169">
        <v>96</v>
      </c>
      <c r="I43" s="169">
        <v>146</v>
      </c>
      <c r="J43" s="169">
        <v>7</v>
      </c>
      <c r="K43" s="169">
        <v>2</v>
      </c>
      <c r="L43" s="169">
        <v>6</v>
      </c>
    </row>
    <row r="44" spans="1:12" ht="13.8" thickBot="1" x14ac:dyDescent="0.3">
      <c r="A44" s="633"/>
      <c r="B44" s="630"/>
      <c r="C44" s="631"/>
      <c r="D44" s="168" t="s">
        <v>6</v>
      </c>
      <c r="E44" s="169">
        <v>303</v>
      </c>
      <c r="F44" s="169">
        <v>29</v>
      </c>
      <c r="G44" s="169">
        <v>15</v>
      </c>
      <c r="H44" s="169">
        <v>110</v>
      </c>
      <c r="I44" s="169">
        <v>122</v>
      </c>
      <c r="J44" s="169">
        <v>7</v>
      </c>
      <c r="K44" s="169">
        <v>9</v>
      </c>
      <c r="L44" s="169">
        <v>11</v>
      </c>
    </row>
    <row r="45" spans="1:12" ht="27" thickBot="1" x14ac:dyDescent="0.3">
      <c r="A45" s="633"/>
      <c r="B45" s="630"/>
      <c r="C45" s="629">
        <v>2015</v>
      </c>
      <c r="D45" s="168" t="s">
        <v>78</v>
      </c>
      <c r="E45" s="288">
        <v>616</v>
      </c>
      <c r="F45" s="288">
        <v>83</v>
      </c>
      <c r="G45" s="288">
        <v>27</v>
      </c>
      <c r="H45" s="288">
        <v>205</v>
      </c>
      <c r="I45" s="288">
        <v>214</v>
      </c>
      <c r="J45" s="288">
        <v>9</v>
      </c>
      <c r="K45" s="288">
        <v>32</v>
      </c>
      <c r="L45" s="288">
        <v>46</v>
      </c>
    </row>
    <row r="46" spans="1:12" ht="13.8" thickBot="1" x14ac:dyDescent="0.3">
      <c r="A46" s="633"/>
      <c r="B46" s="630"/>
      <c r="C46" s="630"/>
      <c r="D46" s="168" t="s">
        <v>7</v>
      </c>
      <c r="E46" s="288">
        <v>303</v>
      </c>
      <c r="F46" s="288">
        <v>36</v>
      </c>
      <c r="G46" s="288">
        <v>17</v>
      </c>
      <c r="H46" s="288">
        <v>83</v>
      </c>
      <c r="I46" s="288">
        <v>131</v>
      </c>
      <c r="J46" s="288">
        <v>2</v>
      </c>
      <c r="K46" s="288">
        <v>11</v>
      </c>
      <c r="L46" s="288">
        <v>23</v>
      </c>
    </row>
    <row r="47" spans="1:12" ht="13.8" thickBot="1" x14ac:dyDescent="0.3">
      <c r="A47" s="633"/>
      <c r="B47" s="630"/>
      <c r="C47" s="630"/>
      <c r="D47" s="168" t="s">
        <v>4</v>
      </c>
      <c r="E47" s="288">
        <v>313</v>
      </c>
      <c r="F47" s="288">
        <v>47</v>
      </c>
      <c r="G47" s="288">
        <v>10</v>
      </c>
      <c r="H47" s="288">
        <v>122</v>
      </c>
      <c r="I47" s="288">
        <v>83</v>
      </c>
      <c r="J47" s="288">
        <v>7</v>
      </c>
      <c r="K47" s="288">
        <v>21</v>
      </c>
      <c r="L47" s="288">
        <v>23</v>
      </c>
    </row>
    <row r="48" spans="1:12" ht="13.8" thickBot="1" x14ac:dyDescent="0.3">
      <c r="A48" s="633"/>
      <c r="B48" s="630"/>
      <c r="C48" s="630"/>
      <c r="D48" s="168" t="s">
        <v>5</v>
      </c>
      <c r="E48" s="169">
        <v>0</v>
      </c>
      <c r="F48" s="169">
        <v>0</v>
      </c>
      <c r="G48" s="169">
        <v>0</v>
      </c>
      <c r="H48" s="169">
        <v>0</v>
      </c>
      <c r="I48" s="169">
        <v>0</v>
      </c>
      <c r="J48" s="169">
        <v>0</v>
      </c>
      <c r="K48" s="169">
        <v>0</v>
      </c>
      <c r="L48" s="169">
        <v>0</v>
      </c>
    </row>
    <row r="49" spans="1:12" ht="13.8" thickBot="1" x14ac:dyDescent="0.3">
      <c r="A49" s="633"/>
      <c r="B49" s="631"/>
      <c r="C49" s="631"/>
      <c r="D49" s="168" t="s">
        <v>6</v>
      </c>
      <c r="E49" s="169">
        <v>0</v>
      </c>
      <c r="F49" s="169">
        <v>0</v>
      </c>
      <c r="G49" s="169">
        <v>0</v>
      </c>
      <c r="H49" s="169">
        <v>0</v>
      </c>
      <c r="I49" s="169">
        <v>0</v>
      </c>
      <c r="J49" s="169">
        <v>0</v>
      </c>
      <c r="K49" s="169">
        <v>0</v>
      </c>
      <c r="L49" s="169">
        <v>0</v>
      </c>
    </row>
    <row r="50" spans="1:12" ht="27" thickBot="1" x14ac:dyDescent="0.3">
      <c r="A50" s="633"/>
      <c r="B50" s="629" t="s">
        <v>83</v>
      </c>
      <c r="C50" s="629">
        <v>2013</v>
      </c>
      <c r="D50" s="168" t="s">
        <v>78</v>
      </c>
      <c r="E50" s="169">
        <v>114</v>
      </c>
      <c r="F50" s="169">
        <v>24</v>
      </c>
      <c r="G50" s="169">
        <v>4</v>
      </c>
      <c r="H50" s="169">
        <v>14</v>
      </c>
      <c r="I50" s="169">
        <v>55</v>
      </c>
      <c r="J50" s="169">
        <v>1</v>
      </c>
      <c r="K50" s="169">
        <v>15</v>
      </c>
      <c r="L50" s="169">
        <v>1</v>
      </c>
    </row>
    <row r="51" spans="1:12" ht="13.8" thickBot="1" x14ac:dyDescent="0.3">
      <c r="A51" s="633"/>
      <c r="B51" s="630"/>
      <c r="C51" s="630"/>
      <c r="D51" s="168" t="s">
        <v>7</v>
      </c>
      <c r="E51" s="169">
        <v>38</v>
      </c>
      <c r="F51" s="169">
        <v>12</v>
      </c>
      <c r="G51" s="169">
        <v>1</v>
      </c>
      <c r="H51" s="169">
        <v>3</v>
      </c>
      <c r="I51" s="169">
        <v>21</v>
      </c>
      <c r="J51" s="169">
        <v>0</v>
      </c>
      <c r="K51" s="169">
        <v>1</v>
      </c>
      <c r="L51" s="169">
        <v>0</v>
      </c>
    </row>
    <row r="52" spans="1:12" ht="13.8" thickBot="1" x14ac:dyDescent="0.3">
      <c r="A52" s="633"/>
      <c r="B52" s="630"/>
      <c r="C52" s="630"/>
      <c r="D52" s="168" t="s">
        <v>4</v>
      </c>
      <c r="E52" s="169">
        <v>41</v>
      </c>
      <c r="F52" s="169">
        <v>6</v>
      </c>
      <c r="G52" s="169">
        <v>2</v>
      </c>
      <c r="H52" s="169">
        <v>4</v>
      </c>
      <c r="I52" s="169">
        <v>20</v>
      </c>
      <c r="J52" s="169">
        <v>1</v>
      </c>
      <c r="K52" s="169">
        <v>7</v>
      </c>
      <c r="L52" s="169">
        <v>1</v>
      </c>
    </row>
    <row r="53" spans="1:12" ht="13.8" thickBot="1" x14ac:dyDescent="0.3">
      <c r="A53" s="633"/>
      <c r="B53" s="630"/>
      <c r="C53" s="630"/>
      <c r="D53" s="168" t="s">
        <v>5</v>
      </c>
      <c r="E53" s="169">
        <v>17</v>
      </c>
      <c r="F53" s="169">
        <v>4</v>
      </c>
      <c r="G53" s="169">
        <v>0</v>
      </c>
      <c r="H53" s="169">
        <v>4</v>
      </c>
      <c r="I53" s="169">
        <v>7</v>
      </c>
      <c r="J53" s="169">
        <v>0</v>
      </c>
      <c r="K53" s="169">
        <v>2</v>
      </c>
      <c r="L53" s="169">
        <v>0</v>
      </c>
    </row>
    <row r="54" spans="1:12" ht="13.8" thickBot="1" x14ac:dyDescent="0.3">
      <c r="A54" s="633"/>
      <c r="B54" s="630"/>
      <c r="C54" s="631"/>
      <c r="D54" s="168" t="s">
        <v>6</v>
      </c>
      <c r="E54" s="169">
        <v>18</v>
      </c>
      <c r="F54" s="169">
        <v>2</v>
      </c>
      <c r="G54" s="169">
        <v>1</v>
      </c>
      <c r="H54" s="169">
        <v>3</v>
      </c>
      <c r="I54" s="169">
        <v>7</v>
      </c>
      <c r="J54" s="169">
        <v>0</v>
      </c>
      <c r="K54" s="169">
        <v>5</v>
      </c>
      <c r="L54" s="169">
        <v>0</v>
      </c>
    </row>
    <row r="55" spans="1:12" ht="27" thickBot="1" x14ac:dyDescent="0.3">
      <c r="A55" s="633"/>
      <c r="B55" s="630"/>
      <c r="C55" s="629">
        <v>2014</v>
      </c>
      <c r="D55" s="168" t="s">
        <v>78</v>
      </c>
      <c r="E55" s="169">
        <v>74</v>
      </c>
      <c r="F55" s="169">
        <v>20</v>
      </c>
      <c r="G55" s="169">
        <v>10</v>
      </c>
      <c r="H55" s="169">
        <v>10</v>
      </c>
      <c r="I55" s="169">
        <v>21</v>
      </c>
      <c r="J55" s="169">
        <v>4</v>
      </c>
      <c r="K55" s="169">
        <v>6</v>
      </c>
      <c r="L55" s="169">
        <v>3</v>
      </c>
    </row>
    <row r="56" spans="1:12" ht="13.8" thickBot="1" x14ac:dyDescent="0.3">
      <c r="A56" s="633"/>
      <c r="B56" s="630"/>
      <c r="C56" s="630"/>
      <c r="D56" s="168" t="s">
        <v>7</v>
      </c>
      <c r="E56" s="169">
        <v>12</v>
      </c>
      <c r="F56" s="169">
        <v>7</v>
      </c>
      <c r="G56" s="169">
        <v>2</v>
      </c>
      <c r="H56" s="169">
        <v>2</v>
      </c>
      <c r="I56" s="169">
        <v>1</v>
      </c>
      <c r="J56" s="169">
        <v>0</v>
      </c>
      <c r="K56" s="169">
        <v>0</v>
      </c>
      <c r="L56" s="169">
        <v>0</v>
      </c>
    </row>
    <row r="57" spans="1:12" ht="13.8" thickBot="1" x14ac:dyDescent="0.3">
      <c r="A57" s="633"/>
      <c r="B57" s="630"/>
      <c r="C57" s="630"/>
      <c r="D57" s="168" t="s">
        <v>4</v>
      </c>
      <c r="E57" s="169">
        <v>25</v>
      </c>
      <c r="F57" s="169">
        <v>8</v>
      </c>
      <c r="G57" s="169">
        <v>1</v>
      </c>
      <c r="H57" s="169">
        <v>4</v>
      </c>
      <c r="I57" s="169">
        <v>9</v>
      </c>
      <c r="J57" s="169">
        <v>0</v>
      </c>
      <c r="K57" s="169">
        <v>2</v>
      </c>
      <c r="L57" s="169">
        <v>1</v>
      </c>
    </row>
    <row r="58" spans="1:12" ht="13.8" thickBot="1" x14ac:dyDescent="0.3">
      <c r="A58" s="633"/>
      <c r="B58" s="630"/>
      <c r="C58" s="630"/>
      <c r="D58" s="168" t="s">
        <v>5</v>
      </c>
      <c r="E58" s="169">
        <v>20</v>
      </c>
      <c r="F58" s="169">
        <v>5</v>
      </c>
      <c r="G58" s="169">
        <v>4</v>
      </c>
      <c r="H58" s="169">
        <v>3</v>
      </c>
      <c r="I58" s="169">
        <v>5</v>
      </c>
      <c r="J58" s="169">
        <v>1</v>
      </c>
      <c r="K58" s="169">
        <v>1</v>
      </c>
      <c r="L58" s="169">
        <v>1</v>
      </c>
    </row>
    <row r="59" spans="1:12" ht="13.8" thickBot="1" x14ac:dyDescent="0.3">
      <c r="A59" s="633"/>
      <c r="B59" s="630"/>
      <c r="C59" s="631"/>
      <c r="D59" s="168" t="s">
        <v>6</v>
      </c>
      <c r="E59" s="169">
        <v>17</v>
      </c>
      <c r="F59" s="169">
        <v>0</v>
      </c>
      <c r="G59" s="169">
        <v>3</v>
      </c>
      <c r="H59" s="169">
        <v>1</v>
      </c>
      <c r="I59" s="169">
        <v>6</v>
      </c>
      <c r="J59" s="169">
        <v>3</v>
      </c>
      <c r="K59" s="169">
        <v>3</v>
      </c>
      <c r="L59" s="169">
        <v>1</v>
      </c>
    </row>
    <row r="60" spans="1:12" ht="27" thickBot="1" x14ac:dyDescent="0.3">
      <c r="A60" s="633"/>
      <c r="B60" s="630"/>
      <c r="C60" s="629">
        <v>2015</v>
      </c>
      <c r="D60" s="168" t="s">
        <v>78</v>
      </c>
      <c r="E60" s="288">
        <v>59</v>
      </c>
      <c r="F60" s="288">
        <v>8</v>
      </c>
      <c r="G60" s="288">
        <v>9</v>
      </c>
      <c r="H60" s="288">
        <v>10</v>
      </c>
      <c r="I60" s="288">
        <v>11</v>
      </c>
      <c r="J60" s="288">
        <v>5</v>
      </c>
      <c r="K60" s="288">
        <v>14</v>
      </c>
      <c r="L60" s="288">
        <v>2</v>
      </c>
    </row>
    <row r="61" spans="1:12" ht="13.8" thickBot="1" x14ac:dyDescent="0.3">
      <c r="A61" s="633"/>
      <c r="B61" s="630"/>
      <c r="C61" s="630"/>
      <c r="D61" s="168" t="s">
        <v>7</v>
      </c>
      <c r="E61" s="288">
        <v>35</v>
      </c>
      <c r="F61" s="288">
        <v>7</v>
      </c>
      <c r="G61" s="288">
        <v>8</v>
      </c>
      <c r="H61" s="288">
        <v>8</v>
      </c>
      <c r="I61" s="288">
        <v>3</v>
      </c>
      <c r="J61" s="288">
        <v>3</v>
      </c>
      <c r="K61" s="288">
        <v>6</v>
      </c>
      <c r="L61" s="288">
        <v>0</v>
      </c>
    </row>
    <row r="62" spans="1:12" ht="13.8" thickBot="1" x14ac:dyDescent="0.3">
      <c r="A62" s="633"/>
      <c r="B62" s="630"/>
      <c r="C62" s="630"/>
      <c r="D62" s="168" t="s">
        <v>4</v>
      </c>
      <c r="E62" s="288">
        <v>24</v>
      </c>
      <c r="F62" s="288">
        <v>1</v>
      </c>
      <c r="G62" s="288">
        <v>1</v>
      </c>
      <c r="H62" s="288">
        <v>2</v>
      </c>
      <c r="I62" s="288">
        <v>8</v>
      </c>
      <c r="J62" s="288">
        <v>2</v>
      </c>
      <c r="K62" s="288">
        <v>8</v>
      </c>
      <c r="L62" s="288">
        <v>2</v>
      </c>
    </row>
    <row r="63" spans="1:12" ht="13.8" thickBot="1" x14ac:dyDescent="0.3">
      <c r="A63" s="633"/>
      <c r="B63" s="630"/>
      <c r="C63" s="630"/>
      <c r="D63" s="168" t="s">
        <v>5</v>
      </c>
      <c r="E63" s="169">
        <v>0</v>
      </c>
      <c r="F63" s="169">
        <v>0</v>
      </c>
      <c r="G63" s="169">
        <v>0</v>
      </c>
      <c r="H63" s="169">
        <v>0</v>
      </c>
      <c r="I63" s="169">
        <v>0</v>
      </c>
      <c r="J63" s="169">
        <v>0</v>
      </c>
      <c r="K63" s="169">
        <v>0</v>
      </c>
      <c r="L63" s="169">
        <v>0</v>
      </c>
    </row>
    <row r="64" spans="1:12" ht="13.8" thickBot="1" x14ac:dyDescent="0.3">
      <c r="A64" s="633"/>
      <c r="B64" s="631"/>
      <c r="C64" s="631"/>
      <c r="D64" s="168" t="s">
        <v>6</v>
      </c>
      <c r="E64" s="169">
        <v>0</v>
      </c>
      <c r="F64" s="169">
        <v>0</v>
      </c>
      <c r="G64" s="169">
        <v>0</v>
      </c>
      <c r="H64" s="169">
        <v>0</v>
      </c>
      <c r="I64" s="169">
        <v>0</v>
      </c>
      <c r="J64" s="169">
        <v>0</v>
      </c>
      <c r="K64" s="169">
        <v>0</v>
      </c>
      <c r="L64" s="169">
        <v>0</v>
      </c>
    </row>
    <row r="65" spans="1:12" ht="27" thickBot="1" x14ac:dyDescent="0.3">
      <c r="A65" s="633"/>
      <c r="B65" s="629" t="s">
        <v>89</v>
      </c>
      <c r="C65" s="629">
        <v>2013</v>
      </c>
      <c r="D65" s="168" t="s">
        <v>78</v>
      </c>
      <c r="E65" s="169">
        <v>4</v>
      </c>
      <c r="F65" s="169">
        <v>0</v>
      </c>
      <c r="G65" s="169">
        <v>1</v>
      </c>
      <c r="H65" s="169">
        <v>2</v>
      </c>
      <c r="I65" s="169">
        <v>1</v>
      </c>
      <c r="J65" s="169">
        <v>0</v>
      </c>
      <c r="K65" s="169">
        <v>0</v>
      </c>
      <c r="L65" s="169">
        <v>0</v>
      </c>
    </row>
    <row r="66" spans="1:12" ht="13.8" thickBot="1" x14ac:dyDescent="0.3">
      <c r="A66" s="633"/>
      <c r="B66" s="630"/>
      <c r="C66" s="630"/>
      <c r="D66" s="168" t="s">
        <v>7</v>
      </c>
      <c r="E66" s="169">
        <v>0</v>
      </c>
      <c r="F66" s="169">
        <v>0</v>
      </c>
      <c r="G66" s="169">
        <v>0</v>
      </c>
      <c r="H66" s="169">
        <v>0</v>
      </c>
      <c r="I66" s="169">
        <v>0</v>
      </c>
      <c r="J66" s="169">
        <v>0</v>
      </c>
      <c r="K66" s="169">
        <v>0</v>
      </c>
      <c r="L66" s="169">
        <v>0</v>
      </c>
    </row>
    <row r="67" spans="1:12" ht="13.8" thickBot="1" x14ac:dyDescent="0.3">
      <c r="A67" s="633"/>
      <c r="B67" s="630"/>
      <c r="C67" s="630"/>
      <c r="D67" s="168" t="s">
        <v>4</v>
      </c>
      <c r="E67" s="169">
        <v>2</v>
      </c>
      <c r="F67" s="169">
        <v>0</v>
      </c>
      <c r="G67" s="169">
        <v>0</v>
      </c>
      <c r="H67" s="169">
        <v>1</v>
      </c>
      <c r="I67" s="169">
        <v>1</v>
      </c>
      <c r="J67" s="169">
        <v>0</v>
      </c>
      <c r="K67" s="169">
        <v>0</v>
      </c>
      <c r="L67" s="169">
        <v>0</v>
      </c>
    </row>
    <row r="68" spans="1:12" ht="13.8" thickBot="1" x14ac:dyDescent="0.3">
      <c r="A68" s="633"/>
      <c r="B68" s="630"/>
      <c r="C68" s="630"/>
      <c r="D68" s="168" t="s">
        <v>5</v>
      </c>
      <c r="E68" s="169">
        <v>2</v>
      </c>
      <c r="F68" s="169">
        <v>0</v>
      </c>
      <c r="G68" s="169">
        <v>1</v>
      </c>
      <c r="H68" s="169">
        <v>1</v>
      </c>
      <c r="I68" s="169">
        <v>0</v>
      </c>
      <c r="J68" s="169">
        <v>0</v>
      </c>
      <c r="K68" s="169">
        <v>0</v>
      </c>
      <c r="L68" s="169">
        <v>0</v>
      </c>
    </row>
    <row r="69" spans="1:12" ht="13.8" thickBot="1" x14ac:dyDescent="0.3">
      <c r="A69" s="633"/>
      <c r="B69" s="630"/>
      <c r="C69" s="631"/>
      <c r="D69" s="168" t="s">
        <v>6</v>
      </c>
      <c r="E69" s="169">
        <v>0</v>
      </c>
      <c r="F69" s="169">
        <v>0</v>
      </c>
      <c r="G69" s="169">
        <v>0</v>
      </c>
      <c r="H69" s="169">
        <v>0</v>
      </c>
      <c r="I69" s="169">
        <v>0</v>
      </c>
      <c r="J69" s="169">
        <v>0</v>
      </c>
      <c r="K69" s="169">
        <v>0</v>
      </c>
      <c r="L69" s="169">
        <v>0</v>
      </c>
    </row>
    <row r="70" spans="1:12" ht="27" thickBot="1" x14ac:dyDescent="0.3">
      <c r="A70" s="633"/>
      <c r="B70" s="630"/>
      <c r="C70" s="629">
        <v>2014</v>
      </c>
      <c r="D70" s="168" t="s">
        <v>78</v>
      </c>
      <c r="E70" s="169">
        <v>4</v>
      </c>
      <c r="F70" s="169">
        <v>1</v>
      </c>
      <c r="G70" s="169">
        <v>0</v>
      </c>
      <c r="H70" s="169">
        <v>0</v>
      </c>
      <c r="I70" s="169">
        <v>3</v>
      </c>
      <c r="J70" s="169">
        <v>0</v>
      </c>
      <c r="K70" s="169">
        <v>0</v>
      </c>
      <c r="L70" s="169">
        <v>0</v>
      </c>
    </row>
    <row r="71" spans="1:12" ht="13.8" thickBot="1" x14ac:dyDescent="0.3">
      <c r="A71" s="633"/>
      <c r="B71" s="630"/>
      <c r="C71" s="630"/>
      <c r="D71" s="168" t="s">
        <v>7</v>
      </c>
      <c r="E71" s="169">
        <v>4</v>
      </c>
      <c r="F71" s="169">
        <v>1</v>
      </c>
      <c r="G71" s="169">
        <v>0</v>
      </c>
      <c r="H71" s="169">
        <v>0</v>
      </c>
      <c r="I71" s="169">
        <v>3</v>
      </c>
      <c r="J71" s="169">
        <v>0</v>
      </c>
      <c r="K71" s="169">
        <v>0</v>
      </c>
      <c r="L71" s="169">
        <v>0</v>
      </c>
    </row>
    <row r="72" spans="1:12" ht="13.8" thickBot="1" x14ac:dyDescent="0.3">
      <c r="A72" s="633"/>
      <c r="B72" s="630"/>
      <c r="C72" s="630"/>
      <c r="D72" s="168" t="s">
        <v>4</v>
      </c>
      <c r="E72" s="169">
        <v>0</v>
      </c>
      <c r="F72" s="169">
        <v>0</v>
      </c>
      <c r="G72" s="169">
        <v>0</v>
      </c>
      <c r="H72" s="169">
        <v>0</v>
      </c>
      <c r="I72" s="169">
        <v>0</v>
      </c>
      <c r="J72" s="169">
        <v>0</v>
      </c>
      <c r="K72" s="169">
        <v>0</v>
      </c>
      <c r="L72" s="169">
        <v>0</v>
      </c>
    </row>
    <row r="73" spans="1:12" ht="13.8" thickBot="1" x14ac:dyDescent="0.3">
      <c r="A73" s="633"/>
      <c r="B73" s="630"/>
      <c r="C73" s="630"/>
      <c r="D73" s="168" t="s">
        <v>5</v>
      </c>
      <c r="E73" s="169">
        <v>0</v>
      </c>
      <c r="F73" s="169">
        <v>0</v>
      </c>
      <c r="G73" s="169">
        <v>0</v>
      </c>
      <c r="H73" s="169">
        <v>0</v>
      </c>
      <c r="I73" s="169">
        <v>0</v>
      </c>
      <c r="J73" s="169">
        <v>0</v>
      </c>
      <c r="K73" s="169">
        <v>0</v>
      </c>
      <c r="L73" s="169">
        <v>0</v>
      </c>
    </row>
    <row r="74" spans="1:12" ht="13.8" thickBot="1" x14ac:dyDescent="0.3">
      <c r="A74" s="633"/>
      <c r="B74" s="630"/>
      <c r="C74" s="631"/>
      <c r="D74" s="168" t="s">
        <v>6</v>
      </c>
      <c r="E74" s="169">
        <v>0</v>
      </c>
      <c r="F74" s="169">
        <v>0</v>
      </c>
      <c r="G74" s="169">
        <v>0</v>
      </c>
      <c r="H74" s="169">
        <v>0</v>
      </c>
      <c r="I74" s="169">
        <v>0</v>
      </c>
      <c r="J74" s="169">
        <v>0</v>
      </c>
      <c r="K74" s="169">
        <v>0</v>
      </c>
      <c r="L74" s="169">
        <v>0</v>
      </c>
    </row>
    <row r="75" spans="1:12" ht="27" thickBot="1" x14ac:dyDescent="0.3">
      <c r="A75" s="633"/>
      <c r="B75" s="630"/>
      <c r="C75" s="629">
        <v>2015</v>
      </c>
      <c r="D75" s="168" t="s">
        <v>78</v>
      </c>
      <c r="E75" s="288">
        <v>0</v>
      </c>
      <c r="F75" s="288">
        <v>0</v>
      </c>
      <c r="G75" s="288">
        <v>0</v>
      </c>
      <c r="H75" s="288">
        <v>0</v>
      </c>
      <c r="I75" s="288">
        <v>0</v>
      </c>
      <c r="J75" s="288">
        <v>0</v>
      </c>
      <c r="K75" s="288">
        <v>0</v>
      </c>
      <c r="L75" s="288">
        <v>0</v>
      </c>
    </row>
    <row r="76" spans="1:12" ht="13.8" thickBot="1" x14ac:dyDescent="0.3">
      <c r="A76" s="633"/>
      <c r="B76" s="630"/>
      <c r="C76" s="630"/>
      <c r="D76" s="168" t="s">
        <v>7</v>
      </c>
      <c r="E76" s="288">
        <v>0</v>
      </c>
      <c r="F76" s="288">
        <v>0</v>
      </c>
      <c r="G76" s="288">
        <v>0</v>
      </c>
      <c r="H76" s="288">
        <v>0</v>
      </c>
      <c r="I76" s="288">
        <v>0</v>
      </c>
      <c r="J76" s="288">
        <v>0</v>
      </c>
      <c r="K76" s="288">
        <v>0</v>
      </c>
      <c r="L76" s="288">
        <v>0</v>
      </c>
    </row>
    <row r="77" spans="1:12" ht="13.8" thickBot="1" x14ac:dyDescent="0.3">
      <c r="A77" s="633"/>
      <c r="B77" s="630"/>
      <c r="C77" s="630"/>
      <c r="D77" s="168" t="s">
        <v>4</v>
      </c>
      <c r="E77" s="288">
        <v>0</v>
      </c>
      <c r="F77" s="288">
        <v>0</v>
      </c>
      <c r="G77" s="288">
        <v>0</v>
      </c>
      <c r="H77" s="288">
        <v>0</v>
      </c>
      <c r="I77" s="288">
        <v>0</v>
      </c>
      <c r="J77" s="288">
        <v>0</v>
      </c>
      <c r="K77" s="288">
        <v>0</v>
      </c>
      <c r="L77" s="288">
        <v>0</v>
      </c>
    </row>
    <row r="78" spans="1:12" ht="13.8" thickBot="1" x14ac:dyDescent="0.3">
      <c r="A78" s="633"/>
      <c r="B78" s="630"/>
      <c r="C78" s="630"/>
      <c r="D78" s="168" t="s">
        <v>5</v>
      </c>
      <c r="E78" s="169">
        <v>0</v>
      </c>
      <c r="F78" s="169">
        <v>0</v>
      </c>
      <c r="G78" s="169">
        <v>0</v>
      </c>
      <c r="H78" s="169">
        <v>0</v>
      </c>
      <c r="I78" s="169">
        <v>0</v>
      </c>
      <c r="J78" s="169">
        <v>0</v>
      </c>
      <c r="K78" s="169">
        <v>0</v>
      </c>
      <c r="L78" s="169">
        <v>0</v>
      </c>
    </row>
    <row r="79" spans="1:12" ht="13.8" thickBot="1" x14ac:dyDescent="0.3">
      <c r="A79" s="682"/>
      <c r="B79" s="631"/>
      <c r="C79" s="631"/>
      <c r="D79" s="168" t="s">
        <v>6</v>
      </c>
      <c r="E79" s="169">
        <v>0</v>
      </c>
      <c r="F79" s="169">
        <v>0</v>
      </c>
      <c r="G79" s="169">
        <v>0</v>
      </c>
      <c r="H79" s="169">
        <v>0</v>
      </c>
      <c r="I79" s="169">
        <v>0</v>
      </c>
      <c r="J79" s="169">
        <v>0</v>
      </c>
      <c r="K79" s="169">
        <v>0</v>
      </c>
      <c r="L79" s="169">
        <v>0</v>
      </c>
    </row>
    <row r="80" spans="1:12" ht="27" thickBot="1" x14ac:dyDescent="0.3">
      <c r="A80" s="632" t="s">
        <v>80</v>
      </c>
      <c r="B80" s="629" t="s">
        <v>78</v>
      </c>
      <c r="C80" s="629">
        <v>2013</v>
      </c>
      <c r="D80" s="168" t="s">
        <v>78</v>
      </c>
      <c r="E80" s="169">
        <v>1142</v>
      </c>
      <c r="F80" s="169">
        <v>137</v>
      </c>
      <c r="G80" s="169">
        <v>41</v>
      </c>
      <c r="H80" s="169">
        <v>141</v>
      </c>
      <c r="I80" s="169">
        <v>691</v>
      </c>
      <c r="J80" s="169">
        <v>15</v>
      </c>
      <c r="K80" s="169">
        <v>58</v>
      </c>
      <c r="L80" s="169">
        <v>59</v>
      </c>
    </row>
    <row r="81" spans="1:12" ht="13.8" thickBot="1" x14ac:dyDescent="0.3">
      <c r="A81" s="633"/>
      <c r="B81" s="630"/>
      <c r="C81" s="630"/>
      <c r="D81" s="168" t="s">
        <v>7</v>
      </c>
      <c r="E81" s="169">
        <v>388</v>
      </c>
      <c r="F81" s="169">
        <v>59</v>
      </c>
      <c r="G81" s="169">
        <v>11</v>
      </c>
      <c r="H81" s="169">
        <v>31</v>
      </c>
      <c r="I81" s="169">
        <v>247</v>
      </c>
      <c r="J81" s="169">
        <v>10</v>
      </c>
      <c r="K81" s="169">
        <v>15</v>
      </c>
      <c r="L81" s="169">
        <v>15</v>
      </c>
    </row>
    <row r="82" spans="1:12" ht="13.8" thickBot="1" x14ac:dyDescent="0.3">
      <c r="A82" s="633"/>
      <c r="B82" s="630"/>
      <c r="C82" s="630"/>
      <c r="D82" s="168" t="s">
        <v>4</v>
      </c>
      <c r="E82" s="169">
        <v>334</v>
      </c>
      <c r="F82" s="169">
        <v>32</v>
      </c>
      <c r="G82" s="169">
        <v>15</v>
      </c>
      <c r="H82" s="169">
        <v>30</v>
      </c>
      <c r="I82" s="169">
        <v>225</v>
      </c>
      <c r="J82" s="169">
        <v>3</v>
      </c>
      <c r="K82" s="169">
        <v>13</v>
      </c>
      <c r="L82" s="169">
        <v>16</v>
      </c>
    </row>
    <row r="83" spans="1:12" ht="13.8" thickBot="1" x14ac:dyDescent="0.3">
      <c r="A83" s="633"/>
      <c r="B83" s="630"/>
      <c r="C83" s="630"/>
      <c r="D83" s="168" t="s">
        <v>5</v>
      </c>
      <c r="E83" s="169">
        <v>177</v>
      </c>
      <c r="F83" s="169">
        <v>22</v>
      </c>
      <c r="G83" s="169">
        <v>6</v>
      </c>
      <c r="H83" s="169">
        <v>28</v>
      </c>
      <c r="I83" s="169">
        <v>88</v>
      </c>
      <c r="J83" s="169">
        <v>1</v>
      </c>
      <c r="K83" s="169">
        <v>13</v>
      </c>
      <c r="L83" s="169">
        <v>19</v>
      </c>
    </row>
    <row r="84" spans="1:12" ht="13.8" thickBot="1" x14ac:dyDescent="0.3">
      <c r="A84" s="633"/>
      <c r="B84" s="630"/>
      <c r="C84" s="631"/>
      <c r="D84" s="168" t="s">
        <v>6</v>
      </c>
      <c r="E84" s="169">
        <v>243</v>
      </c>
      <c r="F84" s="169">
        <v>24</v>
      </c>
      <c r="G84" s="169">
        <v>9</v>
      </c>
      <c r="H84" s="169">
        <v>52</v>
      </c>
      <c r="I84" s="169">
        <v>131</v>
      </c>
      <c r="J84" s="169">
        <v>1</v>
      </c>
      <c r="K84" s="169">
        <v>17</v>
      </c>
      <c r="L84" s="169">
        <v>9</v>
      </c>
    </row>
    <row r="85" spans="1:12" ht="27" thickBot="1" x14ac:dyDescent="0.3">
      <c r="A85" s="633"/>
      <c r="B85" s="630"/>
      <c r="C85" s="629">
        <v>2014</v>
      </c>
      <c r="D85" s="168" t="s">
        <v>78</v>
      </c>
      <c r="E85" s="169">
        <v>575</v>
      </c>
      <c r="F85" s="169">
        <v>58</v>
      </c>
      <c r="G85" s="169">
        <v>35</v>
      </c>
      <c r="H85" s="169">
        <v>165</v>
      </c>
      <c r="I85" s="169">
        <v>273</v>
      </c>
      <c r="J85" s="169">
        <v>17</v>
      </c>
      <c r="K85" s="169">
        <v>13</v>
      </c>
      <c r="L85" s="169">
        <v>14</v>
      </c>
    </row>
    <row r="86" spans="1:12" ht="13.8" thickBot="1" x14ac:dyDescent="0.3">
      <c r="A86" s="633"/>
      <c r="B86" s="630"/>
      <c r="C86" s="630"/>
      <c r="D86" s="168" t="s">
        <v>7</v>
      </c>
      <c r="E86" s="169">
        <v>184</v>
      </c>
      <c r="F86" s="169">
        <v>24</v>
      </c>
      <c r="G86" s="169">
        <v>11</v>
      </c>
      <c r="H86" s="169">
        <v>58</v>
      </c>
      <c r="I86" s="169">
        <v>83</v>
      </c>
      <c r="J86" s="169">
        <v>1</v>
      </c>
      <c r="K86" s="169">
        <v>0</v>
      </c>
      <c r="L86" s="169">
        <v>7</v>
      </c>
    </row>
    <row r="87" spans="1:12" ht="13.8" thickBot="1" x14ac:dyDescent="0.3">
      <c r="A87" s="633"/>
      <c r="B87" s="630"/>
      <c r="C87" s="630"/>
      <c r="D87" s="168" t="s">
        <v>4</v>
      </c>
      <c r="E87" s="169">
        <v>132</v>
      </c>
      <c r="F87" s="169">
        <v>13</v>
      </c>
      <c r="G87" s="169">
        <v>7</v>
      </c>
      <c r="H87" s="169">
        <v>42</v>
      </c>
      <c r="I87" s="169">
        <v>56</v>
      </c>
      <c r="J87" s="169">
        <v>3</v>
      </c>
      <c r="K87" s="169">
        <v>9</v>
      </c>
      <c r="L87" s="169">
        <v>2</v>
      </c>
    </row>
    <row r="88" spans="1:12" ht="13.8" thickBot="1" x14ac:dyDescent="0.3">
      <c r="A88" s="633"/>
      <c r="B88" s="630"/>
      <c r="C88" s="630"/>
      <c r="D88" s="168" t="s">
        <v>5</v>
      </c>
      <c r="E88" s="169">
        <v>131</v>
      </c>
      <c r="F88" s="169">
        <v>10</v>
      </c>
      <c r="G88" s="169">
        <v>7</v>
      </c>
      <c r="H88" s="169">
        <v>36</v>
      </c>
      <c r="I88" s="169">
        <v>67</v>
      </c>
      <c r="J88" s="169">
        <v>7</v>
      </c>
      <c r="K88" s="169">
        <v>1</v>
      </c>
      <c r="L88" s="169">
        <v>3</v>
      </c>
    </row>
    <row r="89" spans="1:12" ht="13.8" thickBot="1" x14ac:dyDescent="0.3">
      <c r="A89" s="633"/>
      <c r="B89" s="630"/>
      <c r="C89" s="631"/>
      <c r="D89" s="168" t="s">
        <v>6</v>
      </c>
      <c r="E89" s="169">
        <v>128</v>
      </c>
      <c r="F89" s="169">
        <v>11</v>
      </c>
      <c r="G89" s="169">
        <v>10</v>
      </c>
      <c r="H89" s="169">
        <v>29</v>
      </c>
      <c r="I89" s="169">
        <v>67</v>
      </c>
      <c r="J89" s="169">
        <v>6</v>
      </c>
      <c r="K89" s="169">
        <v>3</v>
      </c>
      <c r="L89" s="169">
        <v>2</v>
      </c>
    </row>
    <row r="90" spans="1:12" ht="27" thickBot="1" x14ac:dyDescent="0.3">
      <c r="A90" s="633"/>
      <c r="B90" s="630"/>
      <c r="C90" s="629">
        <v>2015</v>
      </c>
      <c r="D90" s="168" t="s">
        <v>78</v>
      </c>
      <c r="E90" s="288">
        <v>187</v>
      </c>
      <c r="F90" s="288">
        <v>13</v>
      </c>
      <c r="G90" s="288">
        <v>17</v>
      </c>
      <c r="H90" s="288">
        <v>37</v>
      </c>
      <c r="I90" s="288">
        <v>108</v>
      </c>
      <c r="J90" s="288">
        <v>5</v>
      </c>
      <c r="K90" s="288">
        <v>4</v>
      </c>
      <c r="L90" s="288">
        <v>3</v>
      </c>
    </row>
    <row r="91" spans="1:12" ht="13.8" thickBot="1" x14ac:dyDescent="0.3">
      <c r="A91" s="633"/>
      <c r="B91" s="630"/>
      <c r="C91" s="630"/>
      <c r="D91" s="168" t="s">
        <v>7</v>
      </c>
      <c r="E91" s="288">
        <v>105</v>
      </c>
      <c r="F91" s="288">
        <v>7</v>
      </c>
      <c r="G91" s="288">
        <v>9</v>
      </c>
      <c r="H91" s="288">
        <v>17</v>
      </c>
      <c r="I91" s="288">
        <v>67</v>
      </c>
      <c r="J91" s="288">
        <v>4</v>
      </c>
      <c r="K91" s="288">
        <v>1</v>
      </c>
      <c r="L91" s="288">
        <v>0</v>
      </c>
    </row>
    <row r="92" spans="1:12" ht="13.8" thickBot="1" x14ac:dyDescent="0.3">
      <c r="A92" s="633"/>
      <c r="B92" s="630"/>
      <c r="C92" s="630"/>
      <c r="D92" s="168" t="s">
        <v>4</v>
      </c>
      <c r="E92" s="288">
        <v>82</v>
      </c>
      <c r="F92" s="288">
        <v>6</v>
      </c>
      <c r="G92" s="288">
        <v>8</v>
      </c>
      <c r="H92" s="288">
        <v>20</v>
      </c>
      <c r="I92" s="288">
        <v>41</v>
      </c>
      <c r="J92" s="288">
        <v>1</v>
      </c>
      <c r="K92" s="288">
        <v>3</v>
      </c>
      <c r="L92" s="288">
        <v>3</v>
      </c>
    </row>
    <row r="93" spans="1:12" ht="13.8" thickBot="1" x14ac:dyDescent="0.3">
      <c r="A93" s="633"/>
      <c r="B93" s="630"/>
      <c r="C93" s="630"/>
      <c r="D93" s="168" t="s">
        <v>5</v>
      </c>
      <c r="E93" s="169">
        <v>0</v>
      </c>
      <c r="F93" s="169">
        <v>0</v>
      </c>
      <c r="G93" s="169">
        <v>0</v>
      </c>
      <c r="H93" s="169">
        <v>0</v>
      </c>
      <c r="I93" s="169">
        <v>0</v>
      </c>
      <c r="J93" s="169">
        <v>0</v>
      </c>
      <c r="K93" s="169">
        <v>0</v>
      </c>
      <c r="L93" s="169">
        <v>0</v>
      </c>
    </row>
    <row r="94" spans="1:12" ht="13.8" thickBot="1" x14ac:dyDescent="0.3">
      <c r="A94" s="633"/>
      <c r="B94" s="631"/>
      <c r="C94" s="631"/>
      <c r="D94" s="168" t="s">
        <v>6</v>
      </c>
      <c r="E94" s="169">
        <v>0</v>
      </c>
      <c r="F94" s="169">
        <v>0</v>
      </c>
      <c r="G94" s="169">
        <v>0</v>
      </c>
      <c r="H94" s="169">
        <v>0</v>
      </c>
      <c r="I94" s="169">
        <v>0</v>
      </c>
      <c r="J94" s="169">
        <v>0</v>
      </c>
      <c r="K94" s="169">
        <v>0</v>
      </c>
      <c r="L94" s="169">
        <v>0</v>
      </c>
    </row>
    <row r="95" spans="1:12" ht="27" thickBot="1" x14ac:dyDescent="0.3">
      <c r="A95" s="633"/>
      <c r="B95" s="629" t="s">
        <v>81</v>
      </c>
      <c r="C95" s="629">
        <v>2013</v>
      </c>
      <c r="D95" s="168" t="s">
        <v>78</v>
      </c>
      <c r="E95" s="169">
        <v>122</v>
      </c>
      <c r="F95" s="169">
        <v>18</v>
      </c>
      <c r="G95" s="169">
        <v>1</v>
      </c>
      <c r="H95" s="169">
        <v>7</v>
      </c>
      <c r="I95" s="169">
        <v>78</v>
      </c>
      <c r="J95" s="169">
        <v>3</v>
      </c>
      <c r="K95" s="169">
        <v>12</v>
      </c>
      <c r="L95" s="169">
        <v>3</v>
      </c>
    </row>
    <row r="96" spans="1:12" ht="13.8" thickBot="1" x14ac:dyDescent="0.3">
      <c r="A96" s="633"/>
      <c r="B96" s="630"/>
      <c r="C96" s="630"/>
      <c r="D96" s="168" t="s">
        <v>7</v>
      </c>
      <c r="E96" s="169">
        <v>32</v>
      </c>
      <c r="F96" s="169">
        <v>4</v>
      </c>
      <c r="G96" s="169">
        <v>1</v>
      </c>
      <c r="H96" s="169">
        <v>4</v>
      </c>
      <c r="I96" s="169">
        <v>19</v>
      </c>
      <c r="J96" s="169">
        <v>2</v>
      </c>
      <c r="K96" s="169">
        <v>2</v>
      </c>
      <c r="L96" s="169">
        <v>0</v>
      </c>
    </row>
    <row r="97" spans="1:12" ht="13.8" thickBot="1" x14ac:dyDescent="0.3">
      <c r="A97" s="633"/>
      <c r="B97" s="630"/>
      <c r="C97" s="630"/>
      <c r="D97" s="168" t="s">
        <v>4</v>
      </c>
      <c r="E97" s="169">
        <v>43</v>
      </c>
      <c r="F97" s="169">
        <v>8</v>
      </c>
      <c r="G97" s="169">
        <v>0</v>
      </c>
      <c r="H97" s="169">
        <v>1</v>
      </c>
      <c r="I97" s="169">
        <v>29</v>
      </c>
      <c r="J97" s="169">
        <v>1</v>
      </c>
      <c r="K97" s="169">
        <v>3</v>
      </c>
      <c r="L97" s="169">
        <v>1</v>
      </c>
    </row>
    <row r="98" spans="1:12" ht="13.8" thickBot="1" x14ac:dyDescent="0.3">
      <c r="A98" s="633"/>
      <c r="B98" s="630"/>
      <c r="C98" s="630"/>
      <c r="D98" s="168" t="s">
        <v>5</v>
      </c>
      <c r="E98" s="169">
        <v>22</v>
      </c>
      <c r="F98" s="169">
        <v>3</v>
      </c>
      <c r="G98" s="169">
        <v>0</v>
      </c>
      <c r="H98" s="169">
        <v>1</v>
      </c>
      <c r="I98" s="169">
        <v>14</v>
      </c>
      <c r="J98" s="169">
        <v>0</v>
      </c>
      <c r="K98" s="169">
        <v>3</v>
      </c>
      <c r="L98" s="169">
        <v>1</v>
      </c>
    </row>
    <row r="99" spans="1:12" ht="13.8" thickBot="1" x14ac:dyDescent="0.3">
      <c r="A99" s="633"/>
      <c r="B99" s="630"/>
      <c r="C99" s="631"/>
      <c r="D99" s="168" t="s">
        <v>6</v>
      </c>
      <c r="E99" s="169">
        <v>25</v>
      </c>
      <c r="F99" s="169">
        <v>3</v>
      </c>
      <c r="G99" s="169">
        <v>0</v>
      </c>
      <c r="H99" s="169">
        <v>1</v>
      </c>
      <c r="I99" s="169">
        <v>16</v>
      </c>
      <c r="J99" s="169">
        <v>0</v>
      </c>
      <c r="K99" s="169">
        <v>4</v>
      </c>
      <c r="L99" s="169">
        <v>1</v>
      </c>
    </row>
    <row r="100" spans="1:12" ht="27" thickBot="1" x14ac:dyDescent="0.3">
      <c r="A100" s="633"/>
      <c r="B100" s="630"/>
      <c r="C100" s="629">
        <v>2014</v>
      </c>
      <c r="D100" s="168" t="s">
        <v>78</v>
      </c>
      <c r="E100" s="169">
        <v>51</v>
      </c>
      <c r="F100" s="169">
        <v>5</v>
      </c>
      <c r="G100" s="169">
        <v>4</v>
      </c>
      <c r="H100" s="169">
        <v>8</v>
      </c>
      <c r="I100" s="169">
        <v>28</v>
      </c>
      <c r="J100" s="169">
        <v>5</v>
      </c>
      <c r="K100" s="169">
        <v>0</v>
      </c>
      <c r="L100" s="169">
        <v>1</v>
      </c>
    </row>
    <row r="101" spans="1:12" ht="13.8" thickBot="1" x14ac:dyDescent="0.3">
      <c r="A101" s="633"/>
      <c r="B101" s="630"/>
      <c r="C101" s="630"/>
      <c r="D101" s="168" t="s">
        <v>7</v>
      </c>
      <c r="E101" s="169">
        <v>14</v>
      </c>
      <c r="F101" s="169">
        <v>2</v>
      </c>
      <c r="G101" s="169">
        <v>1</v>
      </c>
      <c r="H101" s="169">
        <v>2</v>
      </c>
      <c r="I101" s="169">
        <v>9</v>
      </c>
      <c r="J101" s="169">
        <v>0</v>
      </c>
      <c r="K101" s="169">
        <v>0</v>
      </c>
      <c r="L101" s="169">
        <v>0</v>
      </c>
    </row>
    <row r="102" spans="1:12" ht="13.8" thickBot="1" x14ac:dyDescent="0.3">
      <c r="A102" s="633"/>
      <c r="B102" s="630"/>
      <c r="C102" s="630"/>
      <c r="D102" s="168" t="s">
        <v>4</v>
      </c>
      <c r="E102" s="169">
        <v>9</v>
      </c>
      <c r="F102" s="169">
        <v>1</v>
      </c>
      <c r="G102" s="169">
        <v>0</v>
      </c>
      <c r="H102" s="169">
        <v>2</v>
      </c>
      <c r="I102" s="169">
        <v>5</v>
      </c>
      <c r="J102" s="169">
        <v>1</v>
      </c>
      <c r="K102" s="169">
        <v>0</v>
      </c>
      <c r="L102" s="169">
        <v>0</v>
      </c>
    </row>
    <row r="103" spans="1:12" ht="13.8" thickBot="1" x14ac:dyDescent="0.3">
      <c r="A103" s="633"/>
      <c r="B103" s="630"/>
      <c r="C103" s="630"/>
      <c r="D103" s="168" t="s">
        <v>5</v>
      </c>
      <c r="E103" s="169">
        <v>18</v>
      </c>
      <c r="F103" s="169">
        <v>2</v>
      </c>
      <c r="G103" s="169">
        <v>1</v>
      </c>
      <c r="H103" s="169">
        <v>4</v>
      </c>
      <c r="I103" s="169">
        <v>8</v>
      </c>
      <c r="J103" s="169">
        <v>2</v>
      </c>
      <c r="K103" s="169">
        <v>0</v>
      </c>
      <c r="L103" s="169">
        <v>1</v>
      </c>
    </row>
    <row r="104" spans="1:12" ht="13.8" thickBot="1" x14ac:dyDescent="0.3">
      <c r="A104" s="633"/>
      <c r="B104" s="630"/>
      <c r="C104" s="631"/>
      <c r="D104" s="168" t="s">
        <v>6</v>
      </c>
      <c r="E104" s="169">
        <v>10</v>
      </c>
      <c r="F104" s="169">
        <v>0</v>
      </c>
      <c r="G104" s="169">
        <v>2</v>
      </c>
      <c r="H104" s="169">
        <v>0</v>
      </c>
      <c r="I104" s="169">
        <v>6</v>
      </c>
      <c r="J104" s="169">
        <v>2</v>
      </c>
      <c r="K104" s="169">
        <v>0</v>
      </c>
      <c r="L104" s="169">
        <v>0</v>
      </c>
    </row>
    <row r="105" spans="1:12" ht="27" thickBot="1" x14ac:dyDescent="0.3">
      <c r="A105" s="633"/>
      <c r="B105" s="630"/>
      <c r="C105" s="629">
        <v>2015</v>
      </c>
      <c r="D105" s="168" t="s">
        <v>78</v>
      </c>
      <c r="E105" s="288">
        <v>19</v>
      </c>
      <c r="F105" s="288">
        <v>2</v>
      </c>
      <c r="G105" s="288">
        <v>5</v>
      </c>
      <c r="H105" s="288">
        <v>3</v>
      </c>
      <c r="I105" s="288">
        <v>4</v>
      </c>
      <c r="J105" s="288">
        <v>1</v>
      </c>
      <c r="K105" s="288">
        <v>2</v>
      </c>
      <c r="L105" s="288">
        <v>2</v>
      </c>
    </row>
    <row r="106" spans="1:12" ht="13.8" thickBot="1" x14ac:dyDescent="0.3">
      <c r="A106" s="633"/>
      <c r="B106" s="630"/>
      <c r="C106" s="630"/>
      <c r="D106" s="168" t="s">
        <v>7</v>
      </c>
      <c r="E106" s="288">
        <v>9</v>
      </c>
      <c r="F106" s="288">
        <v>0</v>
      </c>
      <c r="G106" s="288">
        <v>1</v>
      </c>
      <c r="H106" s="288">
        <v>3</v>
      </c>
      <c r="I106" s="288">
        <v>4</v>
      </c>
      <c r="J106" s="288">
        <v>1</v>
      </c>
      <c r="K106" s="288">
        <v>0</v>
      </c>
      <c r="L106" s="288">
        <v>0</v>
      </c>
    </row>
    <row r="107" spans="1:12" ht="13.8" thickBot="1" x14ac:dyDescent="0.3">
      <c r="A107" s="633"/>
      <c r="B107" s="630"/>
      <c r="C107" s="630"/>
      <c r="D107" s="168" t="s">
        <v>4</v>
      </c>
      <c r="E107" s="288">
        <v>10</v>
      </c>
      <c r="F107" s="288">
        <v>2</v>
      </c>
      <c r="G107" s="288">
        <v>4</v>
      </c>
      <c r="H107" s="288">
        <v>0</v>
      </c>
      <c r="I107" s="288">
        <v>0</v>
      </c>
      <c r="J107" s="288">
        <v>0</v>
      </c>
      <c r="K107" s="288">
        <v>2</v>
      </c>
      <c r="L107" s="288">
        <v>2</v>
      </c>
    </row>
    <row r="108" spans="1:12" ht="13.8" thickBot="1" x14ac:dyDescent="0.3">
      <c r="A108" s="633"/>
      <c r="B108" s="630"/>
      <c r="C108" s="630"/>
      <c r="D108" s="168" t="s">
        <v>5</v>
      </c>
      <c r="E108" s="169">
        <v>0</v>
      </c>
      <c r="F108" s="169">
        <v>0</v>
      </c>
      <c r="G108" s="169">
        <v>0</v>
      </c>
      <c r="H108" s="169">
        <v>0</v>
      </c>
      <c r="I108" s="169">
        <v>0</v>
      </c>
      <c r="J108" s="169">
        <v>0</v>
      </c>
      <c r="K108" s="169">
        <v>0</v>
      </c>
      <c r="L108" s="169">
        <v>0</v>
      </c>
    </row>
    <row r="109" spans="1:12" ht="13.8" thickBot="1" x14ac:dyDescent="0.3">
      <c r="A109" s="633"/>
      <c r="B109" s="631"/>
      <c r="C109" s="631"/>
      <c r="D109" s="168" t="s">
        <v>6</v>
      </c>
      <c r="E109" s="169">
        <v>0</v>
      </c>
      <c r="F109" s="169">
        <v>0</v>
      </c>
      <c r="G109" s="169">
        <v>0</v>
      </c>
      <c r="H109" s="169">
        <v>0</v>
      </c>
      <c r="I109" s="169">
        <v>0</v>
      </c>
      <c r="J109" s="169">
        <v>0</v>
      </c>
      <c r="K109" s="169">
        <v>0</v>
      </c>
      <c r="L109" s="169">
        <v>0</v>
      </c>
    </row>
    <row r="110" spans="1:12" ht="27" thickBot="1" x14ac:dyDescent="0.3">
      <c r="A110" s="633"/>
      <c r="B110" s="629" t="s">
        <v>82</v>
      </c>
      <c r="C110" s="629">
        <v>2013</v>
      </c>
      <c r="D110" s="168" t="s">
        <v>78</v>
      </c>
      <c r="E110" s="169">
        <v>1000</v>
      </c>
      <c r="F110" s="169">
        <v>114</v>
      </c>
      <c r="G110" s="169">
        <v>38</v>
      </c>
      <c r="H110" s="169">
        <v>133</v>
      </c>
      <c r="I110" s="169">
        <v>604</v>
      </c>
      <c r="J110" s="169">
        <v>12</v>
      </c>
      <c r="K110" s="169">
        <v>43</v>
      </c>
      <c r="L110" s="169">
        <v>56</v>
      </c>
    </row>
    <row r="111" spans="1:12" ht="13.8" thickBot="1" x14ac:dyDescent="0.3">
      <c r="A111" s="633"/>
      <c r="B111" s="630"/>
      <c r="C111" s="630"/>
      <c r="D111" s="168" t="s">
        <v>7</v>
      </c>
      <c r="E111" s="169">
        <v>347</v>
      </c>
      <c r="F111" s="169">
        <v>53</v>
      </c>
      <c r="G111" s="169">
        <v>9</v>
      </c>
      <c r="H111" s="169">
        <v>27</v>
      </c>
      <c r="I111" s="169">
        <v>222</v>
      </c>
      <c r="J111" s="169">
        <v>8</v>
      </c>
      <c r="K111" s="169">
        <v>13</v>
      </c>
      <c r="L111" s="169">
        <v>15</v>
      </c>
    </row>
    <row r="112" spans="1:12" ht="13.8" thickBot="1" x14ac:dyDescent="0.3">
      <c r="A112" s="633"/>
      <c r="B112" s="630"/>
      <c r="C112" s="630"/>
      <c r="D112" s="168" t="s">
        <v>4</v>
      </c>
      <c r="E112" s="169">
        <v>286</v>
      </c>
      <c r="F112" s="169">
        <v>24</v>
      </c>
      <c r="G112" s="169">
        <v>15</v>
      </c>
      <c r="H112" s="169">
        <v>29</v>
      </c>
      <c r="I112" s="169">
        <v>193</v>
      </c>
      <c r="J112" s="169">
        <v>2</v>
      </c>
      <c r="K112" s="169">
        <v>8</v>
      </c>
      <c r="L112" s="169">
        <v>15</v>
      </c>
    </row>
    <row r="113" spans="1:12" ht="13.8" thickBot="1" x14ac:dyDescent="0.3">
      <c r="A113" s="633"/>
      <c r="B113" s="630"/>
      <c r="C113" s="630"/>
      <c r="D113" s="168" t="s">
        <v>5</v>
      </c>
      <c r="E113" s="169">
        <v>151</v>
      </c>
      <c r="F113" s="169">
        <v>17</v>
      </c>
      <c r="G113" s="169">
        <v>5</v>
      </c>
      <c r="H113" s="169">
        <v>26</v>
      </c>
      <c r="I113" s="169">
        <v>74</v>
      </c>
      <c r="J113" s="169">
        <v>1</v>
      </c>
      <c r="K113" s="169">
        <v>10</v>
      </c>
      <c r="L113" s="169">
        <v>18</v>
      </c>
    </row>
    <row r="114" spans="1:12" ht="13.8" thickBot="1" x14ac:dyDescent="0.3">
      <c r="A114" s="633"/>
      <c r="B114" s="630"/>
      <c r="C114" s="631"/>
      <c r="D114" s="168" t="s">
        <v>6</v>
      </c>
      <c r="E114" s="169">
        <v>216</v>
      </c>
      <c r="F114" s="169">
        <v>20</v>
      </c>
      <c r="G114" s="169">
        <v>9</v>
      </c>
      <c r="H114" s="169">
        <v>51</v>
      </c>
      <c r="I114" s="169">
        <v>115</v>
      </c>
      <c r="J114" s="169">
        <v>1</v>
      </c>
      <c r="K114" s="169">
        <v>12</v>
      </c>
      <c r="L114" s="169">
        <v>8</v>
      </c>
    </row>
    <row r="115" spans="1:12" ht="27" thickBot="1" x14ac:dyDescent="0.3">
      <c r="A115" s="633"/>
      <c r="B115" s="630"/>
      <c r="C115" s="629">
        <v>2014</v>
      </c>
      <c r="D115" s="168" t="s">
        <v>78</v>
      </c>
      <c r="E115" s="169">
        <v>508</v>
      </c>
      <c r="F115" s="169">
        <v>49</v>
      </c>
      <c r="G115" s="169">
        <v>30</v>
      </c>
      <c r="H115" s="169">
        <v>154</v>
      </c>
      <c r="I115" s="169">
        <v>240</v>
      </c>
      <c r="J115" s="169">
        <v>11</v>
      </c>
      <c r="K115" s="169">
        <v>12</v>
      </c>
      <c r="L115" s="169">
        <v>12</v>
      </c>
    </row>
    <row r="116" spans="1:12" ht="13.8" thickBot="1" x14ac:dyDescent="0.3">
      <c r="A116" s="633"/>
      <c r="B116" s="630"/>
      <c r="C116" s="630"/>
      <c r="D116" s="168" t="s">
        <v>7</v>
      </c>
      <c r="E116" s="169">
        <v>165</v>
      </c>
      <c r="F116" s="169">
        <v>21</v>
      </c>
      <c r="G116" s="169">
        <v>10</v>
      </c>
      <c r="H116" s="169">
        <v>55</v>
      </c>
      <c r="I116" s="169">
        <v>72</v>
      </c>
      <c r="J116" s="169">
        <v>1</v>
      </c>
      <c r="K116" s="169">
        <v>0</v>
      </c>
      <c r="L116" s="169">
        <v>6</v>
      </c>
    </row>
    <row r="117" spans="1:12" ht="13.8" thickBot="1" x14ac:dyDescent="0.3">
      <c r="A117" s="633"/>
      <c r="B117" s="630"/>
      <c r="C117" s="630"/>
      <c r="D117" s="168" t="s">
        <v>4</v>
      </c>
      <c r="E117" s="169">
        <v>119</v>
      </c>
      <c r="F117" s="169">
        <v>10</v>
      </c>
      <c r="G117" s="169">
        <v>7</v>
      </c>
      <c r="H117" s="169">
        <v>39</v>
      </c>
      <c r="I117" s="169">
        <v>51</v>
      </c>
      <c r="J117" s="169">
        <v>2</v>
      </c>
      <c r="K117" s="169">
        <v>8</v>
      </c>
      <c r="L117" s="169">
        <v>2</v>
      </c>
    </row>
    <row r="118" spans="1:12" ht="13.8" thickBot="1" x14ac:dyDescent="0.3">
      <c r="A118" s="633"/>
      <c r="B118" s="630"/>
      <c r="C118" s="630"/>
      <c r="D118" s="168" t="s">
        <v>5</v>
      </c>
      <c r="E118" s="169">
        <v>110</v>
      </c>
      <c r="F118" s="169">
        <v>8</v>
      </c>
      <c r="G118" s="169">
        <v>5</v>
      </c>
      <c r="H118" s="169">
        <v>32</v>
      </c>
      <c r="I118" s="169">
        <v>58</v>
      </c>
      <c r="J118" s="169">
        <v>4</v>
      </c>
      <c r="K118" s="169">
        <v>1</v>
      </c>
      <c r="L118" s="169">
        <v>2</v>
      </c>
    </row>
    <row r="119" spans="1:12" ht="13.8" thickBot="1" x14ac:dyDescent="0.3">
      <c r="A119" s="633"/>
      <c r="B119" s="630"/>
      <c r="C119" s="631"/>
      <c r="D119" s="168" t="s">
        <v>6</v>
      </c>
      <c r="E119" s="169">
        <v>114</v>
      </c>
      <c r="F119" s="169">
        <v>10</v>
      </c>
      <c r="G119" s="169">
        <v>8</v>
      </c>
      <c r="H119" s="169">
        <v>28</v>
      </c>
      <c r="I119" s="169">
        <v>59</v>
      </c>
      <c r="J119" s="169">
        <v>4</v>
      </c>
      <c r="K119" s="169">
        <v>3</v>
      </c>
      <c r="L119" s="169">
        <v>2</v>
      </c>
    </row>
    <row r="120" spans="1:12" ht="27" thickBot="1" x14ac:dyDescent="0.3">
      <c r="A120" s="633"/>
      <c r="B120" s="630"/>
      <c r="C120" s="629">
        <v>2015</v>
      </c>
      <c r="D120" s="168" t="s">
        <v>78</v>
      </c>
      <c r="E120" s="288">
        <v>162</v>
      </c>
      <c r="F120" s="288">
        <v>10</v>
      </c>
      <c r="G120" s="288">
        <v>10</v>
      </c>
      <c r="H120" s="288">
        <v>34</v>
      </c>
      <c r="I120" s="288">
        <v>104</v>
      </c>
      <c r="J120" s="288">
        <v>1</v>
      </c>
      <c r="K120" s="288">
        <v>2</v>
      </c>
      <c r="L120" s="288">
        <v>1</v>
      </c>
    </row>
    <row r="121" spans="1:12" ht="13.8" thickBot="1" x14ac:dyDescent="0.3">
      <c r="A121" s="633"/>
      <c r="B121" s="630"/>
      <c r="C121" s="630"/>
      <c r="D121" s="168" t="s">
        <v>7</v>
      </c>
      <c r="E121" s="288">
        <v>91</v>
      </c>
      <c r="F121" s="288">
        <v>7</v>
      </c>
      <c r="G121" s="288">
        <v>6</v>
      </c>
      <c r="H121" s="288">
        <v>14</v>
      </c>
      <c r="I121" s="288">
        <v>63</v>
      </c>
      <c r="J121" s="288">
        <v>0</v>
      </c>
      <c r="K121" s="288">
        <v>1</v>
      </c>
      <c r="L121" s="288">
        <v>0</v>
      </c>
    </row>
    <row r="122" spans="1:12" ht="13.8" thickBot="1" x14ac:dyDescent="0.3">
      <c r="A122" s="633"/>
      <c r="B122" s="630"/>
      <c r="C122" s="630"/>
      <c r="D122" s="168" t="s">
        <v>4</v>
      </c>
      <c r="E122" s="288">
        <v>71</v>
      </c>
      <c r="F122" s="288">
        <v>3</v>
      </c>
      <c r="G122" s="288">
        <v>4</v>
      </c>
      <c r="H122" s="288">
        <v>20</v>
      </c>
      <c r="I122" s="288">
        <v>41</v>
      </c>
      <c r="J122" s="288">
        <v>1</v>
      </c>
      <c r="K122" s="288">
        <v>1</v>
      </c>
      <c r="L122" s="288">
        <v>1</v>
      </c>
    </row>
    <row r="123" spans="1:12" ht="13.8" thickBot="1" x14ac:dyDescent="0.3">
      <c r="A123" s="633"/>
      <c r="B123" s="630"/>
      <c r="C123" s="630"/>
      <c r="D123" s="168" t="s">
        <v>5</v>
      </c>
      <c r="E123" s="169">
        <v>0</v>
      </c>
      <c r="F123" s="169">
        <v>0</v>
      </c>
      <c r="G123" s="169">
        <v>0</v>
      </c>
      <c r="H123" s="169">
        <v>0</v>
      </c>
      <c r="I123" s="169">
        <v>0</v>
      </c>
      <c r="J123" s="169">
        <v>0</v>
      </c>
      <c r="K123" s="169">
        <v>0</v>
      </c>
      <c r="L123" s="169">
        <v>0</v>
      </c>
    </row>
    <row r="124" spans="1:12" ht="13.8" thickBot="1" x14ac:dyDescent="0.3">
      <c r="A124" s="633"/>
      <c r="B124" s="631"/>
      <c r="C124" s="631"/>
      <c r="D124" s="168" t="s">
        <v>6</v>
      </c>
      <c r="E124" s="169">
        <v>0</v>
      </c>
      <c r="F124" s="169">
        <v>0</v>
      </c>
      <c r="G124" s="169">
        <v>0</v>
      </c>
      <c r="H124" s="169">
        <v>0</v>
      </c>
      <c r="I124" s="169">
        <v>0</v>
      </c>
      <c r="J124" s="169">
        <v>0</v>
      </c>
      <c r="K124" s="169">
        <v>0</v>
      </c>
      <c r="L124" s="169">
        <v>0</v>
      </c>
    </row>
    <row r="125" spans="1:12" ht="27" thickBot="1" x14ac:dyDescent="0.3">
      <c r="A125" s="633"/>
      <c r="B125" s="629" t="s">
        <v>83</v>
      </c>
      <c r="C125" s="629">
        <v>2013</v>
      </c>
      <c r="D125" s="168" t="s">
        <v>78</v>
      </c>
      <c r="E125" s="169">
        <v>20</v>
      </c>
      <c r="F125" s="169">
        <v>5</v>
      </c>
      <c r="G125" s="169">
        <v>2</v>
      </c>
      <c r="H125" s="169">
        <v>1</v>
      </c>
      <c r="I125" s="169">
        <v>9</v>
      </c>
      <c r="J125" s="169">
        <v>0</v>
      </c>
      <c r="K125" s="169">
        <v>3</v>
      </c>
      <c r="L125" s="169">
        <v>0</v>
      </c>
    </row>
    <row r="126" spans="1:12" ht="13.8" thickBot="1" x14ac:dyDescent="0.3">
      <c r="A126" s="633"/>
      <c r="B126" s="630"/>
      <c r="C126" s="630"/>
      <c r="D126" s="168" t="s">
        <v>7</v>
      </c>
      <c r="E126" s="169">
        <v>9</v>
      </c>
      <c r="F126" s="169">
        <v>2</v>
      </c>
      <c r="G126" s="169">
        <v>1</v>
      </c>
      <c r="H126" s="169">
        <v>0</v>
      </c>
      <c r="I126" s="169">
        <v>6</v>
      </c>
      <c r="J126" s="169">
        <v>0</v>
      </c>
      <c r="K126" s="169">
        <v>0</v>
      </c>
      <c r="L126" s="169">
        <v>0</v>
      </c>
    </row>
    <row r="127" spans="1:12" ht="13.8" thickBot="1" x14ac:dyDescent="0.3">
      <c r="A127" s="633"/>
      <c r="B127" s="630"/>
      <c r="C127" s="630"/>
      <c r="D127" s="168" t="s">
        <v>4</v>
      </c>
      <c r="E127" s="169">
        <v>5</v>
      </c>
      <c r="F127" s="169">
        <v>0</v>
      </c>
      <c r="G127" s="169">
        <v>0</v>
      </c>
      <c r="H127" s="169">
        <v>0</v>
      </c>
      <c r="I127" s="169">
        <v>3</v>
      </c>
      <c r="J127" s="169">
        <v>0</v>
      </c>
      <c r="K127" s="169">
        <v>2</v>
      </c>
      <c r="L127" s="169">
        <v>0</v>
      </c>
    </row>
    <row r="128" spans="1:12" ht="13.8" thickBot="1" x14ac:dyDescent="0.3">
      <c r="A128" s="633"/>
      <c r="B128" s="630"/>
      <c r="C128" s="630"/>
      <c r="D128" s="168" t="s">
        <v>5</v>
      </c>
      <c r="E128" s="169">
        <v>4</v>
      </c>
      <c r="F128" s="169">
        <v>2</v>
      </c>
      <c r="G128" s="169">
        <v>1</v>
      </c>
      <c r="H128" s="169">
        <v>1</v>
      </c>
      <c r="I128" s="169">
        <v>0</v>
      </c>
      <c r="J128" s="169">
        <v>0</v>
      </c>
      <c r="K128" s="169">
        <v>0</v>
      </c>
      <c r="L128" s="169">
        <v>0</v>
      </c>
    </row>
    <row r="129" spans="1:12" ht="13.8" thickBot="1" x14ac:dyDescent="0.3">
      <c r="A129" s="633"/>
      <c r="B129" s="630"/>
      <c r="C129" s="631"/>
      <c r="D129" s="168" t="s">
        <v>6</v>
      </c>
      <c r="E129" s="169">
        <v>2</v>
      </c>
      <c r="F129" s="169">
        <v>1</v>
      </c>
      <c r="G129" s="169">
        <v>0</v>
      </c>
      <c r="H129" s="169">
        <v>0</v>
      </c>
      <c r="I129" s="169">
        <v>0</v>
      </c>
      <c r="J129" s="169">
        <v>0</v>
      </c>
      <c r="K129" s="169">
        <v>1</v>
      </c>
      <c r="L129" s="169">
        <v>0</v>
      </c>
    </row>
    <row r="130" spans="1:12" ht="27" thickBot="1" x14ac:dyDescent="0.3">
      <c r="A130" s="633"/>
      <c r="B130" s="630"/>
      <c r="C130" s="629">
        <v>2014</v>
      </c>
      <c r="D130" s="168" t="s">
        <v>78</v>
      </c>
      <c r="E130" s="169">
        <v>16</v>
      </c>
      <c r="F130" s="169">
        <v>4</v>
      </c>
      <c r="G130" s="169">
        <v>1</v>
      </c>
      <c r="H130" s="169">
        <v>3</v>
      </c>
      <c r="I130" s="169">
        <v>5</v>
      </c>
      <c r="J130" s="169">
        <v>1</v>
      </c>
      <c r="K130" s="169">
        <v>1</v>
      </c>
      <c r="L130" s="169">
        <v>1</v>
      </c>
    </row>
    <row r="131" spans="1:12" ht="13.8" thickBot="1" x14ac:dyDescent="0.3">
      <c r="A131" s="633"/>
      <c r="B131" s="630"/>
      <c r="C131" s="630"/>
      <c r="D131" s="168" t="s">
        <v>7</v>
      </c>
      <c r="E131" s="169">
        <v>5</v>
      </c>
      <c r="F131" s="169">
        <v>1</v>
      </c>
      <c r="G131" s="169">
        <v>0</v>
      </c>
      <c r="H131" s="169">
        <v>1</v>
      </c>
      <c r="I131" s="169">
        <v>2</v>
      </c>
      <c r="J131" s="169">
        <v>0</v>
      </c>
      <c r="K131" s="169">
        <v>0</v>
      </c>
      <c r="L131" s="169">
        <v>1</v>
      </c>
    </row>
    <row r="132" spans="1:12" ht="13.8" thickBot="1" x14ac:dyDescent="0.3">
      <c r="A132" s="633"/>
      <c r="B132" s="630"/>
      <c r="C132" s="630"/>
      <c r="D132" s="168" t="s">
        <v>4</v>
      </c>
      <c r="E132" s="169">
        <v>4</v>
      </c>
      <c r="F132" s="169">
        <v>2</v>
      </c>
      <c r="G132" s="169">
        <v>0</v>
      </c>
      <c r="H132" s="169">
        <v>1</v>
      </c>
      <c r="I132" s="169">
        <v>0</v>
      </c>
      <c r="J132" s="169">
        <v>0</v>
      </c>
      <c r="K132" s="169">
        <v>1</v>
      </c>
      <c r="L132" s="169">
        <v>0</v>
      </c>
    </row>
    <row r="133" spans="1:12" ht="13.8" thickBot="1" x14ac:dyDescent="0.3">
      <c r="A133" s="633"/>
      <c r="B133" s="630"/>
      <c r="C133" s="630"/>
      <c r="D133" s="168" t="s">
        <v>5</v>
      </c>
      <c r="E133" s="169">
        <v>3</v>
      </c>
      <c r="F133" s="169">
        <v>0</v>
      </c>
      <c r="G133" s="169">
        <v>1</v>
      </c>
      <c r="H133" s="169">
        <v>0</v>
      </c>
      <c r="I133" s="169">
        <v>1</v>
      </c>
      <c r="J133" s="169">
        <v>1</v>
      </c>
      <c r="K133" s="169">
        <v>0</v>
      </c>
      <c r="L133" s="169">
        <v>0</v>
      </c>
    </row>
    <row r="134" spans="1:12" ht="13.8" thickBot="1" x14ac:dyDescent="0.3">
      <c r="A134" s="633"/>
      <c r="B134" s="630"/>
      <c r="C134" s="631"/>
      <c r="D134" s="168" t="s">
        <v>6</v>
      </c>
      <c r="E134" s="169">
        <v>4</v>
      </c>
      <c r="F134" s="169">
        <v>1</v>
      </c>
      <c r="G134" s="169">
        <v>0</v>
      </c>
      <c r="H134" s="169">
        <v>1</v>
      </c>
      <c r="I134" s="169">
        <v>2</v>
      </c>
      <c r="J134" s="169">
        <v>0</v>
      </c>
      <c r="K134" s="169">
        <v>0</v>
      </c>
      <c r="L134" s="169">
        <v>0</v>
      </c>
    </row>
    <row r="135" spans="1:12" ht="27" thickBot="1" x14ac:dyDescent="0.3">
      <c r="A135" s="633"/>
      <c r="B135" s="630"/>
      <c r="C135" s="629">
        <v>2015</v>
      </c>
      <c r="D135" s="168" t="s">
        <v>78</v>
      </c>
      <c r="E135" s="288">
        <v>6</v>
      </c>
      <c r="F135" s="288">
        <v>1</v>
      </c>
      <c r="G135" s="288">
        <v>2</v>
      </c>
      <c r="H135" s="288">
        <v>0</v>
      </c>
      <c r="I135" s="288">
        <v>0</v>
      </c>
      <c r="J135" s="288">
        <v>3</v>
      </c>
      <c r="K135" s="288">
        <v>0</v>
      </c>
      <c r="L135" s="288">
        <v>0</v>
      </c>
    </row>
    <row r="136" spans="1:12" ht="13.8" thickBot="1" x14ac:dyDescent="0.3">
      <c r="A136" s="633"/>
      <c r="B136" s="630"/>
      <c r="C136" s="630"/>
      <c r="D136" s="168" t="s">
        <v>7</v>
      </c>
      <c r="E136" s="288">
        <v>5</v>
      </c>
      <c r="F136" s="288">
        <v>0</v>
      </c>
      <c r="G136" s="288">
        <v>2</v>
      </c>
      <c r="H136" s="288">
        <v>0</v>
      </c>
      <c r="I136" s="288">
        <v>0</v>
      </c>
      <c r="J136" s="288">
        <v>3</v>
      </c>
      <c r="K136" s="288">
        <v>0</v>
      </c>
      <c r="L136" s="288">
        <v>0</v>
      </c>
    </row>
    <row r="137" spans="1:12" ht="13.8" thickBot="1" x14ac:dyDescent="0.3">
      <c r="A137" s="633"/>
      <c r="B137" s="630"/>
      <c r="C137" s="630"/>
      <c r="D137" s="168" t="s">
        <v>4</v>
      </c>
      <c r="E137" s="288">
        <v>1</v>
      </c>
      <c r="F137" s="288">
        <v>1</v>
      </c>
      <c r="G137" s="288">
        <v>0</v>
      </c>
      <c r="H137" s="288">
        <v>0</v>
      </c>
      <c r="I137" s="288">
        <v>0</v>
      </c>
      <c r="J137" s="288">
        <v>0</v>
      </c>
      <c r="K137" s="288">
        <v>0</v>
      </c>
      <c r="L137" s="288">
        <v>0</v>
      </c>
    </row>
    <row r="138" spans="1:12" ht="13.8" thickBot="1" x14ac:dyDescent="0.3">
      <c r="A138" s="633"/>
      <c r="B138" s="630"/>
      <c r="C138" s="630"/>
      <c r="D138" s="168" t="s">
        <v>5</v>
      </c>
      <c r="E138" s="169">
        <v>0</v>
      </c>
      <c r="F138" s="169">
        <v>0</v>
      </c>
      <c r="G138" s="169">
        <v>0</v>
      </c>
      <c r="H138" s="169">
        <v>0</v>
      </c>
      <c r="I138" s="169">
        <v>0</v>
      </c>
      <c r="J138" s="169">
        <v>0</v>
      </c>
      <c r="K138" s="169">
        <v>0</v>
      </c>
      <c r="L138" s="169">
        <v>0</v>
      </c>
    </row>
    <row r="139" spans="1:12" ht="13.8" thickBot="1" x14ac:dyDescent="0.3">
      <c r="A139" s="633"/>
      <c r="B139" s="631"/>
      <c r="C139" s="631"/>
      <c r="D139" s="168" t="s">
        <v>6</v>
      </c>
      <c r="E139" s="169">
        <v>0</v>
      </c>
      <c r="F139" s="169">
        <v>0</v>
      </c>
      <c r="G139" s="169">
        <v>0</v>
      </c>
      <c r="H139" s="169">
        <v>0</v>
      </c>
      <c r="I139" s="169">
        <v>0</v>
      </c>
      <c r="J139" s="169">
        <v>0</v>
      </c>
      <c r="K139" s="169">
        <v>0</v>
      </c>
      <c r="L139" s="169">
        <v>0</v>
      </c>
    </row>
    <row r="140" spans="1:12" ht="27" thickBot="1" x14ac:dyDescent="0.3">
      <c r="A140" s="633"/>
      <c r="B140" s="629" t="s">
        <v>89</v>
      </c>
      <c r="C140" s="629">
        <v>2013</v>
      </c>
      <c r="D140" s="168" t="s">
        <v>78</v>
      </c>
      <c r="E140" s="169">
        <v>0</v>
      </c>
      <c r="F140" s="169">
        <v>0</v>
      </c>
      <c r="G140" s="169">
        <v>0</v>
      </c>
      <c r="H140" s="169">
        <v>0</v>
      </c>
      <c r="I140" s="169">
        <v>0</v>
      </c>
      <c r="J140" s="169">
        <v>0</v>
      </c>
      <c r="K140" s="169">
        <v>0</v>
      </c>
      <c r="L140" s="169">
        <v>0</v>
      </c>
    </row>
    <row r="141" spans="1:12" ht="13.8" thickBot="1" x14ac:dyDescent="0.3">
      <c r="A141" s="633"/>
      <c r="B141" s="630"/>
      <c r="C141" s="630"/>
      <c r="D141" s="168" t="s">
        <v>7</v>
      </c>
      <c r="E141" s="169">
        <v>0</v>
      </c>
      <c r="F141" s="169">
        <v>0</v>
      </c>
      <c r="G141" s="169">
        <v>0</v>
      </c>
      <c r="H141" s="169">
        <v>0</v>
      </c>
      <c r="I141" s="169">
        <v>0</v>
      </c>
      <c r="J141" s="169">
        <v>0</v>
      </c>
      <c r="K141" s="169">
        <v>0</v>
      </c>
      <c r="L141" s="169">
        <v>0</v>
      </c>
    </row>
    <row r="142" spans="1:12" ht="13.8" thickBot="1" x14ac:dyDescent="0.3">
      <c r="A142" s="633"/>
      <c r="B142" s="630"/>
      <c r="C142" s="630"/>
      <c r="D142" s="168" t="s">
        <v>4</v>
      </c>
      <c r="E142" s="169">
        <v>0</v>
      </c>
      <c r="F142" s="169">
        <v>0</v>
      </c>
      <c r="G142" s="169">
        <v>0</v>
      </c>
      <c r="H142" s="169">
        <v>0</v>
      </c>
      <c r="I142" s="169">
        <v>0</v>
      </c>
      <c r="J142" s="169">
        <v>0</v>
      </c>
      <c r="K142" s="169">
        <v>0</v>
      </c>
      <c r="L142" s="169">
        <v>0</v>
      </c>
    </row>
    <row r="143" spans="1:12" ht="13.8" thickBot="1" x14ac:dyDescent="0.3">
      <c r="A143" s="633"/>
      <c r="B143" s="630"/>
      <c r="C143" s="630"/>
      <c r="D143" s="168" t="s">
        <v>5</v>
      </c>
      <c r="E143" s="169">
        <v>0</v>
      </c>
      <c r="F143" s="169">
        <v>0</v>
      </c>
      <c r="G143" s="169">
        <v>0</v>
      </c>
      <c r="H143" s="169">
        <v>0</v>
      </c>
      <c r="I143" s="169">
        <v>0</v>
      </c>
      <c r="J143" s="169">
        <v>0</v>
      </c>
      <c r="K143" s="169">
        <v>0</v>
      </c>
      <c r="L143" s="169">
        <v>0</v>
      </c>
    </row>
    <row r="144" spans="1:12" ht="13.8" thickBot="1" x14ac:dyDescent="0.3">
      <c r="A144" s="633"/>
      <c r="B144" s="630"/>
      <c r="C144" s="631"/>
      <c r="D144" s="168" t="s">
        <v>6</v>
      </c>
      <c r="E144" s="169">
        <v>0</v>
      </c>
      <c r="F144" s="169">
        <v>0</v>
      </c>
      <c r="G144" s="169">
        <v>0</v>
      </c>
      <c r="H144" s="169">
        <v>0</v>
      </c>
      <c r="I144" s="169">
        <v>0</v>
      </c>
      <c r="J144" s="169">
        <v>0</v>
      </c>
      <c r="K144" s="169">
        <v>0</v>
      </c>
      <c r="L144" s="169">
        <v>0</v>
      </c>
    </row>
    <row r="145" spans="1:12" ht="27" thickBot="1" x14ac:dyDescent="0.3">
      <c r="A145" s="633"/>
      <c r="B145" s="630"/>
      <c r="C145" s="629">
        <v>2014</v>
      </c>
      <c r="D145" s="168" t="s">
        <v>78</v>
      </c>
      <c r="E145" s="169">
        <v>0</v>
      </c>
      <c r="F145" s="169">
        <v>0</v>
      </c>
      <c r="G145" s="169">
        <v>0</v>
      </c>
      <c r="H145" s="169">
        <v>0</v>
      </c>
      <c r="I145" s="169">
        <v>0</v>
      </c>
      <c r="J145" s="169">
        <v>0</v>
      </c>
      <c r="K145" s="169">
        <v>0</v>
      </c>
      <c r="L145" s="169">
        <v>0</v>
      </c>
    </row>
    <row r="146" spans="1:12" ht="13.8" thickBot="1" x14ac:dyDescent="0.3">
      <c r="A146" s="633"/>
      <c r="B146" s="630"/>
      <c r="C146" s="630"/>
      <c r="D146" s="168" t="s">
        <v>7</v>
      </c>
      <c r="E146" s="169">
        <v>0</v>
      </c>
      <c r="F146" s="169">
        <v>0</v>
      </c>
      <c r="G146" s="169">
        <v>0</v>
      </c>
      <c r="H146" s="169">
        <v>0</v>
      </c>
      <c r="I146" s="169">
        <v>0</v>
      </c>
      <c r="J146" s="169">
        <v>0</v>
      </c>
      <c r="K146" s="169">
        <v>0</v>
      </c>
      <c r="L146" s="169">
        <v>0</v>
      </c>
    </row>
    <row r="147" spans="1:12" ht="13.8" thickBot="1" x14ac:dyDescent="0.3">
      <c r="A147" s="633"/>
      <c r="B147" s="630"/>
      <c r="C147" s="630"/>
      <c r="D147" s="168" t="s">
        <v>4</v>
      </c>
      <c r="E147" s="169">
        <v>0</v>
      </c>
      <c r="F147" s="169">
        <v>0</v>
      </c>
      <c r="G147" s="169">
        <v>0</v>
      </c>
      <c r="H147" s="169">
        <v>0</v>
      </c>
      <c r="I147" s="169">
        <v>0</v>
      </c>
      <c r="J147" s="169">
        <v>0</v>
      </c>
      <c r="K147" s="169">
        <v>0</v>
      </c>
      <c r="L147" s="169">
        <v>0</v>
      </c>
    </row>
    <row r="148" spans="1:12" ht="13.8" thickBot="1" x14ac:dyDescent="0.3">
      <c r="A148" s="633"/>
      <c r="B148" s="630"/>
      <c r="C148" s="630"/>
      <c r="D148" s="168" t="s">
        <v>5</v>
      </c>
      <c r="E148" s="169">
        <v>0</v>
      </c>
      <c r="F148" s="169">
        <v>0</v>
      </c>
      <c r="G148" s="169">
        <v>0</v>
      </c>
      <c r="H148" s="169">
        <v>0</v>
      </c>
      <c r="I148" s="169">
        <v>0</v>
      </c>
      <c r="J148" s="169">
        <v>0</v>
      </c>
      <c r="K148" s="169">
        <v>0</v>
      </c>
      <c r="L148" s="169">
        <v>0</v>
      </c>
    </row>
    <row r="149" spans="1:12" ht="13.8" thickBot="1" x14ac:dyDescent="0.3">
      <c r="A149" s="633"/>
      <c r="B149" s="630"/>
      <c r="C149" s="631"/>
      <c r="D149" s="168" t="s">
        <v>6</v>
      </c>
      <c r="E149" s="169">
        <v>0</v>
      </c>
      <c r="F149" s="169">
        <v>0</v>
      </c>
      <c r="G149" s="169">
        <v>0</v>
      </c>
      <c r="H149" s="169">
        <v>0</v>
      </c>
      <c r="I149" s="169">
        <v>0</v>
      </c>
      <c r="J149" s="169">
        <v>0</v>
      </c>
      <c r="K149" s="169">
        <v>0</v>
      </c>
      <c r="L149" s="169">
        <v>0</v>
      </c>
    </row>
    <row r="150" spans="1:12" ht="27" thickBot="1" x14ac:dyDescent="0.3">
      <c r="A150" s="633"/>
      <c r="B150" s="630"/>
      <c r="C150" s="629">
        <v>2015</v>
      </c>
      <c r="D150" s="168" t="s">
        <v>78</v>
      </c>
      <c r="E150" s="288">
        <v>0</v>
      </c>
      <c r="F150" s="288">
        <v>0</v>
      </c>
      <c r="G150" s="288">
        <v>0</v>
      </c>
      <c r="H150" s="288">
        <v>0</v>
      </c>
      <c r="I150" s="288">
        <v>0</v>
      </c>
      <c r="J150" s="288">
        <v>0</v>
      </c>
      <c r="K150" s="288">
        <v>0</v>
      </c>
      <c r="L150" s="288">
        <v>0</v>
      </c>
    </row>
    <row r="151" spans="1:12" ht="13.8" thickBot="1" x14ac:dyDescent="0.3">
      <c r="A151" s="633"/>
      <c r="B151" s="630"/>
      <c r="C151" s="630"/>
      <c r="D151" s="168" t="s">
        <v>7</v>
      </c>
      <c r="E151" s="288">
        <v>0</v>
      </c>
      <c r="F151" s="288">
        <v>0</v>
      </c>
      <c r="G151" s="288">
        <v>0</v>
      </c>
      <c r="H151" s="288">
        <v>0</v>
      </c>
      <c r="I151" s="288">
        <v>0</v>
      </c>
      <c r="J151" s="288">
        <v>0</v>
      </c>
      <c r="K151" s="288">
        <v>0</v>
      </c>
      <c r="L151" s="288">
        <v>0</v>
      </c>
    </row>
    <row r="152" spans="1:12" ht="13.8" thickBot="1" x14ac:dyDescent="0.3">
      <c r="A152" s="633"/>
      <c r="B152" s="630"/>
      <c r="C152" s="630"/>
      <c r="D152" s="168" t="s">
        <v>4</v>
      </c>
      <c r="E152" s="288">
        <v>0</v>
      </c>
      <c r="F152" s="288">
        <v>0</v>
      </c>
      <c r="G152" s="288">
        <v>0</v>
      </c>
      <c r="H152" s="288">
        <v>0</v>
      </c>
      <c r="I152" s="288">
        <v>0</v>
      </c>
      <c r="J152" s="288">
        <v>0</v>
      </c>
      <c r="K152" s="288">
        <v>0</v>
      </c>
      <c r="L152" s="288">
        <v>0</v>
      </c>
    </row>
    <row r="153" spans="1:12" ht="13.8" thickBot="1" x14ac:dyDescent="0.3">
      <c r="A153" s="633"/>
      <c r="B153" s="630"/>
      <c r="C153" s="630"/>
      <c r="D153" s="168" t="s">
        <v>5</v>
      </c>
      <c r="E153" s="169">
        <v>0</v>
      </c>
      <c r="F153" s="169">
        <v>0</v>
      </c>
      <c r="G153" s="169">
        <v>0</v>
      </c>
      <c r="H153" s="169">
        <v>0</v>
      </c>
      <c r="I153" s="169">
        <v>0</v>
      </c>
      <c r="J153" s="169">
        <v>0</v>
      </c>
      <c r="K153" s="169">
        <v>0</v>
      </c>
      <c r="L153" s="169">
        <v>0</v>
      </c>
    </row>
    <row r="154" spans="1:12" ht="13.8" thickBot="1" x14ac:dyDescent="0.3">
      <c r="A154" s="682"/>
      <c r="B154" s="631"/>
      <c r="C154" s="631"/>
      <c r="D154" s="168" t="s">
        <v>6</v>
      </c>
      <c r="E154" s="169">
        <v>0</v>
      </c>
      <c r="F154" s="169">
        <v>0</v>
      </c>
      <c r="G154" s="169">
        <v>0</v>
      </c>
      <c r="H154" s="169">
        <v>0</v>
      </c>
      <c r="I154" s="169">
        <v>0</v>
      </c>
      <c r="J154" s="169">
        <v>0</v>
      </c>
      <c r="K154" s="169">
        <v>0</v>
      </c>
      <c r="L154" s="169">
        <v>0</v>
      </c>
    </row>
    <row r="155" spans="1:12" ht="27" thickBot="1" x14ac:dyDescent="0.3">
      <c r="A155" s="632" t="s">
        <v>85</v>
      </c>
      <c r="B155" s="629" t="s">
        <v>78</v>
      </c>
      <c r="C155" s="629">
        <v>2013</v>
      </c>
      <c r="D155" s="168" t="s">
        <v>78</v>
      </c>
      <c r="E155" s="169">
        <v>86</v>
      </c>
      <c r="F155" s="169">
        <v>13</v>
      </c>
      <c r="G155" s="169">
        <v>0</v>
      </c>
      <c r="H155" s="169">
        <v>3</v>
      </c>
      <c r="I155" s="169">
        <v>22</v>
      </c>
      <c r="J155" s="169">
        <v>2</v>
      </c>
      <c r="K155" s="169">
        <v>32</v>
      </c>
      <c r="L155" s="169">
        <v>14</v>
      </c>
    </row>
    <row r="156" spans="1:12" ht="13.8" thickBot="1" x14ac:dyDescent="0.3">
      <c r="A156" s="633"/>
      <c r="B156" s="630"/>
      <c r="C156" s="630"/>
      <c r="D156" s="168" t="s">
        <v>7</v>
      </c>
      <c r="E156" s="169">
        <v>24</v>
      </c>
      <c r="F156" s="169">
        <v>4</v>
      </c>
      <c r="G156" s="169">
        <v>0</v>
      </c>
      <c r="H156" s="169">
        <v>0</v>
      </c>
      <c r="I156" s="169">
        <v>8</v>
      </c>
      <c r="J156" s="169">
        <v>0</v>
      </c>
      <c r="K156" s="169">
        <v>2</v>
      </c>
      <c r="L156" s="169">
        <v>10</v>
      </c>
    </row>
    <row r="157" spans="1:12" ht="13.8" thickBot="1" x14ac:dyDescent="0.3">
      <c r="A157" s="633"/>
      <c r="B157" s="630"/>
      <c r="C157" s="630"/>
      <c r="D157" s="168" t="s">
        <v>4</v>
      </c>
      <c r="E157" s="169">
        <v>19</v>
      </c>
      <c r="F157" s="169">
        <v>4</v>
      </c>
      <c r="G157" s="169">
        <v>0</v>
      </c>
      <c r="H157" s="169">
        <v>1</v>
      </c>
      <c r="I157" s="169">
        <v>3</v>
      </c>
      <c r="J157" s="169">
        <v>2</v>
      </c>
      <c r="K157" s="169">
        <v>8</v>
      </c>
      <c r="L157" s="169">
        <v>1</v>
      </c>
    </row>
    <row r="158" spans="1:12" ht="13.8" thickBot="1" x14ac:dyDescent="0.3">
      <c r="A158" s="633"/>
      <c r="B158" s="630"/>
      <c r="C158" s="630"/>
      <c r="D158" s="168" t="s">
        <v>5</v>
      </c>
      <c r="E158" s="169">
        <v>29</v>
      </c>
      <c r="F158" s="169">
        <v>3</v>
      </c>
      <c r="G158" s="169">
        <v>0</v>
      </c>
      <c r="H158" s="169">
        <v>2</v>
      </c>
      <c r="I158" s="169">
        <v>6</v>
      </c>
      <c r="J158" s="169">
        <v>0</v>
      </c>
      <c r="K158" s="169">
        <v>15</v>
      </c>
      <c r="L158" s="169">
        <v>3</v>
      </c>
    </row>
    <row r="159" spans="1:12" ht="13.8" thickBot="1" x14ac:dyDescent="0.3">
      <c r="A159" s="633"/>
      <c r="B159" s="630"/>
      <c r="C159" s="631"/>
      <c r="D159" s="168" t="s">
        <v>6</v>
      </c>
      <c r="E159" s="169">
        <v>14</v>
      </c>
      <c r="F159" s="169">
        <v>2</v>
      </c>
      <c r="G159" s="169">
        <v>0</v>
      </c>
      <c r="H159" s="169">
        <v>0</v>
      </c>
      <c r="I159" s="169">
        <v>5</v>
      </c>
      <c r="J159" s="169">
        <v>0</v>
      </c>
      <c r="K159" s="169">
        <v>7</v>
      </c>
      <c r="L159" s="169">
        <v>0</v>
      </c>
    </row>
    <row r="160" spans="1:12" ht="27" thickBot="1" x14ac:dyDescent="0.3">
      <c r="A160" s="633"/>
      <c r="B160" s="630"/>
      <c r="C160" s="629">
        <v>2014</v>
      </c>
      <c r="D160" s="168" t="s">
        <v>78</v>
      </c>
      <c r="E160" s="169">
        <v>40</v>
      </c>
      <c r="F160" s="169">
        <v>8</v>
      </c>
      <c r="G160" s="169">
        <v>1</v>
      </c>
      <c r="H160" s="169">
        <v>7</v>
      </c>
      <c r="I160" s="169">
        <v>21</v>
      </c>
      <c r="J160" s="169">
        <v>1</v>
      </c>
      <c r="K160" s="169">
        <v>2</v>
      </c>
      <c r="L160" s="169">
        <v>0</v>
      </c>
    </row>
    <row r="161" spans="1:12" ht="13.8" thickBot="1" x14ac:dyDescent="0.3">
      <c r="A161" s="633"/>
      <c r="B161" s="630"/>
      <c r="C161" s="630"/>
      <c r="D161" s="168" t="s">
        <v>7</v>
      </c>
      <c r="E161" s="169">
        <v>15</v>
      </c>
      <c r="F161" s="169">
        <v>4</v>
      </c>
      <c r="G161" s="169">
        <v>0</v>
      </c>
      <c r="H161" s="169">
        <v>4</v>
      </c>
      <c r="I161" s="169">
        <v>7</v>
      </c>
      <c r="J161" s="169">
        <v>0</v>
      </c>
      <c r="K161" s="169">
        <v>0</v>
      </c>
      <c r="L161" s="169">
        <v>0</v>
      </c>
    </row>
    <row r="162" spans="1:12" ht="13.8" thickBot="1" x14ac:dyDescent="0.3">
      <c r="A162" s="633"/>
      <c r="B162" s="630"/>
      <c r="C162" s="630"/>
      <c r="D162" s="168" t="s">
        <v>4</v>
      </c>
      <c r="E162" s="169">
        <v>6</v>
      </c>
      <c r="F162" s="169">
        <v>2</v>
      </c>
      <c r="G162" s="169">
        <v>0</v>
      </c>
      <c r="H162" s="169">
        <v>1</v>
      </c>
      <c r="I162" s="169">
        <v>2</v>
      </c>
      <c r="J162" s="169">
        <v>0</v>
      </c>
      <c r="K162" s="169">
        <v>1</v>
      </c>
      <c r="L162" s="169">
        <v>0</v>
      </c>
    </row>
    <row r="163" spans="1:12" ht="13.8" thickBot="1" x14ac:dyDescent="0.3">
      <c r="A163" s="633"/>
      <c r="B163" s="630"/>
      <c r="C163" s="630"/>
      <c r="D163" s="168" t="s">
        <v>5</v>
      </c>
      <c r="E163" s="169">
        <v>7</v>
      </c>
      <c r="F163" s="169">
        <v>1</v>
      </c>
      <c r="G163" s="169">
        <v>1</v>
      </c>
      <c r="H163" s="169">
        <v>0</v>
      </c>
      <c r="I163" s="169">
        <v>3</v>
      </c>
      <c r="J163" s="169">
        <v>1</v>
      </c>
      <c r="K163" s="169">
        <v>1</v>
      </c>
      <c r="L163" s="169">
        <v>0</v>
      </c>
    </row>
    <row r="164" spans="1:12" ht="13.8" thickBot="1" x14ac:dyDescent="0.3">
      <c r="A164" s="633"/>
      <c r="B164" s="630"/>
      <c r="C164" s="631"/>
      <c r="D164" s="168" t="s">
        <v>6</v>
      </c>
      <c r="E164" s="169">
        <v>12</v>
      </c>
      <c r="F164" s="169">
        <v>1</v>
      </c>
      <c r="G164" s="169">
        <v>0</v>
      </c>
      <c r="H164" s="169">
        <v>2</v>
      </c>
      <c r="I164" s="169">
        <v>9</v>
      </c>
      <c r="J164" s="169">
        <v>0</v>
      </c>
      <c r="K164" s="169">
        <v>0</v>
      </c>
      <c r="L164" s="169">
        <v>0</v>
      </c>
    </row>
    <row r="165" spans="1:12" ht="27" thickBot="1" x14ac:dyDescent="0.3">
      <c r="A165" s="633"/>
      <c r="B165" s="630"/>
      <c r="C165" s="629">
        <v>2015</v>
      </c>
      <c r="D165" s="168" t="s">
        <v>78</v>
      </c>
      <c r="E165" s="288">
        <v>24</v>
      </c>
      <c r="F165" s="288">
        <v>3</v>
      </c>
      <c r="G165" s="288">
        <v>0</v>
      </c>
      <c r="H165" s="288">
        <v>0</v>
      </c>
      <c r="I165" s="288">
        <v>11</v>
      </c>
      <c r="J165" s="288">
        <v>2</v>
      </c>
      <c r="K165" s="288">
        <v>5</v>
      </c>
      <c r="L165" s="288">
        <v>3</v>
      </c>
    </row>
    <row r="166" spans="1:12" ht="13.8" thickBot="1" x14ac:dyDescent="0.3">
      <c r="A166" s="633"/>
      <c r="B166" s="630"/>
      <c r="C166" s="630"/>
      <c r="D166" s="168" t="s">
        <v>7</v>
      </c>
      <c r="E166" s="288">
        <v>13</v>
      </c>
      <c r="F166" s="288">
        <v>2</v>
      </c>
      <c r="G166" s="288">
        <v>0</v>
      </c>
      <c r="H166" s="288">
        <v>0</v>
      </c>
      <c r="I166" s="288">
        <v>7</v>
      </c>
      <c r="J166" s="288">
        <v>1</v>
      </c>
      <c r="K166" s="288">
        <v>2</v>
      </c>
      <c r="L166" s="288">
        <v>1</v>
      </c>
    </row>
    <row r="167" spans="1:12" ht="13.8" thickBot="1" x14ac:dyDescent="0.3">
      <c r="A167" s="633"/>
      <c r="B167" s="630"/>
      <c r="C167" s="630"/>
      <c r="D167" s="168" t="s">
        <v>4</v>
      </c>
      <c r="E167" s="288">
        <v>11</v>
      </c>
      <c r="F167" s="288">
        <v>1</v>
      </c>
      <c r="G167" s="288">
        <v>0</v>
      </c>
      <c r="H167" s="288">
        <v>0</v>
      </c>
      <c r="I167" s="288">
        <v>4</v>
      </c>
      <c r="J167" s="288">
        <v>1</v>
      </c>
      <c r="K167" s="288">
        <v>3</v>
      </c>
      <c r="L167" s="288">
        <v>2</v>
      </c>
    </row>
    <row r="168" spans="1:12" ht="13.8" thickBot="1" x14ac:dyDescent="0.3">
      <c r="A168" s="633"/>
      <c r="B168" s="630"/>
      <c r="C168" s="630"/>
      <c r="D168" s="168" t="s">
        <v>5</v>
      </c>
      <c r="E168" s="169">
        <v>0</v>
      </c>
      <c r="F168" s="169">
        <v>0</v>
      </c>
      <c r="G168" s="169">
        <v>0</v>
      </c>
      <c r="H168" s="169">
        <v>0</v>
      </c>
      <c r="I168" s="169">
        <v>0</v>
      </c>
      <c r="J168" s="169">
        <v>0</v>
      </c>
      <c r="K168" s="169">
        <v>0</v>
      </c>
      <c r="L168" s="169">
        <v>0</v>
      </c>
    </row>
    <row r="169" spans="1:12" ht="13.8" thickBot="1" x14ac:dyDescent="0.3">
      <c r="A169" s="633"/>
      <c r="B169" s="631"/>
      <c r="C169" s="631"/>
      <c r="D169" s="168" t="s">
        <v>6</v>
      </c>
      <c r="E169" s="169">
        <v>0</v>
      </c>
      <c r="F169" s="169">
        <v>0</v>
      </c>
      <c r="G169" s="169">
        <v>0</v>
      </c>
      <c r="H169" s="169">
        <v>0</v>
      </c>
      <c r="I169" s="169">
        <v>0</v>
      </c>
      <c r="J169" s="169">
        <v>0</v>
      </c>
      <c r="K169" s="169">
        <v>0</v>
      </c>
      <c r="L169" s="169">
        <v>0</v>
      </c>
    </row>
    <row r="170" spans="1:12" ht="27" thickBot="1" x14ac:dyDescent="0.3">
      <c r="A170" s="633"/>
      <c r="B170" s="629" t="s">
        <v>81</v>
      </c>
      <c r="C170" s="629">
        <v>2013</v>
      </c>
      <c r="D170" s="168" t="s">
        <v>78</v>
      </c>
      <c r="E170" s="169">
        <v>18</v>
      </c>
      <c r="F170" s="169">
        <v>2</v>
      </c>
      <c r="G170" s="169">
        <v>0</v>
      </c>
      <c r="H170" s="169">
        <v>0</v>
      </c>
      <c r="I170" s="169">
        <v>5</v>
      </c>
      <c r="J170" s="169">
        <v>0</v>
      </c>
      <c r="K170" s="169">
        <v>7</v>
      </c>
      <c r="L170" s="169">
        <v>4</v>
      </c>
    </row>
    <row r="171" spans="1:12" ht="13.8" thickBot="1" x14ac:dyDescent="0.3">
      <c r="A171" s="633"/>
      <c r="B171" s="630"/>
      <c r="C171" s="630"/>
      <c r="D171" s="168" t="s">
        <v>7</v>
      </c>
      <c r="E171" s="169">
        <v>5</v>
      </c>
      <c r="F171" s="169">
        <v>1</v>
      </c>
      <c r="G171" s="169">
        <v>0</v>
      </c>
      <c r="H171" s="169">
        <v>0</v>
      </c>
      <c r="I171" s="169">
        <v>2</v>
      </c>
      <c r="J171" s="169">
        <v>0</v>
      </c>
      <c r="K171" s="169">
        <v>0</v>
      </c>
      <c r="L171" s="169">
        <v>2</v>
      </c>
    </row>
    <row r="172" spans="1:12" ht="13.8" thickBot="1" x14ac:dyDescent="0.3">
      <c r="A172" s="633"/>
      <c r="B172" s="630"/>
      <c r="C172" s="630"/>
      <c r="D172" s="168" t="s">
        <v>4</v>
      </c>
      <c r="E172" s="169">
        <v>4</v>
      </c>
      <c r="F172" s="169">
        <v>1</v>
      </c>
      <c r="G172" s="169">
        <v>0</v>
      </c>
      <c r="H172" s="169">
        <v>0</v>
      </c>
      <c r="I172" s="169">
        <v>1</v>
      </c>
      <c r="J172" s="169">
        <v>0</v>
      </c>
      <c r="K172" s="169">
        <v>2</v>
      </c>
      <c r="L172" s="169">
        <v>0</v>
      </c>
    </row>
    <row r="173" spans="1:12" ht="13.8" thickBot="1" x14ac:dyDescent="0.3">
      <c r="A173" s="633"/>
      <c r="B173" s="630"/>
      <c r="C173" s="630"/>
      <c r="D173" s="168" t="s">
        <v>5</v>
      </c>
      <c r="E173" s="169">
        <v>7</v>
      </c>
      <c r="F173" s="169">
        <v>0</v>
      </c>
      <c r="G173" s="169">
        <v>0</v>
      </c>
      <c r="H173" s="169">
        <v>0</v>
      </c>
      <c r="I173" s="169">
        <v>2</v>
      </c>
      <c r="J173" s="169">
        <v>0</v>
      </c>
      <c r="K173" s="169">
        <v>3</v>
      </c>
      <c r="L173" s="169">
        <v>2</v>
      </c>
    </row>
    <row r="174" spans="1:12" ht="13.8" thickBot="1" x14ac:dyDescent="0.3">
      <c r="A174" s="633"/>
      <c r="B174" s="630"/>
      <c r="C174" s="631"/>
      <c r="D174" s="168" t="s">
        <v>6</v>
      </c>
      <c r="E174" s="169">
        <v>2</v>
      </c>
      <c r="F174" s="169">
        <v>0</v>
      </c>
      <c r="G174" s="169">
        <v>0</v>
      </c>
      <c r="H174" s="169">
        <v>0</v>
      </c>
      <c r="I174" s="169">
        <v>0</v>
      </c>
      <c r="J174" s="169">
        <v>0</v>
      </c>
      <c r="K174" s="169">
        <v>2</v>
      </c>
      <c r="L174" s="169">
        <v>0</v>
      </c>
    </row>
    <row r="175" spans="1:12" ht="27" thickBot="1" x14ac:dyDescent="0.3">
      <c r="A175" s="633"/>
      <c r="B175" s="630"/>
      <c r="C175" s="629">
        <v>2014</v>
      </c>
      <c r="D175" s="168" t="s">
        <v>78</v>
      </c>
      <c r="E175" s="169">
        <v>8</v>
      </c>
      <c r="F175" s="169">
        <v>0</v>
      </c>
      <c r="G175" s="169">
        <v>0</v>
      </c>
      <c r="H175" s="169">
        <v>2</v>
      </c>
      <c r="I175" s="169">
        <v>6</v>
      </c>
      <c r="J175" s="169">
        <v>0</v>
      </c>
      <c r="K175" s="169">
        <v>0</v>
      </c>
      <c r="L175" s="169">
        <v>0</v>
      </c>
    </row>
    <row r="176" spans="1:12" ht="13.8" thickBot="1" x14ac:dyDescent="0.3">
      <c r="A176" s="633"/>
      <c r="B176" s="630"/>
      <c r="C176" s="630"/>
      <c r="D176" s="168" t="s">
        <v>7</v>
      </c>
      <c r="E176" s="169">
        <v>0</v>
      </c>
      <c r="F176" s="169">
        <v>0</v>
      </c>
      <c r="G176" s="169">
        <v>0</v>
      </c>
      <c r="H176" s="169">
        <v>0</v>
      </c>
      <c r="I176" s="169">
        <v>0</v>
      </c>
      <c r="J176" s="169">
        <v>0</v>
      </c>
      <c r="K176" s="169">
        <v>0</v>
      </c>
      <c r="L176" s="169">
        <v>0</v>
      </c>
    </row>
    <row r="177" spans="1:12" ht="13.8" thickBot="1" x14ac:dyDescent="0.3">
      <c r="A177" s="633"/>
      <c r="B177" s="630"/>
      <c r="C177" s="630"/>
      <c r="D177" s="168" t="s">
        <v>4</v>
      </c>
      <c r="E177" s="169">
        <v>2</v>
      </c>
      <c r="F177" s="169">
        <v>0</v>
      </c>
      <c r="G177" s="169">
        <v>0</v>
      </c>
      <c r="H177" s="169">
        <v>1</v>
      </c>
      <c r="I177" s="169">
        <v>1</v>
      </c>
      <c r="J177" s="169">
        <v>0</v>
      </c>
      <c r="K177" s="169">
        <v>0</v>
      </c>
      <c r="L177" s="169">
        <v>0</v>
      </c>
    </row>
    <row r="178" spans="1:12" ht="13.8" thickBot="1" x14ac:dyDescent="0.3">
      <c r="A178" s="633"/>
      <c r="B178" s="630"/>
      <c r="C178" s="630"/>
      <c r="D178" s="168" t="s">
        <v>5</v>
      </c>
      <c r="E178" s="169">
        <v>2</v>
      </c>
      <c r="F178" s="169">
        <v>0</v>
      </c>
      <c r="G178" s="169">
        <v>0</v>
      </c>
      <c r="H178" s="169">
        <v>0</v>
      </c>
      <c r="I178" s="169">
        <v>2</v>
      </c>
      <c r="J178" s="169">
        <v>0</v>
      </c>
      <c r="K178" s="169">
        <v>0</v>
      </c>
      <c r="L178" s="169">
        <v>0</v>
      </c>
    </row>
    <row r="179" spans="1:12" ht="13.8" thickBot="1" x14ac:dyDescent="0.3">
      <c r="A179" s="633"/>
      <c r="B179" s="630"/>
      <c r="C179" s="631"/>
      <c r="D179" s="168" t="s">
        <v>6</v>
      </c>
      <c r="E179" s="169">
        <v>4</v>
      </c>
      <c r="F179" s="169">
        <v>0</v>
      </c>
      <c r="G179" s="169">
        <v>0</v>
      </c>
      <c r="H179" s="169">
        <v>1</v>
      </c>
      <c r="I179" s="169">
        <v>3</v>
      </c>
      <c r="J179" s="169">
        <v>0</v>
      </c>
      <c r="K179" s="169">
        <v>0</v>
      </c>
      <c r="L179" s="169">
        <v>0</v>
      </c>
    </row>
    <row r="180" spans="1:12" ht="27" thickBot="1" x14ac:dyDescent="0.3">
      <c r="A180" s="633"/>
      <c r="B180" s="630"/>
      <c r="C180" s="629">
        <v>2015</v>
      </c>
      <c r="D180" s="168" t="s">
        <v>78</v>
      </c>
      <c r="E180" s="288">
        <v>6</v>
      </c>
      <c r="F180" s="288">
        <v>0</v>
      </c>
      <c r="G180" s="288">
        <v>0</v>
      </c>
      <c r="H180" s="288">
        <v>0</v>
      </c>
      <c r="I180" s="288">
        <v>3</v>
      </c>
      <c r="J180" s="288">
        <v>1</v>
      </c>
      <c r="K180" s="288">
        <v>2</v>
      </c>
      <c r="L180" s="288">
        <v>0</v>
      </c>
    </row>
    <row r="181" spans="1:12" ht="13.8" thickBot="1" x14ac:dyDescent="0.3">
      <c r="A181" s="633"/>
      <c r="B181" s="630"/>
      <c r="C181" s="630"/>
      <c r="D181" s="168" t="s">
        <v>7</v>
      </c>
      <c r="E181" s="288">
        <v>3</v>
      </c>
      <c r="F181" s="288">
        <v>0</v>
      </c>
      <c r="G181" s="288">
        <v>0</v>
      </c>
      <c r="H181" s="288">
        <v>0</v>
      </c>
      <c r="I181" s="288">
        <v>3</v>
      </c>
      <c r="J181" s="288">
        <v>0</v>
      </c>
      <c r="K181" s="288">
        <v>0</v>
      </c>
      <c r="L181" s="288">
        <v>0</v>
      </c>
    </row>
    <row r="182" spans="1:12" ht="13.8" thickBot="1" x14ac:dyDescent="0.3">
      <c r="A182" s="633"/>
      <c r="B182" s="630"/>
      <c r="C182" s="630"/>
      <c r="D182" s="168" t="s">
        <v>4</v>
      </c>
      <c r="E182" s="288">
        <v>3</v>
      </c>
      <c r="F182" s="288">
        <v>0</v>
      </c>
      <c r="G182" s="288">
        <v>0</v>
      </c>
      <c r="H182" s="288">
        <v>0</v>
      </c>
      <c r="I182" s="288">
        <v>0</v>
      </c>
      <c r="J182" s="288">
        <v>1</v>
      </c>
      <c r="K182" s="288">
        <v>2</v>
      </c>
      <c r="L182" s="288">
        <v>0</v>
      </c>
    </row>
    <row r="183" spans="1:12" ht="13.8" thickBot="1" x14ac:dyDescent="0.3">
      <c r="A183" s="633"/>
      <c r="B183" s="630"/>
      <c r="C183" s="630"/>
      <c r="D183" s="168" t="s">
        <v>5</v>
      </c>
      <c r="E183" s="169">
        <v>0</v>
      </c>
      <c r="F183" s="169">
        <v>0</v>
      </c>
      <c r="G183" s="169">
        <v>0</v>
      </c>
      <c r="H183" s="169">
        <v>0</v>
      </c>
      <c r="I183" s="169">
        <v>0</v>
      </c>
      <c r="J183" s="169">
        <v>0</v>
      </c>
      <c r="K183" s="169">
        <v>0</v>
      </c>
      <c r="L183" s="169">
        <v>0</v>
      </c>
    </row>
    <row r="184" spans="1:12" ht="13.8" thickBot="1" x14ac:dyDescent="0.3">
      <c r="A184" s="633"/>
      <c r="B184" s="631"/>
      <c r="C184" s="631"/>
      <c r="D184" s="168" t="s">
        <v>6</v>
      </c>
      <c r="E184" s="169">
        <v>0</v>
      </c>
      <c r="F184" s="169">
        <v>0</v>
      </c>
      <c r="G184" s="169">
        <v>0</v>
      </c>
      <c r="H184" s="169">
        <v>0</v>
      </c>
      <c r="I184" s="169">
        <v>0</v>
      </c>
      <c r="J184" s="169">
        <v>0</v>
      </c>
      <c r="K184" s="169">
        <v>0</v>
      </c>
      <c r="L184" s="169">
        <v>0</v>
      </c>
    </row>
    <row r="185" spans="1:12" ht="27" thickBot="1" x14ac:dyDescent="0.3">
      <c r="A185" s="633"/>
      <c r="B185" s="629" t="s">
        <v>82</v>
      </c>
      <c r="C185" s="629">
        <v>2013</v>
      </c>
      <c r="D185" s="168" t="s">
        <v>78</v>
      </c>
      <c r="E185" s="169">
        <v>60</v>
      </c>
      <c r="F185" s="169">
        <v>10</v>
      </c>
      <c r="G185" s="169">
        <v>0</v>
      </c>
      <c r="H185" s="169">
        <v>3</v>
      </c>
      <c r="I185" s="169">
        <v>16</v>
      </c>
      <c r="J185" s="169">
        <v>2</v>
      </c>
      <c r="K185" s="169">
        <v>19</v>
      </c>
      <c r="L185" s="169">
        <v>10</v>
      </c>
    </row>
    <row r="186" spans="1:12" ht="13.8" thickBot="1" x14ac:dyDescent="0.3">
      <c r="A186" s="633"/>
      <c r="B186" s="630"/>
      <c r="C186" s="630"/>
      <c r="D186" s="168" t="s">
        <v>7</v>
      </c>
      <c r="E186" s="169">
        <v>18</v>
      </c>
      <c r="F186" s="169">
        <v>3</v>
      </c>
      <c r="G186" s="169">
        <v>0</v>
      </c>
      <c r="H186" s="169">
        <v>0</v>
      </c>
      <c r="I186" s="169">
        <v>5</v>
      </c>
      <c r="J186" s="169">
        <v>0</v>
      </c>
      <c r="K186" s="169">
        <v>2</v>
      </c>
      <c r="L186" s="169">
        <v>8</v>
      </c>
    </row>
    <row r="187" spans="1:12" ht="13.8" thickBot="1" x14ac:dyDescent="0.3">
      <c r="A187" s="633"/>
      <c r="B187" s="630"/>
      <c r="C187" s="630"/>
      <c r="D187" s="168" t="s">
        <v>4</v>
      </c>
      <c r="E187" s="169">
        <v>14</v>
      </c>
      <c r="F187" s="169">
        <v>3</v>
      </c>
      <c r="G187" s="169">
        <v>0</v>
      </c>
      <c r="H187" s="169">
        <v>1</v>
      </c>
      <c r="I187" s="169">
        <v>2</v>
      </c>
      <c r="J187" s="169">
        <v>2</v>
      </c>
      <c r="K187" s="169">
        <v>5</v>
      </c>
      <c r="L187" s="169">
        <v>1</v>
      </c>
    </row>
    <row r="188" spans="1:12" ht="13.8" thickBot="1" x14ac:dyDescent="0.3">
      <c r="A188" s="633"/>
      <c r="B188" s="630"/>
      <c r="C188" s="630"/>
      <c r="D188" s="168" t="s">
        <v>5</v>
      </c>
      <c r="E188" s="169">
        <v>18</v>
      </c>
      <c r="F188" s="169">
        <v>2</v>
      </c>
      <c r="G188" s="169">
        <v>0</v>
      </c>
      <c r="H188" s="169">
        <v>2</v>
      </c>
      <c r="I188" s="169">
        <v>4</v>
      </c>
      <c r="J188" s="169">
        <v>0</v>
      </c>
      <c r="K188" s="169">
        <v>9</v>
      </c>
      <c r="L188" s="169">
        <v>1</v>
      </c>
    </row>
    <row r="189" spans="1:12" ht="13.8" thickBot="1" x14ac:dyDescent="0.3">
      <c r="A189" s="633"/>
      <c r="B189" s="630"/>
      <c r="C189" s="631"/>
      <c r="D189" s="168" t="s">
        <v>6</v>
      </c>
      <c r="E189" s="169">
        <v>10</v>
      </c>
      <c r="F189" s="169">
        <v>2</v>
      </c>
      <c r="G189" s="169">
        <v>0</v>
      </c>
      <c r="H189" s="169">
        <v>0</v>
      </c>
      <c r="I189" s="169">
        <v>5</v>
      </c>
      <c r="J189" s="169">
        <v>0</v>
      </c>
      <c r="K189" s="169">
        <v>3</v>
      </c>
      <c r="L189" s="169">
        <v>0</v>
      </c>
    </row>
    <row r="190" spans="1:12" ht="27" thickBot="1" x14ac:dyDescent="0.3">
      <c r="A190" s="633"/>
      <c r="B190" s="630"/>
      <c r="C190" s="629">
        <v>2014</v>
      </c>
      <c r="D190" s="168" t="s">
        <v>78</v>
      </c>
      <c r="E190" s="169">
        <v>29</v>
      </c>
      <c r="F190" s="169">
        <v>7</v>
      </c>
      <c r="G190" s="169">
        <v>0</v>
      </c>
      <c r="H190" s="169">
        <v>5</v>
      </c>
      <c r="I190" s="169">
        <v>15</v>
      </c>
      <c r="J190" s="169">
        <v>0</v>
      </c>
      <c r="K190" s="169">
        <v>2</v>
      </c>
      <c r="L190" s="169">
        <v>0</v>
      </c>
    </row>
    <row r="191" spans="1:12" ht="13.8" thickBot="1" x14ac:dyDescent="0.3">
      <c r="A191" s="633"/>
      <c r="B191" s="630"/>
      <c r="C191" s="630"/>
      <c r="D191" s="168" t="s">
        <v>7</v>
      </c>
      <c r="E191" s="169">
        <v>15</v>
      </c>
      <c r="F191" s="169">
        <v>4</v>
      </c>
      <c r="G191" s="169">
        <v>0</v>
      </c>
      <c r="H191" s="169">
        <v>4</v>
      </c>
      <c r="I191" s="169">
        <v>7</v>
      </c>
      <c r="J191" s="169">
        <v>0</v>
      </c>
      <c r="K191" s="169">
        <v>0</v>
      </c>
      <c r="L191" s="169">
        <v>0</v>
      </c>
    </row>
    <row r="192" spans="1:12" ht="13.8" thickBot="1" x14ac:dyDescent="0.3">
      <c r="A192" s="633"/>
      <c r="B192" s="630"/>
      <c r="C192" s="630"/>
      <c r="D192" s="168" t="s">
        <v>4</v>
      </c>
      <c r="E192" s="169">
        <v>4</v>
      </c>
      <c r="F192" s="169">
        <v>2</v>
      </c>
      <c r="G192" s="169">
        <v>0</v>
      </c>
      <c r="H192" s="169">
        <v>0</v>
      </c>
      <c r="I192" s="169">
        <v>1</v>
      </c>
      <c r="J192" s="169">
        <v>0</v>
      </c>
      <c r="K192" s="169">
        <v>1</v>
      </c>
      <c r="L192" s="169">
        <v>0</v>
      </c>
    </row>
    <row r="193" spans="1:12" ht="13.8" thickBot="1" x14ac:dyDescent="0.3">
      <c r="A193" s="633"/>
      <c r="B193" s="630"/>
      <c r="C193" s="630"/>
      <c r="D193" s="168" t="s">
        <v>5</v>
      </c>
      <c r="E193" s="169">
        <v>2</v>
      </c>
      <c r="F193" s="169">
        <v>0</v>
      </c>
      <c r="G193" s="169">
        <v>0</v>
      </c>
      <c r="H193" s="169">
        <v>0</v>
      </c>
      <c r="I193" s="169">
        <v>1</v>
      </c>
      <c r="J193" s="169">
        <v>0</v>
      </c>
      <c r="K193" s="169">
        <v>1</v>
      </c>
      <c r="L193" s="169">
        <v>0</v>
      </c>
    </row>
    <row r="194" spans="1:12" ht="13.8" thickBot="1" x14ac:dyDescent="0.3">
      <c r="A194" s="633"/>
      <c r="B194" s="630"/>
      <c r="C194" s="631"/>
      <c r="D194" s="168" t="s">
        <v>6</v>
      </c>
      <c r="E194" s="169">
        <v>8</v>
      </c>
      <c r="F194" s="169">
        <v>1</v>
      </c>
      <c r="G194" s="169">
        <v>0</v>
      </c>
      <c r="H194" s="169">
        <v>1</v>
      </c>
      <c r="I194" s="169">
        <v>6</v>
      </c>
      <c r="J194" s="169">
        <v>0</v>
      </c>
      <c r="K194" s="169">
        <v>0</v>
      </c>
      <c r="L194" s="169">
        <v>0</v>
      </c>
    </row>
    <row r="195" spans="1:12" ht="27" thickBot="1" x14ac:dyDescent="0.3">
      <c r="A195" s="633"/>
      <c r="B195" s="630"/>
      <c r="C195" s="629">
        <v>2015</v>
      </c>
      <c r="D195" s="168" t="s">
        <v>78</v>
      </c>
      <c r="E195" s="288">
        <v>13</v>
      </c>
      <c r="F195" s="288">
        <v>2</v>
      </c>
      <c r="G195" s="288">
        <v>0</v>
      </c>
      <c r="H195" s="288">
        <v>0</v>
      </c>
      <c r="I195" s="288">
        <v>7</v>
      </c>
      <c r="J195" s="288">
        <v>1</v>
      </c>
      <c r="K195" s="288">
        <v>1</v>
      </c>
      <c r="L195" s="288">
        <v>2</v>
      </c>
    </row>
    <row r="196" spans="1:12" ht="13.8" thickBot="1" x14ac:dyDescent="0.3">
      <c r="A196" s="633"/>
      <c r="B196" s="630"/>
      <c r="C196" s="630"/>
      <c r="D196" s="168" t="s">
        <v>7</v>
      </c>
      <c r="E196" s="288">
        <v>7</v>
      </c>
      <c r="F196" s="288">
        <v>2</v>
      </c>
      <c r="G196" s="288">
        <v>0</v>
      </c>
      <c r="H196" s="288">
        <v>0</v>
      </c>
      <c r="I196" s="288">
        <v>3</v>
      </c>
      <c r="J196" s="288">
        <v>1</v>
      </c>
      <c r="K196" s="288">
        <v>1</v>
      </c>
      <c r="L196" s="288">
        <v>0</v>
      </c>
    </row>
    <row r="197" spans="1:12" ht="13.8" thickBot="1" x14ac:dyDescent="0.3">
      <c r="A197" s="633"/>
      <c r="B197" s="630"/>
      <c r="C197" s="630"/>
      <c r="D197" s="168" t="s">
        <v>4</v>
      </c>
      <c r="E197" s="288">
        <v>6</v>
      </c>
      <c r="F197" s="288">
        <v>0</v>
      </c>
      <c r="G197" s="288">
        <v>0</v>
      </c>
      <c r="H197" s="288">
        <v>0</v>
      </c>
      <c r="I197" s="288">
        <v>4</v>
      </c>
      <c r="J197" s="288">
        <v>0</v>
      </c>
      <c r="K197" s="288">
        <v>0</v>
      </c>
      <c r="L197" s="288">
        <v>2</v>
      </c>
    </row>
    <row r="198" spans="1:12" ht="13.8" thickBot="1" x14ac:dyDescent="0.3">
      <c r="A198" s="633"/>
      <c r="B198" s="630"/>
      <c r="C198" s="630"/>
      <c r="D198" s="168" t="s">
        <v>5</v>
      </c>
      <c r="E198" s="169">
        <v>0</v>
      </c>
      <c r="F198" s="169">
        <v>0</v>
      </c>
      <c r="G198" s="169">
        <v>0</v>
      </c>
      <c r="H198" s="169">
        <v>0</v>
      </c>
      <c r="I198" s="169">
        <v>0</v>
      </c>
      <c r="J198" s="169">
        <v>0</v>
      </c>
      <c r="K198" s="169">
        <v>0</v>
      </c>
      <c r="L198" s="169">
        <v>0</v>
      </c>
    </row>
    <row r="199" spans="1:12" ht="13.8" thickBot="1" x14ac:dyDescent="0.3">
      <c r="A199" s="633"/>
      <c r="B199" s="631"/>
      <c r="C199" s="631"/>
      <c r="D199" s="168" t="s">
        <v>6</v>
      </c>
      <c r="E199" s="169">
        <v>0</v>
      </c>
      <c r="F199" s="169">
        <v>0</v>
      </c>
      <c r="G199" s="169">
        <v>0</v>
      </c>
      <c r="H199" s="169">
        <v>0</v>
      </c>
      <c r="I199" s="169">
        <v>0</v>
      </c>
      <c r="J199" s="169">
        <v>0</v>
      </c>
      <c r="K199" s="169">
        <v>0</v>
      </c>
      <c r="L199" s="169">
        <v>0</v>
      </c>
    </row>
    <row r="200" spans="1:12" ht="27" thickBot="1" x14ac:dyDescent="0.3">
      <c r="A200" s="633"/>
      <c r="B200" s="629" t="s">
        <v>83</v>
      </c>
      <c r="C200" s="629">
        <v>2013</v>
      </c>
      <c r="D200" s="168" t="s">
        <v>78</v>
      </c>
      <c r="E200" s="169">
        <v>8</v>
      </c>
      <c r="F200" s="169">
        <v>1</v>
      </c>
      <c r="G200" s="169">
        <v>0</v>
      </c>
      <c r="H200" s="169">
        <v>0</v>
      </c>
      <c r="I200" s="169">
        <v>1</v>
      </c>
      <c r="J200" s="169">
        <v>0</v>
      </c>
      <c r="K200" s="169">
        <v>6</v>
      </c>
      <c r="L200" s="169">
        <v>0</v>
      </c>
    </row>
    <row r="201" spans="1:12" ht="13.8" thickBot="1" x14ac:dyDescent="0.3">
      <c r="A201" s="633"/>
      <c r="B201" s="630"/>
      <c r="C201" s="630"/>
      <c r="D201" s="168" t="s">
        <v>7</v>
      </c>
      <c r="E201" s="169">
        <v>1</v>
      </c>
      <c r="F201" s="169">
        <v>0</v>
      </c>
      <c r="G201" s="169">
        <v>0</v>
      </c>
      <c r="H201" s="169">
        <v>0</v>
      </c>
      <c r="I201" s="169">
        <v>1</v>
      </c>
      <c r="J201" s="169">
        <v>0</v>
      </c>
      <c r="K201" s="169">
        <v>0</v>
      </c>
      <c r="L201" s="169">
        <v>0</v>
      </c>
    </row>
    <row r="202" spans="1:12" ht="13.8" thickBot="1" x14ac:dyDescent="0.3">
      <c r="A202" s="633"/>
      <c r="B202" s="630"/>
      <c r="C202" s="630"/>
      <c r="D202" s="168" t="s">
        <v>4</v>
      </c>
      <c r="E202" s="169">
        <v>1</v>
      </c>
      <c r="F202" s="169">
        <v>0</v>
      </c>
      <c r="G202" s="169">
        <v>0</v>
      </c>
      <c r="H202" s="169">
        <v>0</v>
      </c>
      <c r="I202" s="169">
        <v>0</v>
      </c>
      <c r="J202" s="169">
        <v>0</v>
      </c>
      <c r="K202" s="169">
        <v>1</v>
      </c>
      <c r="L202" s="169">
        <v>0</v>
      </c>
    </row>
    <row r="203" spans="1:12" ht="13.8" thickBot="1" x14ac:dyDescent="0.3">
      <c r="A203" s="633"/>
      <c r="B203" s="630"/>
      <c r="C203" s="630"/>
      <c r="D203" s="168" t="s">
        <v>5</v>
      </c>
      <c r="E203" s="169">
        <v>4</v>
      </c>
      <c r="F203" s="169">
        <v>1</v>
      </c>
      <c r="G203" s="169">
        <v>0</v>
      </c>
      <c r="H203" s="169">
        <v>0</v>
      </c>
      <c r="I203" s="169">
        <v>0</v>
      </c>
      <c r="J203" s="169">
        <v>0</v>
      </c>
      <c r="K203" s="169">
        <v>3</v>
      </c>
      <c r="L203" s="169">
        <v>0</v>
      </c>
    </row>
    <row r="204" spans="1:12" ht="13.8" thickBot="1" x14ac:dyDescent="0.3">
      <c r="A204" s="633"/>
      <c r="B204" s="630"/>
      <c r="C204" s="631"/>
      <c r="D204" s="168" t="s">
        <v>6</v>
      </c>
      <c r="E204" s="169">
        <v>2</v>
      </c>
      <c r="F204" s="169">
        <v>0</v>
      </c>
      <c r="G204" s="169">
        <v>0</v>
      </c>
      <c r="H204" s="169">
        <v>0</v>
      </c>
      <c r="I204" s="169">
        <v>0</v>
      </c>
      <c r="J204" s="169">
        <v>0</v>
      </c>
      <c r="K204" s="169">
        <v>2</v>
      </c>
      <c r="L204" s="169">
        <v>0</v>
      </c>
    </row>
    <row r="205" spans="1:12" ht="27" thickBot="1" x14ac:dyDescent="0.3">
      <c r="A205" s="633"/>
      <c r="B205" s="630"/>
      <c r="C205" s="629">
        <v>2014</v>
      </c>
      <c r="D205" s="168" t="s">
        <v>78</v>
      </c>
      <c r="E205" s="169">
        <v>2</v>
      </c>
      <c r="F205" s="169">
        <v>1</v>
      </c>
      <c r="G205" s="169">
        <v>1</v>
      </c>
      <c r="H205" s="169">
        <v>0</v>
      </c>
      <c r="I205" s="169">
        <v>0</v>
      </c>
      <c r="J205" s="169">
        <v>0</v>
      </c>
      <c r="K205" s="169">
        <v>0</v>
      </c>
      <c r="L205" s="169">
        <v>0</v>
      </c>
    </row>
    <row r="206" spans="1:12" ht="13.8" thickBot="1" x14ac:dyDescent="0.3">
      <c r="A206" s="633"/>
      <c r="B206" s="630"/>
      <c r="C206" s="630"/>
      <c r="D206" s="168" t="s">
        <v>7</v>
      </c>
      <c r="E206" s="169">
        <v>0</v>
      </c>
      <c r="F206" s="169">
        <v>0</v>
      </c>
      <c r="G206" s="169">
        <v>0</v>
      </c>
      <c r="H206" s="169">
        <v>0</v>
      </c>
      <c r="I206" s="169">
        <v>0</v>
      </c>
      <c r="J206" s="169">
        <v>0</v>
      </c>
      <c r="K206" s="169">
        <v>0</v>
      </c>
      <c r="L206" s="169">
        <v>0</v>
      </c>
    </row>
    <row r="207" spans="1:12" ht="13.8" thickBot="1" x14ac:dyDescent="0.3">
      <c r="A207" s="633"/>
      <c r="B207" s="630"/>
      <c r="C207" s="630"/>
      <c r="D207" s="168" t="s">
        <v>4</v>
      </c>
      <c r="E207" s="169">
        <v>0</v>
      </c>
      <c r="F207" s="169">
        <v>0</v>
      </c>
      <c r="G207" s="169">
        <v>0</v>
      </c>
      <c r="H207" s="169">
        <v>0</v>
      </c>
      <c r="I207" s="169">
        <v>0</v>
      </c>
      <c r="J207" s="169">
        <v>0</v>
      </c>
      <c r="K207" s="169">
        <v>0</v>
      </c>
      <c r="L207" s="169">
        <v>0</v>
      </c>
    </row>
    <row r="208" spans="1:12" ht="13.8" thickBot="1" x14ac:dyDescent="0.3">
      <c r="A208" s="633"/>
      <c r="B208" s="630"/>
      <c r="C208" s="630"/>
      <c r="D208" s="168" t="s">
        <v>5</v>
      </c>
      <c r="E208" s="169">
        <v>2</v>
      </c>
      <c r="F208" s="169">
        <v>1</v>
      </c>
      <c r="G208" s="169">
        <v>1</v>
      </c>
      <c r="H208" s="169">
        <v>0</v>
      </c>
      <c r="I208" s="169">
        <v>0</v>
      </c>
      <c r="J208" s="169">
        <v>0</v>
      </c>
      <c r="K208" s="169">
        <v>0</v>
      </c>
      <c r="L208" s="169">
        <v>0</v>
      </c>
    </row>
    <row r="209" spans="1:12" ht="13.8" thickBot="1" x14ac:dyDescent="0.3">
      <c r="A209" s="633"/>
      <c r="B209" s="630"/>
      <c r="C209" s="631"/>
      <c r="D209" s="168" t="s">
        <v>6</v>
      </c>
      <c r="E209" s="169">
        <v>0</v>
      </c>
      <c r="F209" s="169">
        <v>0</v>
      </c>
      <c r="G209" s="169">
        <v>0</v>
      </c>
      <c r="H209" s="169">
        <v>0</v>
      </c>
      <c r="I209" s="169">
        <v>0</v>
      </c>
      <c r="J209" s="169">
        <v>0</v>
      </c>
      <c r="K209" s="169">
        <v>0</v>
      </c>
      <c r="L209" s="169">
        <v>0</v>
      </c>
    </row>
    <row r="210" spans="1:12" ht="27" thickBot="1" x14ac:dyDescent="0.3">
      <c r="A210" s="633"/>
      <c r="B210" s="630"/>
      <c r="C210" s="629">
        <v>2015</v>
      </c>
      <c r="D210" s="168" t="s">
        <v>78</v>
      </c>
      <c r="E210" s="288">
        <v>5</v>
      </c>
      <c r="F210" s="288">
        <v>1</v>
      </c>
      <c r="G210" s="288">
        <v>0</v>
      </c>
      <c r="H210" s="288">
        <v>0</v>
      </c>
      <c r="I210" s="288">
        <v>1</v>
      </c>
      <c r="J210" s="288">
        <v>0</v>
      </c>
      <c r="K210" s="288">
        <v>2</v>
      </c>
      <c r="L210" s="288">
        <v>1</v>
      </c>
    </row>
    <row r="211" spans="1:12" ht="13.8" thickBot="1" x14ac:dyDescent="0.3">
      <c r="A211" s="633"/>
      <c r="B211" s="630"/>
      <c r="C211" s="630"/>
      <c r="D211" s="168" t="s">
        <v>7</v>
      </c>
      <c r="E211" s="288">
        <v>3</v>
      </c>
      <c r="F211" s="288">
        <v>0</v>
      </c>
      <c r="G211" s="288">
        <v>0</v>
      </c>
      <c r="H211" s="288">
        <v>0</v>
      </c>
      <c r="I211" s="288">
        <v>1</v>
      </c>
      <c r="J211" s="288">
        <v>0</v>
      </c>
      <c r="K211" s="288">
        <v>1</v>
      </c>
      <c r="L211" s="288">
        <v>1</v>
      </c>
    </row>
    <row r="212" spans="1:12" ht="13.8" thickBot="1" x14ac:dyDescent="0.3">
      <c r="A212" s="633"/>
      <c r="B212" s="630"/>
      <c r="C212" s="630"/>
      <c r="D212" s="168" t="s">
        <v>4</v>
      </c>
      <c r="E212" s="288">
        <v>2</v>
      </c>
      <c r="F212" s="288">
        <v>1</v>
      </c>
      <c r="G212" s="288">
        <v>0</v>
      </c>
      <c r="H212" s="288">
        <v>0</v>
      </c>
      <c r="I212" s="288">
        <v>0</v>
      </c>
      <c r="J212" s="288">
        <v>0</v>
      </c>
      <c r="K212" s="288">
        <v>1</v>
      </c>
      <c r="L212" s="288">
        <v>0</v>
      </c>
    </row>
    <row r="213" spans="1:12" ht="13.8" thickBot="1" x14ac:dyDescent="0.3">
      <c r="A213" s="633"/>
      <c r="B213" s="630"/>
      <c r="C213" s="630"/>
      <c r="D213" s="168" t="s">
        <v>5</v>
      </c>
      <c r="E213" s="169">
        <v>0</v>
      </c>
      <c r="F213" s="169">
        <v>0</v>
      </c>
      <c r="G213" s="169">
        <v>0</v>
      </c>
      <c r="H213" s="169">
        <v>0</v>
      </c>
      <c r="I213" s="169">
        <v>0</v>
      </c>
      <c r="J213" s="169">
        <v>0</v>
      </c>
      <c r="K213" s="169">
        <v>0</v>
      </c>
      <c r="L213" s="169">
        <v>0</v>
      </c>
    </row>
    <row r="214" spans="1:12" ht="13.8" thickBot="1" x14ac:dyDescent="0.3">
      <c r="A214" s="633"/>
      <c r="B214" s="631"/>
      <c r="C214" s="631"/>
      <c r="D214" s="168" t="s">
        <v>6</v>
      </c>
      <c r="E214" s="169">
        <v>0</v>
      </c>
      <c r="F214" s="169">
        <v>0</v>
      </c>
      <c r="G214" s="169">
        <v>0</v>
      </c>
      <c r="H214" s="169">
        <v>0</v>
      </c>
      <c r="I214" s="169">
        <v>0</v>
      </c>
      <c r="J214" s="169">
        <v>0</v>
      </c>
      <c r="K214" s="169">
        <v>0</v>
      </c>
      <c r="L214" s="169">
        <v>0</v>
      </c>
    </row>
    <row r="215" spans="1:12" ht="27" thickBot="1" x14ac:dyDescent="0.3">
      <c r="A215" s="633"/>
      <c r="B215" s="629" t="s">
        <v>89</v>
      </c>
      <c r="C215" s="629">
        <v>2013</v>
      </c>
      <c r="D215" s="168" t="s">
        <v>78</v>
      </c>
      <c r="E215" s="169">
        <v>0</v>
      </c>
      <c r="F215" s="169">
        <v>0</v>
      </c>
      <c r="G215" s="169">
        <v>0</v>
      </c>
      <c r="H215" s="169">
        <v>0</v>
      </c>
      <c r="I215" s="169">
        <v>0</v>
      </c>
      <c r="J215" s="169">
        <v>0</v>
      </c>
      <c r="K215" s="169">
        <v>0</v>
      </c>
      <c r="L215" s="169">
        <v>0</v>
      </c>
    </row>
    <row r="216" spans="1:12" ht="13.8" thickBot="1" x14ac:dyDescent="0.3">
      <c r="A216" s="633"/>
      <c r="B216" s="630"/>
      <c r="C216" s="630"/>
      <c r="D216" s="168" t="s">
        <v>7</v>
      </c>
      <c r="E216" s="169">
        <v>0</v>
      </c>
      <c r="F216" s="169">
        <v>0</v>
      </c>
      <c r="G216" s="169">
        <v>0</v>
      </c>
      <c r="H216" s="169">
        <v>0</v>
      </c>
      <c r="I216" s="169">
        <v>0</v>
      </c>
      <c r="J216" s="169">
        <v>0</v>
      </c>
      <c r="K216" s="169">
        <v>0</v>
      </c>
      <c r="L216" s="169">
        <v>0</v>
      </c>
    </row>
    <row r="217" spans="1:12" ht="13.8" thickBot="1" x14ac:dyDescent="0.3">
      <c r="A217" s="633"/>
      <c r="B217" s="630"/>
      <c r="C217" s="630"/>
      <c r="D217" s="168" t="s">
        <v>4</v>
      </c>
      <c r="E217" s="169">
        <v>0</v>
      </c>
      <c r="F217" s="169">
        <v>0</v>
      </c>
      <c r="G217" s="169">
        <v>0</v>
      </c>
      <c r="H217" s="169">
        <v>0</v>
      </c>
      <c r="I217" s="169">
        <v>0</v>
      </c>
      <c r="J217" s="169">
        <v>0</v>
      </c>
      <c r="K217" s="169">
        <v>0</v>
      </c>
      <c r="L217" s="169">
        <v>0</v>
      </c>
    </row>
    <row r="218" spans="1:12" ht="13.8" thickBot="1" x14ac:dyDescent="0.3">
      <c r="A218" s="633"/>
      <c r="B218" s="630"/>
      <c r="C218" s="630"/>
      <c r="D218" s="168" t="s">
        <v>5</v>
      </c>
      <c r="E218" s="169">
        <v>0</v>
      </c>
      <c r="F218" s="169">
        <v>0</v>
      </c>
      <c r="G218" s="169">
        <v>0</v>
      </c>
      <c r="H218" s="169">
        <v>0</v>
      </c>
      <c r="I218" s="169">
        <v>0</v>
      </c>
      <c r="J218" s="169">
        <v>0</v>
      </c>
      <c r="K218" s="169">
        <v>0</v>
      </c>
      <c r="L218" s="169">
        <v>0</v>
      </c>
    </row>
    <row r="219" spans="1:12" ht="13.8" thickBot="1" x14ac:dyDescent="0.3">
      <c r="A219" s="633"/>
      <c r="B219" s="630"/>
      <c r="C219" s="631"/>
      <c r="D219" s="168" t="s">
        <v>6</v>
      </c>
      <c r="E219" s="169">
        <v>0</v>
      </c>
      <c r="F219" s="169">
        <v>0</v>
      </c>
      <c r="G219" s="169">
        <v>0</v>
      </c>
      <c r="H219" s="169">
        <v>0</v>
      </c>
      <c r="I219" s="169">
        <v>0</v>
      </c>
      <c r="J219" s="169">
        <v>0</v>
      </c>
      <c r="K219" s="169">
        <v>0</v>
      </c>
      <c r="L219" s="169">
        <v>0</v>
      </c>
    </row>
    <row r="220" spans="1:12" ht="27" thickBot="1" x14ac:dyDescent="0.3">
      <c r="A220" s="633"/>
      <c r="B220" s="630"/>
      <c r="C220" s="629">
        <v>2014</v>
      </c>
      <c r="D220" s="168" t="s">
        <v>78</v>
      </c>
      <c r="E220" s="169">
        <v>1</v>
      </c>
      <c r="F220" s="169">
        <v>0</v>
      </c>
      <c r="G220" s="169">
        <v>0</v>
      </c>
      <c r="H220" s="169">
        <v>0</v>
      </c>
      <c r="I220" s="169">
        <v>0</v>
      </c>
      <c r="J220" s="169">
        <v>1</v>
      </c>
      <c r="K220" s="169">
        <v>0</v>
      </c>
      <c r="L220" s="169">
        <v>0</v>
      </c>
    </row>
    <row r="221" spans="1:12" ht="13.8" thickBot="1" x14ac:dyDescent="0.3">
      <c r="A221" s="633"/>
      <c r="B221" s="630"/>
      <c r="C221" s="630"/>
      <c r="D221" s="168" t="s">
        <v>7</v>
      </c>
      <c r="E221" s="169">
        <v>0</v>
      </c>
      <c r="F221" s="169">
        <v>0</v>
      </c>
      <c r="G221" s="169">
        <v>0</v>
      </c>
      <c r="H221" s="169">
        <v>0</v>
      </c>
      <c r="I221" s="169">
        <v>0</v>
      </c>
      <c r="J221" s="169">
        <v>0</v>
      </c>
      <c r="K221" s="169">
        <v>0</v>
      </c>
      <c r="L221" s="169">
        <v>0</v>
      </c>
    </row>
    <row r="222" spans="1:12" ht="13.8" thickBot="1" x14ac:dyDescent="0.3">
      <c r="A222" s="633"/>
      <c r="B222" s="630"/>
      <c r="C222" s="630"/>
      <c r="D222" s="168" t="s">
        <v>4</v>
      </c>
      <c r="E222" s="169">
        <v>0</v>
      </c>
      <c r="F222" s="169">
        <v>0</v>
      </c>
      <c r="G222" s="169">
        <v>0</v>
      </c>
      <c r="H222" s="169">
        <v>0</v>
      </c>
      <c r="I222" s="169">
        <v>0</v>
      </c>
      <c r="J222" s="169">
        <v>0</v>
      </c>
      <c r="K222" s="169">
        <v>0</v>
      </c>
      <c r="L222" s="169">
        <v>0</v>
      </c>
    </row>
    <row r="223" spans="1:12" ht="13.8" thickBot="1" x14ac:dyDescent="0.3">
      <c r="A223" s="633"/>
      <c r="B223" s="630"/>
      <c r="C223" s="630"/>
      <c r="D223" s="168" t="s">
        <v>5</v>
      </c>
      <c r="E223" s="169">
        <v>1</v>
      </c>
      <c r="F223" s="169">
        <v>0</v>
      </c>
      <c r="G223" s="169">
        <v>0</v>
      </c>
      <c r="H223" s="169">
        <v>0</v>
      </c>
      <c r="I223" s="169">
        <v>0</v>
      </c>
      <c r="J223" s="169">
        <v>1</v>
      </c>
      <c r="K223" s="169">
        <v>0</v>
      </c>
      <c r="L223" s="169">
        <v>0</v>
      </c>
    </row>
    <row r="224" spans="1:12" ht="13.8" thickBot="1" x14ac:dyDescent="0.3">
      <c r="A224" s="633"/>
      <c r="B224" s="630"/>
      <c r="C224" s="631"/>
      <c r="D224" s="168" t="s">
        <v>6</v>
      </c>
      <c r="E224" s="169">
        <v>0</v>
      </c>
      <c r="F224" s="169">
        <v>0</v>
      </c>
      <c r="G224" s="169">
        <v>0</v>
      </c>
      <c r="H224" s="169">
        <v>0</v>
      </c>
      <c r="I224" s="169">
        <v>0</v>
      </c>
      <c r="J224" s="169">
        <v>0</v>
      </c>
      <c r="K224" s="169">
        <v>0</v>
      </c>
      <c r="L224" s="169">
        <v>0</v>
      </c>
    </row>
    <row r="225" spans="1:12" ht="27" thickBot="1" x14ac:dyDescent="0.3">
      <c r="A225" s="633"/>
      <c r="B225" s="630"/>
      <c r="C225" s="629">
        <v>2015</v>
      </c>
      <c r="D225" s="168" t="s">
        <v>78</v>
      </c>
      <c r="E225" s="288">
        <v>0</v>
      </c>
      <c r="F225" s="288">
        <v>0</v>
      </c>
      <c r="G225" s="288">
        <v>0</v>
      </c>
      <c r="H225" s="288">
        <v>0</v>
      </c>
      <c r="I225" s="288">
        <v>0</v>
      </c>
      <c r="J225" s="288">
        <v>0</v>
      </c>
      <c r="K225" s="288">
        <v>0</v>
      </c>
      <c r="L225" s="288">
        <v>0</v>
      </c>
    </row>
    <row r="226" spans="1:12" ht="13.8" thickBot="1" x14ac:dyDescent="0.3">
      <c r="A226" s="633"/>
      <c r="B226" s="630"/>
      <c r="C226" s="630"/>
      <c r="D226" s="168" t="s">
        <v>7</v>
      </c>
      <c r="E226" s="288">
        <v>0</v>
      </c>
      <c r="F226" s="288">
        <v>0</v>
      </c>
      <c r="G226" s="288">
        <v>0</v>
      </c>
      <c r="H226" s="288">
        <v>0</v>
      </c>
      <c r="I226" s="288">
        <v>0</v>
      </c>
      <c r="J226" s="288">
        <v>0</v>
      </c>
      <c r="K226" s="288">
        <v>0</v>
      </c>
      <c r="L226" s="288">
        <v>0</v>
      </c>
    </row>
    <row r="227" spans="1:12" ht="13.8" thickBot="1" x14ac:dyDescent="0.3">
      <c r="A227" s="633"/>
      <c r="B227" s="630"/>
      <c r="C227" s="630"/>
      <c r="D227" s="168" t="s">
        <v>4</v>
      </c>
      <c r="E227" s="288">
        <v>0</v>
      </c>
      <c r="F227" s="288">
        <v>0</v>
      </c>
      <c r="G227" s="288">
        <v>0</v>
      </c>
      <c r="H227" s="288">
        <v>0</v>
      </c>
      <c r="I227" s="288">
        <v>0</v>
      </c>
      <c r="J227" s="288">
        <v>0</v>
      </c>
      <c r="K227" s="288">
        <v>0</v>
      </c>
      <c r="L227" s="288">
        <v>0</v>
      </c>
    </row>
    <row r="228" spans="1:12" ht="13.8" thickBot="1" x14ac:dyDescent="0.3">
      <c r="A228" s="633"/>
      <c r="B228" s="630"/>
      <c r="C228" s="630"/>
      <c r="D228" s="168" t="s">
        <v>5</v>
      </c>
      <c r="E228" s="169">
        <v>0</v>
      </c>
      <c r="F228" s="169">
        <v>0</v>
      </c>
      <c r="G228" s="169">
        <v>0</v>
      </c>
      <c r="H228" s="169">
        <v>0</v>
      </c>
      <c r="I228" s="169">
        <v>0</v>
      </c>
      <c r="J228" s="169">
        <v>0</v>
      </c>
      <c r="K228" s="169">
        <v>0</v>
      </c>
      <c r="L228" s="169">
        <v>0</v>
      </c>
    </row>
    <row r="229" spans="1:12" x14ac:dyDescent="0.25">
      <c r="A229" s="633"/>
      <c r="B229" s="630"/>
      <c r="C229" s="630"/>
      <c r="D229" s="287" t="s">
        <v>6</v>
      </c>
      <c r="E229" s="169">
        <v>0</v>
      </c>
      <c r="F229" s="169">
        <v>0</v>
      </c>
      <c r="G229" s="169">
        <v>0</v>
      </c>
      <c r="H229" s="169">
        <v>0</v>
      </c>
      <c r="I229" s="169">
        <v>0</v>
      </c>
      <c r="J229" s="169">
        <v>0</v>
      </c>
      <c r="K229" s="169">
        <v>0</v>
      </c>
      <c r="L229" s="169">
        <v>0</v>
      </c>
    </row>
  </sheetData>
  <mergeCells count="68">
    <mergeCell ref="C210:C214"/>
    <mergeCell ref="B215:B229"/>
    <mergeCell ref="C215:C219"/>
    <mergeCell ref="C220:C224"/>
    <mergeCell ref="C225:C229"/>
    <mergeCell ref="A80:A154"/>
    <mergeCell ref="B80:B94"/>
    <mergeCell ref="C80:C84"/>
    <mergeCell ref="C85:C89"/>
    <mergeCell ref="C90:C94"/>
    <mergeCell ref="B95:B109"/>
    <mergeCell ref="B125:B139"/>
    <mergeCell ref="C125:C129"/>
    <mergeCell ref="C130:C134"/>
    <mergeCell ref="C135:C139"/>
    <mergeCell ref="B140:B154"/>
    <mergeCell ref="C140:C144"/>
    <mergeCell ref="C145:C149"/>
    <mergeCell ref="C150:C154"/>
    <mergeCell ref="C95:C99"/>
    <mergeCell ref="C100:C104"/>
    <mergeCell ref="A155:A229"/>
    <mergeCell ref="B155:B169"/>
    <mergeCell ref="C155:C159"/>
    <mergeCell ref="C160:C164"/>
    <mergeCell ref="C165:C169"/>
    <mergeCell ref="B170:B184"/>
    <mergeCell ref="C170:C174"/>
    <mergeCell ref="C175:C179"/>
    <mergeCell ref="C180:C184"/>
    <mergeCell ref="B185:B199"/>
    <mergeCell ref="C185:C189"/>
    <mergeCell ref="C190:C194"/>
    <mergeCell ref="C195:C199"/>
    <mergeCell ref="B200:B214"/>
    <mergeCell ref="C200:C204"/>
    <mergeCell ref="C205:C209"/>
    <mergeCell ref="C105:C109"/>
    <mergeCell ref="B110:B124"/>
    <mergeCell ref="B50:B64"/>
    <mergeCell ref="C50:C54"/>
    <mergeCell ref="C55:C59"/>
    <mergeCell ref="C60:C64"/>
    <mergeCell ref="B65:B79"/>
    <mergeCell ref="C65:C69"/>
    <mergeCell ref="C70:C74"/>
    <mergeCell ref="C75:C79"/>
    <mergeCell ref="C110:C114"/>
    <mergeCell ref="C115:C119"/>
    <mergeCell ref="C120:C124"/>
    <mergeCell ref="A1:D4"/>
    <mergeCell ref="E1:L1"/>
    <mergeCell ref="E2:L2"/>
    <mergeCell ref="E3:E4"/>
    <mergeCell ref="F3:L3"/>
    <mergeCell ref="A5:A79"/>
    <mergeCell ref="B5:B19"/>
    <mergeCell ref="C5:C9"/>
    <mergeCell ref="C10:C14"/>
    <mergeCell ref="C15:C19"/>
    <mergeCell ref="B20:B34"/>
    <mergeCell ref="C20:C24"/>
    <mergeCell ref="C25:C29"/>
    <mergeCell ref="C30:C34"/>
    <mergeCell ref="B35:B49"/>
    <mergeCell ref="C35:C39"/>
    <mergeCell ref="C40:C44"/>
    <mergeCell ref="C45: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4"/>
  <sheetViews>
    <sheetView showGridLines="0" zoomScale="80" zoomScaleNormal="80" workbookViewId="0">
      <pane ySplit="6" topLeftCell="A7" activePane="bottomLeft" state="frozen"/>
      <selection pane="bottomLeft"/>
    </sheetView>
  </sheetViews>
  <sheetFormatPr defaultColWidth="9.109375" defaultRowHeight="13.2" x14ac:dyDescent="0.25"/>
  <cols>
    <col min="1" max="1" width="26" style="52" customWidth="1"/>
    <col min="2" max="2" width="17.5546875" style="52" customWidth="1"/>
    <col min="3" max="3" width="9.109375" style="52" customWidth="1"/>
    <col min="4" max="4" width="9.44140625" style="52" customWidth="1"/>
    <col min="5" max="5" width="11.44140625" style="52" customWidth="1"/>
    <col min="6" max="11" width="14.5546875" style="52" customWidth="1"/>
    <col min="12" max="12" width="18.44140625" style="52" customWidth="1"/>
    <col min="13" max="13" width="4.6640625" style="52" customWidth="1"/>
    <col min="14" max="14" width="9.6640625" style="52" bestFit="1" customWidth="1"/>
    <col min="15" max="15" width="11" style="52" bestFit="1" customWidth="1"/>
    <col min="16" max="16384" width="9.109375" style="52"/>
  </cols>
  <sheetData>
    <row r="1" spans="1:15" x14ac:dyDescent="0.25">
      <c r="A1" s="54" t="s">
        <v>231</v>
      </c>
      <c r="B1" s="51"/>
      <c r="C1" s="51"/>
      <c r="D1" s="51"/>
      <c r="E1" s="51"/>
      <c r="F1" s="51"/>
      <c r="G1" s="51"/>
      <c r="H1" s="51"/>
      <c r="I1" s="51"/>
      <c r="J1" s="51"/>
      <c r="K1" s="51"/>
      <c r="L1" s="397" t="s">
        <v>189</v>
      </c>
    </row>
    <row r="2" spans="1:15" ht="15.6" x14ac:dyDescent="0.25">
      <c r="A2" s="52" t="s">
        <v>281</v>
      </c>
      <c r="B2" s="441"/>
      <c r="C2" s="51"/>
      <c r="D2" s="51"/>
      <c r="E2" s="51"/>
      <c r="F2" s="51"/>
      <c r="G2" s="51"/>
      <c r="H2" s="51"/>
      <c r="I2" s="51"/>
      <c r="J2" s="51"/>
      <c r="K2" s="51"/>
    </row>
    <row r="3" spans="1:15" x14ac:dyDescent="0.25">
      <c r="A3" s="442"/>
    </row>
    <row r="4" spans="1:15" ht="12.75" customHeight="1" x14ac:dyDescent="0.25">
      <c r="A4" s="576" t="s">
        <v>33</v>
      </c>
      <c r="B4" s="579" t="s">
        <v>9</v>
      </c>
      <c r="C4" s="579" t="s">
        <v>99</v>
      </c>
      <c r="D4" s="579" t="s">
        <v>190</v>
      </c>
      <c r="E4" s="583" t="s">
        <v>14</v>
      </c>
      <c r="F4" s="586" t="s">
        <v>227</v>
      </c>
      <c r="G4" s="586"/>
      <c r="H4" s="586"/>
      <c r="I4" s="586"/>
      <c r="J4" s="586"/>
      <c r="K4" s="586"/>
      <c r="L4" s="586" t="s">
        <v>263</v>
      </c>
    </row>
    <row r="5" spans="1:15" ht="24.75" customHeight="1" x14ac:dyDescent="0.25">
      <c r="A5" s="577"/>
      <c r="B5" s="580"/>
      <c r="C5" s="580"/>
      <c r="D5" s="580"/>
      <c r="E5" s="584"/>
      <c r="F5" s="589" t="s">
        <v>1</v>
      </c>
      <c r="G5" s="589"/>
      <c r="H5" s="589" t="s">
        <v>228</v>
      </c>
      <c r="I5" s="589"/>
      <c r="J5" s="589" t="s">
        <v>229</v>
      </c>
      <c r="K5" s="589"/>
      <c r="L5" s="587"/>
    </row>
    <row r="6" spans="1:15" ht="15" customHeight="1" x14ac:dyDescent="0.25">
      <c r="A6" s="578"/>
      <c r="B6" s="581"/>
      <c r="C6" s="582"/>
      <c r="D6" s="581"/>
      <c r="E6" s="585"/>
      <c r="F6" s="443" t="s">
        <v>196</v>
      </c>
      <c r="G6" s="443" t="s">
        <v>232</v>
      </c>
      <c r="H6" s="443" t="s">
        <v>196</v>
      </c>
      <c r="I6" s="443" t="s">
        <v>232</v>
      </c>
      <c r="J6" s="443" t="s">
        <v>196</v>
      </c>
      <c r="K6" s="443" t="s">
        <v>232</v>
      </c>
      <c r="L6" s="588"/>
    </row>
    <row r="7" spans="1:15" s="56" customFormat="1" x14ac:dyDescent="0.25">
      <c r="A7" s="56" t="s">
        <v>64</v>
      </c>
      <c r="B7" s="75" t="s">
        <v>35</v>
      </c>
      <c r="C7" s="72">
        <v>2013</v>
      </c>
      <c r="D7" s="72"/>
      <c r="E7" s="445">
        <v>162266</v>
      </c>
      <c r="F7" s="394">
        <v>127433</v>
      </c>
      <c r="G7" s="446">
        <v>0.78533395782234106</v>
      </c>
      <c r="H7" s="394">
        <v>14164</v>
      </c>
      <c r="I7" s="446">
        <v>8.7288772755845345E-2</v>
      </c>
      <c r="J7" s="394">
        <v>20669</v>
      </c>
      <c r="K7" s="446">
        <v>0.12737726942181357</v>
      </c>
      <c r="L7" s="447">
        <v>0.90068435519156342</v>
      </c>
      <c r="N7" s="421"/>
      <c r="O7" s="158"/>
    </row>
    <row r="8" spans="1:15" s="56" customFormat="1" ht="12.75" customHeight="1" x14ac:dyDescent="0.25">
      <c r="A8" s="75"/>
      <c r="B8" s="75"/>
      <c r="C8" s="72">
        <v>2014</v>
      </c>
      <c r="D8" s="72"/>
      <c r="E8" s="445">
        <v>160602</v>
      </c>
      <c r="F8" s="394">
        <v>128575</v>
      </c>
      <c r="G8" s="446">
        <v>0.80058156187345109</v>
      </c>
      <c r="H8" s="394">
        <v>7408</v>
      </c>
      <c r="I8" s="446">
        <v>4.6126449234754237E-2</v>
      </c>
      <c r="J8" s="394">
        <v>24619</v>
      </c>
      <c r="K8" s="446">
        <v>0.15329198889179463</v>
      </c>
      <c r="L8" s="447">
        <v>0.94617413481170387</v>
      </c>
      <c r="M8" s="119"/>
      <c r="N8" s="421"/>
    </row>
    <row r="9" spans="1:15" s="56" customFormat="1" ht="12.75" customHeight="1" x14ac:dyDescent="0.25">
      <c r="A9" s="75"/>
      <c r="B9" s="75"/>
      <c r="C9" s="72">
        <v>2015</v>
      </c>
      <c r="D9" s="72"/>
      <c r="E9" s="445">
        <v>153471</v>
      </c>
      <c r="F9" s="394">
        <v>125330</v>
      </c>
      <c r="G9" s="446">
        <v>0.81663636778283843</v>
      </c>
      <c r="H9" s="394">
        <v>4459</v>
      </c>
      <c r="I9" s="446">
        <v>2.9054349030109922E-2</v>
      </c>
      <c r="J9" s="394">
        <v>23682</v>
      </c>
      <c r="K9" s="446">
        <v>0.15430928318705162</v>
      </c>
      <c r="L9" s="447">
        <v>0.96618331841829841</v>
      </c>
      <c r="M9" s="119"/>
      <c r="N9" s="421"/>
    </row>
    <row r="10" spans="1:15" s="56" customFormat="1" ht="13.2" customHeight="1" x14ac:dyDescent="0.25">
      <c r="A10" s="75"/>
      <c r="B10" s="75"/>
      <c r="C10" s="555" t="s">
        <v>233</v>
      </c>
      <c r="D10" s="556"/>
      <c r="E10" s="557">
        <v>155203</v>
      </c>
      <c r="F10" s="558">
        <v>125442</v>
      </c>
      <c r="G10" s="559">
        <v>0.80824468599189447</v>
      </c>
      <c r="H10" s="558">
        <v>5983</v>
      </c>
      <c r="I10" s="559">
        <v>3.8549512573854888E-2</v>
      </c>
      <c r="J10" s="558">
        <v>23778</v>
      </c>
      <c r="K10" s="559">
        <v>0.15320580143425064</v>
      </c>
      <c r="L10" s="560">
        <v>0.95502112496053171</v>
      </c>
      <c r="M10" s="119"/>
      <c r="N10" s="421"/>
    </row>
    <row r="11" spans="1:15" s="56" customFormat="1" ht="13.2" customHeight="1" x14ac:dyDescent="0.25">
      <c r="A11" s="75"/>
      <c r="B11" s="75"/>
      <c r="C11" s="561" t="s">
        <v>282</v>
      </c>
      <c r="D11" s="562"/>
      <c r="E11" s="563">
        <v>152313</v>
      </c>
      <c r="F11" s="564">
        <v>128566</v>
      </c>
      <c r="G11" s="565">
        <v>0.84409078673520976</v>
      </c>
      <c r="H11" s="564">
        <v>3410</v>
      </c>
      <c r="I11" s="565">
        <v>2.2388108697222169E-2</v>
      </c>
      <c r="J11" s="564">
        <v>20337</v>
      </c>
      <c r="K11" s="565">
        <v>0.13352110456756811</v>
      </c>
      <c r="L11" s="566">
        <v>0.97416196884281991</v>
      </c>
      <c r="M11" s="119"/>
      <c r="N11" s="351"/>
      <c r="O11" s="158"/>
    </row>
    <row r="12" spans="1:15" ht="26.25" customHeight="1" x14ac:dyDescent="0.25">
      <c r="A12" s="75"/>
      <c r="B12" s="58"/>
      <c r="C12" s="405">
        <v>2014</v>
      </c>
      <c r="D12" s="472" t="s">
        <v>7</v>
      </c>
      <c r="E12" s="445">
        <v>45139</v>
      </c>
      <c r="F12" s="394">
        <v>36297</v>
      </c>
      <c r="G12" s="446">
        <v>0.80411617448326278</v>
      </c>
      <c r="H12" s="394">
        <v>2149</v>
      </c>
      <c r="I12" s="446">
        <v>4.7608498194465984E-2</v>
      </c>
      <c r="J12" s="394">
        <v>6693</v>
      </c>
      <c r="K12" s="446">
        <v>0.14827532732227119</v>
      </c>
      <c r="L12" s="447">
        <v>0.94468326083039456</v>
      </c>
      <c r="M12" s="119"/>
      <c r="N12" s="421"/>
    </row>
    <row r="13" spans="1:15" x14ac:dyDescent="0.25">
      <c r="A13" s="75"/>
      <c r="B13" s="58"/>
      <c r="D13" s="472" t="s">
        <v>4</v>
      </c>
      <c r="E13" s="445">
        <v>39638</v>
      </c>
      <c r="F13" s="394">
        <v>31848</v>
      </c>
      <c r="G13" s="446">
        <v>0.80347141631767494</v>
      </c>
      <c r="H13" s="394">
        <v>2007</v>
      </c>
      <c r="I13" s="446">
        <v>5.0633230738180532E-2</v>
      </c>
      <c r="J13" s="394">
        <v>5783</v>
      </c>
      <c r="K13" s="446">
        <v>0.14589535294414452</v>
      </c>
      <c r="L13" s="447">
        <v>0.94133294358374742</v>
      </c>
      <c r="M13" s="119"/>
      <c r="N13" s="421"/>
    </row>
    <row r="14" spans="1:15" x14ac:dyDescent="0.25">
      <c r="A14" s="75"/>
      <c r="B14" s="58"/>
      <c r="D14" s="472" t="s">
        <v>5</v>
      </c>
      <c r="E14" s="445">
        <v>38121</v>
      </c>
      <c r="F14" s="394">
        <v>30263</v>
      </c>
      <c r="G14" s="446">
        <v>0.7938668975105585</v>
      </c>
      <c r="H14" s="394">
        <v>1681</v>
      </c>
      <c r="I14" s="446">
        <v>4.4096429789354949E-2</v>
      </c>
      <c r="J14" s="394">
        <v>6177</v>
      </c>
      <c r="K14" s="446">
        <v>0.16203667270008656</v>
      </c>
      <c r="L14" s="447">
        <v>0.94803388153827128</v>
      </c>
      <c r="M14" s="119"/>
      <c r="N14" s="421"/>
    </row>
    <row r="15" spans="1:15" ht="12.75" customHeight="1" x14ac:dyDescent="0.25">
      <c r="A15" s="75"/>
      <c r="B15" s="58"/>
      <c r="D15" s="472" t="s">
        <v>6</v>
      </c>
      <c r="E15" s="445">
        <v>37704</v>
      </c>
      <c r="F15" s="394">
        <v>30167</v>
      </c>
      <c r="G15" s="446">
        <v>0.80010078506259286</v>
      </c>
      <c r="H15" s="394">
        <v>1571</v>
      </c>
      <c r="I15" s="446">
        <v>4.1666666666666664E-2</v>
      </c>
      <c r="J15" s="394">
        <v>5966</v>
      </c>
      <c r="K15" s="446">
        <v>0.15823254827074051</v>
      </c>
      <c r="L15" s="447">
        <v>0.95124449134131961</v>
      </c>
      <c r="M15" s="119"/>
      <c r="N15" s="421"/>
    </row>
    <row r="16" spans="1:15" s="58" customFormat="1" ht="26.25" customHeight="1" x14ac:dyDescent="0.25">
      <c r="A16" s="473"/>
      <c r="B16" s="75"/>
      <c r="C16" s="72">
        <v>2015</v>
      </c>
      <c r="D16" s="444" t="s">
        <v>25</v>
      </c>
      <c r="E16" s="445">
        <v>39944</v>
      </c>
      <c r="F16" s="394">
        <v>32019</v>
      </c>
      <c r="G16" s="446">
        <v>0.80159723613058287</v>
      </c>
      <c r="H16" s="394">
        <v>1652</v>
      </c>
      <c r="I16" s="446">
        <v>4.1357901061486083E-2</v>
      </c>
      <c r="J16" s="394">
        <v>6273</v>
      </c>
      <c r="K16" s="446">
        <v>0.15704486280793109</v>
      </c>
      <c r="L16" s="447">
        <v>0.95160676099247155</v>
      </c>
      <c r="M16" s="119"/>
      <c r="N16" s="421"/>
    </row>
    <row r="17" spans="1:15" s="58" customFormat="1" ht="12.75" customHeight="1" x14ac:dyDescent="0.25">
      <c r="A17" s="473"/>
      <c r="B17" s="387"/>
      <c r="D17" s="444" t="s">
        <v>73</v>
      </c>
      <c r="E17" s="445">
        <v>38598</v>
      </c>
      <c r="F17" s="394">
        <v>31406</v>
      </c>
      <c r="G17" s="446">
        <v>0.81366910202601173</v>
      </c>
      <c r="H17" s="394">
        <v>1182</v>
      </c>
      <c r="I17" s="446">
        <v>3.0623348360018655E-2</v>
      </c>
      <c r="J17" s="394">
        <v>6010</v>
      </c>
      <c r="K17" s="446">
        <v>0.15570754961396963</v>
      </c>
      <c r="L17" s="447">
        <v>0.96428139731657192</v>
      </c>
      <c r="M17" s="119"/>
      <c r="N17" s="421"/>
    </row>
    <row r="18" spans="1:15" s="58" customFormat="1" ht="12.75" customHeight="1" x14ac:dyDescent="0.25">
      <c r="A18" s="473"/>
      <c r="B18" s="387"/>
      <c r="D18" s="444" t="s">
        <v>234</v>
      </c>
      <c r="E18" s="445">
        <v>38623</v>
      </c>
      <c r="F18" s="394">
        <v>31811</v>
      </c>
      <c r="G18" s="446">
        <v>0.82362840794345338</v>
      </c>
      <c r="H18" s="394">
        <v>883</v>
      </c>
      <c r="I18" s="446">
        <v>2.2862025218134272E-2</v>
      </c>
      <c r="J18" s="394">
        <v>5929</v>
      </c>
      <c r="K18" s="446">
        <v>0.15350956683841235</v>
      </c>
      <c r="L18" s="447">
        <v>0.97346276371942053</v>
      </c>
      <c r="M18" s="119"/>
      <c r="N18" s="421"/>
    </row>
    <row r="19" spans="1:15" s="58" customFormat="1" ht="12.75" customHeight="1" x14ac:dyDescent="0.25">
      <c r="A19" s="473"/>
      <c r="B19" s="387"/>
      <c r="D19" s="444" t="s">
        <v>235</v>
      </c>
      <c r="E19" s="445">
        <v>36306</v>
      </c>
      <c r="F19" s="394">
        <v>30094</v>
      </c>
      <c r="G19" s="446">
        <v>0.82889880460529941</v>
      </c>
      <c r="H19" s="394">
        <v>742</v>
      </c>
      <c r="I19" s="446">
        <v>2.0437393268330304E-2</v>
      </c>
      <c r="J19" s="394">
        <v>5470</v>
      </c>
      <c r="K19" s="446">
        <v>0.15066380212637029</v>
      </c>
      <c r="L19" s="447">
        <v>0.97633551267740382</v>
      </c>
      <c r="M19" s="119"/>
      <c r="N19" s="421"/>
    </row>
    <row r="20" spans="1:15" ht="26.25" customHeight="1" x14ac:dyDescent="0.25">
      <c r="A20" s="388"/>
      <c r="B20" s="463"/>
      <c r="C20" s="405">
        <v>2016</v>
      </c>
      <c r="D20" s="444" t="s">
        <v>25</v>
      </c>
      <c r="E20" s="445">
        <v>38295</v>
      </c>
      <c r="F20" s="394">
        <v>31949</v>
      </c>
      <c r="G20" s="446">
        <v>0.83428646037341692</v>
      </c>
      <c r="H20" s="394">
        <v>842</v>
      </c>
      <c r="I20" s="446">
        <v>2.1987204595900249E-2</v>
      </c>
      <c r="J20" s="394">
        <v>5504</v>
      </c>
      <c r="K20" s="446">
        <v>0.14372633503068286</v>
      </c>
      <c r="L20" s="447">
        <v>0.97467593010316089</v>
      </c>
      <c r="M20" s="119"/>
      <c r="N20" s="421"/>
    </row>
    <row r="21" spans="1:15" s="98" customFormat="1" ht="12.75" customHeight="1" x14ac:dyDescent="0.25">
      <c r="A21" s="448"/>
      <c r="B21" s="449"/>
      <c r="D21" s="444" t="s">
        <v>73</v>
      </c>
      <c r="E21" s="445">
        <v>38732</v>
      </c>
      <c r="F21" s="394">
        <v>31929</v>
      </c>
      <c r="G21" s="446">
        <v>0.82435712072704737</v>
      </c>
      <c r="H21" s="394">
        <v>1192</v>
      </c>
      <c r="I21" s="446">
        <v>3.0775586078694621E-2</v>
      </c>
      <c r="J21" s="394">
        <v>5611</v>
      </c>
      <c r="K21" s="446">
        <v>0.14486729319425798</v>
      </c>
      <c r="L21" s="447">
        <v>0.96453753012227406</v>
      </c>
      <c r="M21" s="450"/>
      <c r="N21" s="421"/>
    </row>
    <row r="22" spans="1:15" s="98" customFormat="1" ht="12.75" customHeight="1" x14ac:dyDescent="0.25">
      <c r="A22" s="448"/>
      <c r="B22" s="449"/>
      <c r="D22" s="444" t="s">
        <v>234</v>
      </c>
      <c r="E22" s="445">
        <v>38668</v>
      </c>
      <c r="F22" s="394">
        <v>31352</v>
      </c>
      <c r="G22" s="446">
        <v>0.81079962759904833</v>
      </c>
      <c r="H22" s="394">
        <v>1355</v>
      </c>
      <c r="I22" s="446">
        <v>3.5041895107065277E-2</v>
      </c>
      <c r="J22" s="394">
        <v>5961</v>
      </c>
      <c r="K22" s="446">
        <v>0.15415847729388643</v>
      </c>
      <c r="L22" s="447">
        <v>0.95920395014150661</v>
      </c>
      <c r="M22" s="450"/>
      <c r="N22" s="421"/>
    </row>
    <row r="23" spans="1:15" s="98" customFormat="1" ht="16.2" customHeight="1" x14ac:dyDescent="0.25">
      <c r="A23" s="448"/>
      <c r="B23" s="451" t="s">
        <v>236</v>
      </c>
      <c r="C23" s="474"/>
      <c r="D23" s="475" t="s">
        <v>237</v>
      </c>
      <c r="E23" s="476">
        <v>39508</v>
      </c>
      <c r="F23" s="477">
        <v>30212</v>
      </c>
      <c r="G23" s="478">
        <v>0.76470588235294112</v>
      </c>
      <c r="H23" s="477">
        <v>2594</v>
      </c>
      <c r="I23" s="478">
        <v>6.5657588336539438E-2</v>
      </c>
      <c r="J23" s="477">
        <v>6702</v>
      </c>
      <c r="K23" s="478">
        <v>0.1696365293105194</v>
      </c>
      <c r="L23" s="479">
        <v>0.92125554004007038</v>
      </c>
      <c r="M23" s="450"/>
      <c r="N23" s="480"/>
    </row>
    <row r="24" spans="1:15" s="98" customFormat="1" ht="26.25" customHeight="1" x14ac:dyDescent="0.25">
      <c r="A24" s="448"/>
      <c r="B24" s="449"/>
      <c r="C24" s="72">
        <v>2017</v>
      </c>
      <c r="D24" s="444" t="s">
        <v>238</v>
      </c>
      <c r="E24" s="445">
        <v>39850</v>
      </c>
      <c r="F24" s="541">
        <v>33509</v>
      </c>
      <c r="G24" s="446">
        <v>0.84087829360100375</v>
      </c>
      <c r="H24" s="541">
        <v>1097</v>
      </c>
      <c r="I24" s="446">
        <v>2.7528230865746548E-2</v>
      </c>
      <c r="J24" s="541">
        <v>5244</v>
      </c>
      <c r="K24" s="446">
        <v>0.13159347553324968</v>
      </c>
      <c r="L24" s="447">
        <v>0.96830029474657575</v>
      </c>
      <c r="M24" s="450"/>
      <c r="N24" s="452"/>
      <c r="O24" s="487"/>
    </row>
    <row r="25" spans="1:15" s="98" customFormat="1" x14ac:dyDescent="0.25">
      <c r="A25" s="448"/>
      <c r="B25" s="449"/>
      <c r="C25" s="72"/>
      <c r="D25" s="444" t="s">
        <v>73</v>
      </c>
      <c r="E25" s="445">
        <v>37699</v>
      </c>
      <c r="F25" s="541">
        <v>31854</v>
      </c>
      <c r="G25" s="446">
        <v>0.84495609963128993</v>
      </c>
      <c r="H25" s="541">
        <v>816</v>
      </c>
      <c r="I25" s="446">
        <v>2.1645136475768587E-2</v>
      </c>
      <c r="J25" s="541">
        <v>5029</v>
      </c>
      <c r="K25" s="446">
        <v>0.13339876389294145</v>
      </c>
      <c r="L25" s="447">
        <v>0.97502295684113871</v>
      </c>
      <c r="M25" s="450"/>
      <c r="N25" s="549"/>
      <c r="O25" s="487"/>
    </row>
    <row r="26" spans="1:15" s="98" customFormat="1" x14ac:dyDescent="0.25">
      <c r="A26" s="448"/>
      <c r="B26" s="449"/>
      <c r="C26" s="72"/>
      <c r="D26" s="547" t="s">
        <v>283</v>
      </c>
      <c r="E26" s="445">
        <v>37215</v>
      </c>
      <c r="F26" s="541">
        <v>31363</v>
      </c>
      <c r="G26" s="446">
        <v>0.842751578664517</v>
      </c>
      <c r="H26" s="541">
        <v>744</v>
      </c>
      <c r="I26" s="446">
        <v>1.99919387343813E-2</v>
      </c>
      <c r="J26" s="541">
        <v>5108</v>
      </c>
      <c r="K26" s="446">
        <v>0.13725648260110171</v>
      </c>
      <c r="L26" s="447">
        <v>0.97682748310337308</v>
      </c>
      <c r="M26" s="450"/>
      <c r="N26" s="452"/>
      <c r="O26" s="487"/>
    </row>
    <row r="27" spans="1:15" s="98" customFormat="1" x14ac:dyDescent="0.25">
      <c r="A27" s="448"/>
      <c r="B27" s="449"/>
      <c r="C27" s="72"/>
      <c r="D27" s="444" t="s">
        <v>235</v>
      </c>
      <c r="E27" s="445">
        <v>37549</v>
      </c>
      <c r="F27" s="541">
        <v>31840</v>
      </c>
      <c r="G27" s="446">
        <v>0.84795866734134062</v>
      </c>
      <c r="H27" s="541">
        <v>753</v>
      </c>
      <c r="I27" s="446">
        <v>2.0053796372739619E-2</v>
      </c>
      <c r="J27" s="541">
        <v>4956</v>
      </c>
      <c r="K27" s="446">
        <v>0.13198753628591972</v>
      </c>
      <c r="L27" s="447">
        <v>0.97689687969809469</v>
      </c>
      <c r="M27" s="450"/>
      <c r="N27" s="452"/>
      <c r="O27" s="487"/>
    </row>
    <row r="28" spans="1:15" s="98" customFormat="1" ht="21.6" customHeight="1" x14ac:dyDescent="0.25">
      <c r="A28" s="448"/>
      <c r="B28" s="449"/>
      <c r="C28" s="481">
        <v>2018</v>
      </c>
      <c r="D28" s="482" t="s">
        <v>25</v>
      </c>
      <c r="E28" s="483">
        <v>39582</v>
      </c>
      <c r="F28" s="484">
        <v>32631</v>
      </c>
      <c r="G28" s="485">
        <v>0.82438987418523568</v>
      </c>
      <c r="H28" s="484">
        <v>742</v>
      </c>
      <c r="I28" s="485">
        <v>1.8745894598554899E-2</v>
      </c>
      <c r="J28" s="484">
        <v>6209</v>
      </c>
      <c r="K28" s="485">
        <v>0.15686423121620938</v>
      </c>
      <c r="L28" s="486">
        <v>0.9777664579150811</v>
      </c>
      <c r="M28" s="450"/>
      <c r="N28" s="452"/>
      <c r="O28" s="487"/>
    </row>
    <row r="29" spans="1:15" ht="26.25" customHeight="1" x14ac:dyDescent="0.25">
      <c r="B29" s="75" t="s">
        <v>243</v>
      </c>
      <c r="C29" s="72">
        <v>2013</v>
      </c>
      <c r="D29" s="72"/>
      <c r="E29" s="445">
        <v>81426</v>
      </c>
      <c r="F29" s="394">
        <v>66024</v>
      </c>
      <c r="G29" s="446">
        <v>0.81084665831552571</v>
      </c>
      <c r="H29" s="394">
        <v>5450</v>
      </c>
      <c r="I29" s="446">
        <v>6.6931938201557239E-2</v>
      </c>
      <c r="J29" s="394">
        <v>9952</v>
      </c>
      <c r="K29" s="446">
        <v>0.122221403482917</v>
      </c>
      <c r="L29" s="447">
        <v>0.92436333356463807</v>
      </c>
      <c r="M29" s="119"/>
      <c r="N29" s="421"/>
    </row>
    <row r="30" spans="1:15" ht="12.75" customHeight="1" x14ac:dyDescent="0.25">
      <c r="A30" s="421"/>
      <c r="B30" s="58"/>
      <c r="C30" s="72">
        <v>2014</v>
      </c>
      <c r="D30" s="72"/>
      <c r="E30" s="445">
        <v>88622</v>
      </c>
      <c r="F30" s="394">
        <v>71420</v>
      </c>
      <c r="G30" s="446">
        <v>0.80589469883324683</v>
      </c>
      <c r="H30" s="394">
        <v>3968</v>
      </c>
      <c r="I30" s="446">
        <v>4.4774435241813543E-2</v>
      </c>
      <c r="J30" s="394">
        <v>13234</v>
      </c>
      <c r="K30" s="446">
        <v>0.14933086592493963</v>
      </c>
      <c r="L30" s="447">
        <v>0.94806758543065428</v>
      </c>
      <c r="M30" s="119"/>
      <c r="N30" s="421"/>
    </row>
    <row r="31" spans="1:15" ht="12.75" customHeight="1" x14ac:dyDescent="0.25">
      <c r="A31" s="421"/>
      <c r="B31" s="58"/>
      <c r="C31" s="72">
        <v>2015</v>
      </c>
      <c r="D31" s="72"/>
      <c r="E31" s="445">
        <v>87315</v>
      </c>
      <c r="F31" s="394">
        <v>72097</v>
      </c>
      <c r="G31" s="446">
        <v>0.82571150432342666</v>
      </c>
      <c r="H31" s="394">
        <v>2520</v>
      </c>
      <c r="I31" s="446">
        <v>2.8861020443222814E-2</v>
      </c>
      <c r="J31" s="394">
        <v>12698</v>
      </c>
      <c r="K31" s="446">
        <v>0.14542747523335051</v>
      </c>
      <c r="L31" s="447">
        <v>0.96678572840742849</v>
      </c>
      <c r="M31" s="119"/>
      <c r="N31" s="421"/>
    </row>
    <row r="32" spans="1:15" ht="15" customHeight="1" x14ac:dyDescent="0.25">
      <c r="A32" s="421"/>
      <c r="B32" s="58"/>
      <c r="C32" s="555" t="s">
        <v>233</v>
      </c>
      <c r="D32" s="556"/>
      <c r="E32" s="557">
        <v>78093</v>
      </c>
      <c r="F32" s="558">
        <v>63981</v>
      </c>
      <c r="G32" s="559">
        <v>0.81929238215973266</v>
      </c>
      <c r="H32" s="558">
        <v>2878</v>
      </c>
      <c r="I32" s="559">
        <v>3.6853495191630489E-2</v>
      </c>
      <c r="J32" s="558">
        <v>11234</v>
      </c>
      <c r="K32" s="559">
        <v>0.1438541226486369</v>
      </c>
      <c r="L32" s="560">
        <v>0.95755600454230394</v>
      </c>
      <c r="M32" s="119"/>
      <c r="N32" s="421"/>
    </row>
    <row r="33" spans="1:14" ht="15" customHeight="1" x14ac:dyDescent="0.25">
      <c r="A33" s="421"/>
      <c r="B33" s="58"/>
      <c r="C33" s="561" t="s">
        <v>282</v>
      </c>
      <c r="D33" s="562"/>
      <c r="E33" s="563">
        <v>66835</v>
      </c>
      <c r="F33" s="564">
        <v>57840</v>
      </c>
      <c r="G33" s="565">
        <v>0.86541482756040999</v>
      </c>
      <c r="H33" s="564">
        <v>1347</v>
      </c>
      <c r="I33" s="565">
        <v>2.0154110870053116E-2</v>
      </c>
      <c r="J33" s="564">
        <v>7648</v>
      </c>
      <c r="K33" s="565">
        <v>0.11443106156953692</v>
      </c>
      <c r="L33" s="566">
        <v>0.97724162400527148</v>
      </c>
      <c r="M33" s="119"/>
      <c r="N33" s="421"/>
    </row>
    <row r="34" spans="1:14" ht="26.25" customHeight="1" x14ac:dyDescent="0.25">
      <c r="A34" s="421"/>
      <c r="B34" s="58"/>
      <c r="C34" s="72">
        <v>2014</v>
      </c>
      <c r="D34" s="472" t="s">
        <v>7</v>
      </c>
      <c r="E34" s="445">
        <v>22716</v>
      </c>
      <c r="F34" s="394">
        <v>18344</v>
      </c>
      <c r="G34" s="446">
        <v>0.80753653812290893</v>
      </c>
      <c r="H34" s="394">
        <v>1028</v>
      </c>
      <c r="I34" s="446">
        <v>4.5254446205317836E-2</v>
      </c>
      <c r="J34" s="394">
        <v>3344</v>
      </c>
      <c r="K34" s="446">
        <v>0.14720901567177319</v>
      </c>
      <c r="L34" s="447">
        <v>0.94754834430328072</v>
      </c>
      <c r="M34" s="119"/>
      <c r="N34" s="421"/>
    </row>
    <row r="35" spans="1:14" ht="12.75" customHeight="1" x14ac:dyDescent="0.25">
      <c r="B35" s="58"/>
      <c r="D35" s="472" t="s">
        <v>4</v>
      </c>
      <c r="E35" s="445">
        <v>22097</v>
      </c>
      <c r="F35" s="394">
        <v>17762</v>
      </c>
      <c r="G35" s="446">
        <v>0.80381952301217363</v>
      </c>
      <c r="H35" s="394">
        <v>1087</v>
      </c>
      <c r="I35" s="446">
        <v>4.9192198035932479E-2</v>
      </c>
      <c r="J35" s="394">
        <v>3248</v>
      </c>
      <c r="K35" s="446">
        <v>0.14698827895189392</v>
      </c>
      <c r="L35" s="447">
        <v>0.94300844125203165</v>
      </c>
      <c r="M35" s="119"/>
      <c r="N35" s="421"/>
    </row>
    <row r="36" spans="1:14" ht="12.75" customHeight="1" x14ac:dyDescent="0.25">
      <c r="B36" s="58"/>
      <c r="D36" s="472" t="s">
        <v>5</v>
      </c>
      <c r="E36" s="445">
        <v>22026</v>
      </c>
      <c r="F36" s="394">
        <v>17630</v>
      </c>
      <c r="G36" s="446">
        <v>0.80041768818668846</v>
      </c>
      <c r="H36" s="394">
        <v>938</v>
      </c>
      <c r="I36" s="446">
        <v>4.2586034686279854E-2</v>
      </c>
      <c r="J36" s="394">
        <v>3458</v>
      </c>
      <c r="K36" s="446">
        <v>0.15699627712703168</v>
      </c>
      <c r="L36" s="447">
        <v>0.95017528949325392</v>
      </c>
      <c r="M36" s="119"/>
      <c r="N36" s="421"/>
    </row>
    <row r="37" spans="1:14" ht="12.75" customHeight="1" x14ac:dyDescent="0.25">
      <c r="B37" s="58"/>
      <c r="D37" s="472" t="s">
        <v>6</v>
      </c>
      <c r="E37" s="445">
        <v>21783</v>
      </c>
      <c r="F37" s="394">
        <v>17684</v>
      </c>
      <c r="G37" s="446">
        <v>0.81182573566542715</v>
      </c>
      <c r="H37" s="394">
        <v>915</v>
      </c>
      <c r="I37" s="446">
        <v>4.2005233438920257E-2</v>
      </c>
      <c r="J37" s="394">
        <v>3184</v>
      </c>
      <c r="K37" s="446">
        <v>0.14616903089565259</v>
      </c>
      <c r="L37" s="447">
        <v>0.95161034428050129</v>
      </c>
      <c r="M37" s="119"/>
      <c r="N37" s="421"/>
    </row>
    <row r="38" spans="1:14" ht="26.25" customHeight="1" x14ac:dyDescent="0.25">
      <c r="B38" s="58"/>
      <c r="C38" s="405">
        <v>2015</v>
      </c>
      <c r="D38" s="472" t="s">
        <v>7</v>
      </c>
      <c r="E38" s="445">
        <v>22797</v>
      </c>
      <c r="F38" s="394">
        <v>18636</v>
      </c>
      <c r="G38" s="446">
        <v>0.81747598368206342</v>
      </c>
      <c r="H38" s="394">
        <v>925</v>
      </c>
      <c r="I38" s="446">
        <v>4.057551432205992E-2</v>
      </c>
      <c r="J38" s="394">
        <v>3236</v>
      </c>
      <c r="K38" s="446">
        <v>0.14194850199587666</v>
      </c>
      <c r="L38" s="447">
        <v>0.95333703273974679</v>
      </c>
      <c r="M38" s="119"/>
      <c r="N38" s="421"/>
    </row>
    <row r="39" spans="1:14" ht="12.75" customHeight="1" x14ac:dyDescent="0.25">
      <c r="B39" s="387"/>
      <c r="D39" s="472" t="s">
        <v>4</v>
      </c>
      <c r="E39" s="445">
        <v>21810</v>
      </c>
      <c r="F39" s="394">
        <v>17935</v>
      </c>
      <c r="G39" s="446">
        <v>0.82232920678587806</v>
      </c>
      <c r="H39" s="394">
        <v>678</v>
      </c>
      <c r="I39" s="446">
        <v>3.1086657496561209E-2</v>
      </c>
      <c r="J39" s="394">
        <v>3197</v>
      </c>
      <c r="K39" s="446">
        <v>0.14658413571756077</v>
      </c>
      <c r="L39" s="447">
        <v>0.9641478504574057</v>
      </c>
      <c r="M39" s="119"/>
      <c r="N39" s="421"/>
    </row>
    <row r="40" spans="1:14" ht="12.75" customHeight="1" x14ac:dyDescent="0.25">
      <c r="A40" s="385"/>
      <c r="B40" s="488"/>
      <c r="D40" s="444" t="s">
        <v>234</v>
      </c>
      <c r="E40" s="445">
        <v>21843</v>
      </c>
      <c r="F40" s="394">
        <v>17985</v>
      </c>
      <c r="G40" s="446">
        <v>0.82337590990248588</v>
      </c>
      <c r="H40" s="394">
        <v>495</v>
      </c>
      <c r="I40" s="446">
        <v>2.266172229089411E-2</v>
      </c>
      <c r="J40" s="394">
        <v>3363</v>
      </c>
      <c r="K40" s="446">
        <v>0.15396236780661998</v>
      </c>
      <c r="L40" s="447">
        <v>0.97375815087737905</v>
      </c>
      <c r="M40" s="119"/>
      <c r="N40" s="421"/>
    </row>
    <row r="41" spans="1:14" ht="12.75" customHeight="1" x14ac:dyDescent="0.25">
      <c r="A41" s="385"/>
      <c r="B41" s="488"/>
      <c r="D41" s="472" t="s">
        <v>6</v>
      </c>
      <c r="E41" s="445">
        <v>20865</v>
      </c>
      <c r="F41" s="394">
        <v>17541</v>
      </c>
      <c r="G41" s="446">
        <v>0.8406901509705248</v>
      </c>
      <c r="H41" s="394">
        <v>422</v>
      </c>
      <c r="I41" s="446">
        <v>2.0225257608435177E-2</v>
      </c>
      <c r="J41" s="394">
        <v>2902</v>
      </c>
      <c r="K41" s="446">
        <v>0.13908459142104002</v>
      </c>
      <c r="L41" s="447">
        <v>0.97690708109882896</v>
      </c>
      <c r="M41" s="119"/>
      <c r="N41" s="421"/>
    </row>
    <row r="42" spans="1:14" ht="26.25" customHeight="1" x14ac:dyDescent="0.25">
      <c r="B42" s="58"/>
      <c r="C42" s="405">
        <v>2016</v>
      </c>
      <c r="D42" s="444" t="s">
        <v>25</v>
      </c>
      <c r="E42" s="445">
        <v>21190</v>
      </c>
      <c r="F42" s="394">
        <v>17863</v>
      </c>
      <c r="G42" s="446">
        <v>0.84299197734780562</v>
      </c>
      <c r="H42" s="394">
        <v>430</v>
      </c>
      <c r="I42" s="446">
        <v>2.0292590844738084E-2</v>
      </c>
      <c r="J42" s="394">
        <v>2897</v>
      </c>
      <c r="K42" s="446">
        <v>0.13671543180745635</v>
      </c>
      <c r="L42" s="447">
        <v>0.97685808083526182</v>
      </c>
      <c r="M42" s="119"/>
      <c r="N42" s="421"/>
    </row>
    <row r="43" spans="1:14" s="98" customFormat="1" ht="12.75" customHeight="1" x14ac:dyDescent="0.25">
      <c r="A43" s="452"/>
      <c r="B43" s="453"/>
      <c r="D43" s="444" t="s">
        <v>73</v>
      </c>
      <c r="E43" s="445">
        <v>19914</v>
      </c>
      <c r="F43" s="394">
        <v>16711</v>
      </c>
      <c r="G43" s="446">
        <v>0.83915838103846541</v>
      </c>
      <c r="H43" s="394">
        <v>552</v>
      </c>
      <c r="I43" s="446">
        <v>2.7719192527869842E-2</v>
      </c>
      <c r="J43" s="394">
        <v>2651</v>
      </c>
      <c r="K43" s="446">
        <v>0.13312242643366476</v>
      </c>
      <c r="L43" s="447">
        <v>0.96853804502707319</v>
      </c>
      <c r="M43" s="450"/>
      <c r="N43" s="421"/>
    </row>
    <row r="44" spans="1:14" s="98" customFormat="1" ht="12.75" customHeight="1" x14ac:dyDescent="0.25">
      <c r="A44" s="452"/>
      <c r="B44" s="453"/>
      <c r="D44" s="444" t="s">
        <v>234</v>
      </c>
      <c r="E44" s="445">
        <v>18805</v>
      </c>
      <c r="F44" s="394">
        <v>15339</v>
      </c>
      <c r="G44" s="446">
        <v>0.81568731720287158</v>
      </c>
      <c r="H44" s="394">
        <v>627</v>
      </c>
      <c r="I44" s="446">
        <v>3.3342196224408399E-2</v>
      </c>
      <c r="J44" s="394">
        <v>2839</v>
      </c>
      <c r="K44" s="446">
        <v>0.15097048657272003</v>
      </c>
      <c r="L44" s="447">
        <v>0.96144859813084116</v>
      </c>
      <c r="M44" s="450"/>
      <c r="N44" s="421"/>
    </row>
    <row r="45" spans="1:14" s="98" customFormat="1" ht="14.4" customHeight="1" x14ac:dyDescent="0.25">
      <c r="A45" s="452"/>
      <c r="B45" s="451" t="s">
        <v>236</v>
      </c>
      <c r="C45" s="474"/>
      <c r="D45" s="475" t="s">
        <v>237</v>
      </c>
      <c r="E45" s="476">
        <v>18184</v>
      </c>
      <c r="F45" s="477">
        <v>14068</v>
      </c>
      <c r="G45" s="478">
        <v>0.77364716234051911</v>
      </c>
      <c r="H45" s="477">
        <v>1269</v>
      </c>
      <c r="I45" s="478">
        <v>6.9786625604927405E-2</v>
      </c>
      <c r="J45" s="477">
        <v>2847</v>
      </c>
      <c r="K45" s="478">
        <v>0.15656621205455346</v>
      </c>
      <c r="L45" s="479">
        <v>0.91768826619964972</v>
      </c>
      <c r="M45" s="450"/>
    </row>
    <row r="46" spans="1:14" s="98" customFormat="1" ht="26.25" customHeight="1" x14ac:dyDescent="0.25">
      <c r="A46" s="452"/>
      <c r="B46" s="449"/>
      <c r="C46" s="72">
        <v>2017</v>
      </c>
      <c r="D46" s="444" t="s">
        <v>238</v>
      </c>
      <c r="E46" s="445">
        <v>17948</v>
      </c>
      <c r="F46" s="541">
        <v>15414</v>
      </c>
      <c r="G46" s="446">
        <v>0.85881435257410299</v>
      </c>
      <c r="H46" s="541">
        <v>467</v>
      </c>
      <c r="I46" s="446">
        <v>2.6019612213059953E-2</v>
      </c>
      <c r="J46" s="541">
        <v>2067</v>
      </c>
      <c r="K46" s="446">
        <v>0.11516603521283708</v>
      </c>
      <c r="L46" s="447">
        <v>0.97059379132296453</v>
      </c>
      <c r="M46" s="450"/>
    </row>
    <row r="47" spans="1:14" s="98" customFormat="1" x14ac:dyDescent="0.25">
      <c r="A47" s="452"/>
      <c r="B47" s="449"/>
      <c r="C47" s="72"/>
      <c r="D47" s="444" t="s">
        <v>73</v>
      </c>
      <c r="E47" s="445">
        <v>16670</v>
      </c>
      <c r="F47" s="541">
        <v>14503</v>
      </c>
      <c r="G47" s="446">
        <v>0.87000599880023999</v>
      </c>
      <c r="H47" s="541">
        <v>336</v>
      </c>
      <c r="I47" s="446">
        <v>2.0155968806238753E-2</v>
      </c>
      <c r="J47" s="541">
        <v>1831</v>
      </c>
      <c r="K47" s="446">
        <v>0.1098380323935213</v>
      </c>
      <c r="L47" s="447">
        <v>0.97735696475503742</v>
      </c>
      <c r="M47" s="450"/>
      <c r="N47" s="550"/>
    </row>
    <row r="48" spans="1:14" s="98" customFormat="1" x14ac:dyDescent="0.25">
      <c r="A48" s="452"/>
      <c r="B48" s="449"/>
      <c r="C48" s="72"/>
      <c r="D48" s="547" t="s">
        <v>283</v>
      </c>
      <c r="E48" s="445">
        <v>16068</v>
      </c>
      <c r="F48" s="541">
        <v>13886</v>
      </c>
      <c r="G48" s="446">
        <v>0.86420214090116998</v>
      </c>
      <c r="H48" s="541">
        <v>286</v>
      </c>
      <c r="I48" s="446">
        <v>1.7799352750809062E-2</v>
      </c>
      <c r="J48" s="541">
        <v>1896</v>
      </c>
      <c r="K48" s="446">
        <v>0.11799850634802091</v>
      </c>
      <c r="L48" s="447">
        <v>0.9798193621224951</v>
      </c>
      <c r="M48" s="450"/>
    </row>
    <row r="49" spans="1:13" s="98" customFormat="1" x14ac:dyDescent="0.25">
      <c r="A49" s="452"/>
      <c r="B49" s="449"/>
      <c r="C49" s="72"/>
      <c r="D49" s="444" t="s">
        <v>235</v>
      </c>
      <c r="E49" s="445">
        <v>16149</v>
      </c>
      <c r="F49" s="541">
        <v>14037</v>
      </c>
      <c r="G49" s="446">
        <v>0.86921790822961176</v>
      </c>
      <c r="H49" s="541">
        <v>258</v>
      </c>
      <c r="I49" s="446">
        <v>1.5976221437859931E-2</v>
      </c>
      <c r="J49" s="541">
        <v>1868</v>
      </c>
      <c r="K49" s="446">
        <v>0.11567279707721841</v>
      </c>
      <c r="L49" s="447">
        <v>0.98195173137460645</v>
      </c>
      <c r="M49" s="450"/>
    </row>
    <row r="50" spans="1:13" s="98" customFormat="1" ht="23.4" customHeight="1" x14ac:dyDescent="0.25">
      <c r="A50" s="452"/>
      <c r="B50" s="449"/>
      <c r="C50" s="481">
        <v>2018</v>
      </c>
      <c r="D50" s="482" t="s">
        <v>25</v>
      </c>
      <c r="E50" s="483">
        <v>17111</v>
      </c>
      <c r="F50" s="484">
        <v>14472</v>
      </c>
      <c r="G50" s="485">
        <v>0.84577172579042725</v>
      </c>
      <c r="H50" s="484">
        <v>247</v>
      </c>
      <c r="I50" s="485">
        <v>1.4435158669861493E-2</v>
      </c>
      <c r="J50" s="484">
        <v>2392</v>
      </c>
      <c r="K50" s="485">
        <v>0.1397931155397113</v>
      </c>
      <c r="L50" s="486">
        <v>0.98321896867993752</v>
      </c>
      <c r="M50" s="450"/>
    </row>
    <row r="51" spans="1:13" ht="26.25" customHeight="1" x14ac:dyDescent="0.25">
      <c r="B51" s="75" t="s">
        <v>244</v>
      </c>
      <c r="C51" s="72">
        <v>2013</v>
      </c>
      <c r="D51" s="72"/>
      <c r="E51" s="445">
        <v>70690</v>
      </c>
      <c r="F51" s="394">
        <v>53517</v>
      </c>
      <c r="G51" s="446">
        <v>0.75706606309237512</v>
      </c>
      <c r="H51" s="394">
        <v>7812</v>
      </c>
      <c r="I51" s="446">
        <v>0.11051068043570519</v>
      </c>
      <c r="J51" s="394">
        <v>9361</v>
      </c>
      <c r="K51" s="446">
        <v>0.13242325647191966</v>
      </c>
      <c r="L51" s="447">
        <v>0.87335451656831598</v>
      </c>
      <c r="M51" s="119"/>
    </row>
    <row r="52" spans="1:13" x14ac:dyDescent="0.25">
      <c r="B52" s="58"/>
      <c r="C52" s="72">
        <v>2014</v>
      </c>
      <c r="D52" s="72"/>
      <c r="E52" s="445">
        <v>57358</v>
      </c>
      <c r="F52" s="394">
        <v>45675</v>
      </c>
      <c r="G52" s="446">
        <v>0.79631437637295577</v>
      </c>
      <c r="H52" s="394">
        <v>2746</v>
      </c>
      <c r="I52" s="446">
        <v>4.7874751560375191E-2</v>
      </c>
      <c r="J52" s="394">
        <v>8937</v>
      </c>
      <c r="K52" s="446">
        <v>0.15581087206666899</v>
      </c>
      <c r="L52" s="447">
        <v>0.94375486461021663</v>
      </c>
      <c r="M52" s="119"/>
    </row>
    <row r="53" spans="1:13" x14ac:dyDescent="0.25">
      <c r="B53" s="58"/>
      <c r="C53" s="72">
        <v>2015</v>
      </c>
      <c r="D53" s="72"/>
      <c r="E53" s="445">
        <v>46554</v>
      </c>
      <c r="F53" s="394">
        <v>37482</v>
      </c>
      <c r="G53" s="446">
        <v>0.80512952700090212</v>
      </c>
      <c r="H53" s="394">
        <v>1469</v>
      </c>
      <c r="I53" s="446">
        <v>3.1554753619452681E-2</v>
      </c>
      <c r="J53" s="394">
        <v>7603</v>
      </c>
      <c r="K53" s="446">
        <v>0.16331571937964515</v>
      </c>
      <c r="L53" s="447">
        <v>0.96271289692108541</v>
      </c>
      <c r="M53" s="119"/>
    </row>
    <row r="54" spans="1:13" ht="14.4" customHeight="1" x14ac:dyDescent="0.25">
      <c r="B54" s="58"/>
      <c r="C54" s="555" t="s">
        <v>233</v>
      </c>
      <c r="D54" s="556"/>
      <c r="E54" s="557">
        <v>51571</v>
      </c>
      <c r="F54" s="558">
        <v>41609</v>
      </c>
      <c r="G54" s="559">
        <v>0.80682941963506627</v>
      </c>
      <c r="H54" s="558">
        <v>2077</v>
      </c>
      <c r="I54" s="559">
        <v>4.0274572918888522E-2</v>
      </c>
      <c r="J54" s="558">
        <v>7885</v>
      </c>
      <c r="K54" s="559">
        <v>0.15289600744604526</v>
      </c>
      <c r="L54" s="560">
        <v>0.9527965273516511</v>
      </c>
      <c r="M54" s="119"/>
    </row>
    <row r="55" spans="1:13" ht="12.6" customHeight="1" x14ac:dyDescent="0.25">
      <c r="B55" s="58"/>
      <c r="C55" s="561" t="s">
        <v>282</v>
      </c>
      <c r="D55" s="562"/>
      <c r="E55" s="563">
        <v>52867</v>
      </c>
      <c r="F55" s="564">
        <v>43304</v>
      </c>
      <c r="G55" s="565">
        <v>0.81911211152514807</v>
      </c>
      <c r="H55" s="564">
        <v>1228</v>
      </c>
      <c r="I55" s="565">
        <v>2.32281007055441E-2</v>
      </c>
      <c r="J55" s="564">
        <v>8335</v>
      </c>
      <c r="K55" s="565">
        <v>0.15765978776930789</v>
      </c>
      <c r="L55" s="566">
        <v>0.97242432408155932</v>
      </c>
      <c r="M55" s="119"/>
    </row>
    <row r="56" spans="1:13" ht="26.25" customHeight="1" x14ac:dyDescent="0.25">
      <c r="B56" s="58"/>
      <c r="C56" s="405">
        <v>2014</v>
      </c>
      <c r="D56" s="472" t="s">
        <v>7</v>
      </c>
      <c r="E56" s="445">
        <v>19075</v>
      </c>
      <c r="F56" s="394">
        <v>15328</v>
      </c>
      <c r="G56" s="446">
        <v>0.80356487549148103</v>
      </c>
      <c r="H56" s="394">
        <v>945</v>
      </c>
      <c r="I56" s="446">
        <v>4.9541284403669728E-2</v>
      </c>
      <c r="J56" s="394">
        <v>2802</v>
      </c>
      <c r="K56" s="446">
        <v>0.14689384010484927</v>
      </c>
      <c r="L56" s="447">
        <v>0.9424201803558373</v>
      </c>
      <c r="M56" s="119"/>
    </row>
    <row r="57" spans="1:13" ht="12.75" customHeight="1" x14ac:dyDescent="0.25">
      <c r="B57" s="58"/>
      <c r="C57" s="405"/>
      <c r="D57" s="472" t="s">
        <v>4</v>
      </c>
      <c r="E57" s="445">
        <v>13964</v>
      </c>
      <c r="F57" s="394">
        <v>11258</v>
      </c>
      <c r="G57" s="446">
        <v>0.80621598395875105</v>
      </c>
      <c r="H57" s="394">
        <v>726</v>
      </c>
      <c r="I57" s="446">
        <v>5.1990833572042393E-2</v>
      </c>
      <c r="J57" s="394">
        <v>1980</v>
      </c>
      <c r="K57" s="446">
        <v>0.14179318246920652</v>
      </c>
      <c r="L57" s="447">
        <v>0.93982594280978038</v>
      </c>
      <c r="M57" s="119"/>
    </row>
    <row r="58" spans="1:13" ht="12.75" customHeight="1" x14ac:dyDescent="0.25">
      <c r="B58" s="58"/>
      <c r="C58" s="405"/>
      <c r="D58" s="472" t="s">
        <v>5</v>
      </c>
      <c r="E58" s="445">
        <v>12278</v>
      </c>
      <c r="F58" s="394">
        <v>9685</v>
      </c>
      <c r="G58" s="446">
        <v>0.78880925232122501</v>
      </c>
      <c r="H58" s="394">
        <v>556</v>
      </c>
      <c r="I58" s="446">
        <v>4.5284248248900476E-2</v>
      </c>
      <c r="J58" s="394">
        <v>2037</v>
      </c>
      <c r="K58" s="446">
        <v>0.16590649942987457</v>
      </c>
      <c r="L58" s="447">
        <v>0.94613447006394114</v>
      </c>
      <c r="M58" s="119"/>
    </row>
    <row r="59" spans="1:13" ht="12.75" customHeight="1" x14ac:dyDescent="0.25">
      <c r="B59" s="58"/>
      <c r="C59" s="405"/>
      <c r="D59" s="472" t="s">
        <v>6</v>
      </c>
      <c r="E59" s="445">
        <v>12041</v>
      </c>
      <c r="F59" s="394">
        <v>9404</v>
      </c>
      <c r="G59" s="446">
        <v>0.78099825595880745</v>
      </c>
      <c r="H59" s="394">
        <v>519</v>
      </c>
      <c r="I59" s="446">
        <v>4.310273233120173E-2</v>
      </c>
      <c r="J59" s="394">
        <v>2118</v>
      </c>
      <c r="K59" s="446">
        <v>0.17589901170999087</v>
      </c>
      <c r="L59" s="447">
        <v>0.94821909607901833</v>
      </c>
      <c r="M59" s="119"/>
    </row>
    <row r="60" spans="1:13" ht="26.25" customHeight="1" x14ac:dyDescent="0.25">
      <c r="A60" s="489"/>
      <c r="B60" s="58"/>
      <c r="C60" s="405">
        <v>2015</v>
      </c>
      <c r="D60" s="472" t="s">
        <v>7</v>
      </c>
      <c r="E60" s="445">
        <v>12633</v>
      </c>
      <c r="F60" s="394">
        <v>9854</v>
      </c>
      <c r="G60" s="446">
        <v>0.78002058101796878</v>
      </c>
      <c r="H60" s="394">
        <v>567</v>
      </c>
      <c r="I60" s="446">
        <v>4.4882450724293518E-2</v>
      </c>
      <c r="J60" s="394">
        <v>2212</v>
      </c>
      <c r="K60" s="446">
        <v>0.17509696825773768</v>
      </c>
      <c r="L60" s="447">
        <v>0.94613850099743513</v>
      </c>
      <c r="M60" s="119"/>
    </row>
    <row r="61" spans="1:13" ht="12.75" customHeight="1" x14ac:dyDescent="0.25">
      <c r="A61" s="489"/>
      <c r="B61" s="387"/>
      <c r="C61" s="405"/>
      <c r="D61" s="472" t="s">
        <v>4</v>
      </c>
      <c r="E61" s="445">
        <v>12056</v>
      </c>
      <c r="F61" s="394">
        <v>9693</v>
      </c>
      <c r="G61" s="446">
        <v>0.80399800928998011</v>
      </c>
      <c r="H61" s="394">
        <v>380</v>
      </c>
      <c r="I61" s="446">
        <v>3.1519575315195753E-2</v>
      </c>
      <c r="J61" s="394">
        <v>1983</v>
      </c>
      <c r="K61" s="446">
        <v>0.16448241539482417</v>
      </c>
      <c r="L61" s="447">
        <v>0.96270853778213938</v>
      </c>
      <c r="M61" s="119"/>
    </row>
    <row r="62" spans="1:13" ht="12.75" customHeight="1" x14ac:dyDescent="0.25">
      <c r="A62" s="385"/>
      <c r="B62" s="387"/>
      <c r="C62" s="405"/>
      <c r="D62" s="444" t="s">
        <v>234</v>
      </c>
      <c r="E62" s="445">
        <v>11755</v>
      </c>
      <c r="F62" s="394">
        <v>9729</v>
      </c>
      <c r="G62" s="446">
        <v>0.82764780944279026</v>
      </c>
      <c r="H62" s="394">
        <v>290</v>
      </c>
      <c r="I62" s="446">
        <v>2.467035304125904E-2</v>
      </c>
      <c r="J62" s="394">
        <v>1736</v>
      </c>
      <c r="K62" s="446">
        <v>0.14768183751595065</v>
      </c>
      <c r="L62" s="447">
        <v>0.97140039447731752</v>
      </c>
      <c r="M62" s="119"/>
    </row>
    <row r="63" spans="1:13" ht="12.75" customHeight="1" x14ac:dyDescent="0.25">
      <c r="A63" s="385"/>
      <c r="B63" s="387"/>
      <c r="C63" s="405"/>
      <c r="D63" s="472" t="s">
        <v>6</v>
      </c>
      <c r="E63" s="445">
        <v>10110</v>
      </c>
      <c r="F63" s="394">
        <v>8206</v>
      </c>
      <c r="G63" s="446">
        <v>0.81167161226508411</v>
      </c>
      <c r="H63" s="394">
        <v>232</v>
      </c>
      <c r="I63" s="446">
        <v>2.2947576656775468E-2</v>
      </c>
      <c r="J63" s="394">
        <v>1672</v>
      </c>
      <c r="K63" s="446">
        <v>0.16538081107814046</v>
      </c>
      <c r="L63" s="447">
        <v>0.97283372365339571</v>
      </c>
      <c r="M63" s="119"/>
    </row>
    <row r="64" spans="1:13" ht="26.25" customHeight="1" x14ac:dyDescent="0.25">
      <c r="A64" s="421"/>
      <c r="B64" s="58"/>
      <c r="C64" s="405">
        <v>2016</v>
      </c>
      <c r="D64" s="444" t="s">
        <v>25</v>
      </c>
      <c r="E64" s="445">
        <v>11618</v>
      </c>
      <c r="F64" s="394">
        <v>9634</v>
      </c>
      <c r="G64" s="446">
        <v>0.82923050438974011</v>
      </c>
      <c r="H64" s="394">
        <v>305</v>
      </c>
      <c r="I64" s="446">
        <v>2.6252367016698228E-2</v>
      </c>
      <c r="J64" s="394">
        <v>1679</v>
      </c>
      <c r="K64" s="446">
        <v>0.14451712859356172</v>
      </c>
      <c r="L64" s="447">
        <v>0.96957605985037398</v>
      </c>
      <c r="M64" s="119"/>
    </row>
    <row r="65" spans="1:14" s="98" customFormat="1" ht="12.75" customHeight="1" x14ac:dyDescent="0.25">
      <c r="A65" s="452"/>
      <c r="B65" s="453"/>
      <c r="D65" s="444" t="s">
        <v>73</v>
      </c>
      <c r="E65" s="445">
        <v>12512</v>
      </c>
      <c r="F65" s="394">
        <v>10282</v>
      </c>
      <c r="G65" s="446">
        <v>0.82177109974424556</v>
      </c>
      <c r="H65" s="394">
        <v>475</v>
      </c>
      <c r="I65" s="446">
        <v>3.7963554987212274E-2</v>
      </c>
      <c r="J65" s="394">
        <v>1755</v>
      </c>
      <c r="K65" s="446">
        <v>0.1402653452685422</v>
      </c>
      <c r="L65" s="447">
        <v>0.95623733185922233</v>
      </c>
      <c r="M65" s="450"/>
      <c r="N65" s="52"/>
    </row>
    <row r="66" spans="1:14" s="98" customFormat="1" ht="12.75" customHeight="1" x14ac:dyDescent="0.25">
      <c r="A66" s="452"/>
      <c r="B66" s="453"/>
      <c r="D66" s="444" t="s">
        <v>234</v>
      </c>
      <c r="E66" s="445">
        <v>13542</v>
      </c>
      <c r="F66" s="394">
        <v>11039</v>
      </c>
      <c r="G66" s="446">
        <v>0.81516762664303644</v>
      </c>
      <c r="H66" s="394">
        <v>539</v>
      </c>
      <c r="I66" s="446">
        <v>3.9802097179146359E-2</v>
      </c>
      <c r="J66" s="394">
        <v>1964</v>
      </c>
      <c r="K66" s="446">
        <v>0.14503027617781716</v>
      </c>
      <c r="L66" s="447">
        <v>0.95386064030131823</v>
      </c>
      <c r="M66" s="450"/>
      <c r="N66" s="52"/>
    </row>
    <row r="67" spans="1:14" s="98" customFormat="1" ht="15" customHeight="1" x14ac:dyDescent="0.25">
      <c r="A67" s="452"/>
      <c r="B67" s="451" t="s">
        <v>236</v>
      </c>
      <c r="C67" s="474"/>
      <c r="D67" s="475" t="s">
        <v>237</v>
      </c>
      <c r="E67" s="476">
        <v>13899</v>
      </c>
      <c r="F67" s="477">
        <v>10654</v>
      </c>
      <c r="G67" s="478">
        <v>0.76652996618461755</v>
      </c>
      <c r="H67" s="477">
        <v>758</v>
      </c>
      <c r="I67" s="478">
        <v>5.4536297575365135E-2</v>
      </c>
      <c r="J67" s="477">
        <v>2487</v>
      </c>
      <c r="K67" s="478">
        <v>0.17893373624001727</v>
      </c>
      <c r="L67" s="479">
        <v>0.93374125874125879</v>
      </c>
      <c r="M67" s="450"/>
    </row>
    <row r="68" spans="1:14" s="98" customFormat="1" ht="26.25" customHeight="1" x14ac:dyDescent="0.25">
      <c r="A68" s="452"/>
      <c r="B68" s="449"/>
      <c r="C68" s="72">
        <v>2017</v>
      </c>
      <c r="D68" s="444" t="s">
        <v>238</v>
      </c>
      <c r="E68" s="445">
        <v>14459</v>
      </c>
      <c r="F68" s="541">
        <v>11983</v>
      </c>
      <c r="G68" s="446">
        <v>0.82875717546165018</v>
      </c>
      <c r="H68" s="541">
        <v>365</v>
      </c>
      <c r="I68" s="446">
        <v>2.5243792793415865E-2</v>
      </c>
      <c r="J68" s="541">
        <v>2111</v>
      </c>
      <c r="K68" s="446">
        <v>0.14599903174493395</v>
      </c>
      <c r="L68" s="447">
        <v>0.97044055717525102</v>
      </c>
      <c r="M68" s="450"/>
    </row>
    <row r="69" spans="1:14" s="98" customFormat="1" x14ac:dyDescent="0.25">
      <c r="A69" s="452"/>
      <c r="B69" s="449"/>
      <c r="C69" s="72"/>
      <c r="D69" s="444" t="s">
        <v>73</v>
      </c>
      <c r="E69" s="445">
        <v>13111</v>
      </c>
      <c r="F69" s="541">
        <v>10632</v>
      </c>
      <c r="G69" s="446">
        <v>0.81092212645869877</v>
      </c>
      <c r="H69" s="541">
        <v>304</v>
      </c>
      <c r="I69" s="446">
        <v>2.3186637174891313E-2</v>
      </c>
      <c r="J69" s="541">
        <v>2175</v>
      </c>
      <c r="K69" s="446">
        <v>0.16589123636640987</v>
      </c>
      <c r="L69" s="447">
        <v>0.97220190197512801</v>
      </c>
      <c r="M69" s="450"/>
      <c r="N69" s="550"/>
    </row>
    <row r="70" spans="1:14" s="98" customFormat="1" x14ac:dyDescent="0.25">
      <c r="A70" s="452"/>
      <c r="B70" s="449"/>
      <c r="C70" s="72"/>
      <c r="D70" s="547" t="s">
        <v>283</v>
      </c>
      <c r="E70" s="445">
        <v>12621</v>
      </c>
      <c r="F70" s="541">
        <v>10234</v>
      </c>
      <c r="G70" s="446">
        <v>0.81087077093732662</v>
      </c>
      <c r="H70" s="541">
        <v>264</v>
      </c>
      <c r="I70" s="446">
        <v>2.0917518421678154E-2</v>
      </c>
      <c r="J70" s="541">
        <v>2123</v>
      </c>
      <c r="K70" s="446">
        <v>0.16821171064099516</v>
      </c>
      <c r="L70" s="447">
        <v>0.97485235282911031</v>
      </c>
      <c r="M70" s="450"/>
    </row>
    <row r="71" spans="1:14" s="98" customFormat="1" x14ac:dyDescent="0.25">
      <c r="A71" s="452"/>
      <c r="B71" s="449"/>
      <c r="C71" s="72"/>
      <c r="D71" s="444" t="s">
        <v>235</v>
      </c>
      <c r="E71" s="445">
        <v>12676</v>
      </c>
      <c r="F71" s="541">
        <v>10455</v>
      </c>
      <c r="G71" s="446">
        <v>0.82478699905332908</v>
      </c>
      <c r="H71" s="541">
        <v>295</v>
      </c>
      <c r="I71" s="446">
        <v>2.3272325654780688E-2</v>
      </c>
      <c r="J71" s="541">
        <v>1926</v>
      </c>
      <c r="K71" s="446">
        <v>0.15194067529189018</v>
      </c>
      <c r="L71" s="447">
        <v>0.97255813953488368</v>
      </c>
      <c r="M71" s="450"/>
    </row>
    <row r="72" spans="1:14" s="98" customFormat="1" ht="23.4" customHeight="1" x14ac:dyDescent="0.25">
      <c r="A72" s="452"/>
      <c r="B72" s="449"/>
      <c r="C72" s="481">
        <v>2018</v>
      </c>
      <c r="D72" s="482" t="s">
        <v>25</v>
      </c>
      <c r="E72" s="483">
        <v>13077</v>
      </c>
      <c r="F72" s="484">
        <v>10393</v>
      </c>
      <c r="G72" s="485">
        <v>0.79475414850500881</v>
      </c>
      <c r="H72" s="484">
        <v>298</v>
      </c>
      <c r="I72" s="485">
        <v>2.2788101246463258E-2</v>
      </c>
      <c r="J72" s="484">
        <v>2386</v>
      </c>
      <c r="K72" s="485">
        <v>0.18245775024852795</v>
      </c>
      <c r="L72" s="486">
        <v>0.97212608736320272</v>
      </c>
      <c r="M72" s="450"/>
    </row>
    <row r="73" spans="1:14" ht="26.25" customHeight="1" x14ac:dyDescent="0.25">
      <c r="B73" s="75" t="s">
        <v>245</v>
      </c>
      <c r="C73" s="72">
        <v>2013</v>
      </c>
      <c r="D73" s="72"/>
      <c r="E73" s="445">
        <v>10116</v>
      </c>
      <c r="F73" s="394">
        <v>7862</v>
      </c>
      <c r="G73" s="446">
        <v>0.77718465796757608</v>
      </c>
      <c r="H73" s="394">
        <v>902</v>
      </c>
      <c r="I73" s="446">
        <v>8.9165678133649659E-2</v>
      </c>
      <c r="J73" s="394">
        <v>1352</v>
      </c>
      <c r="K73" s="446">
        <v>0.13364966389877422</v>
      </c>
      <c r="L73" s="447">
        <v>0.89804453487057756</v>
      </c>
      <c r="M73" s="119"/>
    </row>
    <row r="74" spans="1:14" ht="12.75" customHeight="1" x14ac:dyDescent="0.25">
      <c r="B74" s="58"/>
      <c r="C74" s="72">
        <v>2014</v>
      </c>
      <c r="D74" s="72"/>
      <c r="E74" s="445">
        <v>14597</v>
      </c>
      <c r="F74" s="394">
        <v>11460</v>
      </c>
      <c r="G74" s="446">
        <v>0.78509282729327945</v>
      </c>
      <c r="H74" s="394">
        <v>694</v>
      </c>
      <c r="I74" s="446">
        <v>4.754401589367678E-2</v>
      </c>
      <c r="J74" s="394">
        <v>2443</v>
      </c>
      <c r="K74" s="446">
        <v>0.16736315681304378</v>
      </c>
      <c r="L74" s="447">
        <v>0.94394184168012929</v>
      </c>
      <c r="M74" s="119"/>
    </row>
    <row r="75" spans="1:14" ht="12.75" customHeight="1" x14ac:dyDescent="0.25">
      <c r="B75" s="58"/>
      <c r="C75" s="72">
        <v>2015</v>
      </c>
      <c r="D75" s="72"/>
      <c r="E75" s="445">
        <v>19548</v>
      </c>
      <c r="F75" s="394">
        <v>15710</v>
      </c>
      <c r="G75" s="446">
        <v>0.80366277880090031</v>
      </c>
      <c r="H75" s="394">
        <v>465</v>
      </c>
      <c r="I75" s="446">
        <v>2.3787599754450585E-2</v>
      </c>
      <c r="J75" s="394">
        <v>3373</v>
      </c>
      <c r="K75" s="446">
        <v>0.17254962144464908</v>
      </c>
      <c r="L75" s="447">
        <v>0.97189313346228245</v>
      </c>
      <c r="M75" s="119"/>
    </row>
    <row r="76" spans="1:14" ht="15" customHeight="1" x14ac:dyDescent="0.25">
      <c r="B76" s="58"/>
      <c r="C76" s="555" t="s">
        <v>233</v>
      </c>
      <c r="D76" s="556"/>
      <c r="E76" s="557">
        <v>24043</v>
      </c>
      <c r="F76" s="558">
        <v>18702</v>
      </c>
      <c r="G76" s="559">
        <v>0.77785634072287158</v>
      </c>
      <c r="H76" s="558">
        <v>866</v>
      </c>
      <c r="I76" s="559">
        <v>3.601879965062596E-2</v>
      </c>
      <c r="J76" s="558">
        <v>4475</v>
      </c>
      <c r="K76" s="559">
        <v>0.18612485962650252</v>
      </c>
      <c r="L76" s="560">
        <v>0.95647803799376818</v>
      </c>
      <c r="M76" s="119"/>
    </row>
    <row r="77" spans="1:14" ht="15" customHeight="1" x14ac:dyDescent="0.25">
      <c r="B77" s="58"/>
      <c r="C77" s="561" t="s">
        <v>282</v>
      </c>
      <c r="D77" s="562"/>
      <c r="E77" s="563">
        <v>23672</v>
      </c>
      <c r="F77" s="564">
        <v>19672</v>
      </c>
      <c r="G77" s="565">
        <v>0.83102399459276788</v>
      </c>
      <c r="H77" s="564">
        <v>598</v>
      </c>
      <c r="I77" s="565">
        <v>2.526191280838121E-2</v>
      </c>
      <c r="J77" s="564">
        <v>3402</v>
      </c>
      <c r="K77" s="565">
        <v>0.14371409259885096</v>
      </c>
      <c r="L77" s="566">
        <v>0.9704982733103108</v>
      </c>
      <c r="M77" s="119"/>
    </row>
    <row r="78" spans="1:14" ht="26.25" customHeight="1" x14ac:dyDescent="0.25">
      <c r="B78" s="58"/>
      <c r="C78" s="405">
        <v>2014</v>
      </c>
      <c r="D78" s="472" t="s">
        <v>7</v>
      </c>
      <c r="E78" s="445">
        <v>3343</v>
      </c>
      <c r="F78" s="394">
        <v>2620</v>
      </c>
      <c r="G78" s="446">
        <v>0.78372719114567757</v>
      </c>
      <c r="H78" s="394">
        <v>176</v>
      </c>
      <c r="I78" s="446">
        <v>5.2647322763984448E-2</v>
      </c>
      <c r="J78" s="394">
        <v>547</v>
      </c>
      <c r="K78" s="446">
        <v>0.16362548609033803</v>
      </c>
      <c r="L78" s="447">
        <v>0.93787504412283795</v>
      </c>
      <c r="M78" s="119"/>
    </row>
    <row r="79" spans="1:14" ht="12.75" customHeight="1" x14ac:dyDescent="0.25">
      <c r="B79" s="58"/>
      <c r="C79" s="405"/>
      <c r="D79" s="472" t="s">
        <v>4</v>
      </c>
      <c r="E79" s="445">
        <v>3574</v>
      </c>
      <c r="F79" s="394">
        <v>2825</v>
      </c>
      <c r="G79" s="446">
        <v>0.79043088975937326</v>
      </c>
      <c r="H79" s="394">
        <v>194</v>
      </c>
      <c r="I79" s="446">
        <v>5.4280917739227753E-2</v>
      </c>
      <c r="J79" s="394">
        <v>555</v>
      </c>
      <c r="K79" s="446">
        <v>0.155288192501399</v>
      </c>
      <c r="L79" s="447">
        <v>0.93678722710980777</v>
      </c>
      <c r="M79" s="119"/>
    </row>
    <row r="80" spans="1:14" ht="12.75" customHeight="1" x14ac:dyDescent="0.25">
      <c r="B80" s="58"/>
      <c r="C80" s="405"/>
      <c r="D80" s="472" t="s">
        <v>5</v>
      </c>
      <c r="E80" s="445">
        <v>3808</v>
      </c>
      <c r="F80" s="394">
        <v>2941</v>
      </c>
      <c r="G80" s="446">
        <v>0.7723214285714286</v>
      </c>
      <c r="H80" s="394">
        <v>187</v>
      </c>
      <c r="I80" s="446">
        <v>4.9107142857142856E-2</v>
      </c>
      <c r="J80" s="394">
        <v>680</v>
      </c>
      <c r="K80" s="446">
        <v>0.17857142857142858</v>
      </c>
      <c r="L80" s="447">
        <v>0.94143438772314436</v>
      </c>
      <c r="M80" s="119"/>
    </row>
    <row r="81" spans="1:14" ht="12.75" customHeight="1" x14ac:dyDescent="0.25">
      <c r="B81" s="58"/>
      <c r="C81" s="405"/>
      <c r="D81" s="472" t="s">
        <v>6</v>
      </c>
      <c r="E81" s="445">
        <v>3872</v>
      </c>
      <c r="F81" s="394">
        <v>3074</v>
      </c>
      <c r="G81" s="446">
        <v>0.79390495867768596</v>
      </c>
      <c r="H81" s="394">
        <v>137</v>
      </c>
      <c r="I81" s="446">
        <v>3.5382231404958678E-2</v>
      </c>
      <c r="J81" s="394">
        <v>661</v>
      </c>
      <c r="K81" s="446">
        <v>0.17071280991735538</v>
      </c>
      <c r="L81" s="447">
        <v>0.95829528158295274</v>
      </c>
      <c r="M81" s="119"/>
    </row>
    <row r="82" spans="1:14" ht="26.25" customHeight="1" x14ac:dyDescent="0.25">
      <c r="B82" s="58"/>
      <c r="C82" s="405">
        <v>2015</v>
      </c>
      <c r="D82" s="472" t="s">
        <v>7</v>
      </c>
      <c r="E82" s="445">
        <v>4498</v>
      </c>
      <c r="F82" s="394">
        <v>3516</v>
      </c>
      <c r="G82" s="446">
        <v>0.78168074699866608</v>
      </c>
      <c r="H82" s="394">
        <v>158</v>
      </c>
      <c r="I82" s="446">
        <v>3.5126722987994664E-2</v>
      </c>
      <c r="J82" s="394">
        <v>824</v>
      </c>
      <c r="K82" s="446">
        <v>0.18319253001333927</v>
      </c>
      <c r="L82" s="447">
        <v>0.95811240721102864</v>
      </c>
      <c r="M82" s="119"/>
    </row>
    <row r="83" spans="1:14" ht="12.75" customHeight="1" x14ac:dyDescent="0.25">
      <c r="B83" s="387"/>
      <c r="C83" s="405"/>
      <c r="D83" s="472" t="s">
        <v>4</v>
      </c>
      <c r="E83" s="445">
        <v>4716</v>
      </c>
      <c r="F83" s="394">
        <v>3767</v>
      </c>
      <c r="G83" s="446">
        <v>0.79877014418999148</v>
      </c>
      <c r="H83" s="394">
        <v>123</v>
      </c>
      <c r="I83" s="446">
        <v>2.6081424936386769E-2</v>
      </c>
      <c r="J83" s="394">
        <v>826</v>
      </c>
      <c r="K83" s="446">
        <v>0.17514843087362172</v>
      </c>
      <c r="L83" s="447">
        <v>0.96908771048002007</v>
      </c>
      <c r="M83" s="119"/>
    </row>
    <row r="84" spans="1:14" ht="12.75" customHeight="1" x14ac:dyDescent="0.25">
      <c r="A84" s="385"/>
      <c r="B84" s="387"/>
      <c r="C84" s="405"/>
      <c r="D84" s="444" t="s">
        <v>234</v>
      </c>
      <c r="E84" s="445">
        <v>5003</v>
      </c>
      <c r="F84" s="394">
        <v>4080</v>
      </c>
      <c r="G84" s="446">
        <v>0.81551069358384964</v>
      </c>
      <c r="H84" s="394">
        <v>96</v>
      </c>
      <c r="I84" s="446">
        <v>1.9188486907855285E-2</v>
      </c>
      <c r="J84" s="394">
        <v>827</v>
      </c>
      <c r="K84" s="446">
        <v>0.16530081950829503</v>
      </c>
      <c r="L84" s="447">
        <v>0.97742238946378179</v>
      </c>
      <c r="M84" s="119"/>
    </row>
    <row r="85" spans="1:14" ht="12.75" customHeight="1" x14ac:dyDescent="0.25">
      <c r="A85" s="385"/>
      <c r="B85" s="387"/>
      <c r="C85" s="405"/>
      <c r="D85" s="472" t="s">
        <v>6</v>
      </c>
      <c r="E85" s="445">
        <v>5331</v>
      </c>
      <c r="F85" s="394">
        <v>4347</v>
      </c>
      <c r="G85" s="446">
        <v>0.81541924592009007</v>
      </c>
      <c r="H85" s="394">
        <v>88</v>
      </c>
      <c r="I85" s="446">
        <v>1.6507221909585444E-2</v>
      </c>
      <c r="J85" s="394">
        <v>896</v>
      </c>
      <c r="K85" s="446">
        <v>0.16807353217032453</v>
      </c>
      <c r="L85" s="447">
        <v>0.98062100858841661</v>
      </c>
      <c r="M85" s="119"/>
    </row>
    <row r="86" spans="1:14" ht="26.25" customHeight="1" x14ac:dyDescent="0.25">
      <c r="B86" s="58"/>
      <c r="C86" s="405">
        <v>2016</v>
      </c>
      <c r="D86" s="444" t="s">
        <v>25</v>
      </c>
      <c r="E86" s="445">
        <v>5486</v>
      </c>
      <c r="F86" s="394">
        <v>4451</v>
      </c>
      <c r="G86" s="446">
        <v>0.8113379511483777</v>
      </c>
      <c r="H86" s="394">
        <v>107</v>
      </c>
      <c r="I86" s="446">
        <v>1.9504192489974481E-2</v>
      </c>
      <c r="J86" s="394">
        <v>928</v>
      </c>
      <c r="K86" s="446">
        <v>0.16915785636164782</v>
      </c>
      <c r="L86" s="447">
        <v>0.97694959069366649</v>
      </c>
      <c r="M86" s="119"/>
    </row>
    <row r="87" spans="1:14" s="98" customFormat="1" ht="12.75" customHeight="1" x14ac:dyDescent="0.25">
      <c r="A87" s="452"/>
      <c r="B87" s="454"/>
      <c r="D87" s="444" t="s">
        <v>73</v>
      </c>
      <c r="E87" s="445">
        <v>6306</v>
      </c>
      <c r="F87" s="394">
        <v>4936</v>
      </c>
      <c r="G87" s="446">
        <v>0.78274659054868378</v>
      </c>
      <c r="H87" s="394">
        <v>165</v>
      </c>
      <c r="I87" s="446">
        <v>2.6165556612749764E-2</v>
      </c>
      <c r="J87" s="394">
        <v>1205</v>
      </c>
      <c r="K87" s="446">
        <v>0.19108785283856644</v>
      </c>
      <c r="L87" s="447">
        <v>0.96835443037974689</v>
      </c>
      <c r="M87" s="450"/>
      <c r="N87" s="52"/>
    </row>
    <row r="88" spans="1:14" s="98" customFormat="1" ht="12.75" customHeight="1" x14ac:dyDescent="0.25">
      <c r="A88" s="452"/>
      <c r="B88" s="454"/>
      <c r="D88" s="444" t="s">
        <v>234</v>
      </c>
      <c r="E88" s="445">
        <v>6321</v>
      </c>
      <c r="F88" s="394">
        <v>4974</v>
      </c>
      <c r="G88" s="446">
        <v>0.7869008068343617</v>
      </c>
      <c r="H88" s="394">
        <v>189</v>
      </c>
      <c r="I88" s="446">
        <v>2.9900332225913623E-2</v>
      </c>
      <c r="J88" s="394">
        <v>1158</v>
      </c>
      <c r="K88" s="446">
        <v>0.18319886093972473</v>
      </c>
      <c r="L88" s="447">
        <v>0.96412300683371299</v>
      </c>
      <c r="M88" s="450"/>
      <c r="N88" s="52"/>
    </row>
    <row r="89" spans="1:14" s="98" customFormat="1" ht="14.4" customHeight="1" x14ac:dyDescent="0.25">
      <c r="A89" s="452"/>
      <c r="B89" s="451" t="s">
        <v>236</v>
      </c>
      <c r="C89" s="474"/>
      <c r="D89" s="475" t="s">
        <v>237</v>
      </c>
      <c r="E89" s="476">
        <v>5930</v>
      </c>
      <c r="F89" s="477">
        <v>4341</v>
      </c>
      <c r="G89" s="478">
        <v>0.73204047217537938</v>
      </c>
      <c r="H89" s="477">
        <v>405</v>
      </c>
      <c r="I89" s="478">
        <v>6.8296795952782458E-2</v>
      </c>
      <c r="J89" s="477">
        <v>1184</v>
      </c>
      <c r="K89" s="478">
        <v>0.19966273187183811</v>
      </c>
      <c r="L89" s="479">
        <v>0.91516547968160866</v>
      </c>
      <c r="M89" s="450"/>
    </row>
    <row r="90" spans="1:14" s="98" customFormat="1" ht="26.25" customHeight="1" x14ac:dyDescent="0.25">
      <c r="A90" s="452"/>
      <c r="B90" s="449"/>
      <c r="C90" s="72">
        <v>2017</v>
      </c>
      <c r="D90" s="444" t="s">
        <v>238</v>
      </c>
      <c r="E90" s="445">
        <v>5457</v>
      </c>
      <c r="F90" s="541">
        <v>4423</v>
      </c>
      <c r="G90" s="446">
        <v>0.81051859996334985</v>
      </c>
      <c r="H90" s="541">
        <v>181</v>
      </c>
      <c r="I90" s="446">
        <v>3.3168407549935865E-2</v>
      </c>
      <c r="J90" s="541">
        <v>853</v>
      </c>
      <c r="K90" s="446">
        <v>0.15631299248671432</v>
      </c>
      <c r="L90" s="447">
        <v>0.96068635968722849</v>
      </c>
      <c r="M90" s="450"/>
    </row>
    <row r="91" spans="1:14" s="98" customFormat="1" x14ac:dyDescent="0.25">
      <c r="A91" s="452"/>
      <c r="B91" s="449"/>
      <c r="C91" s="72"/>
      <c r="D91" s="444" t="s">
        <v>284</v>
      </c>
      <c r="E91" s="445">
        <v>5902</v>
      </c>
      <c r="F91" s="541">
        <v>4959</v>
      </c>
      <c r="G91" s="446">
        <v>0.84022365299898338</v>
      </c>
      <c r="H91" s="541">
        <v>128</v>
      </c>
      <c r="I91" s="446">
        <v>2.1687563537783804E-2</v>
      </c>
      <c r="J91" s="541">
        <v>815</v>
      </c>
      <c r="K91" s="446">
        <v>0.13808878346323281</v>
      </c>
      <c r="L91" s="447">
        <v>0.97483782189895818</v>
      </c>
      <c r="M91" s="450"/>
      <c r="N91" s="550"/>
    </row>
    <row r="92" spans="1:14" s="98" customFormat="1" x14ac:dyDescent="0.25">
      <c r="A92" s="452"/>
      <c r="B92" s="449"/>
      <c r="C92" s="72"/>
      <c r="D92" s="444" t="s">
        <v>283</v>
      </c>
      <c r="E92" s="445">
        <v>6111</v>
      </c>
      <c r="F92" s="541">
        <v>5137</v>
      </c>
      <c r="G92" s="446">
        <v>0.840615283914253</v>
      </c>
      <c r="H92" s="541">
        <v>143</v>
      </c>
      <c r="I92" s="446">
        <v>2.3400425462281133E-2</v>
      </c>
      <c r="J92" s="541">
        <v>831</v>
      </c>
      <c r="K92" s="446">
        <v>0.13598429062346587</v>
      </c>
      <c r="L92" s="447">
        <v>0.97291666666666665</v>
      </c>
      <c r="M92" s="450"/>
    </row>
    <row r="93" spans="1:14" s="98" customFormat="1" x14ac:dyDescent="0.25">
      <c r="A93" s="452"/>
      <c r="B93" s="449"/>
      <c r="C93" s="72"/>
      <c r="D93" s="444" t="s">
        <v>235</v>
      </c>
      <c r="E93" s="445">
        <v>6202</v>
      </c>
      <c r="F93" s="541">
        <v>5153</v>
      </c>
      <c r="G93" s="446">
        <v>0.83086101257658818</v>
      </c>
      <c r="H93" s="541">
        <v>146</v>
      </c>
      <c r="I93" s="446">
        <v>2.3540793292486296E-2</v>
      </c>
      <c r="J93" s="541">
        <v>903</v>
      </c>
      <c r="K93" s="446">
        <v>0.14559819413092551</v>
      </c>
      <c r="L93" s="447">
        <v>0.97244763162860914</v>
      </c>
      <c r="M93" s="450"/>
    </row>
    <row r="94" spans="1:14" s="98" customFormat="1" ht="22.2" customHeight="1" x14ac:dyDescent="0.25">
      <c r="A94" s="452"/>
      <c r="B94" s="449"/>
      <c r="C94" s="481">
        <v>2018</v>
      </c>
      <c r="D94" s="482" t="s">
        <v>25</v>
      </c>
      <c r="E94" s="483">
        <v>6761</v>
      </c>
      <c r="F94" s="484">
        <v>5552</v>
      </c>
      <c r="G94" s="485">
        <v>0.82118029877237098</v>
      </c>
      <c r="H94" s="484">
        <v>147</v>
      </c>
      <c r="I94" s="485">
        <v>2.1742345806833308E-2</v>
      </c>
      <c r="J94" s="484">
        <v>1062</v>
      </c>
      <c r="K94" s="485">
        <v>0.15707735542079573</v>
      </c>
      <c r="L94" s="486">
        <v>0.97420600105281629</v>
      </c>
      <c r="M94" s="450"/>
    </row>
    <row r="95" spans="1:14" ht="26.25" customHeight="1" x14ac:dyDescent="0.25">
      <c r="B95" s="75" t="s">
        <v>246</v>
      </c>
      <c r="C95" s="72">
        <v>2013</v>
      </c>
      <c r="D95" s="72"/>
      <c r="E95" s="445">
        <v>34</v>
      </c>
      <c r="F95" s="394">
        <v>30</v>
      </c>
      <c r="G95" s="431">
        <v>0.88235294117647056</v>
      </c>
      <c r="H95" s="394">
        <v>0</v>
      </c>
      <c r="I95" s="446" t="s">
        <v>107</v>
      </c>
      <c r="J95" s="394">
        <v>4</v>
      </c>
      <c r="K95" s="431">
        <v>0.11764705882352941</v>
      </c>
      <c r="L95" s="461">
        <v>1</v>
      </c>
      <c r="M95" s="119"/>
      <c r="N95" s="351"/>
    </row>
    <row r="96" spans="1:14" ht="12.75" customHeight="1" x14ac:dyDescent="0.25">
      <c r="B96" s="58"/>
      <c r="C96" s="72">
        <v>2014</v>
      </c>
      <c r="D96" s="72"/>
      <c r="E96" s="445">
        <v>25</v>
      </c>
      <c r="F96" s="394">
        <v>20</v>
      </c>
      <c r="G96" s="431">
        <v>0.8</v>
      </c>
      <c r="H96" s="394">
        <v>0</v>
      </c>
      <c r="I96" s="446" t="s">
        <v>107</v>
      </c>
      <c r="J96" s="394">
        <v>5</v>
      </c>
      <c r="K96" s="431">
        <v>0.2</v>
      </c>
      <c r="L96" s="461">
        <v>1</v>
      </c>
      <c r="M96" s="119"/>
      <c r="N96" s="351"/>
    </row>
    <row r="97" spans="1:14" ht="12.75" customHeight="1" x14ac:dyDescent="0.25">
      <c r="C97" s="72">
        <v>2015</v>
      </c>
      <c r="D97" s="72"/>
      <c r="E97" s="445">
        <v>54</v>
      </c>
      <c r="F97" s="394">
        <v>41</v>
      </c>
      <c r="G97" s="431">
        <v>0.7592592592592593</v>
      </c>
      <c r="H97" s="394">
        <v>5</v>
      </c>
      <c r="I97" s="431">
        <v>9.2592592592592587E-2</v>
      </c>
      <c r="J97" s="394">
        <v>8</v>
      </c>
      <c r="K97" s="431">
        <v>0.14814814814814814</v>
      </c>
      <c r="L97" s="461">
        <v>0.89130434782608703</v>
      </c>
      <c r="M97" s="119"/>
      <c r="N97" s="351"/>
    </row>
    <row r="98" spans="1:14" ht="15.6" customHeight="1" x14ac:dyDescent="0.25">
      <c r="C98" s="555" t="s">
        <v>233</v>
      </c>
      <c r="D98" s="556"/>
      <c r="E98" s="557">
        <v>1496</v>
      </c>
      <c r="F98" s="558">
        <v>1150</v>
      </c>
      <c r="G98" s="559">
        <v>0.76871657754010692</v>
      </c>
      <c r="H98" s="558">
        <v>162</v>
      </c>
      <c r="I98" s="559">
        <v>0.10828877005347594</v>
      </c>
      <c r="J98" s="558">
        <v>184</v>
      </c>
      <c r="K98" s="559">
        <v>0.12299465240641712</v>
      </c>
      <c r="L98" s="560">
        <v>0.87652439024390238</v>
      </c>
      <c r="M98" s="119"/>
      <c r="N98" s="351"/>
    </row>
    <row r="99" spans="1:14" ht="15.6" customHeight="1" x14ac:dyDescent="0.25">
      <c r="C99" s="561" t="s">
        <v>282</v>
      </c>
      <c r="D99" s="562"/>
      <c r="E99" s="563">
        <v>8939</v>
      </c>
      <c r="F99" s="564">
        <v>7750</v>
      </c>
      <c r="G99" s="565">
        <v>0.86698735876496258</v>
      </c>
      <c r="H99" s="564">
        <v>237</v>
      </c>
      <c r="I99" s="565">
        <v>2.6513032777715627E-2</v>
      </c>
      <c r="J99" s="564">
        <v>952</v>
      </c>
      <c r="K99" s="565">
        <v>0.10649960845732184</v>
      </c>
      <c r="L99" s="566">
        <v>0.97032678101915615</v>
      </c>
      <c r="M99" s="119"/>
      <c r="N99" s="351"/>
    </row>
    <row r="100" spans="1:14" ht="26.25" customHeight="1" x14ac:dyDescent="0.25">
      <c r="B100" s="58"/>
      <c r="C100" s="405">
        <v>2014</v>
      </c>
      <c r="D100" s="472" t="s">
        <v>7</v>
      </c>
      <c r="E100" s="445">
        <v>5</v>
      </c>
      <c r="F100" s="394">
        <v>5</v>
      </c>
      <c r="G100" s="431">
        <v>1</v>
      </c>
      <c r="H100" s="394">
        <v>0</v>
      </c>
      <c r="I100" s="446" t="s">
        <v>107</v>
      </c>
      <c r="J100" s="394">
        <v>0</v>
      </c>
      <c r="K100" s="446" t="s">
        <v>107</v>
      </c>
      <c r="L100" s="461">
        <v>1</v>
      </c>
      <c r="M100" s="119"/>
      <c r="N100" s="351"/>
    </row>
    <row r="101" spans="1:14" ht="12.75" customHeight="1" x14ac:dyDescent="0.25">
      <c r="B101" s="58"/>
      <c r="C101" s="405"/>
      <c r="D101" s="472" t="s">
        <v>4</v>
      </c>
      <c r="E101" s="445">
        <v>3</v>
      </c>
      <c r="F101" s="394">
        <v>3</v>
      </c>
      <c r="G101" s="431">
        <v>1</v>
      </c>
      <c r="H101" s="394">
        <v>0</v>
      </c>
      <c r="I101" s="446" t="s">
        <v>107</v>
      </c>
      <c r="J101" s="394">
        <v>0</v>
      </c>
      <c r="K101" s="446" t="s">
        <v>107</v>
      </c>
      <c r="L101" s="461">
        <v>1</v>
      </c>
      <c r="M101" s="119"/>
      <c r="N101" s="351"/>
    </row>
    <row r="102" spans="1:14" ht="12.75" customHeight="1" x14ac:dyDescent="0.25">
      <c r="B102" s="58"/>
      <c r="C102" s="405"/>
      <c r="D102" s="472" t="s">
        <v>5</v>
      </c>
      <c r="E102" s="445">
        <v>9</v>
      </c>
      <c r="F102" s="394">
        <v>7</v>
      </c>
      <c r="G102" s="431">
        <v>0.77777777777777779</v>
      </c>
      <c r="H102" s="394">
        <v>0</v>
      </c>
      <c r="I102" s="446" t="s">
        <v>107</v>
      </c>
      <c r="J102" s="394">
        <v>2</v>
      </c>
      <c r="K102" s="431">
        <v>0.22222222222222221</v>
      </c>
      <c r="L102" s="461">
        <v>1</v>
      </c>
      <c r="M102" s="119"/>
      <c r="N102" s="351"/>
    </row>
    <row r="103" spans="1:14" ht="12.75" customHeight="1" x14ac:dyDescent="0.25">
      <c r="B103" s="58"/>
      <c r="C103" s="405"/>
      <c r="D103" s="472" t="s">
        <v>6</v>
      </c>
      <c r="E103" s="445">
        <v>8</v>
      </c>
      <c r="F103" s="394">
        <v>5</v>
      </c>
      <c r="G103" s="431">
        <v>0.625</v>
      </c>
      <c r="H103" s="394">
        <v>0</v>
      </c>
      <c r="I103" s="446" t="s">
        <v>107</v>
      </c>
      <c r="J103" s="394">
        <v>3</v>
      </c>
      <c r="K103" s="431">
        <v>0.375</v>
      </c>
      <c r="L103" s="461">
        <v>1</v>
      </c>
      <c r="M103" s="119"/>
      <c r="N103" s="351"/>
    </row>
    <row r="104" spans="1:14" ht="26.25" customHeight="1" x14ac:dyDescent="0.25">
      <c r="A104" s="58"/>
      <c r="B104" s="58"/>
      <c r="C104" s="405">
        <v>2015</v>
      </c>
      <c r="D104" s="472" t="s">
        <v>7</v>
      </c>
      <c r="E104" s="445">
        <v>16</v>
      </c>
      <c r="F104" s="394">
        <v>13</v>
      </c>
      <c r="G104" s="431">
        <v>0.8125</v>
      </c>
      <c r="H104" s="394">
        <v>2</v>
      </c>
      <c r="I104" s="431">
        <v>0.125</v>
      </c>
      <c r="J104" s="394">
        <v>1</v>
      </c>
      <c r="K104" s="431">
        <v>6.25E-2</v>
      </c>
      <c r="L104" s="461">
        <v>0.8666666666666667</v>
      </c>
      <c r="M104" s="119"/>
      <c r="N104" s="351"/>
    </row>
    <row r="105" spans="1:14" ht="12.75" customHeight="1" x14ac:dyDescent="0.25">
      <c r="A105" s="58"/>
      <c r="B105" s="387"/>
      <c r="C105" s="405"/>
      <c r="D105" s="472" t="s">
        <v>4</v>
      </c>
      <c r="E105" s="445">
        <v>16</v>
      </c>
      <c r="F105" s="394">
        <v>11</v>
      </c>
      <c r="G105" s="431">
        <v>0.6875</v>
      </c>
      <c r="H105" s="394">
        <v>1</v>
      </c>
      <c r="I105" s="431">
        <v>6.25E-2</v>
      </c>
      <c r="J105" s="394">
        <v>4</v>
      </c>
      <c r="K105" s="431">
        <v>0.25</v>
      </c>
      <c r="L105" s="461">
        <v>0.91666666666666674</v>
      </c>
      <c r="M105" s="119"/>
      <c r="N105" s="351"/>
    </row>
    <row r="106" spans="1:14" ht="12.75" customHeight="1" x14ac:dyDescent="0.25">
      <c r="A106" s="473"/>
      <c r="B106" s="387"/>
      <c r="C106" s="405"/>
      <c r="D106" s="444" t="s">
        <v>234</v>
      </c>
      <c r="E106" s="445">
        <v>22</v>
      </c>
      <c r="F106" s="394">
        <v>17</v>
      </c>
      <c r="G106" s="431">
        <v>0.77272727272727271</v>
      </c>
      <c r="H106" s="394">
        <v>2</v>
      </c>
      <c r="I106" s="431">
        <v>9.0909090909090912E-2</v>
      </c>
      <c r="J106" s="394">
        <v>3</v>
      </c>
      <c r="K106" s="431">
        <v>0.13636363636363635</v>
      </c>
      <c r="L106" s="461">
        <v>0.89473684210526316</v>
      </c>
      <c r="M106" s="119"/>
      <c r="N106" s="351"/>
    </row>
    <row r="107" spans="1:14" ht="12.75" customHeight="1" x14ac:dyDescent="0.25">
      <c r="A107" s="473"/>
      <c r="B107" s="387"/>
      <c r="C107" s="405"/>
      <c r="D107" s="472" t="s">
        <v>6</v>
      </c>
      <c r="E107" s="445">
        <v>0</v>
      </c>
      <c r="F107" s="394">
        <v>0</v>
      </c>
      <c r="G107" s="431" t="s">
        <v>107</v>
      </c>
      <c r="H107" s="394">
        <v>0</v>
      </c>
      <c r="I107" s="446" t="s">
        <v>107</v>
      </c>
      <c r="J107" s="394">
        <v>0</v>
      </c>
      <c r="K107" s="446" t="s">
        <v>107</v>
      </c>
      <c r="L107" s="461" t="s">
        <v>107</v>
      </c>
      <c r="M107" s="119"/>
      <c r="N107" s="351"/>
    </row>
    <row r="108" spans="1:14" ht="26.25" customHeight="1" x14ac:dyDescent="0.25">
      <c r="B108" s="58"/>
      <c r="C108" s="405">
        <v>2016</v>
      </c>
      <c r="D108" s="444" t="s">
        <v>25</v>
      </c>
      <c r="E108" s="445">
        <v>1</v>
      </c>
      <c r="F108" s="394">
        <v>1</v>
      </c>
      <c r="G108" s="431">
        <v>1</v>
      </c>
      <c r="H108" s="394">
        <v>0</v>
      </c>
      <c r="I108" s="446" t="s">
        <v>107</v>
      </c>
      <c r="J108" s="394">
        <v>0</v>
      </c>
      <c r="K108" s="446" t="s">
        <v>107</v>
      </c>
      <c r="L108" s="461">
        <v>1</v>
      </c>
      <c r="M108" s="119"/>
      <c r="N108" s="351"/>
    </row>
    <row r="109" spans="1:14" s="98" customFormat="1" ht="12.75" customHeight="1" x14ac:dyDescent="0.25">
      <c r="A109" s="454"/>
      <c r="B109" s="454"/>
      <c r="D109" s="444" t="s">
        <v>73</v>
      </c>
      <c r="E109" s="445">
        <v>0</v>
      </c>
      <c r="F109" s="394">
        <v>0</v>
      </c>
      <c r="G109" s="431" t="s">
        <v>107</v>
      </c>
      <c r="H109" s="394">
        <v>0</v>
      </c>
      <c r="I109" s="446" t="s">
        <v>107</v>
      </c>
      <c r="J109" s="394">
        <v>0</v>
      </c>
      <c r="K109" s="446" t="s">
        <v>107</v>
      </c>
      <c r="L109" s="461" t="s">
        <v>107</v>
      </c>
      <c r="M109" s="450"/>
      <c r="N109" s="351"/>
    </row>
    <row r="110" spans="1:14" s="98" customFormat="1" ht="12.75" customHeight="1" x14ac:dyDescent="0.25">
      <c r="A110" s="454"/>
      <c r="B110" s="454"/>
      <c r="D110" s="444" t="s">
        <v>234</v>
      </c>
      <c r="E110" s="445">
        <v>0</v>
      </c>
      <c r="F110" s="394">
        <v>0</v>
      </c>
      <c r="G110" s="431" t="s">
        <v>107</v>
      </c>
      <c r="H110" s="394">
        <v>0</v>
      </c>
      <c r="I110" s="446" t="s">
        <v>107</v>
      </c>
      <c r="J110" s="394">
        <v>0</v>
      </c>
      <c r="K110" s="446" t="s">
        <v>107</v>
      </c>
      <c r="L110" s="461" t="s">
        <v>107</v>
      </c>
      <c r="M110" s="450"/>
      <c r="N110" s="351"/>
    </row>
    <row r="111" spans="1:14" s="98" customFormat="1" ht="15.6" customHeight="1" x14ac:dyDescent="0.25">
      <c r="A111" s="454"/>
      <c r="B111" s="451" t="s">
        <v>236</v>
      </c>
      <c r="C111" s="474"/>
      <c r="D111" s="475" t="s">
        <v>237</v>
      </c>
      <c r="E111" s="476">
        <v>1495</v>
      </c>
      <c r="F111" s="477">
        <v>1149</v>
      </c>
      <c r="G111" s="478">
        <v>0.76856187290969902</v>
      </c>
      <c r="H111" s="477">
        <v>162</v>
      </c>
      <c r="I111" s="478">
        <v>0.10836120401337793</v>
      </c>
      <c r="J111" s="477">
        <v>184</v>
      </c>
      <c r="K111" s="478">
        <v>0.12307692307692308</v>
      </c>
      <c r="L111" s="479">
        <v>0.8764302059496567</v>
      </c>
      <c r="M111" s="450"/>
    </row>
    <row r="112" spans="1:14" s="98" customFormat="1" ht="26.25" customHeight="1" x14ac:dyDescent="0.25">
      <c r="A112" s="454"/>
      <c r="B112" s="449"/>
      <c r="C112" s="72">
        <v>2017</v>
      </c>
      <c r="D112" s="444" t="s">
        <v>238</v>
      </c>
      <c r="E112" s="445">
        <v>1986</v>
      </c>
      <c r="F112" s="541">
        <v>1689</v>
      </c>
      <c r="G112" s="446">
        <v>0.85045317220543803</v>
      </c>
      <c r="H112" s="541">
        <v>84</v>
      </c>
      <c r="I112" s="446">
        <v>4.2296072507552872E-2</v>
      </c>
      <c r="J112" s="541">
        <v>213</v>
      </c>
      <c r="K112" s="446">
        <v>0.10725075528700906</v>
      </c>
      <c r="L112" s="447">
        <v>0.95262267343485618</v>
      </c>
      <c r="M112" s="450"/>
    </row>
    <row r="113" spans="1:14" s="98" customFormat="1" x14ac:dyDescent="0.25">
      <c r="A113" s="454"/>
      <c r="B113" s="449"/>
      <c r="C113" s="72"/>
      <c r="D113" s="444" t="s">
        <v>284</v>
      </c>
      <c r="E113" s="445">
        <v>2016</v>
      </c>
      <c r="F113" s="541">
        <v>1760</v>
      </c>
      <c r="G113" s="446">
        <v>0.87301587301587302</v>
      </c>
      <c r="H113" s="541">
        <v>48</v>
      </c>
      <c r="I113" s="446">
        <v>2.3809523809523808E-2</v>
      </c>
      <c r="J113" s="541">
        <v>208</v>
      </c>
      <c r="K113" s="446">
        <v>0.10317460317460317</v>
      </c>
      <c r="L113" s="447">
        <v>0.97345132743362828</v>
      </c>
      <c r="M113" s="450"/>
      <c r="N113" s="550"/>
    </row>
    <row r="114" spans="1:14" s="98" customFormat="1" x14ac:dyDescent="0.25">
      <c r="A114" s="454"/>
      <c r="B114" s="449"/>
      <c r="C114" s="72"/>
      <c r="D114" s="444" t="s">
        <v>283</v>
      </c>
      <c r="E114" s="445">
        <v>2415</v>
      </c>
      <c r="F114" s="541">
        <v>2106</v>
      </c>
      <c r="G114" s="446">
        <v>0.87204968944099381</v>
      </c>
      <c r="H114" s="541">
        <v>51</v>
      </c>
      <c r="I114" s="446">
        <v>2.1118012422360249E-2</v>
      </c>
      <c r="J114" s="541">
        <v>258</v>
      </c>
      <c r="K114" s="446">
        <v>0.10683229813664596</v>
      </c>
      <c r="L114" s="447">
        <v>0.97635605006954107</v>
      </c>
      <c r="M114" s="450"/>
    </row>
    <row r="115" spans="1:14" s="98" customFormat="1" x14ac:dyDescent="0.25">
      <c r="A115" s="454"/>
      <c r="B115" s="449"/>
      <c r="C115" s="72"/>
      <c r="D115" s="444" t="s">
        <v>235</v>
      </c>
      <c r="E115" s="445">
        <v>2522</v>
      </c>
      <c r="F115" s="541">
        <v>2195</v>
      </c>
      <c r="G115" s="446">
        <v>0.8703409992069786</v>
      </c>
      <c r="H115" s="541">
        <v>54</v>
      </c>
      <c r="I115" s="446">
        <v>2.1411578112609041E-2</v>
      </c>
      <c r="J115" s="541">
        <v>273</v>
      </c>
      <c r="K115" s="446">
        <v>0.10824742268041238</v>
      </c>
      <c r="L115" s="447">
        <v>0.97598932859048471</v>
      </c>
      <c r="M115" s="450"/>
    </row>
    <row r="116" spans="1:14" s="98" customFormat="1" ht="22.8" customHeight="1" x14ac:dyDescent="0.25">
      <c r="A116" s="454"/>
      <c r="B116" s="449"/>
      <c r="C116" s="490">
        <v>2018</v>
      </c>
      <c r="D116" s="455" t="s">
        <v>25</v>
      </c>
      <c r="E116" s="456">
        <v>2633</v>
      </c>
      <c r="F116" s="538">
        <v>2214</v>
      </c>
      <c r="G116" s="457">
        <v>0.84086593239650587</v>
      </c>
      <c r="H116" s="538">
        <v>50</v>
      </c>
      <c r="I116" s="457">
        <v>1.89897455374098E-2</v>
      </c>
      <c r="J116" s="538">
        <v>369</v>
      </c>
      <c r="K116" s="457">
        <v>0.14014432206608432</v>
      </c>
      <c r="L116" s="458">
        <v>0.97791519434628971</v>
      </c>
      <c r="M116" s="450"/>
    </row>
    <row r="117" spans="1:14" ht="26.25" customHeight="1" x14ac:dyDescent="0.25">
      <c r="A117" s="459" t="s">
        <v>266</v>
      </c>
      <c r="B117" s="459" t="s">
        <v>35</v>
      </c>
      <c r="C117" s="72">
        <v>2013</v>
      </c>
      <c r="D117" s="72"/>
      <c r="E117" s="445">
        <v>146566</v>
      </c>
      <c r="F117" s="394">
        <v>116703</v>
      </c>
      <c r="G117" s="446">
        <v>0.79624878894150075</v>
      </c>
      <c r="H117" s="394">
        <v>11508</v>
      </c>
      <c r="I117" s="446">
        <v>7.8517527939631293E-2</v>
      </c>
      <c r="J117" s="394">
        <v>18355</v>
      </c>
      <c r="K117" s="446">
        <v>0.12523368311886796</v>
      </c>
      <c r="L117" s="447">
        <v>0.91087912768725599</v>
      </c>
      <c r="M117" s="119"/>
    </row>
    <row r="118" spans="1:14" ht="12.75" customHeight="1" x14ac:dyDescent="0.25">
      <c r="A118" s="75"/>
      <c r="B118" s="58"/>
      <c r="C118" s="72">
        <v>2014</v>
      </c>
      <c r="D118" s="72"/>
      <c r="E118" s="445">
        <v>144737</v>
      </c>
      <c r="F118" s="394">
        <v>117174</v>
      </c>
      <c r="G118" s="446">
        <v>0.80956493502007087</v>
      </c>
      <c r="H118" s="394">
        <v>5866</v>
      </c>
      <c r="I118" s="446">
        <v>4.052868305961848E-2</v>
      </c>
      <c r="J118" s="394">
        <v>21697</v>
      </c>
      <c r="K118" s="446">
        <v>0.14990638192031064</v>
      </c>
      <c r="L118" s="447">
        <v>0.95289942348765877</v>
      </c>
      <c r="M118" s="119"/>
    </row>
    <row r="119" spans="1:14" ht="12.75" customHeight="1" x14ac:dyDescent="0.25">
      <c r="A119" s="75"/>
      <c r="B119" s="58"/>
      <c r="C119" s="72">
        <v>2015</v>
      </c>
      <c r="D119" s="72"/>
      <c r="E119" s="445">
        <v>137591</v>
      </c>
      <c r="F119" s="394">
        <v>113777</v>
      </c>
      <c r="G119" s="446">
        <v>0.82692181901432504</v>
      </c>
      <c r="H119" s="394">
        <v>3280</v>
      </c>
      <c r="I119" s="446">
        <v>2.3838768524104048E-2</v>
      </c>
      <c r="J119" s="394">
        <v>20534</v>
      </c>
      <c r="K119" s="446">
        <v>0.14923941246157088</v>
      </c>
      <c r="L119" s="447">
        <v>0.9724149531138303</v>
      </c>
      <c r="M119" s="119"/>
    </row>
    <row r="120" spans="1:14" ht="12.75" customHeight="1" x14ac:dyDescent="0.25">
      <c r="A120" s="75"/>
      <c r="B120" s="58"/>
      <c r="C120" s="555" t="s">
        <v>233</v>
      </c>
      <c r="D120" s="556"/>
      <c r="E120" s="557">
        <v>137498</v>
      </c>
      <c r="F120" s="558">
        <v>112727</v>
      </c>
      <c r="G120" s="559">
        <v>0.81984465228585146</v>
      </c>
      <c r="H120" s="558">
        <v>4410</v>
      </c>
      <c r="I120" s="559">
        <v>3.2073193791909697E-2</v>
      </c>
      <c r="J120" s="558">
        <v>20361</v>
      </c>
      <c r="K120" s="559">
        <v>0.14808215392223886</v>
      </c>
      <c r="L120" s="560">
        <v>0.96281085821745105</v>
      </c>
      <c r="M120" s="119"/>
    </row>
    <row r="121" spans="1:14" ht="12.75" customHeight="1" x14ac:dyDescent="0.25">
      <c r="A121" s="75"/>
      <c r="B121" s="58"/>
      <c r="C121" s="561" t="s">
        <v>282</v>
      </c>
      <c r="D121" s="562"/>
      <c r="E121" s="563">
        <v>138154</v>
      </c>
      <c r="F121" s="564">
        <v>118460</v>
      </c>
      <c r="G121" s="565">
        <v>0.85744893379851472</v>
      </c>
      <c r="H121" s="564">
        <v>2407</v>
      </c>
      <c r="I121" s="565">
        <v>1.7422586389102018E-2</v>
      </c>
      <c r="J121" s="564">
        <v>17287</v>
      </c>
      <c r="K121" s="565">
        <v>0.12512847981238329</v>
      </c>
      <c r="L121" s="566">
        <v>0.9800855485781893</v>
      </c>
      <c r="M121" s="119"/>
    </row>
    <row r="122" spans="1:14" ht="26.25" customHeight="1" x14ac:dyDescent="0.25">
      <c r="A122" s="75"/>
      <c r="B122" s="58"/>
      <c r="C122" s="405">
        <v>2014</v>
      </c>
      <c r="D122" s="472" t="s">
        <v>7</v>
      </c>
      <c r="E122" s="445">
        <v>40652</v>
      </c>
      <c r="F122" s="394">
        <v>32987</v>
      </c>
      <c r="G122" s="446">
        <v>0.811448391223064</v>
      </c>
      <c r="H122" s="394">
        <v>1729</v>
      </c>
      <c r="I122" s="446">
        <v>4.2531732756075961E-2</v>
      </c>
      <c r="J122" s="394">
        <v>5936</v>
      </c>
      <c r="K122" s="446">
        <v>0.14601987602085997</v>
      </c>
      <c r="L122" s="447">
        <v>0.95071265678449268</v>
      </c>
      <c r="M122" s="119"/>
    </row>
    <row r="123" spans="1:14" ht="12.75" customHeight="1" x14ac:dyDescent="0.25">
      <c r="A123" s="75"/>
      <c r="B123" s="58"/>
      <c r="C123" s="405"/>
      <c r="D123" s="472" t="s">
        <v>4</v>
      </c>
      <c r="E123" s="445">
        <v>35782</v>
      </c>
      <c r="F123" s="394">
        <v>29038</v>
      </c>
      <c r="G123" s="446">
        <v>0.81152534794030518</v>
      </c>
      <c r="H123" s="394">
        <v>1621</v>
      </c>
      <c r="I123" s="446">
        <v>4.5302107204739817E-2</v>
      </c>
      <c r="J123" s="394">
        <v>5123</v>
      </c>
      <c r="K123" s="446">
        <v>0.14317254485495501</v>
      </c>
      <c r="L123" s="447">
        <v>0.94768267492899572</v>
      </c>
      <c r="M123" s="119"/>
    </row>
    <row r="124" spans="1:14" ht="12.75" customHeight="1" x14ac:dyDescent="0.25">
      <c r="A124" s="75"/>
      <c r="B124" s="58"/>
      <c r="C124" s="405"/>
      <c r="D124" s="472" t="s">
        <v>5</v>
      </c>
      <c r="E124" s="445">
        <v>34346</v>
      </c>
      <c r="F124" s="394">
        <v>27608</v>
      </c>
      <c r="G124" s="446">
        <v>0.80381994992138828</v>
      </c>
      <c r="H124" s="394">
        <v>1314</v>
      </c>
      <c r="I124" s="446">
        <v>3.8257730157805855E-2</v>
      </c>
      <c r="J124" s="394">
        <v>5424</v>
      </c>
      <c r="K124" s="446">
        <v>0.15792231992080591</v>
      </c>
      <c r="L124" s="447">
        <v>0.95513367705808039</v>
      </c>
      <c r="M124" s="119"/>
    </row>
    <row r="125" spans="1:14" ht="12.75" customHeight="1" x14ac:dyDescent="0.25">
      <c r="A125" s="75"/>
      <c r="B125" s="491"/>
      <c r="C125" s="405"/>
      <c r="D125" s="472" t="s">
        <v>6</v>
      </c>
      <c r="E125" s="445">
        <v>33957</v>
      </c>
      <c r="F125" s="394">
        <v>27541</v>
      </c>
      <c r="G125" s="446">
        <v>0.81105515799393346</v>
      </c>
      <c r="H125" s="394">
        <v>1202</v>
      </c>
      <c r="I125" s="446">
        <v>3.5397708867096624E-2</v>
      </c>
      <c r="J125" s="394">
        <v>5214</v>
      </c>
      <c r="K125" s="446">
        <v>0.15354713313896987</v>
      </c>
      <c r="L125" s="447">
        <v>0.95882292487410514</v>
      </c>
      <c r="M125" s="119"/>
    </row>
    <row r="126" spans="1:14" s="58" customFormat="1" ht="26.25" customHeight="1" x14ac:dyDescent="0.25">
      <c r="A126" s="75"/>
      <c r="B126" s="473"/>
      <c r="C126" s="72">
        <v>2015</v>
      </c>
      <c r="D126" s="444" t="s">
        <v>25</v>
      </c>
      <c r="E126" s="445">
        <v>35966</v>
      </c>
      <c r="F126" s="394">
        <v>29255</v>
      </c>
      <c r="G126" s="446">
        <v>0.81340710671189453</v>
      </c>
      <c r="H126" s="394">
        <v>1222</v>
      </c>
      <c r="I126" s="446">
        <v>3.3976533392648611E-2</v>
      </c>
      <c r="J126" s="394">
        <v>5489</v>
      </c>
      <c r="K126" s="446">
        <v>0.15261635989545683</v>
      </c>
      <c r="L126" s="447">
        <v>0.9604261796042618</v>
      </c>
      <c r="M126" s="119"/>
      <c r="N126" s="52"/>
    </row>
    <row r="127" spans="1:14" s="58" customFormat="1" ht="12.75" customHeight="1" x14ac:dyDescent="0.25">
      <c r="A127" s="75"/>
      <c r="B127" s="385"/>
      <c r="C127" s="72"/>
      <c r="D127" s="444" t="s">
        <v>73</v>
      </c>
      <c r="E127" s="445">
        <v>34571</v>
      </c>
      <c r="F127" s="394">
        <v>28449</v>
      </c>
      <c r="G127" s="446">
        <v>0.82291516010529053</v>
      </c>
      <c r="H127" s="394">
        <v>889</v>
      </c>
      <c r="I127" s="446">
        <v>2.5715194816464667E-2</v>
      </c>
      <c r="J127" s="394">
        <v>5233</v>
      </c>
      <c r="K127" s="446">
        <v>0.15136964507824477</v>
      </c>
      <c r="L127" s="447">
        <v>0.97015777106411549</v>
      </c>
      <c r="M127" s="119"/>
      <c r="N127" s="52"/>
    </row>
    <row r="128" spans="1:14" s="58" customFormat="1" ht="12.75" customHeight="1" x14ac:dyDescent="0.25">
      <c r="A128" s="387"/>
      <c r="B128" s="75"/>
      <c r="C128" s="72"/>
      <c r="D128" s="444" t="s">
        <v>234</v>
      </c>
      <c r="E128" s="445">
        <v>34492</v>
      </c>
      <c r="F128" s="394">
        <v>28744</v>
      </c>
      <c r="G128" s="446">
        <v>0.8333526614867216</v>
      </c>
      <c r="H128" s="394">
        <v>637</v>
      </c>
      <c r="I128" s="446">
        <v>1.8468050562449264E-2</v>
      </c>
      <c r="J128" s="394">
        <v>5111</v>
      </c>
      <c r="K128" s="446">
        <v>0.14817928795082919</v>
      </c>
      <c r="L128" s="447">
        <v>0.97869707711858733</v>
      </c>
      <c r="M128" s="119"/>
      <c r="N128" s="52"/>
    </row>
    <row r="129" spans="1:14" s="58" customFormat="1" ht="12.75" customHeight="1" x14ac:dyDescent="0.25">
      <c r="A129" s="387"/>
      <c r="B129" s="75"/>
      <c r="C129" s="72"/>
      <c r="D129" s="444" t="s">
        <v>235</v>
      </c>
      <c r="E129" s="445">
        <v>32562</v>
      </c>
      <c r="F129" s="394">
        <v>27329</v>
      </c>
      <c r="G129" s="446">
        <v>0.83929119832934096</v>
      </c>
      <c r="H129" s="394">
        <v>532</v>
      </c>
      <c r="I129" s="446">
        <v>1.6338062772556967E-2</v>
      </c>
      <c r="J129" s="394">
        <v>4701</v>
      </c>
      <c r="K129" s="446">
        <v>0.14437073889810209</v>
      </c>
      <c r="L129" s="447">
        <v>0.98122397120067761</v>
      </c>
      <c r="M129" s="119"/>
      <c r="N129" s="52"/>
    </row>
    <row r="130" spans="1:14" ht="26.25" customHeight="1" x14ac:dyDescent="0.25">
      <c r="A130" s="75"/>
      <c r="B130" s="75"/>
      <c r="C130" s="405">
        <v>2016</v>
      </c>
      <c r="D130" s="444" t="s">
        <v>25</v>
      </c>
      <c r="E130" s="445">
        <v>34150</v>
      </c>
      <c r="F130" s="394">
        <v>28842</v>
      </c>
      <c r="G130" s="446">
        <v>0.84456808199121525</v>
      </c>
      <c r="H130" s="394">
        <v>581</v>
      </c>
      <c r="I130" s="446">
        <v>1.7013177159590043E-2</v>
      </c>
      <c r="J130" s="394">
        <v>4727</v>
      </c>
      <c r="K130" s="446">
        <v>0.13841874084919473</v>
      </c>
      <c r="L130" s="447">
        <v>0.98052361637223029</v>
      </c>
      <c r="M130" s="119"/>
    </row>
    <row r="131" spans="1:14" s="98" customFormat="1" ht="12.75" customHeight="1" x14ac:dyDescent="0.25">
      <c r="A131" s="460"/>
      <c r="B131" s="449"/>
      <c r="D131" s="444" t="s">
        <v>73</v>
      </c>
      <c r="E131" s="445">
        <v>34131</v>
      </c>
      <c r="F131" s="394">
        <v>28558</v>
      </c>
      <c r="G131" s="446">
        <v>0.83671735372535228</v>
      </c>
      <c r="H131" s="394">
        <v>762</v>
      </c>
      <c r="I131" s="446">
        <v>2.2325744923969413E-2</v>
      </c>
      <c r="J131" s="394">
        <v>4811</v>
      </c>
      <c r="K131" s="446">
        <v>0.14095690135067826</v>
      </c>
      <c r="L131" s="447">
        <v>0.97440204246170381</v>
      </c>
      <c r="M131" s="450"/>
      <c r="N131" s="52"/>
    </row>
    <row r="132" spans="1:14" s="98" customFormat="1" ht="12.75" customHeight="1" x14ac:dyDescent="0.25">
      <c r="A132" s="460"/>
      <c r="B132" s="449"/>
      <c r="D132" s="444" t="s">
        <v>234</v>
      </c>
      <c r="E132" s="445">
        <v>33864</v>
      </c>
      <c r="F132" s="394">
        <v>27870</v>
      </c>
      <c r="G132" s="446">
        <v>0.82299787384833456</v>
      </c>
      <c r="H132" s="394">
        <v>945</v>
      </c>
      <c r="I132" s="446">
        <v>2.7905740609496812E-2</v>
      </c>
      <c r="J132" s="394">
        <v>5049</v>
      </c>
      <c r="K132" s="446">
        <v>0.14909638554216867</v>
      </c>
      <c r="L132" s="447">
        <v>0.96772430752416416</v>
      </c>
      <c r="M132" s="450"/>
      <c r="N132" s="52"/>
    </row>
    <row r="133" spans="1:14" s="98" customFormat="1" ht="15.6" customHeight="1" x14ac:dyDescent="0.25">
      <c r="A133" s="460"/>
      <c r="B133" s="451" t="s">
        <v>236</v>
      </c>
      <c r="C133" s="474"/>
      <c r="D133" s="475" t="s">
        <v>237</v>
      </c>
      <c r="E133" s="476">
        <v>35353</v>
      </c>
      <c r="F133" s="477">
        <v>27457</v>
      </c>
      <c r="G133" s="478">
        <v>0.7766526178824994</v>
      </c>
      <c r="H133" s="477">
        <v>2122</v>
      </c>
      <c r="I133" s="478">
        <v>6.0023194636947358E-2</v>
      </c>
      <c r="J133" s="477">
        <v>5774</v>
      </c>
      <c r="K133" s="478">
        <v>0.16332418748055327</v>
      </c>
      <c r="L133" s="479">
        <v>0.9285642147786568</v>
      </c>
      <c r="M133" s="450"/>
    </row>
    <row r="134" spans="1:14" s="98" customFormat="1" ht="26.25" customHeight="1" x14ac:dyDescent="0.25">
      <c r="A134" s="460"/>
      <c r="B134" s="449"/>
      <c r="C134" s="72">
        <v>2017</v>
      </c>
      <c r="D134" s="444" t="s">
        <v>238</v>
      </c>
      <c r="E134" s="445">
        <v>36080</v>
      </c>
      <c r="F134" s="541">
        <v>30815</v>
      </c>
      <c r="G134" s="446">
        <v>0.85407427937915747</v>
      </c>
      <c r="H134" s="541">
        <v>777</v>
      </c>
      <c r="I134" s="446">
        <v>2.1535476718403546E-2</v>
      </c>
      <c r="J134" s="541">
        <v>4488</v>
      </c>
      <c r="K134" s="446">
        <v>0.12439024390243902</v>
      </c>
      <c r="L134" s="447">
        <v>0.97540516586477588</v>
      </c>
      <c r="M134" s="450"/>
    </row>
    <row r="135" spans="1:14" s="98" customFormat="1" x14ac:dyDescent="0.25">
      <c r="A135" s="460"/>
      <c r="B135" s="449"/>
      <c r="C135" s="72"/>
      <c r="D135" s="444" t="s">
        <v>73</v>
      </c>
      <c r="E135" s="445">
        <v>34020</v>
      </c>
      <c r="F135" s="541">
        <v>29239</v>
      </c>
      <c r="G135" s="446">
        <v>0.85946502057613172</v>
      </c>
      <c r="H135" s="541">
        <v>566</v>
      </c>
      <c r="I135" s="446">
        <v>1.6637272192827748E-2</v>
      </c>
      <c r="J135" s="541">
        <v>4215</v>
      </c>
      <c r="K135" s="446">
        <v>0.12389770723104056</v>
      </c>
      <c r="L135" s="447">
        <v>0.98100989766817648</v>
      </c>
      <c r="M135" s="450"/>
    </row>
    <row r="136" spans="1:14" s="98" customFormat="1" x14ac:dyDescent="0.25">
      <c r="A136" s="460"/>
      <c r="B136" s="449"/>
      <c r="C136" s="72"/>
      <c r="D136" s="444" t="s">
        <v>234</v>
      </c>
      <c r="E136" s="445">
        <v>33669</v>
      </c>
      <c r="F136" s="541">
        <v>28825</v>
      </c>
      <c r="G136" s="446">
        <v>0.85612878315364282</v>
      </c>
      <c r="H136" s="541">
        <v>528</v>
      </c>
      <c r="I136" s="446">
        <v>1.5682081439900204E-2</v>
      </c>
      <c r="J136" s="541">
        <v>4316</v>
      </c>
      <c r="K136" s="446">
        <v>0.12818913540645699</v>
      </c>
      <c r="L136" s="447">
        <v>0.982012060096072</v>
      </c>
      <c r="M136" s="450"/>
    </row>
    <row r="137" spans="1:14" s="98" customFormat="1" x14ac:dyDescent="0.25">
      <c r="A137" s="460"/>
      <c r="B137" s="449"/>
      <c r="C137" s="72"/>
      <c r="D137" s="444" t="s">
        <v>235</v>
      </c>
      <c r="E137" s="445">
        <v>34385</v>
      </c>
      <c r="F137" s="541">
        <v>29581</v>
      </c>
      <c r="G137" s="446">
        <v>0.86028791624254763</v>
      </c>
      <c r="H137" s="541">
        <v>536</v>
      </c>
      <c r="I137" s="446">
        <v>1.5588192525810673E-2</v>
      </c>
      <c r="J137" s="541">
        <v>4268</v>
      </c>
      <c r="K137" s="446">
        <v>0.12412389123164171</v>
      </c>
      <c r="L137" s="447">
        <v>0.98220274263704888</v>
      </c>
      <c r="M137" s="450"/>
    </row>
    <row r="138" spans="1:14" s="98" customFormat="1" ht="21.6" customHeight="1" x14ac:dyDescent="0.25">
      <c r="A138" s="460"/>
      <c r="B138" s="449"/>
      <c r="C138" s="481">
        <v>2018</v>
      </c>
      <c r="D138" s="482" t="s">
        <v>25</v>
      </c>
      <c r="E138" s="483">
        <v>36154</v>
      </c>
      <c r="F138" s="484">
        <v>30290</v>
      </c>
      <c r="G138" s="485">
        <v>0.83780494551087015</v>
      </c>
      <c r="H138" s="484">
        <v>514</v>
      </c>
      <c r="I138" s="485">
        <v>1.4216960778890302E-2</v>
      </c>
      <c r="J138" s="484">
        <v>5350</v>
      </c>
      <c r="K138" s="485">
        <v>0.14797809371023954</v>
      </c>
      <c r="L138" s="486">
        <v>0.98331385534346194</v>
      </c>
      <c r="M138" s="450"/>
    </row>
    <row r="139" spans="1:14" ht="26.25" customHeight="1" x14ac:dyDescent="0.25">
      <c r="B139" s="75" t="s">
        <v>243</v>
      </c>
      <c r="C139" s="72">
        <v>2013</v>
      </c>
      <c r="D139" s="72"/>
      <c r="E139" s="445">
        <v>77741</v>
      </c>
      <c r="F139" s="394">
        <v>63467</v>
      </c>
      <c r="G139" s="446">
        <v>0.8163903217092654</v>
      </c>
      <c r="H139" s="394">
        <v>4913</v>
      </c>
      <c r="I139" s="446">
        <v>6.3197026022304828E-2</v>
      </c>
      <c r="J139" s="394">
        <v>9361</v>
      </c>
      <c r="K139" s="446">
        <v>0.12041265226842979</v>
      </c>
      <c r="L139" s="447">
        <v>0.92873099686665894</v>
      </c>
      <c r="M139" s="119"/>
    </row>
    <row r="140" spans="1:14" ht="12.75" customHeight="1" x14ac:dyDescent="0.25">
      <c r="B140" s="58"/>
      <c r="C140" s="72">
        <v>2014</v>
      </c>
      <c r="D140" s="72"/>
      <c r="E140" s="445">
        <v>84641</v>
      </c>
      <c r="F140" s="394">
        <v>68633</v>
      </c>
      <c r="G140" s="446">
        <v>0.8108717997188124</v>
      </c>
      <c r="H140" s="394">
        <v>3585</v>
      </c>
      <c r="I140" s="446">
        <v>4.2355359695655771E-2</v>
      </c>
      <c r="J140" s="394">
        <v>12423</v>
      </c>
      <c r="K140" s="446">
        <v>0.14677284058553183</v>
      </c>
      <c r="L140" s="447">
        <v>0.95102124462053428</v>
      </c>
      <c r="M140" s="119"/>
    </row>
    <row r="141" spans="1:14" ht="12.75" customHeight="1" x14ac:dyDescent="0.25">
      <c r="B141" s="58"/>
      <c r="C141" s="72">
        <v>2015</v>
      </c>
      <c r="D141" s="72"/>
      <c r="E141" s="445">
        <v>82901</v>
      </c>
      <c r="F141" s="394">
        <v>69001</v>
      </c>
      <c r="G141" s="446">
        <v>0.83233012870773571</v>
      </c>
      <c r="H141" s="394">
        <v>2183</v>
      </c>
      <c r="I141" s="446">
        <v>2.6332613599353447E-2</v>
      </c>
      <c r="J141" s="394">
        <v>11717</v>
      </c>
      <c r="K141" s="446">
        <v>0.14133725769291083</v>
      </c>
      <c r="L141" s="447">
        <v>0.96983598402675097</v>
      </c>
      <c r="M141" s="119"/>
    </row>
    <row r="142" spans="1:14" ht="15.6" customHeight="1" x14ac:dyDescent="0.25">
      <c r="B142" s="58"/>
      <c r="C142" s="555" t="s">
        <v>233</v>
      </c>
      <c r="D142" s="556"/>
      <c r="E142" s="557">
        <v>74213</v>
      </c>
      <c r="F142" s="558">
        <v>61364</v>
      </c>
      <c r="G142" s="559">
        <v>0.82686321803457619</v>
      </c>
      <c r="H142" s="558">
        <v>2433</v>
      </c>
      <c r="I142" s="559">
        <v>3.2784013582525973E-2</v>
      </c>
      <c r="J142" s="558">
        <v>10416</v>
      </c>
      <c r="K142" s="559">
        <v>0.14035276838289787</v>
      </c>
      <c r="L142" s="560">
        <v>0.96239625353549407</v>
      </c>
      <c r="M142" s="119"/>
    </row>
    <row r="143" spans="1:14" ht="15.6" customHeight="1" x14ac:dyDescent="0.25">
      <c r="B143" s="58"/>
      <c r="C143" s="561" t="s">
        <v>282</v>
      </c>
      <c r="D143" s="562"/>
      <c r="E143" s="563">
        <v>64024</v>
      </c>
      <c r="F143" s="564">
        <v>55826</v>
      </c>
      <c r="G143" s="565">
        <v>0.87195426714981883</v>
      </c>
      <c r="H143" s="564">
        <v>1115</v>
      </c>
      <c r="I143" s="565">
        <v>1.7415344245907783E-2</v>
      </c>
      <c r="J143" s="564">
        <v>7083</v>
      </c>
      <c r="K143" s="565">
        <v>0.11063038860427339</v>
      </c>
      <c r="L143" s="566">
        <v>0.98041832774275128</v>
      </c>
      <c r="M143" s="119"/>
    </row>
    <row r="144" spans="1:14" ht="26.25" customHeight="1" x14ac:dyDescent="0.25">
      <c r="B144" s="58"/>
      <c r="C144" s="405">
        <v>2014</v>
      </c>
      <c r="D144" s="472" t="s">
        <v>7</v>
      </c>
      <c r="E144" s="445">
        <v>21745</v>
      </c>
      <c r="F144" s="394">
        <v>17638</v>
      </c>
      <c r="G144" s="446">
        <v>0.81112899517130377</v>
      </c>
      <c r="H144" s="394">
        <v>949</v>
      </c>
      <c r="I144" s="446">
        <v>4.364221660151759E-2</v>
      </c>
      <c r="J144" s="394">
        <v>3158</v>
      </c>
      <c r="K144" s="446">
        <v>0.14522878822717866</v>
      </c>
      <c r="L144" s="447">
        <v>0.94953201446500746</v>
      </c>
      <c r="M144" s="119"/>
    </row>
    <row r="145" spans="1:14" ht="12.75" customHeight="1" x14ac:dyDescent="0.25">
      <c r="B145" s="58"/>
      <c r="C145" s="405"/>
      <c r="D145" s="472" t="s">
        <v>4</v>
      </c>
      <c r="E145" s="445">
        <v>21149</v>
      </c>
      <c r="F145" s="394">
        <v>17108</v>
      </c>
      <c r="G145" s="446">
        <v>0.80892713603480071</v>
      </c>
      <c r="H145" s="394">
        <v>989</v>
      </c>
      <c r="I145" s="446">
        <v>4.6763440351789684E-2</v>
      </c>
      <c r="J145" s="394">
        <v>3052</v>
      </c>
      <c r="K145" s="446">
        <v>0.14430942361340962</v>
      </c>
      <c r="L145" s="447">
        <v>0.94599759746641909</v>
      </c>
      <c r="M145" s="119"/>
    </row>
    <row r="146" spans="1:14" ht="12.75" customHeight="1" x14ac:dyDescent="0.25">
      <c r="B146" s="58"/>
      <c r="C146" s="405"/>
      <c r="D146" s="472" t="s">
        <v>5</v>
      </c>
      <c r="E146" s="445">
        <v>20965</v>
      </c>
      <c r="F146" s="394">
        <v>16912</v>
      </c>
      <c r="G146" s="446">
        <v>0.80667779632721204</v>
      </c>
      <c r="H146" s="394">
        <v>833</v>
      </c>
      <c r="I146" s="446">
        <v>3.9732888146911519E-2</v>
      </c>
      <c r="J146" s="394">
        <v>3220</v>
      </c>
      <c r="K146" s="446">
        <v>0.15358931552587646</v>
      </c>
      <c r="L146" s="447">
        <v>0.95369907175810131</v>
      </c>
      <c r="M146" s="119"/>
    </row>
    <row r="147" spans="1:14" ht="12.75" customHeight="1" x14ac:dyDescent="0.25">
      <c r="B147" s="58"/>
      <c r="C147" s="405"/>
      <c r="D147" s="472" t="s">
        <v>6</v>
      </c>
      <c r="E147" s="445">
        <v>20782</v>
      </c>
      <c r="F147" s="394">
        <v>16975</v>
      </c>
      <c r="G147" s="446">
        <v>0.81681262631123086</v>
      </c>
      <c r="H147" s="394">
        <v>814</v>
      </c>
      <c r="I147" s="446">
        <v>3.9168511211625442E-2</v>
      </c>
      <c r="J147" s="394">
        <v>2993</v>
      </c>
      <c r="K147" s="446">
        <v>0.14401886247714368</v>
      </c>
      <c r="L147" s="447">
        <v>0.95499281211987164</v>
      </c>
      <c r="M147" s="119"/>
    </row>
    <row r="148" spans="1:14" ht="26.25" customHeight="1" x14ac:dyDescent="0.25">
      <c r="B148" s="58"/>
      <c r="C148" s="405">
        <v>2015</v>
      </c>
      <c r="D148" s="472" t="s">
        <v>7</v>
      </c>
      <c r="E148" s="445">
        <v>21658</v>
      </c>
      <c r="F148" s="394">
        <v>17862</v>
      </c>
      <c r="G148" s="446">
        <v>0.8247298919567827</v>
      </c>
      <c r="H148" s="394">
        <v>807</v>
      </c>
      <c r="I148" s="446">
        <v>3.7261058269461633E-2</v>
      </c>
      <c r="J148" s="394">
        <v>2989</v>
      </c>
      <c r="K148" s="446">
        <v>0.13800904977375567</v>
      </c>
      <c r="L148" s="447">
        <v>0.95733544805709758</v>
      </c>
      <c r="M148" s="119"/>
    </row>
    <row r="149" spans="1:14" ht="12.75" customHeight="1" x14ac:dyDescent="0.25">
      <c r="B149" s="58"/>
      <c r="C149" s="405"/>
      <c r="D149" s="472" t="s">
        <v>4</v>
      </c>
      <c r="E149" s="445">
        <v>20755</v>
      </c>
      <c r="F149" s="394">
        <v>17174</v>
      </c>
      <c r="G149" s="446">
        <v>0.82746326186461094</v>
      </c>
      <c r="H149" s="394">
        <v>606</v>
      </c>
      <c r="I149" s="446">
        <v>2.9197783666586364E-2</v>
      </c>
      <c r="J149" s="394">
        <v>2975</v>
      </c>
      <c r="K149" s="446">
        <v>0.14333895446880271</v>
      </c>
      <c r="L149" s="447">
        <v>0.96644889823939761</v>
      </c>
      <c r="M149" s="119"/>
    </row>
    <row r="150" spans="1:14" ht="12.75" customHeight="1" x14ac:dyDescent="0.25">
      <c r="A150" s="473"/>
      <c r="B150" s="75"/>
      <c r="C150" s="405"/>
      <c r="D150" s="444" t="s">
        <v>234</v>
      </c>
      <c r="E150" s="445">
        <v>20677</v>
      </c>
      <c r="F150" s="394">
        <v>17192</v>
      </c>
      <c r="G150" s="446">
        <v>0.83145524012187455</v>
      </c>
      <c r="H150" s="394">
        <v>416</v>
      </c>
      <c r="I150" s="446">
        <v>2.0118972771678678E-2</v>
      </c>
      <c r="J150" s="394">
        <v>3069</v>
      </c>
      <c r="K150" s="446">
        <v>0.14842578710644677</v>
      </c>
      <c r="L150" s="447">
        <v>0.97685417014410503</v>
      </c>
      <c r="M150" s="119"/>
    </row>
    <row r="151" spans="1:14" ht="12.75" customHeight="1" x14ac:dyDescent="0.25">
      <c r="A151" s="473"/>
      <c r="B151" s="75"/>
      <c r="C151" s="405"/>
      <c r="D151" s="472" t="s">
        <v>6</v>
      </c>
      <c r="E151" s="445">
        <v>19811</v>
      </c>
      <c r="F151" s="394">
        <v>16773</v>
      </c>
      <c r="G151" s="446">
        <v>0.84665085053758016</v>
      </c>
      <c r="H151" s="394">
        <v>354</v>
      </c>
      <c r="I151" s="446">
        <v>1.7868860733935694E-2</v>
      </c>
      <c r="J151" s="394">
        <v>2684</v>
      </c>
      <c r="K151" s="446">
        <v>0.13548028872848417</v>
      </c>
      <c r="L151" s="447">
        <v>0.97967969691751333</v>
      </c>
      <c r="M151" s="119"/>
    </row>
    <row r="152" spans="1:14" ht="26.25" customHeight="1" x14ac:dyDescent="0.25">
      <c r="B152" s="58"/>
      <c r="C152" s="405">
        <v>2016</v>
      </c>
      <c r="D152" s="444" t="s">
        <v>25</v>
      </c>
      <c r="E152" s="445">
        <v>20180</v>
      </c>
      <c r="F152" s="394">
        <v>17127</v>
      </c>
      <c r="G152" s="446">
        <v>0.84871159563924681</v>
      </c>
      <c r="H152" s="394">
        <v>355</v>
      </c>
      <c r="I152" s="446">
        <v>1.7591674925668981E-2</v>
      </c>
      <c r="J152" s="394">
        <v>2698</v>
      </c>
      <c r="K152" s="446">
        <v>0.13369672943508423</v>
      </c>
      <c r="L152" s="447">
        <v>0.98001013570583939</v>
      </c>
      <c r="M152" s="119"/>
    </row>
    <row r="153" spans="1:14" s="98" customFormat="1" ht="12.75" customHeight="1" x14ac:dyDescent="0.25">
      <c r="B153" s="454"/>
      <c r="D153" s="444" t="s">
        <v>73</v>
      </c>
      <c r="E153" s="445">
        <v>18945</v>
      </c>
      <c r="F153" s="394">
        <v>16038</v>
      </c>
      <c r="G153" s="446">
        <v>0.84655581947743463</v>
      </c>
      <c r="H153" s="394">
        <v>440</v>
      </c>
      <c r="I153" s="446">
        <v>2.3225125362892583E-2</v>
      </c>
      <c r="J153" s="394">
        <v>2467</v>
      </c>
      <c r="K153" s="446">
        <v>0.13021905515967275</v>
      </c>
      <c r="L153" s="447">
        <v>0.97372193024366938</v>
      </c>
      <c r="M153" s="450"/>
      <c r="N153" s="52"/>
    </row>
    <row r="154" spans="1:14" s="98" customFormat="1" ht="12.75" customHeight="1" x14ac:dyDescent="0.25">
      <c r="B154" s="454"/>
      <c r="D154" s="444" t="s">
        <v>234</v>
      </c>
      <c r="E154" s="445">
        <v>17798</v>
      </c>
      <c r="F154" s="394">
        <v>14689</v>
      </c>
      <c r="G154" s="446">
        <v>0.82531745139903356</v>
      </c>
      <c r="H154" s="394">
        <v>512</v>
      </c>
      <c r="I154" s="446">
        <v>2.8767277222159795E-2</v>
      </c>
      <c r="J154" s="394">
        <v>2597</v>
      </c>
      <c r="K154" s="446">
        <v>0.14591527137880661</v>
      </c>
      <c r="L154" s="447">
        <v>0.96693787937491937</v>
      </c>
      <c r="M154" s="450"/>
      <c r="N154" s="52"/>
    </row>
    <row r="155" spans="1:14" s="98" customFormat="1" ht="15" customHeight="1" x14ac:dyDescent="0.25">
      <c r="B155" s="451" t="s">
        <v>236</v>
      </c>
      <c r="C155" s="474"/>
      <c r="D155" s="475" t="s">
        <v>237</v>
      </c>
      <c r="E155" s="476">
        <v>17290</v>
      </c>
      <c r="F155" s="477">
        <v>13510</v>
      </c>
      <c r="G155" s="478">
        <v>0.78137651821862353</v>
      </c>
      <c r="H155" s="477">
        <v>1126</v>
      </c>
      <c r="I155" s="478">
        <v>6.5124349334875653E-2</v>
      </c>
      <c r="J155" s="477">
        <v>2654</v>
      </c>
      <c r="K155" s="478">
        <v>0.15349913244650087</v>
      </c>
      <c r="L155" s="479">
        <v>0.92346383904295815</v>
      </c>
      <c r="M155" s="450"/>
    </row>
    <row r="156" spans="1:14" s="98" customFormat="1" ht="26.25" customHeight="1" x14ac:dyDescent="0.25">
      <c r="B156" s="449"/>
      <c r="C156" s="72">
        <v>2017</v>
      </c>
      <c r="D156" s="444" t="s">
        <v>238</v>
      </c>
      <c r="E156" s="445">
        <v>17181</v>
      </c>
      <c r="F156" s="541">
        <v>14849</v>
      </c>
      <c r="G156" s="446">
        <v>0.86426866887841225</v>
      </c>
      <c r="H156" s="541">
        <v>388</v>
      </c>
      <c r="I156" s="446">
        <v>2.2583085967056632E-2</v>
      </c>
      <c r="J156" s="541">
        <v>1944</v>
      </c>
      <c r="K156" s="446">
        <v>0.11314824515453117</v>
      </c>
      <c r="L156" s="447">
        <v>0.97453566975126338</v>
      </c>
      <c r="M156" s="450"/>
    </row>
    <row r="157" spans="1:14" s="98" customFormat="1" x14ac:dyDescent="0.25">
      <c r="B157" s="449"/>
      <c r="C157" s="72"/>
      <c r="D157" s="444" t="s">
        <v>73</v>
      </c>
      <c r="E157" s="445">
        <v>15906</v>
      </c>
      <c r="F157" s="541">
        <v>13956</v>
      </c>
      <c r="G157" s="446">
        <v>0.87740475292342512</v>
      </c>
      <c r="H157" s="541">
        <v>271</v>
      </c>
      <c r="I157" s="446">
        <v>1.703759587577015E-2</v>
      </c>
      <c r="J157" s="541">
        <v>1679</v>
      </c>
      <c r="K157" s="446">
        <v>0.10555765120080472</v>
      </c>
      <c r="L157" s="447">
        <v>0.98095171153440641</v>
      </c>
      <c r="M157" s="450"/>
    </row>
    <row r="158" spans="1:14" s="98" customFormat="1" x14ac:dyDescent="0.25">
      <c r="B158" s="449"/>
      <c r="C158" s="72"/>
      <c r="D158" s="444" t="s">
        <v>234</v>
      </c>
      <c r="E158" s="445">
        <v>15410</v>
      </c>
      <c r="F158" s="541">
        <v>13416</v>
      </c>
      <c r="G158" s="446">
        <v>0.87060350421804023</v>
      </c>
      <c r="H158" s="541">
        <v>244</v>
      </c>
      <c r="I158" s="446">
        <v>1.5833874107722259E-2</v>
      </c>
      <c r="J158" s="541">
        <v>1750</v>
      </c>
      <c r="K158" s="446">
        <v>0.1135626216742375</v>
      </c>
      <c r="L158" s="447">
        <v>0.98213762811127381</v>
      </c>
      <c r="M158" s="450"/>
    </row>
    <row r="159" spans="1:14" s="98" customFormat="1" x14ac:dyDescent="0.25">
      <c r="B159" s="449"/>
      <c r="C159" s="72"/>
      <c r="D159" s="444" t="s">
        <v>235</v>
      </c>
      <c r="E159" s="445">
        <v>15527</v>
      </c>
      <c r="F159" s="541">
        <v>13605</v>
      </c>
      <c r="G159" s="446">
        <v>0.87621562439621303</v>
      </c>
      <c r="H159" s="541">
        <v>212</v>
      </c>
      <c r="I159" s="446">
        <v>1.3653635602498873E-2</v>
      </c>
      <c r="J159" s="541">
        <v>1710</v>
      </c>
      <c r="K159" s="446">
        <v>0.11013074000128809</v>
      </c>
      <c r="L159" s="447">
        <v>0.98465658247086918</v>
      </c>
      <c r="M159" s="450"/>
    </row>
    <row r="160" spans="1:14" s="98" customFormat="1" ht="19.8" customHeight="1" x14ac:dyDescent="0.25">
      <c r="B160" s="449"/>
      <c r="C160" s="481">
        <v>2018</v>
      </c>
      <c r="D160" s="482" t="s">
        <v>25</v>
      </c>
      <c r="E160" s="483">
        <v>16395</v>
      </c>
      <c r="F160" s="484">
        <v>13988</v>
      </c>
      <c r="G160" s="485">
        <v>0.85318694724001221</v>
      </c>
      <c r="H160" s="484">
        <v>206</v>
      </c>
      <c r="I160" s="485">
        <v>1.2564806343397378E-2</v>
      </c>
      <c r="J160" s="484">
        <v>2201</v>
      </c>
      <c r="K160" s="485">
        <v>0.13424824641659042</v>
      </c>
      <c r="L160" s="486">
        <v>0.98548682541919119</v>
      </c>
      <c r="M160" s="450"/>
    </row>
    <row r="161" spans="1:14" ht="26.25" customHeight="1" x14ac:dyDescent="0.25">
      <c r="B161" s="75" t="s">
        <v>244</v>
      </c>
      <c r="C161" s="72">
        <v>2013</v>
      </c>
      <c r="D161" s="72"/>
      <c r="E161" s="445">
        <v>60282</v>
      </c>
      <c r="F161" s="394">
        <v>46543</v>
      </c>
      <c r="G161" s="446">
        <v>0.77208785375402278</v>
      </c>
      <c r="H161" s="394">
        <v>5860</v>
      </c>
      <c r="I161" s="446">
        <v>9.7209780697388934E-2</v>
      </c>
      <c r="J161" s="394">
        <v>7879</v>
      </c>
      <c r="K161" s="446">
        <v>0.1307023655485883</v>
      </c>
      <c r="L161" s="447">
        <v>0.88879400322611246</v>
      </c>
      <c r="M161" s="119"/>
      <c r="N161" s="421"/>
    </row>
    <row r="162" spans="1:14" ht="12.75" customHeight="1" x14ac:dyDescent="0.25">
      <c r="B162" s="58"/>
      <c r="C162" s="72">
        <v>2014</v>
      </c>
      <c r="D162" s="72"/>
      <c r="E162" s="445">
        <v>47706</v>
      </c>
      <c r="F162" s="394">
        <v>38722</v>
      </c>
      <c r="G162" s="446">
        <v>0.81167987255271878</v>
      </c>
      <c r="H162" s="394">
        <v>1734</v>
      </c>
      <c r="I162" s="446">
        <v>3.6347629229027796E-2</v>
      </c>
      <c r="J162" s="394">
        <v>7250</v>
      </c>
      <c r="K162" s="446">
        <v>0.15197249821825348</v>
      </c>
      <c r="L162" s="447">
        <v>0.95749895830780163</v>
      </c>
      <c r="M162" s="119"/>
      <c r="N162" s="421"/>
    </row>
    <row r="163" spans="1:14" ht="12.75" customHeight="1" x14ac:dyDescent="0.25">
      <c r="B163" s="58"/>
      <c r="C163" s="72">
        <v>2015</v>
      </c>
      <c r="D163" s="72"/>
      <c r="E163" s="445">
        <v>38103</v>
      </c>
      <c r="F163" s="394">
        <v>31285</v>
      </c>
      <c r="G163" s="446">
        <v>0.82106395821851297</v>
      </c>
      <c r="H163" s="394">
        <v>787</v>
      </c>
      <c r="I163" s="446">
        <v>2.0654541637141432E-2</v>
      </c>
      <c r="J163" s="394">
        <v>6031</v>
      </c>
      <c r="K163" s="446">
        <v>0.15828150014434558</v>
      </c>
      <c r="L163" s="447">
        <v>0.97572710730037315</v>
      </c>
      <c r="M163" s="119"/>
      <c r="N163" s="421"/>
    </row>
    <row r="164" spans="1:14" ht="15" customHeight="1" x14ac:dyDescent="0.25">
      <c r="B164" s="58"/>
      <c r="C164" s="555" t="s">
        <v>233</v>
      </c>
      <c r="D164" s="556"/>
      <c r="E164" s="557">
        <v>41772</v>
      </c>
      <c r="F164" s="558">
        <v>34386</v>
      </c>
      <c r="G164" s="559">
        <v>0.82318299339270329</v>
      </c>
      <c r="H164" s="558">
        <v>1247</v>
      </c>
      <c r="I164" s="559">
        <v>2.9852532797088958E-2</v>
      </c>
      <c r="J164" s="558">
        <v>6139</v>
      </c>
      <c r="K164" s="559">
        <v>0.1469644738102078</v>
      </c>
      <c r="L164" s="560">
        <v>0.96526655896607427</v>
      </c>
      <c r="M164" s="119"/>
      <c r="N164" s="421"/>
    </row>
    <row r="165" spans="1:14" ht="15" customHeight="1" x14ac:dyDescent="0.25">
      <c r="B165" s="58"/>
      <c r="C165" s="561" t="s">
        <v>282</v>
      </c>
      <c r="D165" s="562"/>
      <c r="E165" s="563">
        <v>45299</v>
      </c>
      <c r="F165" s="564">
        <v>38058</v>
      </c>
      <c r="G165" s="565">
        <v>0.84015099671074411</v>
      </c>
      <c r="H165" s="564">
        <v>691</v>
      </c>
      <c r="I165" s="565">
        <v>1.5254199871961853E-2</v>
      </c>
      <c r="J165" s="564">
        <v>6550</v>
      </c>
      <c r="K165" s="565">
        <v>0.14459480341729397</v>
      </c>
      <c r="L165" s="566">
        <v>0.98216728173630286</v>
      </c>
      <c r="M165" s="119"/>
      <c r="N165" s="421"/>
    </row>
    <row r="166" spans="1:14" ht="26.25" customHeight="1" x14ac:dyDescent="0.25">
      <c r="B166" s="58"/>
      <c r="C166" s="405">
        <v>2014</v>
      </c>
      <c r="D166" s="472" t="s">
        <v>7</v>
      </c>
      <c r="E166" s="445">
        <v>16071</v>
      </c>
      <c r="F166" s="394">
        <v>13107</v>
      </c>
      <c r="G166" s="446">
        <v>0.81556841515773759</v>
      </c>
      <c r="H166" s="394">
        <v>646</v>
      </c>
      <c r="I166" s="446">
        <v>4.0196627465621304E-2</v>
      </c>
      <c r="J166" s="394">
        <v>2318</v>
      </c>
      <c r="K166" s="446">
        <v>0.14423495737664116</v>
      </c>
      <c r="L166" s="447">
        <v>0.95342465753424666</v>
      </c>
      <c r="M166" s="119"/>
      <c r="N166" s="421"/>
    </row>
    <row r="167" spans="1:14" ht="12.75" customHeight="1" x14ac:dyDescent="0.25">
      <c r="B167" s="58"/>
      <c r="C167" s="405"/>
      <c r="D167" s="472" t="s">
        <v>4</v>
      </c>
      <c r="E167" s="445">
        <v>11590</v>
      </c>
      <c r="F167" s="394">
        <v>9525</v>
      </c>
      <c r="G167" s="446">
        <v>0.82182916307161347</v>
      </c>
      <c r="H167" s="394">
        <v>469</v>
      </c>
      <c r="I167" s="446">
        <v>4.0465918895599653E-2</v>
      </c>
      <c r="J167" s="394">
        <v>1596</v>
      </c>
      <c r="K167" s="446">
        <v>0.13770491803278689</v>
      </c>
      <c r="L167" s="447">
        <v>0.95337508698677798</v>
      </c>
      <c r="M167" s="119"/>
      <c r="N167" s="421"/>
    </row>
    <row r="168" spans="1:14" ht="12.75" customHeight="1" x14ac:dyDescent="0.25">
      <c r="B168" s="58"/>
      <c r="C168" s="405"/>
      <c r="D168" s="472" t="s">
        <v>5</v>
      </c>
      <c r="E168" s="445">
        <v>10154</v>
      </c>
      <c r="F168" s="394">
        <v>8170</v>
      </c>
      <c r="G168" s="446">
        <v>0.8046090210754383</v>
      </c>
      <c r="H168" s="394">
        <v>328</v>
      </c>
      <c r="I168" s="446">
        <v>3.2302540870592873E-2</v>
      </c>
      <c r="J168" s="394">
        <v>1656</v>
      </c>
      <c r="K168" s="446">
        <v>0.16308843805396889</v>
      </c>
      <c r="L168" s="447">
        <v>0.96172695449241541</v>
      </c>
      <c r="M168" s="119"/>
      <c r="N168" s="421"/>
    </row>
    <row r="169" spans="1:14" ht="12.75" customHeight="1" x14ac:dyDescent="0.25">
      <c r="B169" s="58"/>
      <c r="C169" s="405"/>
      <c r="D169" s="472" t="s">
        <v>6</v>
      </c>
      <c r="E169" s="445">
        <v>9891</v>
      </c>
      <c r="F169" s="394">
        <v>7920</v>
      </c>
      <c r="G169" s="446">
        <v>0.8007279344858963</v>
      </c>
      <c r="H169" s="394">
        <v>291</v>
      </c>
      <c r="I169" s="446">
        <v>2.9420685471640885E-2</v>
      </c>
      <c r="J169" s="394">
        <v>1680</v>
      </c>
      <c r="K169" s="446">
        <v>0.16985138004246284</v>
      </c>
      <c r="L169" s="447">
        <v>0.9649397590361446</v>
      </c>
      <c r="M169" s="119"/>
      <c r="N169" s="421"/>
    </row>
    <row r="170" spans="1:14" ht="26.25" customHeight="1" x14ac:dyDescent="0.25">
      <c r="B170" s="58"/>
      <c r="C170" s="405">
        <v>2015</v>
      </c>
      <c r="D170" s="472" t="s">
        <v>7</v>
      </c>
      <c r="E170" s="445">
        <v>10453</v>
      </c>
      <c r="F170" s="394">
        <v>8350</v>
      </c>
      <c r="G170" s="446">
        <v>0.79881373768296182</v>
      </c>
      <c r="H170" s="394">
        <v>305</v>
      </c>
      <c r="I170" s="446">
        <v>2.9178226346503397E-2</v>
      </c>
      <c r="J170" s="394">
        <v>1798</v>
      </c>
      <c r="K170" s="446">
        <v>0.17200803597053477</v>
      </c>
      <c r="L170" s="447">
        <v>0.96506300114547539</v>
      </c>
      <c r="M170" s="119"/>
      <c r="N170" s="421"/>
    </row>
    <row r="171" spans="1:14" ht="12.75" customHeight="1" x14ac:dyDescent="0.25">
      <c r="B171" s="58"/>
      <c r="C171" s="405"/>
      <c r="D171" s="472" t="s">
        <v>4</v>
      </c>
      <c r="E171" s="445">
        <v>9853</v>
      </c>
      <c r="F171" s="394">
        <v>8076</v>
      </c>
      <c r="G171" s="446">
        <v>0.81964883791738552</v>
      </c>
      <c r="H171" s="394">
        <v>202</v>
      </c>
      <c r="I171" s="446">
        <v>2.0501370141073786E-2</v>
      </c>
      <c r="J171" s="394">
        <v>1575</v>
      </c>
      <c r="K171" s="446">
        <v>0.15984979194154064</v>
      </c>
      <c r="L171" s="447">
        <v>0.97587483578167922</v>
      </c>
      <c r="M171" s="119"/>
      <c r="N171" s="421"/>
    </row>
    <row r="172" spans="1:14" ht="12.75" customHeight="1" x14ac:dyDescent="0.25">
      <c r="A172" s="473"/>
      <c r="B172" s="75"/>
      <c r="C172" s="405"/>
      <c r="D172" s="444" t="s">
        <v>234</v>
      </c>
      <c r="E172" s="445">
        <v>9532</v>
      </c>
      <c r="F172" s="394">
        <v>8014</v>
      </c>
      <c r="G172" s="446">
        <v>0.84074695761644991</v>
      </c>
      <c r="H172" s="394">
        <v>156</v>
      </c>
      <c r="I172" s="446">
        <v>1.6365925304238357E-2</v>
      </c>
      <c r="J172" s="394">
        <v>1362</v>
      </c>
      <c r="K172" s="446">
        <v>0.14288711707931179</v>
      </c>
      <c r="L172" s="447">
        <v>0.98111837327523599</v>
      </c>
      <c r="M172" s="119"/>
      <c r="N172" s="421"/>
    </row>
    <row r="173" spans="1:14" ht="12.75" customHeight="1" x14ac:dyDescent="0.25">
      <c r="A173" s="473"/>
      <c r="B173" s="75"/>
      <c r="C173" s="405"/>
      <c r="D173" s="472" t="s">
        <v>6</v>
      </c>
      <c r="E173" s="445">
        <v>8265</v>
      </c>
      <c r="F173" s="394">
        <v>6845</v>
      </c>
      <c r="G173" s="446">
        <v>0.82819116757410771</v>
      </c>
      <c r="H173" s="394">
        <v>124</v>
      </c>
      <c r="I173" s="446">
        <v>1.500302480338778E-2</v>
      </c>
      <c r="J173" s="394">
        <v>1296</v>
      </c>
      <c r="K173" s="446">
        <v>0.15680580762250454</v>
      </c>
      <c r="L173" s="447">
        <v>0.98243128364975918</v>
      </c>
      <c r="M173" s="119"/>
      <c r="N173" s="421"/>
    </row>
    <row r="174" spans="1:14" ht="26.25" customHeight="1" x14ac:dyDescent="0.25">
      <c r="B174" s="58"/>
      <c r="C174" s="405">
        <v>2016</v>
      </c>
      <c r="D174" s="444" t="s">
        <v>25</v>
      </c>
      <c r="E174" s="445">
        <v>9335</v>
      </c>
      <c r="F174" s="394">
        <v>7894</v>
      </c>
      <c r="G174" s="446">
        <v>0.84563470808784147</v>
      </c>
      <c r="H174" s="394">
        <v>160</v>
      </c>
      <c r="I174" s="446">
        <v>1.7139796464916979E-2</v>
      </c>
      <c r="J174" s="394">
        <v>1281</v>
      </c>
      <c r="K174" s="446">
        <v>0.13722549544724155</v>
      </c>
      <c r="L174" s="447">
        <v>0.9803004186161044</v>
      </c>
      <c r="M174" s="119"/>
      <c r="N174" s="421"/>
    </row>
    <row r="175" spans="1:14" s="98" customFormat="1" ht="12.75" customHeight="1" x14ac:dyDescent="0.25">
      <c r="B175" s="454"/>
      <c r="D175" s="444" t="s">
        <v>73</v>
      </c>
      <c r="E175" s="445">
        <v>9892</v>
      </c>
      <c r="F175" s="394">
        <v>8307</v>
      </c>
      <c r="G175" s="446">
        <v>0.83976951071572992</v>
      </c>
      <c r="H175" s="394">
        <v>228</v>
      </c>
      <c r="I175" s="446">
        <v>2.3048928427011728E-2</v>
      </c>
      <c r="J175" s="394">
        <v>1357</v>
      </c>
      <c r="K175" s="446">
        <v>0.13718156085725838</v>
      </c>
      <c r="L175" s="447">
        <v>0.97354067540907507</v>
      </c>
      <c r="M175" s="450"/>
      <c r="N175" s="421"/>
    </row>
    <row r="176" spans="1:14" s="98" customFormat="1" ht="12.75" customHeight="1" x14ac:dyDescent="0.25">
      <c r="B176" s="454"/>
      <c r="D176" s="444" t="s">
        <v>234</v>
      </c>
      <c r="E176" s="445">
        <v>10794</v>
      </c>
      <c r="F176" s="394">
        <v>8960</v>
      </c>
      <c r="G176" s="446">
        <v>0.83009079118028539</v>
      </c>
      <c r="H176" s="394">
        <v>321</v>
      </c>
      <c r="I176" s="446">
        <v>2.9738743746525846E-2</v>
      </c>
      <c r="J176" s="394">
        <v>1513</v>
      </c>
      <c r="K176" s="446">
        <v>0.14017046507318881</v>
      </c>
      <c r="L176" s="447">
        <v>0.96575269390803375</v>
      </c>
      <c r="M176" s="450"/>
      <c r="N176" s="421"/>
    </row>
    <row r="177" spans="2:13" s="98" customFormat="1" ht="16.2" customHeight="1" x14ac:dyDescent="0.25">
      <c r="B177" s="451" t="s">
        <v>236</v>
      </c>
      <c r="C177" s="474"/>
      <c r="D177" s="475" t="s">
        <v>237</v>
      </c>
      <c r="E177" s="476">
        <v>11751</v>
      </c>
      <c r="F177" s="477">
        <v>9225</v>
      </c>
      <c r="G177" s="478">
        <v>0.78503957110033185</v>
      </c>
      <c r="H177" s="477">
        <v>538</v>
      </c>
      <c r="I177" s="478">
        <v>4.5783337588290361E-2</v>
      </c>
      <c r="J177" s="477">
        <v>1988</v>
      </c>
      <c r="K177" s="478">
        <v>0.16917709131137776</v>
      </c>
      <c r="L177" s="479">
        <v>0.94504596527068441</v>
      </c>
      <c r="M177" s="450"/>
    </row>
    <row r="178" spans="2:13" s="98" customFormat="1" ht="26.25" customHeight="1" x14ac:dyDescent="0.25">
      <c r="B178" s="449"/>
      <c r="C178" s="72">
        <v>2017</v>
      </c>
      <c r="D178" s="444" t="s">
        <v>238</v>
      </c>
      <c r="E178" s="445">
        <v>12426</v>
      </c>
      <c r="F178" s="541">
        <v>10579</v>
      </c>
      <c r="G178" s="446">
        <v>0.85136005150490901</v>
      </c>
      <c r="H178" s="541">
        <v>194</v>
      </c>
      <c r="I178" s="446">
        <v>1.5612425559311123E-2</v>
      </c>
      <c r="J178" s="541">
        <v>1653</v>
      </c>
      <c r="K178" s="446">
        <v>0.13302752293577982</v>
      </c>
      <c r="L178" s="447">
        <v>0.98199201707973638</v>
      </c>
      <c r="M178" s="450"/>
    </row>
    <row r="179" spans="2:13" s="98" customFormat="1" x14ac:dyDescent="0.25">
      <c r="B179" s="449"/>
      <c r="C179" s="72"/>
      <c r="D179" s="444" t="s">
        <v>73</v>
      </c>
      <c r="E179" s="445">
        <v>11108</v>
      </c>
      <c r="F179" s="541">
        <v>9264</v>
      </c>
      <c r="G179" s="446">
        <v>0.83399351818509182</v>
      </c>
      <c r="H179" s="541">
        <v>170</v>
      </c>
      <c r="I179" s="446">
        <v>1.5304285199855959E-2</v>
      </c>
      <c r="J179" s="541">
        <v>1674</v>
      </c>
      <c r="K179" s="446">
        <v>0.15070219661505221</v>
      </c>
      <c r="L179" s="447">
        <v>0.98198007207971172</v>
      </c>
      <c r="M179" s="450"/>
    </row>
    <row r="180" spans="2:13" s="98" customFormat="1" x14ac:dyDescent="0.25">
      <c r="B180" s="449"/>
      <c r="C180" s="72"/>
      <c r="D180" s="444" t="s">
        <v>234</v>
      </c>
      <c r="E180" s="445">
        <v>10780</v>
      </c>
      <c r="F180" s="541">
        <v>8953</v>
      </c>
      <c r="G180" s="446">
        <v>0.83051948051948055</v>
      </c>
      <c r="H180" s="541">
        <v>143</v>
      </c>
      <c r="I180" s="446">
        <v>1.3265306122448979E-2</v>
      </c>
      <c r="J180" s="541">
        <v>1684</v>
      </c>
      <c r="K180" s="446">
        <v>0.15621521335807051</v>
      </c>
      <c r="L180" s="447">
        <v>0.98427880386983291</v>
      </c>
      <c r="M180" s="450"/>
    </row>
    <row r="181" spans="2:13" s="98" customFormat="1" x14ac:dyDescent="0.25">
      <c r="B181" s="449"/>
      <c r="C181" s="72"/>
      <c r="D181" s="444" t="s">
        <v>235</v>
      </c>
      <c r="E181" s="445">
        <v>10985</v>
      </c>
      <c r="F181" s="541">
        <v>9262</v>
      </c>
      <c r="G181" s="446">
        <v>0.84314974965862544</v>
      </c>
      <c r="H181" s="541">
        <v>184</v>
      </c>
      <c r="I181" s="446">
        <v>1.6750113791533908E-2</v>
      </c>
      <c r="J181" s="541">
        <v>1539</v>
      </c>
      <c r="K181" s="446">
        <v>0.14010013654984069</v>
      </c>
      <c r="L181" s="447">
        <v>0.98052085538852429</v>
      </c>
      <c r="M181" s="450"/>
    </row>
    <row r="182" spans="2:13" s="98" customFormat="1" ht="21" customHeight="1" x14ac:dyDescent="0.25">
      <c r="B182" s="449"/>
      <c r="C182" s="481">
        <v>2018</v>
      </c>
      <c r="D182" s="482" t="s">
        <v>25</v>
      </c>
      <c r="E182" s="483">
        <v>11417</v>
      </c>
      <c r="F182" s="484">
        <v>9303</v>
      </c>
      <c r="G182" s="485">
        <v>0.81483752299202938</v>
      </c>
      <c r="H182" s="484">
        <v>171</v>
      </c>
      <c r="I182" s="485">
        <v>1.4977664885696768E-2</v>
      </c>
      <c r="J182" s="484">
        <v>1943</v>
      </c>
      <c r="K182" s="485">
        <v>0.17018481212227379</v>
      </c>
      <c r="L182" s="486">
        <v>0.98195060164661174</v>
      </c>
      <c r="M182" s="450"/>
    </row>
    <row r="183" spans="2:13" ht="26.25" customHeight="1" x14ac:dyDescent="0.25">
      <c r="B183" s="75" t="s">
        <v>245</v>
      </c>
      <c r="C183" s="72">
        <v>2013</v>
      </c>
      <c r="D183" s="72"/>
      <c r="E183" s="445">
        <v>8542</v>
      </c>
      <c r="F183" s="394">
        <v>6692</v>
      </c>
      <c r="G183" s="446">
        <v>0.78342308592835397</v>
      </c>
      <c r="H183" s="394">
        <v>735</v>
      </c>
      <c r="I183" s="446">
        <v>8.6045422617653938E-2</v>
      </c>
      <c r="J183" s="394">
        <v>1115</v>
      </c>
      <c r="K183" s="446">
        <v>0.13053149145399204</v>
      </c>
      <c r="L183" s="447">
        <v>0.90194770544290293</v>
      </c>
      <c r="M183" s="119"/>
    </row>
    <row r="184" spans="2:13" ht="12.75" customHeight="1" x14ac:dyDescent="0.25">
      <c r="B184" s="58"/>
      <c r="C184" s="72">
        <v>2014</v>
      </c>
      <c r="D184" s="72"/>
      <c r="E184" s="445">
        <v>12384</v>
      </c>
      <c r="F184" s="394">
        <v>9814</v>
      </c>
      <c r="G184" s="446">
        <v>0.79247416020671835</v>
      </c>
      <c r="H184" s="394">
        <v>547</v>
      </c>
      <c r="I184" s="446">
        <v>4.4169896640826871E-2</v>
      </c>
      <c r="J184" s="394">
        <v>2023</v>
      </c>
      <c r="K184" s="446">
        <v>0.16335594315245477</v>
      </c>
      <c r="L184" s="447">
        <v>0.94811723418381855</v>
      </c>
      <c r="M184" s="119"/>
    </row>
    <row r="185" spans="2:13" ht="12.75" customHeight="1" x14ac:dyDescent="0.25">
      <c r="B185" s="58"/>
      <c r="C185" s="72">
        <v>2015</v>
      </c>
      <c r="D185" s="72"/>
      <c r="E185" s="445">
        <v>16559</v>
      </c>
      <c r="F185" s="394">
        <v>13468</v>
      </c>
      <c r="G185" s="446">
        <v>0.81333413853493564</v>
      </c>
      <c r="H185" s="394">
        <v>308</v>
      </c>
      <c r="I185" s="446">
        <v>1.860015701431246E-2</v>
      </c>
      <c r="J185" s="394">
        <v>2783</v>
      </c>
      <c r="K185" s="446">
        <v>0.16806570445075186</v>
      </c>
      <c r="L185" s="447">
        <v>0.97813431776231718</v>
      </c>
      <c r="M185" s="119"/>
    </row>
    <row r="186" spans="2:13" ht="16.2" customHeight="1" x14ac:dyDescent="0.25">
      <c r="B186" s="58"/>
      <c r="C186" s="555" t="s">
        <v>233</v>
      </c>
      <c r="D186" s="556"/>
      <c r="E186" s="557">
        <v>20343</v>
      </c>
      <c r="F186" s="558">
        <v>16078</v>
      </c>
      <c r="G186" s="559">
        <v>0.79034557341591705</v>
      </c>
      <c r="H186" s="558">
        <v>597</v>
      </c>
      <c r="I186" s="559">
        <v>2.9346704025954875E-2</v>
      </c>
      <c r="J186" s="558">
        <v>3668</v>
      </c>
      <c r="K186" s="559">
        <v>0.1803077225581281</v>
      </c>
      <c r="L186" s="560">
        <v>0.96477460467311782</v>
      </c>
      <c r="M186" s="119"/>
    </row>
    <row r="187" spans="2:13" ht="16.2" customHeight="1" x14ac:dyDescent="0.25">
      <c r="B187" s="58"/>
      <c r="C187" s="561" t="s">
        <v>282</v>
      </c>
      <c r="D187" s="562"/>
      <c r="E187" s="563">
        <v>21155</v>
      </c>
      <c r="F187" s="564">
        <v>17857</v>
      </c>
      <c r="G187" s="565">
        <v>0.84410304892460408</v>
      </c>
      <c r="H187" s="564">
        <v>411</v>
      </c>
      <c r="I187" s="565">
        <v>1.9428031198298275E-2</v>
      </c>
      <c r="J187" s="564">
        <v>2887</v>
      </c>
      <c r="K187" s="565">
        <v>0.13646891987709761</v>
      </c>
      <c r="L187" s="566">
        <v>0.97750164221589664</v>
      </c>
      <c r="M187" s="119"/>
    </row>
    <row r="188" spans="2:13" ht="26.25" customHeight="1" x14ac:dyDescent="0.25">
      <c r="B188" s="58"/>
      <c r="C188" s="405">
        <v>2014</v>
      </c>
      <c r="D188" s="472" t="s">
        <v>7</v>
      </c>
      <c r="E188" s="445">
        <v>2836</v>
      </c>
      <c r="F188" s="394">
        <v>2242</v>
      </c>
      <c r="G188" s="446">
        <v>0.79055007052186177</v>
      </c>
      <c r="H188" s="394">
        <v>134</v>
      </c>
      <c r="I188" s="446">
        <v>4.7249647390691117E-2</v>
      </c>
      <c r="J188" s="394">
        <v>460</v>
      </c>
      <c r="K188" s="446">
        <v>0.16220028208744711</v>
      </c>
      <c r="L188" s="447">
        <v>0.94430590191188701</v>
      </c>
      <c r="M188" s="119"/>
    </row>
    <row r="189" spans="2:13" ht="12.75" customHeight="1" x14ac:dyDescent="0.25">
      <c r="B189" s="58"/>
      <c r="C189" s="405"/>
      <c r="D189" s="472" t="s">
        <v>4</v>
      </c>
      <c r="E189" s="445">
        <v>3042</v>
      </c>
      <c r="F189" s="394">
        <v>2404</v>
      </c>
      <c r="G189" s="446">
        <v>0.79026955950032873</v>
      </c>
      <c r="H189" s="394">
        <v>163</v>
      </c>
      <c r="I189" s="446">
        <v>5.3583168967784353E-2</v>
      </c>
      <c r="J189" s="394">
        <v>475</v>
      </c>
      <c r="K189" s="446">
        <v>0.15614727153188693</v>
      </c>
      <c r="L189" s="447">
        <v>0.93754789272030647</v>
      </c>
      <c r="M189" s="119"/>
    </row>
    <row r="190" spans="2:13" ht="12.75" customHeight="1" x14ac:dyDescent="0.25">
      <c r="B190" s="58"/>
      <c r="C190" s="405"/>
      <c r="D190" s="472" t="s">
        <v>5</v>
      </c>
      <c r="E190" s="445">
        <v>3224</v>
      </c>
      <c r="F190" s="394">
        <v>2524</v>
      </c>
      <c r="G190" s="446">
        <v>0.78287841191066998</v>
      </c>
      <c r="H190" s="394">
        <v>153</v>
      </c>
      <c r="I190" s="446">
        <v>4.7456575682382131E-2</v>
      </c>
      <c r="J190" s="394">
        <v>547</v>
      </c>
      <c r="K190" s="446">
        <v>0.1696650124069479</v>
      </c>
      <c r="L190" s="447">
        <v>0.94383259911894268</v>
      </c>
      <c r="M190" s="119"/>
    </row>
    <row r="191" spans="2:13" ht="12.75" customHeight="1" x14ac:dyDescent="0.25">
      <c r="B191" s="58"/>
      <c r="C191" s="405"/>
      <c r="D191" s="472" t="s">
        <v>6</v>
      </c>
      <c r="E191" s="445">
        <v>3282</v>
      </c>
      <c r="F191" s="394">
        <v>2644</v>
      </c>
      <c r="G191" s="446">
        <v>0.805606337599025</v>
      </c>
      <c r="H191" s="394">
        <v>97</v>
      </c>
      <c r="I191" s="446">
        <v>2.95551492992078E-2</v>
      </c>
      <c r="J191" s="394">
        <v>541</v>
      </c>
      <c r="K191" s="446">
        <v>0.16483851310176723</v>
      </c>
      <c r="L191" s="447">
        <v>0.96539422047805923</v>
      </c>
      <c r="M191" s="119"/>
    </row>
    <row r="192" spans="2:13" ht="26.25" customHeight="1" x14ac:dyDescent="0.25">
      <c r="B192" s="58"/>
      <c r="C192" s="405">
        <v>2015</v>
      </c>
      <c r="D192" s="472" t="s">
        <v>7</v>
      </c>
      <c r="E192" s="445">
        <v>3845</v>
      </c>
      <c r="F192" s="394">
        <v>3034</v>
      </c>
      <c r="G192" s="446">
        <v>0.78907672301690512</v>
      </c>
      <c r="H192" s="394">
        <v>110</v>
      </c>
      <c r="I192" s="446">
        <v>2.8608582574772431E-2</v>
      </c>
      <c r="J192" s="394">
        <v>701</v>
      </c>
      <c r="K192" s="446">
        <v>0.18231469440832249</v>
      </c>
      <c r="L192" s="447">
        <v>0.96589147286821697</v>
      </c>
      <c r="M192" s="119"/>
    </row>
    <row r="193" spans="1:14" ht="12.75" customHeight="1" x14ac:dyDescent="0.25">
      <c r="B193" s="58"/>
      <c r="C193" s="405"/>
      <c r="D193" s="472" t="s">
        <v>4</v>
      </c>
      <c r="E193" s="445">
        <v>3957</v>
      </c>
      <c r="F193" s="394">
        <v>3194</v>
      </c>
      <c r="G193" s="446">
        <v>0.80717715440990645</v>
      </c>
      <c r="H193" s="394">
        <v>80</v>
      </c>
      <c r="I193" s="446">
        <v>2.0217336365933789E-2</v>
      </c>
      <c r="J193" s="394">
        <v>683</v>
      </c>
      <c r="K193" s="446">
        <v>0.17260550922415971</v>
      </c>
      <c r="L193" s="447">
        <v>0.97611227232009556</v>
      </c>
      <c r="M193" s="119"/>
    </row>
    <row r="194" spans="1:14" ht="12.75" customHeight="1" x14ac:dyDescent="0.25">
      <c r="A194" s="473"/>
      <c r="B194" s="75"/>
      <c r="C194" s="405"/>
      <c r="D194" s="472" t="s">
        <v>5</v>
      </c>
      <c r="E194" s="445">
        <v>4271</v>
      </c>
      <c r="F194" s="394">
        <v>3529</v>
      </c>
      <c r="G194" s="446">
        <v>0.8262701943338796</v>
      </c>
      <c r="H194" s="394">
        <v>64</v>
      </c>
      <c r="I194" s="446">
        <v>1.4984781081713885E-2</v>
      </c>
      <c r="J194" s="394">
        <v>678</v>
      </c>
      <c r="K194" s="446">
        <v>0.15874502458440645</v>
      </c>
      <c r="L194" s="447">
        <v>0.98249931637954602</v>
      </c>
      <c r="M194" s="119"/>
    </row>
    <row r="195" spans="1:14" ht="12.75" customHeight="1" x14ac:dyDescent="0.25">
      <c r="A195" s="473"/>
      <c r="B195" s="75"/>
      <c r="C195" s="405"/>
      <c r="D195" s="472" t="s">
        <v>6</v>
      </c>
      <c r="E195" s="445">
        <v>4486</v>
      </c>
      <c r="F195" s="394">
        <v>3711</v>
      </c>
      <c r="G195" s="446">
        <v>0.82724030316540342</v>
      </c>
      <c r="H195" s="394">
        <v>54</v>
      </c>
      <c r="I195" s="446">
        <v>1.2037449843958983E-2</v>
      </c>
      <c r="J195" s="394">
        <v>721</v>
      </c>
      <c r="K195" s="446">
        <v>0.16072224699063753</v>
      </c>
      <c r="L195" s="447">
        <v>0.98599221789883273</v>
      </c>
      <c r="M195" s="119"/>
    </row>
    <row r="196" spans="1:14" ht="26.25" customHeight="1" x14ac:dyDescent="0.25">
      <c r="B196" s="58"/>
      <c r="C196" s="405">
        <v>2016</v>
      </c>
      <c r="D196" s="444" t="s">
        <v>25</v>
      </c>
      <c r="E196" s="445">
        <v>4634</v>
      </c>
      <c r="F196" s="394">
        <v>3820</v>
      </c>
      <c r="G196" s="446">
        <v>0.82434182132067324</v>
      </c>
      <c r="H196" s="394">
        <v>66</v>
      </c>
      <c r="I196" s="446">
        <v>1.4242555028053518E-2</v>
      </c>
      <c r="J196" s="394">
        <v>748</v>
      </c>
      <c r="K196" s="446">
        <v>0.16141562365127321</v>
      </c>
      <c r="L196" s="447">
        <v>0.98328690807799446</v>
      </c>
      <c r="M196" s="119"/>
    </row>
    <row r="197" spans="1:14" s="98" customFormat="1" ht="12.75" customHeight="1" x14ac:dyDescent="0.25">
      <c r="B197" s="454"/>
      <c r="D197" s="444" t="s">
        <v>73</v>
      </c>
      <c r="E197" s="445">
        <v>5294</v>
      </c>
      <c r="F197" s="394">
        <v>4213</v>
      </c>
      <c r="G197" s="446">
        <v>0.79580657347941064</v>
      </c>
      <c r="H197" s="394">
        <v>94</v>
      </c>
      <c r="I197" s="446">
        <v>1.7755950132225161E-2</v>
      </c>
      <c r="J197" s="394">
        <v>987</v>
      </c>
      <c r="K197" s="446">
        <v>0.18643747638836419</v>
      </c>
      <c r="L197" s="447">
        <v>0.97867029725436805</v>
      </c>
      <c r="M197" s="450"/>
      <c r="N197" s="52"/>
    </row>
    <row r="198" spans="1:14" s="98" customFormat="1" ht="12.75" customHeight="1" x14ac:dyDescent="0.25">
      <c r="B198" s="454"/>
      <c r="D198" s="444" t="s">
        <v>234</v>
      </c>
      <c r="E198" s="445">
        <v>5272</v>
      </c>
      <c r="F198" s="394">
        <v>4221</v>
      </c>
      <c r="G198" s="446">
        <v>0.80064491654021241</v>
      </c>
      <c r="H198" s="394">
        <v>112</v>
      </c>
      <c r="I198" s="446">
        <v>2.1244309559939303E-2</v>
      </c>
      <c r="J198" s="394">
        <v>939</v>
      </c>
      <c r="K198" s="446">
        <v>0.17811077389984825</v>
      </c>
      <c r="L198" s="447">
        <v>0.97466063348416287</v>
      </c>
      <c r="M198" s="450"/>
      <c r="N198" s="52"/>
    </row>
    <row r="199" spans="1:14" s="98" customFormat="1" ht="14.4" customHeight="1" x14ac:dyDescent="0.25">
      <c r="B199" s="451" t="s">
        <v>236</v>
      </c>
      <c r="C199" s="474"/>
      <c r="D199" s="475" t="s">
        <v>237</v>
      </c>
      <c r="E199" s="476">
        <v>5143</v>
      </c>
      <c r="F199" s="477">
        <v>3824</v>
      </c>
      <c r="G199" s="478">
        <v>0.74353490180828308</v>
      </c>
      <c r="H199" s="477">
        <v>325</v>
      </c>
      <c r="I199" s="478">
        <v>6.3192689091969664E-2</v>
      </c>
      <c r="J199" s="477">
        <v>994</v>
      </c>
      <c r="K199" s="478">
        <v>0.19327240909974722</v>
      </c>
      <c r="L199" s="479">
        <v>0.92209971236816879</v>
      </c>
      <c r="M199" s="450"/>
    </row>
    <row r="200" spans="1:14" s="98" customFormat="1" ht="26.25" customHeight="1" x14ac:dyDescent="0.25">
      <c r="B200" s="449"/>
      <c r="C200" s="72">
        <v>2017</v>
      </c>
      <c r="D200" s="444" t="s">
        <v>238</v>
      </c>
      <c r="E200" s="445">
        <v>4818</v>
      </c>
      <c r="F200" s="541">
        <v>3957</v>
      </c>
      <c r="G200" s="446">
        <v>0.82129514321295138</v>
      </c>
      <c r="H200" s="541">
        <v>134</v>
      </c>
      <c r="I200" s="446">
        <v>2.7812370278123704E-2</v>
      </c>
      <c r="J200" s="541">
        <v>727</v>
      </c>
      <c r="K200" s="446">
        <v>0.15089248650892487</v>
      </c>
      <c r="L200" s="447">
        <v>0.9672451723295038</v>
      </c>
      <c r="M200" s="450"/>
    </row>
    <row r="201" spans="1:14" s="98" customFormat="1" x14ac:dyDescent="0.25">
      <c r="B201" s="449"/>
      <c r="C201" s="72"/>
      <c r="D201" s="444" t="s">
        <v>73</v>
      </c>
      <c r="E201" s="445">
        <v>5307</v>
      </c>
      <c r="F201" s="541">
        <v>4523</v>
      </c>
      <c r="G201" s="446">
        <v>0.85227058601846617</v>
      </c>
      <c r="H201" s="541">
        <v>83</v>
      </c>
      <c r="I201" s="446">
        <v>1.5639721123045035E-2</v>
      </c>
      <c r="J201" s="541">
        <v>701</v>
      </c>
      <c r="K201" s="446">
        <v>0.13208969285848879</v>
      </c>
      <c r="L201" s="447">
        <v>0.98198002605297441</v>
      </c>
      <c r="M201" s="450"/>
    </row>
    <row r="202" spans="1:14" s="98" customFormat="1" x14ac:dyDescent="0.25">
      <c r="B202" s="449"/>
      <c r="C202" s="72"/>
      <c r="D202" s="444" t="s">
        <v>234</v>
      </c>
      <c r="E202" s="445">
        <v>5391</v>
      </c>
      <c r="F202" s="541">
        <v>4618</v>
      </c>
      <c r="G202" s="446">
        <v>0.85661287330736413</v>
      </c>
      <c r="H202" s="541">
        <v>97</v>
      </c>
      <c r="I202" s="446">
        <v>1.7992951214987944E-2</v>
      </c>
      <c r="J202" s="541">
        <v>676</v>
      </c>
      <c r="K202" s="446">
        <v>0.12539417547764795</v>
      </c>
      <c r="L202" s="447">
        <v>0.97942735949098625</v>
      </c>
      <c r="M202" s="450"/>
    </row>
    <row r="203" spans="1:14" s="98" customFormat="1" x14ac:dyDescent="0.25">
      <c r="B203" s="449"/>
      <c r="C203" s="72"/>
      <c r="D203" s="444" t="s">
        <v>235</v>
      </c>
      <c r="E203" s="445">
        <v>5639</v>
      </c>
      <c r="F203" s="541">
        <v>4759</v>
      </c>
      <c r="G203" s="446">
        <v>0.84394396169533603</v>
      </c>
      <c r="H203" s="541">
        <v>97</v>
      </c>
      <c r="I203" s="446">
        <v>1.7201631494945913E-2</v>
      </c>
      <c r="J203" s="541">
        <v>783</v>
      </c>
      <c r="K203" s="446">
        <v>0.13885440680971803</v>
      </c>
      <c r="L203" s="447">
        <v>0.98002471169686989</v>
      </c>
      <c r="M203" s="450"/>
    </row>
    <row r="204" spans="1:14" s="98" customFormat="1" ht="21" customHeight="1" x14ac:dyDescent="0.25">
      <c r="B204" s="449"/>
      <c r="C204" s="481">
        <v>2018</v>
      </c>
      <c r="D204" s="482" t="s">
        <v>25</v>
      </c>
      <c r="E204" s="483">
        <v>6112</v>
      </c>
      <c r="F204" s="484">
        <v>5105</v>
      </c>
      <c r="G204" s="485">
        <v>0.83524214659685869</v>
      </c>
      <c r="H204" s="484">
        <v>96</v>
      </c>
      <c r="I204" s="485">
        <v>1.5706806282722512E-2</v>
      </c>
      <c r="J204" s="484">
        <v>911</v>
      </c>
      <c r="K204" s="485">
        <v>0.14905104712041886</v>
      </c>
      <c r="L204" s="486">
        <v>0.98154201115170159</v>
      </c>
      <c r="M204" s="450"/>
    </row>
    <row r="205" spans="1:14" ht="26.25" customHeight="1" x14ac:dyDescent="0.25">
      <c r="B205" s="75" t="s">
        <v>246</v>
      </c>
      <c r="C205" s="72">
        <v>2013</v>
      </c>
      <c r="D205" s="72"/>
      <c r="E205" s="445">
        <v>1</v>
      </c>
      <c r="F205" s="394">
        <v>1</v>
      </c>
      <c r="G205" s="431">
        <v>1</v>
      </c>
      <c r="H205" s="394">
        <v>0</v>
      </c>
      <c r="I205" s="446" t="s">
        <v>107</v>
      </c>
      <c r="J205" s="394">
        <v>0</v>
      </c>
      <c r="K205" s="446" t="s">
        <v>107</v>
      </c>
      <c r="L205" s="461">
        <v>1</v>
      </c>
      <c r="M205" s="119"/>
    </row>
    <row r="206" spans="1:14" ht="12.75" customHeight="1" x14ac:dyDescent="0.25">
      <c r="B206" s="58"/>
      <c r="C206" s="72">
        <v>2014</v>
      </c>
      <c r="D206" s="72"/>
      <c r="E206" s="445">
        <v>6</v>
      </c>
      <c r="F206" s="394">
        <v>5</v>
      </c>
      <c r="G206" s="431">
        <v>0.83333333333333337</v>
      </c>
      <c r="H206" s="394">
        <v>0</v>
      </c>
      <c r="I206" s="446" t="s">
        <v>107</v>
      </c>
      <c r="J206" s="394">
        <v>1</v>
      </c>
      <c r="K206" s="431">
        <v>0.16666666666666666</v>
      </c>
      <c r="L206" s="461">
        <v>1</v>
      </c>
      <c r="M206" s="119"/>
    </row>
    <row r="207" spans="1:14" ht="12.75" customHeight="1" x14ac:dyDescent="0.25">
      <c r="B207" s="58"/>
      <c r="C207" s="72">
        <v>2015</v>
      </c>
      <c r="D207" s="72"/>
      <c r="E207" s="445">
        <v>28</v>
      </c>
      <c r="F207" s="394">
        <v>23</v>
      </c>
      <c r="G207" s="431">
        <v>0.8214285714285714</v>
      </c>
      <c r="H207" s="394">
        <v>2</v>
      </c>
      <c r="I207" s="431">
        <v>7.1428571428571425E-2</v>
      </c>
      <c r="J207" s="394">
        <v>3</v>
      </c>
      <c r="K207" s="431">
        <v>0.10714285714285714</v>
      </c>
      <c r="L207" s="461">
        <v>0.92</v>
      </c>
      <c r="M207" s="119"/>
    </row>
    <row r="208" spans="1:14" ht="18" customHeight="1" x14ac:dyDescent="0.25">
      <c r="B208" s="58"/>
      <c r="C208" s="555" t="s">
        <v>233</v>
      </c>
      <c r="D208" s="556"/>
      <c r="E208" s="557">
        <v>1170</v>
      </c>
      <c r="F208" s="558">
        <v>899</v>
      </c>
      <c r="G208" s="559">
        <v>0.76837606837606842</v>
      </c>
      <c r="H208" s="558">
        <v>133</v>
      </c>
      <c r="I208" s="559">
        <v>0.11367521367521367</v>
      </c>
      <c r="J208" s="558">
        <v>138</v>
      </c>
      <c r="K208" s="559">
        <v>0.11794871794871795</v>
      </c>
      <c r="L208" s="560">
        <v>0.87112403100775193</v>
      </c>
      <c r="M208" s="119"/>
    </row>
    <row r="209" spans="1:14" ht="18" customHeight="1" x14ac:dyDescent="0.25">
      <c r="B209" s="58"/>
      <c r="C209" s="561" t="s">
        <v>282</v>
      </c>
      <c r="D209" s="562"/>
      <c r="E209" s="563">
        <v>7676</v>
      </c>
      <c r="F209" s="564">
        <v>6719</v>
      </c>
      <c r="G209" s="565">
        <v>0.87532569046378317</v>
      </c>
      <c r="H209" s="564">
        <v>190</v>
      </c>
      <c r="I209" s="565">
        <v>2.4752475247524754E-2</v>
      </c>
      <c r="J209" s="564">
        <v>767</v>
      </c>
      <c r="K209" s="565">
        <v>9.992183428869203E-2</v>
      </c>
      <c r="L209" s="566">
        <v>0.97249963815313356</v>
      </c>
      <c r="M209" s="119"/>
    </row>
    <row r="210" spans="1:14" ht="26.25" customHeight="1" x14ac:dyDescent="0.25">
      <c r="B210" s="58"/>
      <c r="C210" s="405">
        <v>2014</v>
      </c>
      <c r="D210" s="472" t="s">
        <v>7</v>
      </c>
      <c r="E210" s="445">
        <v>0</v>
      </c>
      <c r="F210" s="394">
        <v>0</v>
      </c>
      <c r="G210" s="431" t="s">
        <v>107</v>
      </c>
      <c r="H210" s="394">
        <v>0</v>
      </c>
      <c r="I210" s="446" t="s">
        <v>107</v>
      </c>
      <c r="J210" s="394">
        <v>0</v>
      </c>
      <c r="K210" s="446" t="s">
        <v>107</v>
      </c>
      <c r="L210" s="461" t="s">
        <v>107</v>
      </c>
      <c r="M210" s="119"/>
    </row>
    <row r="211" spans="1:14" ht="12.75" customHeight="1" x14ac:dyDescent="0.25">
      <c r="B211" s="58"/>
      <c r="C211" s="405"/>
      <c r="D211" s="472" t="s">
        <v>4</v>
      </c>
      <c r="E211" s="445">
        <v>1</v>
      </c>
      <c r="F211" s="394">
        <v>1</v>
      </c>
      <c r="G211" s="431">
        <v>1</v>
      </c>
      <c r="H211" s="394">
        <v>0</v>
      </c>
      <c r="I211" s="446" t="s">
        <v>107</v>
      </c>
      <c r="J211" s="394">
        <v>0</v>
      </c>
      <c r="K211" s="446" t="s">
        <v>107</v>
      </c>
      <c r="L211" s="461">
        <v>1</v>
      </c>
      <c r="M211" s="119"/>
    </row>
    <row r="212" spans="1:14" ht="12.75" customHeight="1" x14ac:dyDescent="0.25">
      <c r="B212" s="58"/>
      <c r="C212" s="405"/>
      <c r="D212" s="472" t="s">
        <v>5</v>
      </c>
      <c r="E212" s="445">
        <v>3</v>
      </c>
      <c r="F212" s="394">
        <v>2</v>
      </c>
      <c r="G212" s="431">
        <v>0.66666666666666663</v>
      </c>
      <c r="H212" s="394">
        <v>0</v>
      </c>
      <c r="I212" s="446" t="s">
        <v>107</v>
      </c>
      <c r="J212" s="394">
        <v>1</v>
      </c>
      <c r="K212" s="431">
        <v>0.33333333333333331</v>
      </c>
      <c r="L212" s="461">
        <v>1</v>
      </c>
      <c r="M212" s="119"/>
    </row>
    <row r="213" spans="1:14" ht="12.75" customHeight="1" x14ac:dyDescent="0.25">
      <c r="B213" s="58"/>
      <c r="C213" s="405"/>
      <c r="D213" s="472" t="s">
        <v>6</v>
      </c>
      <c r="E213" s="445">
        <v>2</v>
      </c>
      <c r="F213" s="394">
        <v>2</v>
      </c>
      <c r="G213" s="431">
        <v>1</v>
      </c>
      <c r="H213" s="394">
        <v>0</v>
      </c>
      <c r="I213" s="446" t="s">
        <v>107</v>
      </c>
      <c r="J213" s="394">
        <v>0</v>
      </c>
      <c r="K213" s="446" t="s">
        <v>107</v>
      </c>
      <c r="L213" s="461">
        <v>1</v>
      </c>
      <c r="M213" s="119"/>
    </row>
    <row r="214" spans="1:14" ht="26.25" customHeight="1" x14ac:dyDescent="0.25">
      <c r="A214" s="58"/>
      <c r="B214" s="58"/>
      <c r="C214" s="405">
        <v>2015</v>
      </c>
      <c r="D214" s="472" t="s">
        <v>7</v>
      </c>
      <c r="E214" s="445">
        <v>10</v>
      </c>
      <c r="F214" s="394">
        <v>9</v>
      </c>
      <c r="G214" s="431">
        <v>0.9</v>
      </c>
      <c r="H214" s="394">
        <v>0</v>
      </c>
      <c r="I214" s="446" t="s">
        <v>107</v>
      </c>
      <c r="J214" s="394">
        <v>1</v>
      </c>
      <c r="K214" s="431">
        <v>0.1</v>
      </c>
      <c r="L214" s="461">
        <v>1</v>
      </c>
      <c r="M214" s="119"/>
    </row>
    <row r="215" spans="1:14" ht="12.75" customHeight="1" x14ac:dyDescent="0.25">
      <c r="A215" s="58"/>
      <c r="B215" s="58"/>
      <c r="C215" s="405"/>
      <c r="D215" s="472" t="s">
        <v>4</v>
      </c>
      <c r="E215" s="445">
        <v>6</v>
      </c>
      <c r="F215" s="394">
        <v>5</v>
      </c>
      <c r="G215" s="431">
        <v>0.83333333333333337</v>
      </c>
      <c r="H215" s="394">
        <v>1</v>
      </c>
      <c r="I215" s="431">
        <v>0.16666666666666666</v>
      </c>
      <c r="J215" s="394">
        <v>0</v>
      </c>
      <c r="K215" s="446" t="s">
        <v>107</v>
      </c>
      <c r="L215" s="461">
        <v>0.83333333333333326</v>
      </c>
      <c r="M215" s="119"/>
    </row>
    <row r="216" spans="1:14" ht="12.75" customHeight="1" x14ac:dyDescent="0.25">
      <c r="A216" s="473"/>
      <c r="B216" s="75"/>
      <c r="C216" s="405"/>
      <c r="D216" s="472" t="s">
        <v>5</v>
      </c>
      <c r="E216" s="445">
        <v>12</v>
      </c>
      <c r="F216" s="394">
        <v>9</v>
      </c>
      <c r="G216" s="431">
        <v>0.75</v>
      </c>
      <c r="H216" s="394">
        <v>1</v>
      </c>
      <c r="I216" s="431">
        <v>8.3333333333333329E-2</v>
      </c>
      <c r="J216" s="394">
        <v>2</v>
      </c>
      <c r="K216" s="431">
        <v>0.16666666666666666</v>
      </c>
      <c r="L216" s="461">
        <v>0.9</v>
      </c>
      <c r="M216" s="119"/>
    </row>
    <row r="217" spans="1:14" ht="12.75" customHeight="1" x14ac:dyDescent="0.25">
      <c r="A217" s="473"/>
      <c r="B217" s="75"/>
      <c r="C217" s="405"/>
      <c r="D217" s="472" t="s">
        <v>6</v>
      </c>
      <c r="E217" s="445">
        <v>0</v>
      </c>
      <c r="F217" s="394">
        <v>0</v>
      </c>
      <c r="G217" s="431" t="s">
        <v>107</v>
      </c>
      <c r="H217" s="394">
        <v>0</v>
      </c>
      <c r="I217" s="446" t="s">
        <v>107</v>
      </c>
      <c r="J217" s="394">
        <v>0</v>
      </c>
      <c r="K217" s="446" t="s">
        <v>107</v>
      </c>
      <c r="L217" s="461" t="s">
        <v>107</v>
      </c>
      <c r="M217" s="119"/>
    </row>
    <row r="218" spans="1:14" ht="26.25" customHeight="1" x14ac:dyDescent="0.25">
      <c r="A218" s="58"/>
      <c r="B218" s="58"/>
      <c r="C218" s="405">
        <v>2016</v>
      </c>
      <c r="D218" s="444" t="s">
        <v>25</v>
      </c>
      <c r="E218" s="445">
        <v>1</v>
      </c>
      <c r="F218" s="394">
        <v>1</v>
      </c>
      <c r="G218" s="431">
        <v>1</v>
      </c>
      <c r="H218" s="394">
        <v>0</v>
      </c>
      <c r="I218" s="446" t="s">
        <v>107</v>
      </c>
      <c r="J218" s="394">
        <v>0</v>
      </c>
      <c r="K218" s="446" t="s">
        <v>107</v>
      </c>
      <c r="L218" s="461">
        <v>1</v>
      </c>
      <c r="M218" s="119"/>
    </row>
    <row r="219" spans="1:14" s="98" customFormat="1" ht="12.75" customHeight="1" x14ac:dyDescent="0.25">
      <c r="A219" s="454"/>
      <c r="B219" s="454"/>
      <c r="D219" s="444" t="s">
        <v>73</v>
      </c>
      <c r="E219" s="445">
        <v>0</v>
      </c>
      <c r="F219" s="394">
        <v>0</v>
      </c>
      <c r="G219" s="431" t="s">
        <v>107</v>
      </c>
      <c r="H219" s="394">
        <v>0</v>
      </c>
      <c r="I219" s="446" t="s">
        <v>107</v>
      </c>
      <c r="J219" s="394">
        <v>0</v>
      </c>
      <c r="K219" s="446" t="s">
        <v>107</v>
      </c>
      <c r="L219" s="461" t="s">
        <v>107</v>
      </c>
      <c r="M219" s="450"/>
      <c r="N219" s="52"/>
    </row>
    <row r="220" spans="1:14" s="98" customFormat="1" ht="12.75" customHeight="1" x14ac:dyDescent="0.25">
      <c r="A220" s="454"/>
      <c r="B220" s="454"/>
      <c r="D220" s="444" t="s">
        <v>234</v>
      </c>
      <c r="E220" s="445">
        <v>0</v>
      </c>
      <c r="F220" s="394">
        <v>0</v>
      </c>
      <c r="G220" s="431" t="s">
        <v>107</v>
      </c>
      <c r="H220" s="394">
        <v>0</v>
      </c>
      <c r="I220" s="446" t="s">
        <v>107</v>
      </c>
      <c r="J220" s="394">
        <v>0</v>
      </c>
      <c r="K220" s="446" t="s">
        <v>107</v>
      </c>
      <c r="L220" s="461" t="s">
        <v>107</v>
      </c>
      <c r="M220" s="450"/>
      <c r="N220" s="52"/>
    </row>
    <row r="221" spans="1:14" s="98" customFormat="1" ht="15" customHeight="1" x14ac:dyDescent="0.25">
      <c r="A221" s="454"/>
      <c r="B221" s="451" t="s">
        <v>236</v>
      </c>
      <c r="C221" s="474"/>
      <c r="D221" s="475" t="s">
        <v>237</v>
      </c>
      <c r="E221" s="476">
        <v>1169</v>
      </c>
      <c r="F221" s="477">
        <v>898</v>
      </c>
      <c r="G221" s="478">
        <v>0.76817792985457656</v>
      </c>
      <c r="H221" s="477">
        <v>133</v>
      </c>
      <c r="I221" s="478">
        <v>0.11377245508982035</v>
      </c>
      <c r="J221" s="477">
        <v>138</v>
      </c>
      <c r="K221" s="478">
        <v>0.11804961505560307</v>
      </c>
      <c r="L221" s="479">
        <v>0.87099903006789525</v>
      </c>
      <c r="M221" s="450"/>
    </row>
    <row r="222" spans="1:14" s="98" customFormat="1" ht="26.25" customHeight="1" x14ac:dyDescent="0.25">
      <c r="A222" s="454"/>
      <c r="B222" s="449"/>
      <c r="C222" s="72">
        <v>2017</v>
      </c>
      <c r="D222" s="444" t="s">
        <v>238</v>
      </c>
      <c r="E222" s="445">
        <v>1655</v>
      </c>
      <c r="F222" s="541">
        <v>1430</v>
      </c>
      <c r="G222" s="446">
        <v>0.86404833836858008</v>
      </c>
      <c r="H222" s="541">
        <v>61</v>
      </c>
      <c r="I222" s="446">
        <v>3.6858006042296075E-2</v>
      </c>
      <c r="J222" s="541">
        <v>164</v>
      </c>
      <c r="K222" s="446">
        <v>9.9093655589123864E-2</v>
      </c>
      <c r="L222" s="447">
        <v>0.95908786049631123</v>
      </c>
      <c r="M222" s="450"/>
    </row>
    <row r="223" spans="1:14" s="98" customFormat="1" x14ac:dyDescent="0.25">
      <c r="A223" s="454"/>
      <c r="B223" s="449"/>
      <c r="C223" s="72"/>
      <c r="D223" s="444" t="s">
        <v>73</v>
      </c>
      <c r="E223" s="445">
        <v>1699</v>
      </c>
      <c r="F223" s="541">
        <v>1496</v>
      </c>
      <c r="G223" s="446">
        <v>0.88051795173631553</v>
      </c>
      <c r="H223" s="541">
        <v>42</v>
      </c>
      <c r="I223" s="446">
        <v>2.4720423778693348E-2</v>
      </c>
      <c r="J223" s="541">
        <v>161</v>
      </c>
      <c r="K223" s="446">
        <v>9.4761624484991175E-2</v>
      </c>
      <c r="L223" s="447">
        <v>0.9726918075422627</v>
      </c>
      <c r="M223" s="450"/>
    </row>
    <row r="224" spans="1:14" s="98" customFormat="1" x14ac:dyDescent="0.25">
      <c r="A224" s="454"/>
      <c r="B224" s="449"/>
      <c r="C224" s="72"/>
      <c r="D224" s="444" t="s">
        <v>234</v>
      </c>
      <c r="E224" s="445">
        <v>2088</v>
      </c>
      <c r="F224" s="541">
        <v>1838</v>
      </c>
      <c r="G224" s="446">
        <v>0.88026819923371646</v>
      </c>
      <c r="H224" s="541">
        <v>44</v>
      </c>
      <c r="I224" s="446">
        <v>2.1072796934865901E-2</v>
      </c>
      <c r="J224" s="541">
        <v>206</v>
      </c>
      <c r="K224" s="446">
        <v>9.8659003831417624E-2</v>
      </c>
      <c r="L224" s="447">
        <v>0.97662061636556852</v>
      </c>
      <c r="M224" s="450"/>
    </row>
    <row r="225" spans="1:13" s="98" customFormat="1" x14ac:dyDescent="0.25">
      <c r="A225" s="454"/>
      <c r="B225" s="449"/>
      <c r="C225" s="72"/>
      <c r="D225" s="444" t="s">
        <v>235</v>
      </c>
      <c r="E225" s="445">
        <v>2234</v>
      </c>
      <c r="F225" s="541">
        <v>1955</v>
      </c>
      <c r="G225" s="446">
        <v>0.87511190689346463</v>
      </c>
      <c r="H225" s="541">
        <v>43</v>
      </c>
      <c r="I225" s="446">
        <v>1.9247985675917637E-2</v>
      </c>
      <c r="J225" s="541">
        <v>236</v>
      </c>
      <c r="K225" s="446">
        <v>0.10564010743061773</v>
      </c>
      <c r="L225" s="447">
        <v>0.97847847847847846</v>
      </c>
      <c r="M225" s="450"/>
    </row>
    <row r="226" spans="1:13" s="98" customFormat="1" ht="22.2" customHeight="1" x14ac:dyDescent="0.25">
      <c r="A226" s="454"/>
      <c r="B226" s="449"/>
      <c r="C226" s="490">
        <v>2018</v>
      </c>
      <c r="D226" s="455" t="s">
        <v>25</v>
      </c>
      <c r="E226" s="456">
        <v>2230</v>
      </c>
      <c r="F226" s="538">
        <v>1894</v>
      </c>
      <c r="G226" s="457">
        <v>0.84932735426008965</v>
      </c>
      <c r="H226" s="538">
        <v>41</v>
      </c>
      <c r="I226" s="457">
        <v>1.8385650224215247E-2</v>
      </c>
      <c r="J226" s="538">
        <v>295</v>
      </c>
      <c r="K226" s="457">
        <v>0.13228699551569506</v>
      </c>
      <c r="L226" s="458">
        <v>0.9788113695090439</v>
      </c>
      <c r="M226" s="450"/>
    </row>
    <row r="227" spans="1:13" ht="26.25" customHeight="1" x14ac:dyDescent="0.25">
      <c r="A227" s="459" t="s">
        <v>276</v>
      </c>
      <c r="B227" s="459" t="s">
        <v>35</v>
      </c>
      <c r="C227" s="72">
        <v>2013</v>
      </c>
      <c r="D227" s="72"/>
      <c r="E227" s="445">
        <v>12373</v>
      </c>
      <c r="F227" s="394">
        <v>8173</v>
      </c>
      <c r="G227" s="446">
        <v>0.66055120019397073</v>
      </c>
      <c r="H227" s="394">
        <v>2485</v>
      </c>
      <c r="I227" s="446">
        <v>0.20084053988523398</v>
      </c>
      <c r="J227" s="394">
        <v>1715</v>
      </c>
      <c r="K227" s="446">
        <v>0.13860825992079528</v>
      </c>
      <c r="L227" s="447">
        <v>0.76842791911285058</v>
      </c>
      <c r="M227" s="119"/>
    </row>
    <row r="228" spans="1:13" ht="12.75" customHeight="1" x14ac:dyDescent="0.25">
      <c r="A228" s="58"/>
      <c r="B228" s="58"/>
      <c r="C228" s="72">
        <v>2014</v>
      </c>
      <c r="D228" s="72"/>
      <c r="E228" s="445">
        <v>12345</v>
      </c>
      <c r="F228" s="394">
        <v>8964</v>
      </c>
      <c r="G228" s="446">
        <v>0.72612393681652487</v>
      </c>
      <c r="H228" s="394">
        <v>1323</v>
      </c>
      <c r="I228" s="446">
        <v>0.10716889428918591</v>
      </c>
      <c r="J228" s="394">
        <v>2058</v>
      </c>
      <c r="K228" s="446">
        <v>0.16670716889428919</v>
      </c>
      <c r="L228" s="447">
        <v>0.87266602502406154</v>
      </c>
      <c r="M228" s="119"/>
    </row>
    <row r="229" spans="1:13" ht="12.75" customHeight="1" x14ac:dyDescent="0.25">
      <c r="A229" s="58"/>
      <c r="B229" s="58"/>
      <c r="C229" s="72">
        <v>2015</v>
      </c>
      <c r="D229" s="72"/>
      <c r="E229" s="445">
        <v>12582</v>
      </c>
      <c r="F229" s="394">
        <v>9314</v>
      </c>
      <c r="G229" s="446">
        <v>0.7402638690192338</v>
      </c>
      <c r="H229" s="394">
        <v>976</v>
      </c>
      <c r="I229" s="446">
        <v>7.7571133365124778E-2</v>
      </c>
      <c r="J229" s="394">
        <v>2292</v>
      </c>
      <c r="K229" s="446">
        <v>0.18216499761564139</v>
      </c>
      <c r="L229" s="447">
        <v>0.90673674151935013</v>
      </c>
      <c r="M229" s="119"/>
    </row>
    <row r="230" spans="1:13" ht="12.75" customHeight="1" x14ac:dyDescent="0.25">
      <c r="A230" s="58"/>
      <c r="B230" s="58"/>
      <c r="C230" s="555" t="s">
        <v>233</v>
      </c>
      <c r="D230" s="556"/>
      <c r="E230" s="557">
        <v>13851</v>
      </c>
      <c r="F230" s="558">
        <v>10081</v>
      </c>
      <c r="G230" s="559">
        <v>0.72781748610208652</v>
      </c>
      <c r="H230" s="558">
        <v>1271</v>
      </c>
      <c r="I230" s="559">
        <v>9.1762327629774029E-2</v>
      </c>
      <c r="J230" s="558">
        <v>2499</v>
      </c>
      <c r="K230" s="559">
        <v>0.18042018626813949</v>
      </c>
      <c r="L230" s="560">
        <v>0.88911184784505326</v>
      </c>
      <c r="M230" s="119"/>
    </row>
    <row r="231" spans="1:13" ht="12.75" customHeight="1" x14ac:dyDescent="0.25">
      <c r="A231" s="58"/>
      <c r="B231" s="58"/>
      <c r="C231" s="561" t="s">
        <v>282</v>
      </c>
      <c r="D231" s="562"/>
      <c r="E231" s="563">
        <v>10733</v>
      </c>
      <c r="F231" s="564">
        <v>7422</v>
      </c>
      <c r="G231" s="565">
        <v>0.69151215876269445</v>
      </c>
      <c r="H231" s="564">
        <v>981</v>
      </c>
      <c r="I231" s="565">
        <v>9.1400354048262369E-2</v>
      </c>
      <c r="J231" s="564">
        <v>2330</v>
      </c>
      <c r="K231" s="565">
        <v>0.21708748718904314</v>
      </c>
      <c r="L231" s="566">
        <v>0.88325598000714034</v>
      </c>
      <c r="M231" s="119"/>
    </row>
    <row r="232" spans="1:13" ht="26.25" customHeight="1" x14ac:dyDescent="0.25">
      <c r="A232" s="75"/>
      <c r="B232" s="58"/>
      <c r="C232" s="405">
        <v>2014</v>
      </c>
      <c r="D232" s="472" t="s">
        <v>7</v>
      </c>
      <c r="E232" s="445">
        <v>3572</v>
      </c>
      <c r="F232" s="394">
        <v>2656</v>
      </c>
      <c r="G232" s="446">
        <v>0.7435610302351624</v>
      </c>
      <c r="H232" s="394">
        <v>366</v>
      </c>
      <c r="I232" s="446">
        <v>0.10246360582306831</v>
      </c>
      <c r="J232" s="394">
        <v>550</v>
      </c>
      <c r="K232" s="446">
        <v>0.15397536394176931</v>
      </c>
      <c r="L232" s="447">
        <v>0.88003933136676493</v>
      </c>
      <c r="M232" s="119"/>
    </row>
    <row r="233" spans="1:13" ht="12.75" customHeight="1" x14ac:dyDescent="0.25">
      <c r="A233" s="75"/>
      <c r="B233" s="58"/>
      <c r="C233" s="405"/>
      <c r="D233" s="472" t="s">
        <v>4</v>
      </c>
      <c r="E233" s="445">
        <v>3019</v>
      </c>
      <c r="F233" s="394">
        <v>2210</v>
      </c>
      <c r="G233" s="446">
        <v>0.73203047366677709</v>
      </c>
      <c r="H233" s="394">
        <v>352</v>
      </c>
      <c r="I233" s="446">
        <v>0.11659489897316992</v>
      </c>
      <c r="J233" s="394">
        <v>457</v>
      </c>
      <c r="K233" s="446">
        <v>0.151374627360053</v>
      </c>
      <c r="L233" s="447">
        <v>0.86346004654771136</v>
      </c>
      <c r="M233" s="119"/>
    </row>
    <row r="234" spans="1:13" ht="12.75" customHeight="1" x14ac:dyDescent="0.25">
      <c r="A234" s="75"/>
      <c r="B234" s="58"/>
      <c r="C234" s="405"/>
      <c r="D234" s="472" t="s">
        <v>5</v>
      </c>
      <c r="E234" s="445">
        <v>2877</v>
      </c>
      <c r="F234" s="394">
        <v>2070</v>
      </c>
      <c r="G234" s="446">
        <v>0.71949947862356622</v>
      </c>
      <c r="H234" s="394">
        <v>305</v>
      </c>
      <c r="I234" s="446">
        <v>0.10601320820298922</v>
      </c>
      <c r="J234" s="394">
        <v>502</v>
      </c>
      <c r="K234" s="446">
        <v>0.17448731317344457</v>
      </c>
      <c r="L234" s="447">
        <v>0.87328624844204394</v>
      </c>
      <c r="M234" s="119"/>
    </row>
    <row r="235" spans="1:13" ht="12.75" customHeight="1" x14ac:dyDescent="0.25">
      <c r="A235" s="75"/>
      <c r="B235" s="58"/>
      <c r="C235" s="405"/>
      <c r="D235" s="472" t="s">
        <v>6</v>
      </c>
      <c r="E235" s="445">
        <v>2877</v>
      </c>
      <c r="F235" s="394">
        <v>2028</v>
      </c>
      <c r="G235" s="446">
        <v>0.70490093847758084</v>
      </c>
      <c r="H235" s="394">
        <v>300</v>
      </c>
      <c r="I235" s="446">
        <v>0.10427528675703858</v>
      </c>
      <c r="J235" s="394">
        <v>549</v>
      </c>
      <c r="K235" s="446">
        <v>0.19082377476538059</v>
      </c>
      <c r="L235" s="447">
        <v>0.87255734919286321</v>
      </c>
      <c r="M235" s="119"/>
    </row>
    <row r="236" spans="1:13" ht="26.25" customHeight="1" x14ac:dyDescent="0.25">
      <c r="A236" s="75"/>
      <c r="B236" s="473"/>
      <c r="C236" s="405">
        <v>2015</v>
      </c>
      <c r="D236" s="472" t="s">
        <v>7</v>
      </c>
      <c r="E236" s="445">
        <v>3161</v>
      </c>
      <c r="F236" s="394">
        <v>2224</v>
      </c>
      <c r="G236" s="446">
        <v>0.70357481809553934</v>
      </c>
      <c r="H236" s="394">
        <v>370</v>
      </c>
      <c r="I236" s="446">
        <v>0.1170515659601392</v>
      </c>
      <c r="J236" s="394">
        <v>567</v>
      </c>
      <c r="K236" s="446">
        <v>0.17937361594432141</v>
      </c>
      <c r="L236" s="447">
        <v>0.85990155244225674</v>
      </c>
      <c r="M236" s="119"/>
    </row>
    <row r="237" spans="1:13" ht="12.75" customHeight="1" x14ac:dyDescent="0.25">
      <c r="A237" s="75"/>
      <c r="B237" s="75"/>
      <c r="C237" s="405"/>
      <c r="D237" s="472" t="s">
        <v>4</v>
      </c>
      <c r="E237" s="445">
        <v>3219</v>
      </c>
      <c r="F237" s="394">
        <v>2422</v>
      </c>
      <c r="G237" s="446">
        <v>0.75240757999378693</v>
      </c>
      <c r="H237" s="394">
        <v>238</v>
      </c>
      <c r="I237" s="446">
        <v>7.3936004970487731E-2</v>
      </c>
      <c r="J237" s="394">
        <v>559</v>
      </c>
      <c r="K237" s="446">
        <v>0.17365641503572538</v>
      </c>
      <c r="L237" s="447">
        <v>0.91181919229344199</v>
      </c>
      <c r="M237" s="119"/>
    </row>
    <row r="238" spans="1:13" ht="12.75" customHeight="1" x14ac:dyDescent="0.25">
      <c r="A238" s="473"/>
      <c r="B238" s="75"/>
      <c r="C238" s="405"/>
      <c r="D238" s="472" t="s">
        <v>5</v>
      </c>
      <c r="E238" s="445">
        <v>3291</v>
      </c>
      <c r="F238" s="394">
        <v>2486</v>
      </c>
      <c r="G238" s="446">
        <v>0.75539349741719841</v>
      </c>
      <c r="H238" s="394">
        <v>214</v>
      </c>
      <c r="I238" s="446">
        <v>6.5025828015800674E-2</v>
      </c>
      <c r="J238" s="394">
        <v>591</v>
      </c>
      <c r="K238" s="446">
        <v>0.17958067456700091</v>
      </c>
      <c r="L238" s="447">
        <v>0.92221010541621229</v>
      </c>
      <c r="M238" s="119"/>
    </row>
    <row r="239" spans="1:13" ht="12.75" customHeight="1" x14ac:dyDescent="0.25">
      <c r="A239" s="473"/>
      <c r="B239" s="75"/>
      <c r="C239" s="405"/>
      <c r="D239" s="472" t="s">
        <v>6</v>
      </c>
      <c r="E239" s="445">
        <v>2911</v>
      </c>
      <c r="F239" s="394">
        <v>2182</v>
      </c>
      <c r="G239" s="446">
        <v>0.74957059429749229</v>
      </c>
      <c r="H239" s="394">
        <v>154</v>
      </c>
      <c r="I239" s="446">
        <v>5.2902782548952247E-2</v>
      </c>
      <c r="J239" s="394">
        <v>575</v>
      </c>
      <c r="K239" s="446">
        <v>0.19752662315355549</v>
      </c>
      <c r="L239" s="447">
        <v>0.93513058129738835</v>
      </c>
      <c r="M239" s="119"/>
    </row>
    <row r="240" spans="1:13" ht="26.25" customHeight="1" x14ac:dyDescent="0.25">
      <c r="A240" s="56"/>
      <c r="B240" s="75"/>
      <c r="C240" s="405">
        <v>2016</v>
      </c>
      <c r="D240" s="444" t="s">
        <v>25</v>
      </c>
      <c r="E240" s="445">
        <v>3266</v>
      </c>
      <c r="F240" s="394">
        <v>2482</v>
      </c>
      <c r="G240" s="446">
        <v>0.75995101041028779</v>
      </c>
      <c r="H240" s="394">
        <v>211</v>
      </c>
      <c r="I240" s="446">
        <v>6.4605021432945497E-2</v>
      </c>
      <c r="J240" s="394">
        <v>573</v>
      </c>
      <c r="K240" s="446">
        <v>0.17544396815676669</v>
      </c>
      <c r="L240" s="447">
        <v>0.92268230120923422</v>
      </c>
      <c r="M240" s="119"/>
    </row>
    <row r="241" spans="1:14" s="98" customFormat="1" ht="12.75" customHeight="1" x14ac:dyDescent="0.25">
      <c r="A241" s="462"/>
      <c r="B241" s="449"/>
      <c r="D241" s="444" t="s">
        <v>73</v>
      </c>
      <c r="E241" s="445">
        <v>3653</v>
      </c>
      <c r="F241" s="394">
        <v>2761</v>
      </c>
      <c r="G241" s="446">
        <v>0.75581713660005478</v>
      </c>
      <c r="H241" s="394">
        <v>331</v>
      </c>
      <c r="I241" s="446">
        <v>9.0610457158499857E-2</v>
      </c>
      <c r="J241" s="394">
        <v>561</v>
      </c>
      <c r="K241" s="446">
        <v>0.15357240624144539</v>
      </c>
      <c r="L241" s="447">
        <v>0.89411388355726173</v>
      </c>
      <c r="M241" s="450"/>
      <c r="N241" s="52"/>
    </row>
    <row r="242" spans="1:14" s="98" customFormat="1" ht="12.75" customHeight="1" x14ac:dyDescent="0.25">
      <c r="A242" s="462"/>
      <c r="B242" s="449"/>
      <c r="D242" s="444" t="s">
        <v>234</v>
      </c>
      <c r="E242" s="445">
        <v>3803</v>
      </c>
      <c r="F242" s="394">
        <v>2863</v>
      </c>
      <c r="G242" s="446">
        <v>0.75282671575072313</v>
      </c>
      <c r="H242" s="394">
        <v>311</v>
      </c>
      <c r="I242" s="446">
        <v>8.1777544044175657E-2</v>
      </c>
      <c r="J242" s="394">
        <v>629</v>
      </c>
      <c r="K242" s="446">
        <v>0.16539574020510123</v>
      </c>
      <c r="L242" s="447">
        <v>0.90293383270911365</v>
      </c>
      <c r="M242" s="450"/>
      <c r="N242" s="52"/>
    </row>
    <row r="243" spans="1:14" s="98" customFormat="1" ht="12.75" customHeight="1" x14ac:dyDescent="0.25">
      <c r="A243" s="462"/>
      <c r="B243" s="451" t="s">
        <v>236</v>
      </c>
      <c r="C243" s="474"/>
      <c r="D243" s="475" t="s">
        <v>237</v>
      </c>
      <c r="E243" s="476">
        <v>3129</v>
      </c>
      <c r="F243" s="477">
        <v>1975</v>
      </c>
      <c r="G243" s="478">
        <v>0.63119207414509426</v>
      </c>
      <c r="H243" s="477">
        <v>418</v>
      </c>
      <c r="I243" s="478">
        <v>0.13358900607222754</v>
      </c>
      <c r="J243" s="477">
        <v>736</v>
      </c>
      <c r="K243" s="478">
        <v>0.23521891978267817</v>
      </c>
      <c r="L243" s="479">
        <v>0.82605076987099457</v>
      </c>
      <c r="M243" s="450"/>
    </row>
    <row r="244" spans="1:14" s="98" customFormat="1" ht="26.25" customHeight="1" x14ac:dyDescent="0.25">
      <c r="A244" s="462"/>
      <c r="B244" s="449"/>
      <c r="C244" s="72">
        <v>2017</v>
      </c>
      <c r="D244" s="444" t="s">
        <v>238</v>
      </c>
      <c r="E244" s="445">
        <v>2871</v>
      </c>
      <c r="F244" s="541">
        <v>1962</v>
      </c>
      <c r="G244" s="446">
        <v>0.68338557993730409</v>
      </c>
      <c r="H244" s="541">
        <v>317</v>
      </c>
      <c r="I244" s="446">
        <v>0.11041448972483456</v>
      </c>
      <c r="J244" s="541">
        <v>592</v>
      </c>
      <c r="K244" s="446">
        <v>0.20619993033786138</v>
      </c>
      <c r="L244" s="447">
        <v>0.86090390522158844</v>
      </c>
      <c r="M244" s="450"/>
    </row>
    <row r="245" spans="1:14" s="98" customFormat="1" x14ac:dyDescent="0.25">
      <c r="A245" s="462"/>
      <c r="B245" s="449"/>
      <c r="C245" s="72"/>
      <c r="D245" s="444" t="s">
        <v>73</v>
      </c>
      <c r="E245" s="445">
        <v>2671</v>
      </c>
      <c r="F245" s="541">
        <v>1836</v>
      </c>
      <c r="G245" s="446">
        <v>0.68738300262074126</v>
      </c>
      <c r="H245" s="541">
        <v>245</v>
      </c>
      <c r="I245" s="446">
        <v>9.1725945338824416E-2</v>
      </c>
      <c r="J245" s="541">
        <v>590</v>
      </c>
      <c r="K245" s="446">
        <v>0.2208910520404343</v>
      </c>
      <c r="L245" s="447">
        <v>0.88226814031715517</v>
      </c>
      <c r="M245" s="450"/>
    </row>
    <row r="246" spans="1:14" s="98" customFormat="1" x14ac:dyDescent="0.25">
      <c r="A246" s="462"/>
      <c r="B246" s="449"/>
      <c r="C246" s="72"/>
      <c r="D246" s="444" t="s">
        <v>234</v>
      </c>
      <c r="E246" s="445">
        <v>2598</v>
      </c>
      <c r="F246" s="541">
        <v>1803</v>
      </c>
      <c r="G246" s="446">
        <v>0.6939953810623557</v>
      </c>
      <c r="H246" s="541">
        <v>213</v>
      </c>
      <c r="I246" s="446">
        <v>8.198614318706697E-2</v>
      </c>
      <c r="J246" s="541">
        <v>582</v>
      </c>
      <c r="K246" s="446">
        <v>0.22401847575057737</v>
      </c>
      <c r="L246" s="447">
        <v>0.89434523809523814</v>
      </c>
      <c r="M246" s="450"/>
    </row>
    <row r="247" spans="1:14" s="98" customFormat="1" x14ac:dyDescent="0.25">
      <c r="A247" s="462"/>
      <c r="B247" s="449"/>
      <c r="C247" s="72"/>
      <c r="D247" s="444" t="s">
        <v>235</v>
      </c>
      <c r="E247" s="445">
        <v>2593</v>
      </c>
      <c r="F247" s="541">
        <v>1821</v>
      </c>
      <c r="G247" s="446">
        <v>0.7022753567296568</v>
      </c>
      <c r="H247" s="541">
        <v>206</v>
      </c>
      <c r="I247" s="446">
        <v>7.9444658696490547E-2</v>
      </c>
      <c r="J247" s="541">
        <v>566</v>
      </c>
      <c r="K247" s="446">
        <v>0.21827998457385267</v>
      </c>
      <c r="L247" s="447">
        <v>0.89837197829304394</v>
      </c>
      <c r="M247" s="450"/>
    </row>
    <row r="248" spans="1:14" s="98" customFormat="1" ht="22.2" customHeight="1" x14ac:dyDescent="0.25">
      <c r="A248" s="462"/>
      <c r="B248" s="449"/>
      <c r="C248" s="481">
        <v>2018</v>
      </c>
      <c r="D248" s="482" t="s">
        <v>25</v>
      </c>
      <c r="E248" s="483">
        <v>2618</v>
      </c>
      <c r="F248" s="484">
        <v>1763</v>
      </c>
      <c r="G248" s="485">
        <v>0.67341482047364398</v>
      </c>
      <c r="H248" s="484">
        <v>199</v>
      </c>
      <c r="I248" s="485">
        <v>7.6012223071046603E-2</v>
      </c>
      <c r="J248" s="484">
        <v>656</v>
      </c>
      <c r="K248" s="485">
        <v>0.25057295645530941</v>
      </c>
      <c r="L248" s="486">
        <v>0.89857288481141695</v>
      </c>
      <c r="M248" s="450"/>
    </row>
    <row r="249" spans="1:14" ht="26.25" customHeight="1" x14ac:dyDescent="0.25">
      <c r="B249" s="75" t="s">
        <v>243</v>
      </c>
      <c r="C249" s="72">
        <v>2013</v>
      </c>
      <c r="D249" s="72"/>
      <c r="E249" s="445">
        <v>2221</v>
      </c>
      <c r="F249" s="394">
        <v>1384</v>
      </c>
      <c r="G249" s="446">
        <v>0.62314272850067542</v>
      </c>
      <c r="H249" s="394">
        <v>459</v>
      </c>
      <c r="I249" s="446">
        <v>0.20666366501575867</v>
      </c>
      <c r="J249" s="394">
        <v>378</v>
      </c>
      <c r="K249" s="446">
        <v>0.17019360648356596</v>
      </c>
      <c r="L249" s="447">
        <v>0.75282714054927302</v>
      </c>
      <c r="M249" s="119"/>
    </row>
    <row r="250" spans="1:14" ht="12" customHeight="1" x14ac:dyDescent="0.25">
      <c r="B250" s="75"/>
      <c r="C250" s="72">
        <v>2014</v>
      </c>
      <c r="D250" s="72"/>
      <c r="E250" s="445">
        <v>2378</v>
      </c>
      <c r="F250" s="394">
        <v>1609</v>
      </c>
      <c r="G250" s="446">
        <v>0.67661900756938609</v>
      </c>
      <c r="H250" s="394">
        <v>283</v>
      </c>
      <c r="I250" s="446">
        <v>0.11900756938603869</v>
      </c>
      <c r="J250" s="394">
        <v>486</v>
      </c>
      <c r="K250" s="446">
        <v>0.20437342304457529</v>
      </c>
      <c r="L250" s="447">
        <v>0.85283411336453452</v>
      </c>
      <c r="M250" s="119"/>
    </row>
    <row r="251" spans="1:14" ht="12" customHeight="1" x14ac:dyDescent="0.25">
      <c r="B251" s="75"/>
      <c r="C251" s="72">
        <v>2015</v>
      </c>
      <c r="D251" s="72"/>
      <c r="E251" s="445">
        <v>2850</v>
      </c>
      <c r="F251" s="394">
        <v>2004</v>
      </c>
      <c r="G251" s="446">
        <v>0.70315789473684209</v>
      </c>
      <c r="H251" s="394">
        <v>256</v>
      </c>
      <c r="I251" s="446">
        <v>8.9824561403508765E-2</v>
      </c>
      <c r="J251" s="394">
        <v>590</v>
      </c>
      <c r="K251" s="446">
        <v>0.20701754385964913</v>
      </c>
      <c r="L251" s="447">
        <v>0.88932122784262857</v>
      </c>
      <c r="M251" s="119"/>
    </row>
    <row r="252" spans="1:14" ht="18" customHeight="1" x14ac:dyDescent="0.25">
      <c r="B252" s="75"/>
      <c r="C252" s="555" t="s">
        <v>233</v>
      </c>
      <c r="D252" s="556"/>
      <c r="E252" s="557">
        <v>2489</v>
      </c>
      <c r="F252" s="558">
        <v>1622</v>
      </c>
      <c r="G252" s="559">
        <v>0.65166733627963036</v>
      </c>
      <c r="H252" s="558">
        <v>337</v>
      </c>
      <c r="I252" s="559">
        <v>0.13539574126155082</v>
      </c>
      <c r="J252" s="558">
        <v>530</v>
      </c>
      <c r="K252" s="559">
        <v>0.21293692245881879</v>
      </c>
      <c r="L252" s="560">
        <v>0.83031218529707951</v>
      </c>
      <c r="M252" s="119"/>
    </row>
    <row r="253" spans="1:14" ht="15.6" customHeight="1" x14ac:dyDescent="0.25">
      <c r="B253" s="75"/>
      <c r="C253" s="561" t="s">
        <v>282</v>
      </c>
      <c r="D253" s="562"/>
      <c r="E253" s="563">
        <v>2011</v>
      </c>
      <c r="F253" s="564">
        <v>1382</v>
      </c>
      <c r="G253" s="565">
        <v>0.68722028841372451</v>
      </c>
      <c r="H253" s="564">
        <v>230</v>
      </c>
      <c r="I253" s="565">
        <v>0.11437095972153158</v>
      </c>
      <c r="J253" s="564">
        <v>399</v>
      </c>
      <c r="K253" s="565">
        <v>0.19840875186474391</v>
      </c>
      <c r="L253" s="566">
        <v>0.85732009925558317</v>
      </c>
      <c r="M253" s="119"/>
    </row>
    <row r="254" spans="1:14" ht="26.25" customHeight="1" x14ac:dyDescent="0.25">
      <c r="B254" s="58"/>
      <c r="C254" s="405">
        <v>2014</v>
      </c>
      <c r="D254" s="472" t="s">
        <v>7</v>
      </c>
      <c r="E254" s="445">
        <v>565</v>
      </c>
      <c r="F254" s="394">
        <v>397</v>
      </c>
      <c r="G254" s="446">
        <v>0.70265486725663717</v>
      </c>
      <c r="H254" s="394">
        <v>60</v>
      </c>
      <c r="I254" s="446">
        <v>0.10619469026548672</v>
      </c>
      <c r="J254" s="394">
        <v>108</v>
      </c>
      <c r="K254" s="446">
        <v>0.1911504424778761</v>
      </c>
      <c r="L254" s="447">
        <v>0.87068965517241381</v>
      </c>
      <c r="M254" s="119"/>
    </row>
    <row r="255" spans="1:14" ht="12.75" customHeight="1" x14ac:dyDescent="0.25">
      <c r="A255" s="421"/>
      <c r="B255" s="58"/>
      <c r="C255" s="405"/>
      <c r="D255" s="472" t="s">
        <v>4</v>
      </c>
      <c r="E255" s="445">
        <v>567</v>
      </c>
      <c r="F255" s="394">
        <v>379</v>
      </c>
      <c r="G255" s="446">
        <v>0.66843033509700178</v>
      </c>
      <c r="H255" s="394">
        <v>82</v>
      </c>
      <c r="I255" s="446">
        <v>0.14462081128747795</v>
      </c>
      <c r="J255" s="394">
        <v>106</v>
      </c>
      <c r="K255" s="446">
        <v>0.18694885361552027</v>
      </c>
      <c r="L255" s="447">
        <v>0.82403433476394849</v>
      </c>
      <c r="M255" s="119"/>
    </row>
    <row r="256" spans="1:14" ht="12.75" customHeight="1" x14ac:dyDescent="0.25">
      <c r="B256" s="58"/>
      <c r="C256" s="405"/>
      <c r="D256" s="472" t="s">
        <v>5</v>
      </c>
      <c r="E256" s="445">
        <v>623</v>
      </c>
      <c r="F256" s="394">
        <v>417</v>
      </c>
      <c r="G256" s="446">
        <v>0.6693418940609952</v>
      </c>
      <c r="H256" s="394">
        <v>72</v>
      </c>
      <c r="I256" s="446">
        <v>0.11556982343499198</v>
      </c>
      <c r="J256" s="394">
        <v>134</v>
      </c>
      <c r="K256" s="446">
        <v>0.21508828250401285</v>
      </c>
      <c r="L256" s="447">
        <v>0.85628742514970058</v>
      </c>
      <c r="M256" s="119"/>
    </row>
    <row r="257" spans="1:14" x14ac:dyDescent="0.25">
      <c r="B257" s="58"/>
      <c r="C257" s="405"/>
      <c r="D257" s="472" t="s">
        <v>6</v>
      </c>
      <c r="E257" s="445">
        <v>623</v>
      </c>
      <c r="F257" s="394">
        <v>416</v>
      </c>
      <c r="G257" s="446">
        <v>0.6677367576243981</v>
      </c>
      <c r="H257" s="394">
        <v>69</v>
      </c>
      <c r="I257" s="446">
        <v>0.11075441412520064</v>
      </c>
      <c r="J257" s="394">
        <v>138</v>
      </c>
      <c r="K257" s="446">
        <v>0.22150882825040127</v>
      </c>
      <c r="L257" s="447">
        <v>0.8597560975609756</v>
      </c>
      <c r="M257" s="119"/>
    </row>
    <row r="258" spans="1:14" ht="26.25" customHeight="1" x14ac:dyDescent="0.25">
      <c r="B258" s="75"/>
      <c r="C258" s="405">
        <v>2015</v>
      </c>
      <c r="D258" s="444" t="s">
        <v>25</v>
      </c>
      <c r="E258" s="445">
        <v>720</v>
      </c>
      <c r="F258" s="394">
        <v>499</v>
      </c>
      <c r="G258" s="446">
        <v>0.69305555555555554</v>
      </c>
      <c r="H258" s="394">
        <v>95</v>
      </c>
      <c r="I258" s="446">
        <v>0.13194444444444445</v>
      </c>
      <c r="J258" s="394">
        <v>126</v>
      </c>
      <c r="K258" s="446">
        <v>0.17499999999999999</v>
      </c>
      <c r="L258" s="447">
        <v>0.84349258649093894</v>
      </c>
      <c r="M258" s="119"/>
    </row>
    <row r="259" spans="1:14" x14ac:dyDescent="0.25">
      <c r="B259" s="75"/>
      <c r="C259" s="405"/>
      <c r="D259" s="444" t="s">
        <v>73</v>
      </c>
      <c r="E259" s="445">
        <v>691</v>
      </c>
      <c r="F259" s="394">
        <v>510</v>
      </c>
      <c r="G259" s="446">
        <v>0.73806078147612153</v>
      </c>
      <c r="H259" s="394">
        <v>55</v>
      </c>
      <c r="I259" s="446">
        <v>7.9594790159189577E-2</v>
      </c>
      <c r="J259" s="394">
        <v>126</v>
      </c>
      <c r="K259" s="446">
        <v>0.18234442836468887</v>
      </c>
      <c r="L259" s="447">
        <v>0.90467937608318894</v>
      </c>
      <c r="M259" s="119"/>
    </row>
    <row r="260" spans="1:14" x14ac:dyDescent="0.25">
      <c r="A260" s="473"/>
      <c r="B260" s="75"/>
      <c r="C260" s="405"/>
      <c r="D260" s="444" t="s">
        <v>234</v>
      </c>
      <c r="E260" s="445">
        <v>761</v>
      </c>
      <c r="F260" s="394">
        <v>503</v>
      </c>
      <c r="G260" s="446">
        <v>0.66097240473061758</v>
      </c>
      <c r="H260" s="394">
        <v>63</v>
      </c>
      <c r="I260" s="446">
        <v>8.2785808147174775E-2</v>
      </c>
      <c r="J260" s="394">
        <v>195</v>
      </c>
      <c r="K260" s="446">
        <v>0.25624178712220763</v>
      </c>
      <c r="L260" s="447">
        <v>0.89175257731958768</v>
      </c>
      <c r="M260" s="119"/>
    </row>
    <row r="261" spans="1:14" x14ac:dyDescent="0.25">
      <c r="A261" s="473"/>
      <c r="B261" s="75"/>
      <c r="C261" s="405"/>
      <c r="D261" s="444" t="s">
        <v>235</v>
      </c>
      <c r="E261" s="445">
        <v>678</v>
      </c>
      <c r="F261" s="394">
        <v>492</v>
      </c>
      <c r="G261" s="446">
        <v>0.72566371681415931</v>
      </c>
      <c r="H261" s="394">
        <v>43</v>
      </c>
      <c r="I261" s="446">
        <v>6.3421828908554578E-2</v>
      </c>
      <c r="J261" s="394">
        <v>143</v>
      </c>
      <c r="K261" s="446">
        <v>0.21091445427728614</v>
      </c>
      <c r="L261" s="447">
        <v>0.92138939670932363</v>
      </c>
      <c r="M261" s="119"/>
    </row>
    <row r="262" spans="1:14" ht="26.25" customHeight="1" x14ac:dyDescent="0.25">
      <c r="B262" s="75"/>
      <c r="C262" s="405">
        <v>2016</v>
      </c>
      <c r="D262" s="444" t="s">
        <v>25</v>
      </c>
      <c r="E262" s="445">
        <v>622</v>
      </c>
      <c r="F262" s="394">
        <v>446</v>
      </c>
      <c r="G262" s="446">
        <v>0.71704180064308687</v>
      </c>
      <c r="H262" s="394">
        <v>54</v>
      </c>
      <c r="I262" s="446">
        <v>8.6816720257234734E-2</v>
      </c>
      <c r="J262" s="394">
        <v>122</v>
      </c>
      <c r="K262" s="446">
        <v>0.19614147909967847</v>
      </c>
      <c r="L262" s="447">
        <v>0.89370078740157477</v>
      </c>
      <c r="M262" s="119"/>
    </row>
    <row r="263" spans="1:14" s="98" customFormat="1" ht="12.75" customHeight="1" x14ac:dyDescent="0.25">
      <c r="B263" s="460"/>
      <c r="D263" s="444" t="s">
        <v>73</v>
      </c>
      <c r="E263" s="445">
        <v>610</v>
      </c>
      <c r="F263" s="394">
        <v>414</v>
      </c>
      <c r="G263" s="446">
        <v>0.67868852459016393</v>
      </c>
      <c r="H263" s="394">
        <v>79</v>
      </c>
      <c r="I263" s="446">
        <v>0.12950819672131147</v>
      </c>
      <c r="J263" s="394">
        <v>117</v>
      </c>
      <c r="K263" s="446">
        <v>0.19180327868852459</v>
      </c>
      <c r="L263" s="447">
        <v>0.84262948207171318</v>
      </c>
      <c r="M263" s="450"/>
      <c r="N263" s="52"/>
    </row>
    <row r="264" spans="1:14" s="98" customFormat="1" ht="12.75" customHeight="1" x14ac:dyDescent="0.25">
      <c r="B264" s="460"/>
      <c r="D264" s="444" t="s">
        <v>234</v>
      </c>
      <c r="E264" s="445">
        <v>643</v>
      </c>
      <c r="F264" s="394">
        <v>420</v>
      </c>
      <c r="G264" s="446">
        <v>0.65318818040435456</v>
      </c>
      <c r="H264" s="394">
        <v>82</v>
      </c>
      <c r="I264" s="446">
        <v>0.12752721617418353</v>
      </c>
      <c r="J264" s="394">
        <v>141</v>
      </c>
      <c r="K264" s="446">
        <v>0.21928460342146189</v>
      </c>
      <c r="L264" s="447">
        <v>0.8385826771653544</v>
      </c>
      <c r="M264" s="450"/>
      <c r="N264" s="52"/>
    </row>
    <row r="265" spans="1:14" s="98" customFormat="1" ht="16.2" customHeight="1" x14ac:dyDescent="0.25">
      <c r="B265" s="451" t="s">
        <v>236</v>
      </c>
      <c r="C265" s="474"/>
      <c r="D265" s="475" t="s">
        <v>237</v>
      </c>
      <c r="E265" s="476">
        <v>614</v>
      </c>
      <c r="F265" s="477">
        <v>342</v>
      </c>
      <c r="G265" s="478">
        <v>0.55700325732899025</v>
      </c>
      <c r="H265" s="477">
        <v>122</v>
      </c>
      <c r="I265" s="478">
        <v>0.1986970684039088</v>
      </c>
      <c r="J265" s="477">
        <v>150</v>
      </c>
      <c r="K265" s="478">
        <v>0.24429967426710097</v>
      </c>
      <c r="L265" s="479">
        <v>0.73931623931623935</v>
      </c>
      <c r="M265" s="450"/>
    </row>
    <row r="266" spans="1:14" s="98" customFormat="1" ht="26.25" customHeight="1" x14ac:dyDescent="0.25">
      <c r="B266" s="449"/>
      <c r="C266" s="72">
        <v>2017</v>
      </c>
      <c r="D266" s="444" t="s">
        <v>238</v>
      </c>
      <c r="E266" s="445">
        <v>529</v>
      </c>
      <c r="F266" s="541">
        <v>362</v>
      </c>
      <c r="G266" s="446">
        <v>0.68431001890359167</v>
      </c>
      <c r="H266" s="541">
        <v>77</v>
      </c>
      <c r="I266" s="446">
        <v>0.14555765595463138</v>
      </c>
      <c r="J266" s="541">
        <v>90</v>
      </c>
      <c r="K266" s="446">
        <v>0.17013232514177692</v>
      </c>
      <c r="L266" s="447">
        <v>0.82460136674259676</v>
      </c>
      <c r="M266" s="450"/>
    </row>
    <row r="267" spans="1:14" s="98" customFormat="1" x14ac:dyDescent="0.25">
      <c r="B267" s="449"/>
      <c r="C267" s="72"/>
      <c r="D267" s="444" t="s">
        <v>73</v>
      </c>
      <c r="E267" s="445">
        <v>501</v>
      </c>
      <c r="F267" s="541">
        <v>345</v>
      </c>
      <c r="G267" s="446">
        <v>0.68862275449101795</v>
      </c>
      <c r="H267" s="541">
        <v>65</v>
      </c>
      <c r="I267" s="446">
        <v>0.12974051896207583</v>
      </c>
      <c r="J267" s="541">
        <v>91</v>
      </c>
      <c r="K267" s="446">
        <v>0.18163672654690619</v>
      </c>
      <c r="L267" s="447">
        <v>0.84146341463414631</v>
      </c>
      <c r="M267" s="450"/>
    </row>
    <row r="268" spans="1:14" s="98" customFormat="1" x14ac:dyDescent="0.25">
      <c r="B268" s="449"/>
      <c r="C268" s="72"/>
      <c r="D268" s="444" t="s">
        <v>234</v>
      </c>
      <c r="E268" s="445">
        <v>475</v>
      </c>
      <c r="F268" s="541">
        <v>330</v>
      </c>
      <c r="G268" s="446">
        <v>0.69473684210526321</v>
      </c>
      <c r="H268" s="541">
        <v>42</v>
      </c>
      <c r="I268" s="446">
        <v>8.8421052631578942E-2</v>
      </c>
      <c r="J268" s="541">
        <v>103</v>
      </c>
      <c r="K268" s="446">
        <v>0.21684210526315789</v>
      </c>
      <c r="L268" s="447">
        <v>0.88709677419354838</v>
      </c>
      <c r="M268" s="450"/>
    </row>
    <row r="269" spans="1:14" s="98" customFormat="1" x14ac:dyDescent="0.25">
      <c r="B269" s="449"/>
      <c r="C269" s="72"/>
      <c r="D269" s="444" t="s">
        <v>235</v>
      </c>
      <c r="E269" s="445">
        <v>506</v>
      </c>
      <c r="F269" s="541">
        <v>345</v>
      </c>
      <c r="G269" s="446">
        <v>0.68181818181818177</v>
      </c>
      <c r="H269" s="541">
        <v>46</v>
      </c>
      <c r="I269" s="446">
        <v>9.0909090909090912E-2</v>
      </c>
      <c r="J269" s="541">
        <v>115</v>
      </c>
      <c r="K269" s="446">
        <v>0.22727272727272727</v>
      </c>
      <c r="L269" s="447">
        <v>0.88235294117647056</v>
      </c>
      <c r="M269" s="450"/>
    </row>
    <row r="270" spans="1:14" s="98" customFormat="1" ht="19.2" customHeight="1" x14ac:dyDescent="0.25">
      <c r="B270" s="449"/>
      <c r="C270" s="481">
        <v>2018</v>
      </c>
      <c r="D270" s="482" t="s">
        <v>25</v>
      </c>
      <c r="E270" s="483">
        <v>532</v>
      </c>
      <c r="F270" s="484">
        <v>337</v>
      </c>
      <c r="G270" s="485">
        <v>0.63345864661654139</v>
      </c>
      <c r="H270" s="484">
        <v>36</v>
      </c>
      <c r="I270" s="485">
        <v>6.7669172932330823E-2</v>
      </c>
      <c r="J270" s="484">
        <v>159</v>
      </c>
      <c r="K270" s="485">
        <v>0.29887218045112784</v>
      </c>
      <c r="L270" s="486">
        <v>0.90348525469168905</v>
      </c>
      <c r="M270" s="450"/>
    </row>
    <row r="271" spans="1:14" ht="26.25" customHeight="1" x14ac:dyDescent="0.25">
      <c r="B271" s="75" t="s">
        <v>244</v>
      </c>
      <c r="C271" s="72">
        <v>2013</v>
      </c>
      <c r="D271" s="72"/>
      <c r="E271" s="445">
        <v>9351</v>
      </c>
      <c r="F271" s="394">
        <v>6219</v>
      </c>
      <c r="G271" s="446">
        <v>0.66506256015399423</v>
      </c>
      <c r="H271" s="394">
        <v>1907</v>
      </c>
      <c r="I271" s="446">
        <v>0.20393540797775639</v>
      </c>
      <c r="J271" s="394">
        <v>1225</v>
      </c>
      <c r="K271" s="446">
        <v>0.13100203186824938</v>
      </c>
      <c r="L271" s="447">
        <v>0.76678488443194326</v>
      </c>
      <c r="M271" s="119"/>
    </row>
    <row r="272" spans="1:14" x14ac:dyDescent="0.25">
      <c r="B272" s="75"/>
      <c r="C272" s="72">
        <v>2014</v>
      </c>
      <c r="D272" s="72"/>
      <c r="E272" s="445">
        <v>8616</v>
      </c>
      <c r="F272" s="394">
        <v>6325</v>
      </c>
      <c r="G272" s="446">
        <v>0.73409935004642524</v>
      </c>
      <c r="H272" s="394">
        <v>943</v>
      </c>
      <c r="I272" s="446">
        <v>0.10944753946146704</v>
      </c>
      <c r="J272" s="394">
        <v>1348</v>
      </c>
      <c r="K272" s="446">
        <v>0.15645311049210769</v>
      </c>
      <c r="L272" s="447">
        <v>0.87099863201094396</v>
      </c>
      <c r="M272" s="119"/>
    </row>
    <row r="273" spans="1:14" x14ac:dyDescent="0.25">
      <c r="B273" s="75"/>
      <c r="C273" s="72">
        <v>2015</v>
      </c>
      <c r="D273" s="72"/>
      <c r="E273" s="445">
        <v>7584</v>
      </c>
      <c r="F273" s="394">
        <v>5668</v>
      </c>
      <c r="G273" s="446">
        <v>0.74736286919831219</v>
      </c>
      <c r="H273" s="394">
        <v>627</v>
      </c>
      <c r="I273" s="446">
        <v>8.2674050632911389E-2</v>
      </c>
      <c r="J273" s="394">
        <v>1289</v>
      </c>
      <c r="K273" s="446">
        <v>0.16996308016877637</v>
      </c>
      <c r="L273" s="447">
        <v>0.90158530842881801</v>
      </c>
      <c r="M273" s="119"/>
    </row>
    <row r="274" spans="1:14" ht="15.6" x14ac:dyDescent="0.25">
      <c r="B274" s="75"/>
      <c r="C274" s="555" t="s">
        <v>233</v>
      </c>
      <c r="D274" s="556"/>
      <c r="E274" s="557">
        <v>8680</v>
      </c>
      <c r="F274" s="558">
        <v>6526</v>
      </c>
      <c r="G274" s="559">
        <v>0.75184331797235027</v>
      </c>
      <c r="H274" s="558">
        <v>739</v>
      </c>
      <c r="I274" s="559">
        <v>8.5138248847926271E-2</v>
      </c>
      <c r="J274" s="558">
        <v>1415</v>
      </c>
      <c r="K274" s="559">
        <v>0.1630184331797235</v>
      </c>
      <c r="L274" s="560">
        <v>0.89879485072582854</v>
      </c>
      <c r="M274" s="119"/>
    </row>
    <row r="275" spans="1:14" x14ac:dyDescent="0.25">
      <c r="B275" s="75"/>
      <c r="C275" s="561" t="s">
        <v>282</v>
      </c>
      <c r="D275" s="562"/>
      <c r="E275" s="563">
        <v>6707</v>
      </c>
      <c r="F275" s="564">
        <v>4644</v>
      </c>
      <c r="G275" s="565">
        <v>0.6924109139704786</v>
      </c>
      <c r="H275" s="564">
        <v>536</v>
      </c>
      <c r="I275" s="565">
        <v>7.9916505143879532E-2</v>
      </c>
      <c r="J275" s="564">
        <v>1527</v>
      </c>
      <c r="K275" s="565">
        <v>0.22767258088564188</v>
      </c>
      <c r="L275" s="566">
        <v>0.89652509652509649</v>
      </c>
      <c r="M275" s="119"/>
    </row>
    <row r="276" spans="1:14" ht="26.25" customHeight="1" x14ac:dyDescent="0.25">
      <c r="B276" s="75"/>
      <c r="C276" s="405">
        <v>2014</v>
      </c>
      <c r="D276" s="472" t="s">
        <v>7</v>
      </c>
      <c r="E276" s="445">
        <v>2704</v>
      </c>
      <c r="F276" s="394">
        <v>2025</v>
      </c>
      <c r="G276" s="446">
        <v>0.74889053254437865</v>
      </c>
      <c r="H276" s="394">
        <v>279</v>
      </c>
      <c r="I276" s="446">
        <v>0.10318047337278106</v>
      </c>
      <c r="J276" s="394">
        <v>400</v>
      </c>
      <c r="K276" s="446">
        <v>0.14792899408284024</v>
      </c>
      <c r="L276" s="447">
        <v>0.87984496124031009</v>
      </c>
      <c r="M276" s="119"/>
    </row>
    <row r="277" spans="1:14" x14ac:dyDescent="0.25">
      <c r="B277" s="75"/>
      <c r="C277" s="405"/>
      <c r="D277" s="472" t="s">
        <v>4</v>
      </c>
      <c r="E277" s="445">
        <v>2133</v>
      </c>
      <c r="F277" s="394">
        <v>1580</v>
      </c>
      <c r="G277" s="446">
        <v>0.7407407407407407</v>
      </c>
      <c r="H277" s="394">
        <v>246</v>
      </c>
      <c r="I277" s="446">
        <v>0.11533052039381153</v>
      </c>
      <c r="J277" s="394">
        <v>307</v>
      </c>
      <c r="K277" s="446">
        <v>0.14392873886544771</v>
      </c>
      <c r="L277" s="447">
        <v>0.86579378068739776</v>
      </c>
      <c r="M277" s="119"/>
    </row>
    <row r="278" spans="1:14" x14ac:dyDescent="0.25">
      <c r="B278" s="75"/>
      <c r="C278" s="405"/>
      <c r="D278" s="472" t="s">
        <v>5</v>
      </c>
      <c r="E278" s="445">
        <v>1892</v>
      </c>
      <c r="F278" s="394">
        <v>1379</v>
      </c>
      <c r="G278" s="446">
        <v>0.72885835095137419</v>
      </c>
      <c r="H278" s="394">
        <v>215</v>
      </c>
      <c r="I278" s="446">
        <v>0.11363636363636363</v>
      </c>
      <c r="J278" s="394">
        <v>298</v>
      </c>
      <c r="K278" s="446">
        <v>0.15750528541226216</v>
      </c>
      <c r="L278" s="447">
        <v>0.86562499999999998</v>
      </c>
      <c r="M278" s="119"/>
    </row>
    <row r="279" spans="1:14" x14ac:dyDescent="0.25">
      <c r="B279" s="75"/>
      <c r="C279" s="405"/>
      <c r="D279" s="472" t="s">
        <v>6</v>
      </c>
      <c r="E279" s="445">
        <v>1887</v>
      </c>
      <c r="F279" s="394">
        <v>1341</v>
      </c>
      <c r="G279" s="446">
        <v>0.71065182829888707</v>
      </c>
      <c r="H279" s="394">
        <v>203</v>
      </c>
      <c r="I279" s="446">
        <v>0.10757816640169582</v>
      </c>
      <c r="J279" s="394">
        <v>343</v>
      </c>
      <c r="K279" s="446">
        <v>0.18177000529941706</v>
      </c>
      <c r="L279" s="447">
        <v>0.86945337620578789</v>
      </c>
      <c r="M279" s="119"/>
    </row>
    <row r="280" spans="1:14" ht="26.25" customHeight="1" x14ac:dyDescent="0.25">
      <c r="B280" s="75"/>
      <c r="C280" s="405">
        <v>2015</v>
      </c>
      <c r="D280" s="444" t="s">
        <v>25</v>
      </c>
      <c r="E280" s="445">
        <v>1995</v>
      </c>
      <c r="F280" s="394">
        <v>1388</v>
      </c>
      <c r="G280" s="446">
        <v>0.69573934837092732</v>
      </c>
      <c r="H280" s="394">
        <v>245</v>
      </c>
      <c r="I280" s="446">
        <v>0.12280701754385964</v>
      </c>
      <c r="J280" s="394">
        <v>362</v>
      </c>
      <c r="K280" s="446">
        <v>0.18145363408521303</v>
      </c>
      <c r="L280" s="447">
        <v>0.85205314009661837</v>
      </c>
      <c r="M280" s="119"/>
    </row>
    <row r="281" spans="1:14" x14ac:dyDescent="0.25">
      <c r="B281" s="75"/>
      <c r="C281" s="405"/>
      <c r="D281" s="444" t="s">
        <v>73</v>
      </c>
      <c r="E281" s="445">
        <v>1979</v>
      </c>
      <c r="F281" s="394">
        <v>1490</v>
      </c>
      <c r="G281" s="446">
        <v>0.75290550783223853</v>
      </c>
      <c r="H281" s="394">
        <v>159</v>
      </c>
      <c r="I281" s="446">
        <v>8.0343607882769077E-2</v>
      </c>
      <c r="J281" s="394">
        <v>330</v>
      </c>
      <c r="K281" s="446">
        <v>0.16675088428499241</v>
      </c>
      <c r="L281" s="447">
        <v>0.90450450450450448</v>
      </c>
      <c r="M281" s="119"/>
    </row>
    <row r="282" spans="1:14" x14ac:dyDescent="0.25">
      <c r="A282" s="473"/>
      <c r="B282" s="75"/>
      <c r="C282" s="405"/>
      <c r="D282" s="444" t="s">
        <v>234</v>
      </c>
      <c r="E282" s="445">
        <v>1979</v>
      </c>
      <c r="F282" s="394">
        <v>1559</v>
      </c>
      <c r="G282" s="446">
        <v>0.78777160181910055</v>
      </c>
      <c r="H282" s="394">
        <v>126</v>
      </c>
      <c r="I282" s="446">
        <v>6.3668519454269837E-2</v>
      </c>
      <c r="J282" s="394">
        <v>294</v>
      </c>
      <c r="K282" s="446">
        <v>0.14855987872662962</v>
      </c>
      <c r="L282" s="447">
        <v>0.9263157894736842</v>
      </c>
      <c r="M282" s="119"/>
    </row>
    <row r="283" spans="1:14" x14ac:dyDescent="0.25">
      <c r="A283" s="473"/>
      <c r="B283" s="75"/>
      <c r="C283" s="405"/>
      <c r="D283" s="444" t="s">
        <v>235</v>
      </c>
      <c r="E283" s="445">
        <v>1631</v>
      </c>
      <c r="F283" s="394">
        <v>1231</v>
      </c>
      <c r="G283" s="446">
        <v>0.75475168608215815</v>
      </c>
      <c r="H283" s="394">
        <v>97</v>
      </c>
      <c r="I283" s="446">
        <v>5.9472716125076638E-2</v>
      </c>
      <c r="J283" s="394">
        <v>303</v>
      </c>
      <c r="K283" s="446">
        <v>0.18577559779276517</v>
      </c>
      <c r="L283" s="447">
        <v>0.92761194029850746</v>
      </c>
      <c r="M283" s="119"/>
    </row>
    <row r="284" spans="1:14" ht="26.25" customHeight="1" x14ac:dyDescent="0.25">
      <c r="B284" s="75"/>
      <c r="C284" s="405">
        <v>2016</v>
      </c>
      <c r="D284" s="444" t="s">
        <v>25</v>
      </c>
      <c r="E284" s="445">
        <v>2028</v>
      </c>
      <c r="F284" s="394">
        <v>1574</v>
      </c>
      <c r="G284" s="446">
        <v>0.77613412228796841</v>
      </c>
      <c r="H284" s="394">
        <v>137</v>
      </c>
      <c r="I284" s="446">
        <v>6.7554240631163706E-2</v>
      </c>
      <c r="J284" s="394">
        <v>317</v>
      </c>
      <c r="K284" s="446">
        <v>0.15631163708086784</v>
      </c>
      <c r="L284" s="447">
        <v>0.92048752176436455</v>
      </c>
      <c r="M284" s="119"/>
    </row>
    <row r="285" spans="1:14" s="98" customFormat="1" x14ac:dyDescent="0.25">
      <c r="B285" s="460"/>
      <c r="D285" s="444" t="s">
        <v>73</v>
      </c>
      <c r="E285" s="445">
        <v>2321</v>
      </c>
      <c r="F285" s="394">
        <v>1814</v>
      </c>
      <c r="G285" s="446">
        <v>0.78155967255493319</v>
      </c>
      <c r="H285" s="394">
        <v>209</v>
      </c>
      <c r="I285" s="446">
        <v>9.004739336492891E-2</v>
      </c>
      <c r="J285" s="394">
        <v>298</v>
      </c>
      <c r="K285" s="446">
        <v>0.12839293408013788</v>
      </c>
      <c r="L285" s="447">
        <v>0.8973477406679764</v>
      </c>
      <c r="M285" s="450"/>
      <c r="N285" s="52"/>
    </row>
    <row r="286" spans="1:14" s="98" customFormat="1" x14ac:dyDescent="0.25">
      <c r="B286" s="460"/>
      <c r="D286" s="444" t="s">
        <v>234</v>
      </c>
      <c r="E286" s="445">
        <v>2394</v>
      </c>
      <c r="F286" s="394">
        <v>1866</v>
      </c>
      <c r="G286" s="446">
        <v>0.77944862155388472</v>
      </c>
      <c r="H286" s="394">
        <v>183</v>
      </c>
      <c r="I286" s="446">
        <v>7.6441102756892226E-2</v>
      </c>
      <c r="J286" s="394">
        <v>345</v>
      </c>
      <c r="K286" s="446">
        <v>0.14411027568922305</v>
      </c>
      <c r="L286" s="447">
        <v>0.91116504854368929</v>
      </c>
      <c r="M286" s="450"/>
      <c r="N286" s="52"/>
    </row>
    <row r="287" spans="1:14" s="98" customFormat="1" ht="15.6" x14ac:dyDescent="0.25">
      <c r="B287" s="451" t="s">
        <v>236</v>
      </c>
      <c r="C287" s="474"/>
      <c r="D287" s="475" t="s">
        <v>237</v>
      </c>
      <c r="E287" s="476">
        <v>1937</v>
      </c>
      <c r="F287" s="477">
        <v>1272</v>
      </c>
      <c r="G287" s="478">
        <v>0.65668559628291168</v>
      </c>
      <c r="H287" s="477">
        <v>210</v>
      </c>
      <c r="I287" s="478">
        <v>0.10841507485802789</v>
      </c>
      <c r="J287" s="477">
        <v>455</v>
      </c>
      <c r="K287" s="478">
        <v>0.2348993288590604</v>
      </c>
      <c r="L287" s="479">
        <v>0.85839514497639924</v>
      </c>
      <c r="M287" s="450"/>
    </row>
    <row r="288" spans="1:14" s="98" customFormat="1" ht="26.25" customHeight="1" x14ac:dyDescent="0.25">
      <c r="B288" s="449"/>
      <c r="C288" s="72">
        <v>2017</v>
      </c>
      <c r="D288" s="444" t="s">
        <v>238</v>
      </c>
      <c r="E288" s="445">
        <v>1846</v>
      </c>
      <c r="F288" s="541">
        <v>1276</v>
      </c>
      <c r="G288" s="446">
        <v>0.6912242686890574</v>
      </c>
      <c r="H288" s="541">
        <v>171</v>
      </c>
      <c r="I288" s="446">
        <v>9.263271939328277E-2</v>
      </c>
      <c r="J288" s="541">
        <v>399</v>
      </c>
      <c r="K288" s="446">
        <v>0.21614301191765981</v>
      </c>
      <c r="L288" s="447">
        <v>0.88182446440912232</v>
      </c>
      <c r="M288" s="450"/>
    </row>
    <row r="289" spans="1:13" s="98" customFormat="1" x14ac:dyDescent="0.25">
      <c r="B289" s="449"/>
      <c r="C289" s="72"/>
      <c r="D289" s="444" t="s">
        <v>73</v>
      </c>
      <c r="E289" s="445">
        <v>1722</v>
      </c>
      <c r="F289" s="541">
        <v>1170</v>
      </c>
      <c r="G289" s="446">
        <v>0.67944250871080136</v>
      </c>
      <c r="H289" s="541">
        <v>134</v>
      </c>
      <c r="I289" s="446">
        <v>7.7816492450638791E-2</v>
      </c>
      <c r="J289" s="541">
        <v>418</v>
      </c>
      <c r="K289" s="446">
        <v>0.24274099883855982</v>
      </c>
      <c r="L289" s="447">
        <v>0.89723926380368102</v>
      </c>
      <c r="M289" s="450"/>
    </row>
    <row r="290" spans="1:13" s="98" customFormat="1" x14ac:dyDescent="0.25">
      <c r="B290" s="449"/>
      <c r="C290" s="72"/>
      <c r="D290" s="444" t="s">
        <v>234</v>
      </c>
      <c r="E290" s="445">
        <v>1591</v>
      </c>
      <c r="F290" s="541">
        <v>1097</v>
      </c>
      <c r="G290" s="446">
        <v>0.68950345694531745</v>
      </c>
      <c r="H290" s="541">
        <v>121</v>
      </c>
      <c r="I290" s="446">
        <v>7.6052796983029539E-2</v>
      </c>
      <c r="J290" s="541">
        <v>373</v>
      </c>
      <c r="K290" s="446">
        <v>0.23444374607165305</v>
      </c>
      <c r="L290" s="447">
        <v>0.90065681444991785</v>
      </c>
      <c r="M290" s="450"/>
    </row>
    <row r="291" spans="1:13" s="98" customFormat="1" x14ac:dyDescent="0.25">
      <c r="B291" s="449"/>
      <c r="C291" s="72"/>
      <c r="D291" s="444" t="s">
        <v>235</v>
      </c>
      <c r="E291" s="445">
        <v>1548</v>
      </c>
      <c r="F291" s="541">
        <v>1101</v>
      </c>
      <c r="G291" s="446">
        <v>0.71124031007751942</v>
      </c>
      <c r="H291" s="541">
        <v>110</v>
      </c>
      <c r="I291" s="446">
        <v>7.10594315245478E-2</v>
      </c>
      <c r="J291" s="541">
        <v>337</v>
      </c>
      <c r="K291" s="446">
        <v>0.21770025839793281</v>
      </c>
      <c r="L291" s="447">
        <v>0.90916597853014036</v>
      </c>
      <c r="M291" s="450"/>
    </row>
    <row r="292" spans="1:13" s="98" customFormat="1" ht="21" customHeight="1" x14ac:dyDescent="0.25">
      <c r="B292" s="449"/>
      <c r="C292" s="481">
        <v>2018</v>
      </c>
      <c r="D292" s="482" t="s">
        <v>25</v>
      </c>
      <c r="E292" s="483">
        <v>1496</v>
      </c>
      <c r="F292" s="484">
        <v>993</v>
      </c>
      <c r="G292" s="485">
        <v>0.66377005347593587</v>
      </c>
      <c r="H292" s="484">
        <v>122</v>
      </c>
      <c r="I292" s="485">
        <v>8.155080213903744E-2</v>
      </c>
      <c r="J292" s="484">
        <v>381</v>
      </c>
      <c r="K292" s="485">
        <v>0.25467914438502676</v>
      </c>
      <c r="L292" s="486">
        <v>0.89058295964125556</v>
      </c>
      <c r="M292" s="450"/>
    </row>
    <row r="293" spans="1:13" ht="26.25" customHeight="1" x14ac:dyDescent="0.25">
      <c r="B293" s="75" t="s">
        <v>245</v>
      </c>
      <c r="C293" s="72">
        <v>2013</v>
      </c>
      <c r="D293" s="72"/>
      <c r="E293" s="445">
        <v>801</v>
      </c>
      <c r="F293" s="394">
        <v>570</v>
      </c>
      <c r="G293" s="446">
        <v>0.71161048689138573</v>
      </c>
      <c r="H293" s="394">
        <v>119</v>
      </c>
      <c r="I293" s="446">
        <v>0.14856429463171036</v>
      </c>
      <c r="J293" s="394">
        <v>112</v>
      </c>
      <c r="K293" s="446">
        <v>0.13982521847690388</v>
      </c>
      <c r="L293" s="447">
        <v>0.82926829268292679</v>
      </c>
      <c r="M293" s="119"/>
    </row>
    <row r="294" spans="1:13" x14ac:dyDescent="0.25">
      <c r="B294" s="75"/>
      <c r="C294" s="72">
        <v>2014</v>
      </c>
      <c r="D294" s="72"/>
      <c r="E294" s="445">
        <v>1351</v>
      </c>
      <c r="F294" s="394">
        <v>1030</v>
      </c>
      <c r="G294" s="446">
        <v>0.76239822353811992</v>
      </c>
      <c r="H294" s="394">
        <v>97</v>
      </c>
      <c r="I294" s="446">
        <v>7.1798667653589929E-2</v>
      </c>
      <c r="J294" s="394">
        <v>224</v>
      </c>
      <c r="K294" s="446">
        <v>0.16580310880829016</v>
      </c>
      <c r="L294" s="447">
        <v>0.91616248919619703</v>
      </c>
      <c r="M294" s="119"/>
    </row>
    <row r="295" spans="1:13" x14ac:dyDescent="0.25">
      <c r="B295" s="75"/>
      <c r="C295" s="72">
        <v>2015</v>
      </c>
      <c r="D295" s="72"/>
      <c r="E295" s="445">
        <v>2144</v>
      </c>
      <c r="F295" s="394">
        <v>1641</v>
      </c>
      <c r="G295" s="446">
        <v>0.76539179104477617</v>
      </c>
      <c r="H295" s="394">
        <v>92</v>
      </c>
      <c r="I295" s="446">
        <v>4.2910447761194029E-2</v>
      </c>
      <c r="J295" s="394">
        <v>411</v>
      </c>
      <c r="K295" s="446">
        <v>0.19169776119402984</v>
      </c>
      <c r="L295" s="447">
        <v>0.94828555368184364</v>
      </c>
      <c r="M295" s="119"/>
    </row>
    <row r="296" spans="1:13" ht="15.6" x14ac:dyDescent="0.25">
      <c r="B296" s="75"/>
      <c r="C296" s="555" t="s">
        <v>233</v>
      </c>
      <c r="D296" s="556"/>
      <c r="E296" s="557">
        <v>2613</v>
      </c>
      <c r="F296" s="558">
        <v>1895</v>
      </c>
      <c r="G296" s="559">
        <v>0.72522005357826258</v>
      </c>
      <c r="H296" s="558">
        <v>171</v>
      </c>
      <c r="I296" s="559">
        <v>6.5442020665901268E-2</v>
      </c>
      <c r="J296" s="558">
        <v>547</v>
      </c>
      <c r="K296" s="559">
        <v>0.20933792575583621</v>
      </c>
      <c r="L296" s="560">
        <v>0.91903409090909094</v>
      </c>
      <c r="M296" s="119"/>
    </row>
    <row r="297" spans="1:13" x14ac:dyDescent="0.25">
      <c r="B297" s="75"/>
      <c r="C297" s="561" t="s">
        <v>282</v>
      </c>
      <c r="D297" s="562"/>
      <c r="E297" s="563">
        <v>1623</v>
      </c>
      <c r="F297" s="564">
        <v>1117</v>
      </c>
      <c r="G297" s="565">
        <v>0.68823166974738137</v>
      </c>
      <c r="H297" s="564">
        <v>169</v>
      </c>
      <c r="I297" s="565">
        <v>0.10412815773259396</v>
      </c>
      <c r="J297" s="564">
        <v>337</v>
      </c>
      <c r="K297" s="565">
        <v>0.20764017252002465</v>
      </c>
      <c r="L297" s="566">
        <v>0.86858475894245724</v>
      </c>
      <c r="M297" s="119"/>
    </row>
    <row r="298" spans="1:13" ht="26.25" customHeight="1" x14ac:dyDescent="0.25">
      <c r="B298" s="75"/>
      <c r="C298" s="405">
        <v>2014</v>
      </c>
      <c r="D298" s="472" t="s">
        <v>7</v>
      </c>
      <c r="E298" s="445">
        <v>303</v>
      </c>
      <c r="F298" s="394">
        <v>234</v>
      </c>
      <c r="G298" s="446">
        <v>0.7722772277227723</v>
      </c>
      <c r="H298" s="394">
        <v>27</v>
      </c>
      <c r="I298" s="446">
        <v>8.9108910891089105E-2</v>
      </c>
      <c r="J298" s="394">
        <v>42</v>
      </c>
      <c r="K298" s="446">
        <v>0.13861386138613863</v>
      </c>
      <c r="L298" s="447">
        <v>0.89811320754716983</v>
      </c>
      <c r="M298" s="119"/>
    </row>
    <row r="299" spans="1:13" x14ac:dyDescent="0.25">
      <c r="B299" s="75"/>
      <c r="C299" s="405"/>
      <c r="D299" s="472" t="s">
        <v>4</v>
      </c>
      <c r="E299" s="445">
        <v>319</v>
      </c>
      <c r="F299" s="394">
        <v>251</v>
      </c>
      <c r="G299" s="446">
        <v>0.78683385579937304</v>
      </c>
      <c r="H299" s="394">
        <v>24</v>
      </c>
      <c r="I299" s="446">
        <v>7.5235109717868343E-2</v>
      </c>
      <c r="J299" s="394">
        <v>44</v>
      </c>
      <c r="K299" s="446">
        <v>0.13793103448275862</v>
      </c>
      <c r="L299" s="447">
        <v>0.91397849462365588</v>
      </c>
      <c r="M299" s="119"/>
    </row>
    <row r="300" spans="1:13" x14ac:dyDescent="0.25">
      <c r="B300" s="75"/>
      <c r="C300" s="405"/>
      <c r="D300" s="472" t="s">
        <v>5</v>
      </c>
      <c r="E300" s="445">
        <v>362</v>
      </c>
      <c r="F300" s="394">
        <v>274</v>
      </c>
      <c r="G300" s="446">
        <v>0.75690607734806625</v>
      </c>
      <c r="H300" s="394">
        <v>18</v>
      </c>
      <c r="I300" s="446">
        <v>4.9723756906077346E-2</v>
      </c>
      <c r="J300" s="394">
        <v>70</v>
      </c>
      <c r="K300" s="446">
        <v>0.19337016574585636</v>
      </c>
      <c r="L300" s="447">
        <v>0.94117647058823539</v>
      </c>
      <c r="M300" s="119"/>
    </row>
    <row r="301" spans="1:13" x14ac:dyDescent="0.25">
      <c r="B301" s="75"/>
      <c r="C301" s="405"/>
      <c r="D301" s="472" t="s">
        <v>6</v>
      </c>
      <c r="E301" s="445">
        <v>367</v>
      </c>
      <c r="F301" s="394">
        <v>271</v>
      </c>
      <c r="G301" s="446">
        <v>0.73841961852861038</v>
      </c>
      <c r="H301" s="394">
        <v>28</v>
      </c>
      <c r="I301" s="446">
        <v>7.6294277929155316E-2</v>
      </c>
      <c r="J301" s="394">
        <v>68</v>
      </c>
      <c r="K301" s="446">
        <v>0.18528610354223432</v>
      </c>
      <c r="L301" s="447">
        <v>0.90879478827361571</v>
      </c>
      <c r="M301" s="119"/>
    </row>
    <row r="302" spans="1:13" ht="26.25" customHeight="1" x14ac:dyDescent="0.25">
      <c r="B302" s="75"/>
      <c r="C302" s="405">
        <v>2015</v>
      </c>
      <c r="D302" s="444" t="s">
        <v>25</v>
      </c>
      <c r="E302" s="445">
        <v>445</v>
      </c>
      <c r="F302" s="394">
        <v>337</v>
      </c>
      <c r="G302" s="446">
        <v>0.75730337078651688</v>
      </c>
      <c r="H302" s="394">
        <v>29</v>
      </c>
      <c r="I302" s="446">
        <v>6.5168539325842698E-2</v>
      </c>
      <c r="J302" s="394">
        <v>79</v>
      </c>
      <c r="K302" s="446">
        <v>0.17752808988764046</v>
      </c>
      <c r="L302" s="447">
        <v>0.92307692307692302</v>
      </c>
      <c r="M302" s="119"/>
    </row>
    <row r="303" spans="1:13" x14ac:dyDescent="0.25">
      <c r="B303" s="75"/>
      <c r="C303" s="405"/>
      <c r="D303" s="444" t="s">
        <v>73</v>
      </c>
      <c r="E303" s="445">
        <v>547</v>
      </c>
      <c r="F303" s="394">
        <v>421</v>
      </c>
      <c r="G303" s="446">
        <v>0.76965265082266909</v>
      </c>
      <c r="H303" s="394">
        <v>24</v>
      </c>
      <c r="I303" s="446">
        <v>4.3875685557586835E-2</v>
      </c>
      <c r="J303" s="394">
        <v>102</v>
      </c>
      <c r="K303" s="446">
        <v>0.18647166361974407</v>
      </c>
      <c r="L303" s="447">
        <v>0.94736842105263164</v>
      </c>
      <c r="M303" s="119"/>
    </row>
    <row r="304" spans="1:13" x14ac:dyDescent="0.25">
      <c r="A304" s="473"/>
      <c r="B304" s="75"/>
      <c r="C304" s="405"/>
      <c r="D304" s="444" t="s">
        <v>234</v>
      </c>
      <c r="E304" s="445">
        <v>550</v>
      </c>
      <c r="F304" s="394">
        <v>424</v>
      </c>
      <c r="G304" s="446">
        <v>0.77090909090909088</v>
      </c>
      <c r="H304" s="394">
        <v>25</v>
      </c>
      <c r="I304" s="446">
        <v>4.5454545454545456E-2</v>
      </c>
      <c r="J304" s="394">
        <v>101</v>
      </c>
      <c r="K304" s="446">
        <v>0.18363636363636363</v>
      </c>
      <c r="L304" s="447">
        <v>0.94553376906318076</v>
      </c>
      <c r="M304" s="119"/>
    </row>
    <row r="305" spans="1:14" x14ac:dyDescent="0.25">
      <c r="A305" s="473"/>
      <c r="B305" s="75"/>
      <c r="C305" s="405"/>
      <c r="D305" s="444" t="s">
        <v>235</v>
      </c>
      <c r="E305" s="445">
        <v>602</v>
      </c>
      <c r="F305" s="394">
        <v>459</v>
      </c>
      <c r="G305" s="446">
        <v>0.7624584717607974</v>
      </c>
      <c r="H305" s="394">
        <v>14</v>
      </c>
      <c r="I305" s="446">
        <v>2.3255813953488372E-2</v>
      </c>
      <c r="J305" s="394">
        <v>129</v>
      </c>
      <c r="K305" s="446">
        <v>0.21428571428571427</v>
      </c>
      <c r="L305" s="447">
        <v>0.97125256673511284</v>
      </c>
      <c r="M305" s="119"/>
    </row>
    <row r="306" spans="1:14" ht="26.25" customHeight="1" x14ac:dyDescent="0.25">
      <c r="B306" s="75"/>
      <c r="C306" s="405">
        <v>2016</v>
      </c>
      <c r="D306" s="444" t="s">
        <v>25</v>
      </c>
      <c r="E306" s="445">
        <v>616</v>
      </c>
      <c r="F306" s="394">
        <v>462</v>
      </c>
      <c r="G306" s="446">
        <v>0.75</v>
      </c>
      <c r="H306" s="394">
        <v>20</v>
      </c>
      <c r="I306" s="446">
        <v>3.2467532467532464E-2</v>
      </c>
      <c r="J306" s="394">
        <v>134</v>
      </c>
      <c r="K306" s="446">
        <v>0.21753246753246752</v>
      </c>
      <c r="L306" s="447">
        <v>0.95983935742971893</v>
      </c>
      <c r="M306" s="119"/>
    </row>
    <row r="307" spans="1:14" s="98" customFormat="1" ht="12.75" customHeight="1" x14ac:dyDescent="0.25">
      <c r="B307" s="460"/>
      <c r="D307" s="444" t="s">
        <v>73</v>
      </c>
      <c r="E307" s="445">
        <v>722</v>
      </c>
      <c r="F307" s="394">
        <v>533</v>
      </c>
      <c r="G307" s="446">
        <v>0.73822714681440438</v>
      </c>
      <c r="H307" s="394">
        <v>43</v>
      </c>
      <c r="I307" s="446">
        <v>5.9556786703601108E-2</v>
      </c>
      <c r="J307" s="394">
        <v>146</v>
      </c>
      <c r="K307" s="446">
        <v>0.20221606648199447</v>
      </c>
      <c r="L307" s="447">
        <v>0.9268707482993197</v>
      </c>
      <c r="M307" s="450"/>
      <c r="N307" s="52"/>
    </row>
    <row r="308" spans="1:14" s="98" customFormat="1" ht="12.75" customHeight="1" x14ac:dyDescent="0.25">
      <c r="B308" s="460"/>
      <c r="D308" s="444" t="s">
        <v>234</v>
      </c>
      <c r="E308" s="445">
        <v>766</v>
      </c>
      <c r="F308" s="394">
        <v>577</v>
      </c>
      <c r="G308" s="446">
        <v>0.75326370757180161</v>
      </c>
      <c r="H308" s="394">
        <v>46</v>
      </c>
      <c r="I308" s="446">
        <v>6.0052219321148827E-2</v>
      </c>
      <c r="J308" s="394">
        <v>143</v>
      </c>
      <c r="K308" s="446">
        <v>0.1866840731070496</v>
      </c>
      <c r="L308" s="447">
        <v>0.92767295597484278</v>
      </c>
      <c r="M308" s="450"/>
      <c r="N308" s="52"/>
    </row>
    <row r="309" spans="1:14" s="98" customFormat="1" ht="12.75" customHeight="1" x14ac:dyDescent="0.25">
      <c r="B309" s="451" t="s">
        <v>236</v>
      </c>
      <c r="C309" s="474"/>
      <c r="D309" s="475" t="s">
        <v>237</v>
      </c>
      <c r="E309" s="476">
        <v>509</v>
      </c>
      <c r="F309" s="477">
        <v>323</v>
      </c>
      <c r="G309" s="478">
        <v>0.63457760314341849</v>
      </c>
      <c r="H309" s="477">
        <v>62</v>
      </c>
      <c r="I309" s="478">
        <v>0.12180746561886051</v>
      </c>
      <c r="J309" s="477">
        <v>124</v>
      </c>
      <c r="K309" s="478">
        <v>0.24361493123772102</v>
      </c>
      <c r="L309" s="479">
        <v>0.84102564102564104</v>
      </c>
      <c r="M309" s="450"/>
    </row>
    <row r="310" spans="1:14" s="98" customFormat="1" ht="26.25" customHeight="1" x14ac:dyDescent="0.25">
      <c r="B310" s="449"/>
      <c r="C310" s="72">
        <v>2017</v>
      </c>
      <c r="D310" s="444" t="s">
        <v>238</v>
      </c>
      <c r="E310" s="445">
        <v>385</v>
      </c>
      <c r="F310" s="541">
        <v>258</v>
      </c>
      <c r="G310" s="446">
        <v>0.67012987012987013</v>
      </c>
      <c r="H310" s="541">
        <v>46</v>
      </c>
      <c r="I310" s="446">
        <v>0.11948051948051948</v>
      </c>
      <c r="J310" s="541">
        <v>81</v>
      </c>
      <c r="K310" s="446">
        <v>0.21038961038961038</v>
      </c>
      <c r="L310" s="447">
        <v>0.84868421052631582</v>
      </c>
      <c r="M310" s="450"/>
    </row>
    <row r="311" spans="1:14" s="98" customFormat="1" x14ac:dyDescent="0.25">
      <c r="B311" s="449"/>
      <c r="C311" s="72"/>
      <c r="D311" s="444" t="s">
        <v>73</v>
      </c>
      <c r="E311" s="445">
        <v>354</v>
      </c>
      <c r="F311" s="541">
        <v>243</v>
      </c>
      <c r="G311" s="446">
        <v>0.68644067796610164</v>
      </c>
      <c r="H311" s="541">
        <v>40</v>
      </c>
      <c r="I311" s="446">
        <v>0.11299435028248588</v>
      </c>
      <c r="J311" s="541">
        <v>71</v>
      </c>
      <c r="K311" s="446">
        <v>0.20056497175141244</v>
      </c>
      <c r="L311" s="447">
        <v>0.85865724381625441</v>
      </c>
      <c r="M311" s="450"/>
    </row>
    <row r="312" spans="1:14" s="98" customFormat="1" x14ac:dyDescent="0.25">
      <c r="B312" s="449"/>
      <c r="C312" s="72"/>
      <c r="D312" s="444" t="s">
        <v>234</v>
      </c>
      <c r="E312" s="445">
        <v>447</v>
      </c>
      <c r="F312" s="541">
        <v>317</v>
      </c>
      <c r="G312" s="446">
        <v>0.70917225950783003</v>
      </c>
      <c r="H312" s="541">
        <v>43</v>
      </c>
      <c r="I312" s="446">
        <v>9.6196868008948541E-2</v>
      </c>
      <c r="J312" s="541">
        <v>87</v>
      </c>
      <c r="K312" s="446">
        <v>0.19463087248322147</v>
      </c>
      <c r="L312" s="447">
        <v>0.88055555555555554</v>
      </c>
      <c r="M312" s="450"/>
    </row>
    <row r="313" spans="1:14" s="98" customFormat="1" x14ac:dyDescent="0.25">
      <c r="B313" s="449"/>
      <c r="C313" s="72"/>
      <c r="D313" s="444" t="s">
        <v>235</v>
      </c>
      <c r="E313" s="445">
        <v>437</v>
      </c>
      <c r="F313" s="541">
        <v>299</v>
      </c>
      <c r="G313" s="446">
        <v>0.68421052631578949</v>
      </c>
      <c r="H313" s="541">
        <v>40</v>
      </c>
      <c r="I313" s="446">
        <v>9.1533180778032033E-2</v>
      </c>
      <c r="J313" s="541">
        <v>98</v>
      </c>
      <c r="K313" s="446">
        <v>0.22425629290617849</v>
      </c>
      <c r="L313" s="447">
        <v>0.88200589970501475</v>
      </c>
      <c r="M313" s="450"/>
    </row>
    <row r="314" spans="1:14" s="98" customFormat="1" ht="22.8" customHeight="1" x14ac:dyDescent="0.25">
      <c r="B314" s="449"/>
      <c r="C314" s="481">
        <v>2018</v>
      </c>
      <c r="D314" s="482" t="s">
        <v>25</v>
      </c>
      <c r="E314" s="483">
        <v>484</v>
      </c>
      <c r="F314" s="484">
        <v>348</v>
      </c>
      <c r="G314" s="485">
        <v>0.71900826446280997</v>
      </c>
      <c r="H314" s="484">
        <v>35</v>
      </c>
      <c r="I314" s="485">
        <v>7.2314049586776855E-2</v>
      </c>
      <c r="J314" s="484">
        <v>101</v>
      </c>
      <c r="K314" s="485">
        <v>0.20867768595041322</v>
      </c>
      <c r="L314" s="486">
        <v>0.90861618798955612</v>
      </c>
      <c r="M314" s="450"/>
    </row>
    <row r="315" spans="1:14" ht="26.25" customHeight="1" x14ac:dyDescent="0.25">
      <c r="B315" s="75" t="s">
        <v>246</v>
      </c>
      <c r="C315" s="72">
        <v>2013</v>
      </c>
      <c r="D315" s="72"/>
      <c r="E315" s="445">
        <v>0</v>
      </c>
      <c r="F315" s="394">
        <v>0</v>
      </c>
      <c r="G315" s="446" t="s">
        <v>107</v>
      </c>
      <c r="H315" s="394">
        <v>0</v>
      </c>
      <c r="I315" s="446" t="s">
        <v>107</v>
      </c>
      <c r="J315" s="394">
        <v>0</v>
      </c>
      <c r="K315" s="446" t="s">
        <v>107</v>
      </c>
      <c r="L315" s="446" t="s">
        <v>107</v>
      </c>
      <c r="M315" s="119"/>
    </row>
    <row r="316" spans="1:14" x14ac:dyDescent="0.25">
      <c r="B316" s="75"/>
      <c r="C316" s="72">
        <v>2014</v>
      </c>
      <c r="D316" s="72"/>
      <c r="E316" s="445">
        <v>0</v>
      </c>
      <c r="F316" s="394">
        <v>0</v>
      </c>
      <c r="G316" s="446" t="s">
        <v>107</v>
      </c>
      <c r="H316" s="394">
        <v>0</v>
      </c>
      <c r="I316" s="446" t="s">
        <v>107</v>
      </c>
      <c r="J316" s="394">
        <v>0</v>
      </c>
      <c r="K316" s="446" t="s">
        <v>107</v>
      </c>
      <c r="L316" s="446" t="s">
        <v>107</v>
      </c>
      <c r="M316" s="119"/>
    </row>
    <row r="317" spans="1:14" x14ac:dyDescent="0.25">
      <c r="B317" s="75"/>
      <c r="C317" s="72">
        <v>2015</v>
      </c>
      <c r="D317" s="72"/>
      <c r="E317" s="445">
        <v>4</v>
      </c>
      <c r="F317" s="394">
        <v>1</v>
      </c>
      <c r="G317" s="431">
        <v>0.25</v>
      </c>
      <c r="H317" s="394">
        <v>1</v>
      </c>
      <c r="I317" s="431">
        <v>0.25</v>
      </c>
      <c r="J317" s="394">
        <v>2</v>
      </c>
      <c r="K317" s="431">
        <v>0.5</v>
      </c>
      <c r="L317" s="461">
        <v>0.5</v>
      </c>
      <c r="M317" s="119"/>
    </row>
    <row r="318" spans="1:14" ht="15.6" x14ac:dyDescent="0.25">
      <c r="B318" s="75"/>
      <c r="C318" s="555" t="s">
        <v>233</v>
      </c>
      <c r="D318" s="556"/>
      <c r="E318" s="557">
        <v>69</v>
      </c>
      <c r="F318" s="558">
        <v>38</v>
      </c>
      <c r="G318" s="567">
        <v>0.55072463768115942</v>
      </c>
      <c r="H318" s="558">
        <v>24</v>
      </c>
      <c r="I318" s="567">
        <v>0.34782608695652173</v>
      </c>
      <c r="J318" s="558">
        <v>7</v>
      </c>
      <c r="K318" s="567">
        <v>0.10144927536231885</v>
      </c>
      <c r="L318" s="568">
        <v>0.61290322580645162</v>
      </c>
      <c r="M318" s="119"/>
    </row>
    <row r="319" spans="1:14" x14ac:dyDescent="0.25">
      <c r="B319" s="75"/>
      <c r="C319" s="561" t="s">
        <v>282</v>
      </c>
      <c r="D319" s="562"/>
      <c r="E319" s="563">
        <v>392</v>
      </c>
      <c r="F319" s="564">
        <v>279</v>
      </c>
      <c r="G319" s="565">
        <v>0.71173469387755106</v>
      </c>
      <c r="H319" s="564">
        <v>46</v>
      </c>
      <c r="I319" s="565">
        <v>0.11734693877551021</v>
      </c>
      <c r="J319" s="564">
        <v>67</v>
      </c>
      <c r="K319" s="565">
        <v>0.17091836734693877</v>
      </c>
      <c r="L319" s="566">
        <v>0.8584615384615385</v>
      </c>
      <c r="M319" s="119"/>
    </row>
    <row r="320" spans="1:14" ht="26.25" customHeight="1" x14ac:dyDescent="0.25">
      <c r="B320" s="75"/>
      <c r="C320" s="405">
        <v>2014</v>
      </c>
      <c r="D320" s="472" t="s">
        <v>7</v>
      </c>
      <c r="E320" s="445">
        <v>0</v>
      </c>
      <c r="F320" s="394">
        <v>0</v>
      </c>
      <c r="G320" s="446" t="s">
        <v>107</v>
      </c>
      <c r="H320" s="394">
        <v>0</v>
      </c>
      <c r="I320" s="446" t="s">
        <v>107</v>
      </c>
      <c r="J320" s="394">
        <v>0</v>
      </c>
      <c r="K320" s="446" t="s">
        <v>107</v>
      </c>
      <c r="L320" s="446" t="s">
        <v>107</v>
      </c>
      <c r="M320" s="119"/>
    </row>
    <row r="321" spans="1:14" x14ac:dyDescent="0.25">
      <c r="B321" s="75"/>
      <c r="C321" s="405"/>
      <c r="D321" s="472" t="s">
        <v>4</v>
      </c>
      <c r="E321" s="445">
        <v>0</v>
      </c>
      <c r="F321" s="394">
        <v>0</v>
      </c>
      <c r="G321" s="446" t="s">
        <v>107</v>
      </c>
      <c r="H321" s="394">
        <v>0</v>
      </c>
      <c r="I321" s="446" t="s">
        <v>107</v>
      </c>
      <c r="J321" s="394">
        <v>0</v>
      </c>
      <c r="K321" s="446" t="s">
        <v>107</v>
      </c>
      <c r="L321" s="446" t="s">
        <v>107</v>
      </c>
      <c r="M321" s="119"/>
    </row>
    <row r="322" spans="1:14" x14ac:dyDescent="0.25">
      <c r="B322" s="75"/>
      <c r="C322" s="405"/>
      <c r="D322" s="472" t="s">
        <v>5</v>
      </c>
      <c r="E322" s="445">
        <v>0</v>
      </c>
      <c r="F322" s="394">
        <v>0</v>
      </c>
      <c r="G322" s="446" t="s">
        <v>107</v>
      </c>
      <c r="H322" s="394">
        <v>0</v>
      </c>
      <c r="I322" s="446" t="s">
        <v>107</v>
      </c>
      <c r="J322" s="394">
        <v>0</v>
      </c>
      <c r="K322" s="446" t="s">
        <v>107</v>
      </c>
      <c r="L322" s="446" t="s">
        <v>107</v>
      </c>
      <c r="M322" s="119"/>
    </row>
    <row r="323" spans="1:14" x14ac:dyDescent="0.25">
      <c r="B323" s="75"/>
      <c r="C323" s="405"/>
      <c r="D323" s="472" t="s">
        <v>6</v>
      </c>
      <c r="E323" s="445">
        <v>0</v>
      </c>
      <c r="F323" s="394">
        <v>0</v>
      </c>
      <c r="G323" s="446" t="s">
        <v>107</v>
      </c>
      <c r="H323" s="394">
        <v>0</v>
      </c>
      <c r="I323" s="446" t="s">
        <v>107</v>
      </c>
      <c r="J323" s="394">
        <v>0</v>
      </c>
      <c r="K323" s="446" t="s">
        <v>107</v>
      </c>
      <c r="L323" s="446" t="s">
        <v>107</v>
      </c>
      <c r="M323" s="119"/>
    </row>
    <row r="324" spans="1:14" ht="26.25" customHeight="1" x14ac:dyDescent="0.25">
      <c r="A324" s="58"/>
      <c r="B324" s="75"/>
      <c r="C324" s="405">
        <v>2015</v>
      </c>
      <c r="D324" s="444" t="s">
        <v>25</v>
      </c>
      <c r="E324" s="445">
        <v>1</v>
      </c>
      <c r="F324" s="394">
        <v>0</v>
      </c>
      <c r="G324" s="446" t="s">
        <v>107</v>
      </c>
      <c r="H324" s="394">
        <v>1</v>
      </c>
      <c r="I324" s="431">
        <v>1</v>
      </c>
      <c r="J324" s="394">
        <v>0</v>
      </c>
      <c r="K324" s="446" t="s">
        <v>107</v>
      </c>
      <c r="L324" s="446" t="s">
        <v>107</v>
      </c>
      <c r="M324" s="119"/>
    </row>
    <row r="325" spans="1:14" x14ac:dyDescent="0.25">
      <c r="A325" s="58"/>
      <c r="B325" s="75"/>
      <c r="C325" s="405"/>
      <c r="D325" s="444" t="s">
        <v>73</v>
      </c>
      <c r="E325" s="445">
        <v>2</v>
      </c>
      <c r="F325" s="394">
        <v>1</v>
      </c>
      <c r="G325" s="431">
        <v>0.5</v>
      </c>
      <c r="H325" s="394">
        <v>0</v>
      </c>
      <c r="I325" s="446" t="s">
        <v>107</v>
      </c>
      <c r="J325" s="394">
        <v>1</v>
      </c>
      <c r="K325" s="431">
        <v>0.5</v>
      </c>
      <c r="L325" s="461">
        <v>1</v>
      </c>
      <c r="M325" s="119"/>
    </row>
    <row r="326" spans="1:14" x14ac:dyDescent="0.25">
      <c r="A326" s="473"/>
      <c r="B326" s="75"/>
      <c r="C326" s="405"/>
      <c r="D326" s="444" t="s">
        <v>234</v>
      </c>
      <c r="E326" s="445">
        <v>1</v>
      </c>
      <c r="F326" s="394">
        <v>0</v>
      </c>
      <c r="G326" s="446" t="s">
        <v>107</v>
      </c>
      <c r="H326" s="394">
        <v>0</v>
      </c>
      <c r="I326" s="446" t="s">
        <v>107</v>
      </c>
      <c r="J326" s="394">
        <v>1</v>
      </c>
      <c r="K326" s="431">
        <v>1</v>
      </c>
      <c r="L326" s="446" t="s">
        <v>107</v>
      </c>
      <c r="M326" s="119"/>
    </row>
    <row r="327" spans="1:14" x14ac:dyDescent="0.25">
      <c r="A327" s="473"/>
      <c r="B327" s="75"/>
      <c r="C327" s="405"/>
      <c r="D327" s="444" t="s">
        <v>235</v>
      </c>
      <c r="E327" s="445">
        <v>0</v>
      </c>
      <c r="F327" s="394">
        <v>0</v>
      </c>
      <c r="G327" s="446" t="s">
        <v>107</v>
      </c>
      <c r="H327" s="394">
        <v>0</v>
      </c>
      <c r="I327" s="446" t="s">
        <v>107</v>
      </c>
      <c r="J327" s="394">
        <v>0</v>
      </c>
      <c r="K327" s="446" t="s">
        <v>107</v>
      </c>
      <c r="L327" s="446" t="s">
        <v>107</v>
      </c>
      <c r="M327" s="119"/>
    </row>
    <row r="328" spans="1:14" ht="26.25" customHeight="1" x14ac:dyDescent="0.25">
      <c r="B328" s="75"/>
      <c r="C328" s="405">
        <v>2016</v>
      </c>
      <c r="D328" s="444" t="s">
        <v>25</v>
      </c>
      <c r="E328" s="445">
        <v>0</v>
      </c>
      <c r="F328" s="394">
        <v>0</v>
      </c>
      <c r="G328" s="446" t="s">
        <v>107</v>
      </c>
      <c r="H328" s="394">
        <v>0</v>
      </c>
      <c r="I328" s="446" t="s">
        <v>107</v>
      </c>
      <c r="J328" s="394">
        <v>0</v>
      </c>
      <c r="K328" s="446" t="s">
        <v>107</v>
      </c>
      <c r="L328" s="446" t="s">
        <v>107</v>
      </c>
      <c r="M328" s="119"/>
    </row>
    <row r="329" spans="1:14" s="98" customFormat="1" x14ac:dyDescent="0.25">
      <c r="B329" s="460"/>
      <c r="D329" s="444" t="s">
        <v>73</v>
      </c>
      <c r="E329" s="445">
        <v>0</v>
      </c>
      <c r="F329" s="394">
        <v>0</v>
      </c>
      <c r="G329" s="446" t="s">
        <v>107</v>
      </c>
      <c r="H329" s="394">
        <v>0</v>
      </c>
      <c r="I329" s="446" t="s">
        <v>107</v>
      </c>
      <c r="J329" s="394">
        <v>0</v>
      </c>
      <c r="K329" s="446" t="s">
        <v>107</v>
      </c>
      <c r="L329" s="446" t="s">
        <v>107</v>
      </c>
      <c r="M329" s="450"/>
      <c r="N329" s="52"/>
    </row>
    <row r="330" spans="1:14" s="98" customFormat="1" ht="12.75" customHeight="1" x14ac:dyDescent="0.25">
      <c r="B330" s="460"/>
      <c r="D330" s="444" t="s">
        <v>234</v>
      </c>
      <c r="E330" s="445">
        <v>0</v>
      </c>
      <c r="F330" s="394">
        <v>0</v>
      </c>
      <c r="G330" s="446" t="s">
        <v>107</v>
      </c>
      <c r="H330" s="394">
        <v>0</v>
      </c>
      <c r="I330" s="446" t="s">
        <v>107</v>
      </c>
      <c r="J330" s="394">
        <v>0</v>
      </c>
      <c r="K330" s="446" t="s">
        <v>107</v>
      </c>
      <c r="L330" s="446" t="s">
        <v>107</v>
      </c>
      <c r="M330" s="450"/>
      <c r="N330" s="52"/>
    </row>
    <row r="331" spans="1:14" s="98" customFormat="1" ht="12.75" customHeight="1" x14ac:dyDescent="0.25">
      <c r="B331" s="451" t="s">
        <v>236</v>
      </c>
      <c r="C331" s="474"/>
      <c r="D331" s="475" t="s">
        <v>237</v>
      </c>
      <c r="E331" s="476">
        <v>69</v>
      </c>
      <c r="F331" s="477">
        <v>38</v>
      </c>
      <c r="G331" s="498">
        <v>0.55072463768115942</v>
      </c>
      <c r="H331" s="477">
        <v>24</v>
      </c>
      <c r="I331" s="498">
        <v>0.34782608695652173</v>
      </c>
      <c r="J331" s="477">
        <v>7</v>
      </c>
      <c r="K331" s="498">
        <v>0.10144927536231885</v>
      </c>
      <c r="L331" s="499">
        <v>0.61290322580645162</v>
      </c>
      <c r="M331" s="450"/>
    </row>
    <row r="332" spans="1:14" s="98" customFormat="1" ht="26.25" customHeight="1" x14ac:dyDescent="0.25">
      <c r="B332" s="449"/>
      <c r="C332" s="72">
        <v>2017</v>
      </c>
      <c r="D332" s="444" t="s">
        <v>238</v>
      </c>
      <c r="E332" s="445">
        <v>111</v>
      </c>
      <c r="F332" s="541">
        <v>66</v>
      </c>
      <c r="G332" s="446">
        <v>0.59459459459459463</v>
      </c>
      <c r="H332" s="541">
        <v>23</v>
      </c>
      <c r="I332" s="446">
        <v>0.2072072072072072</v>
      </c>
      <c r="J332" s="541">
        <v>22</v>
      </c>
      <c r="K332" s="446">
        <v>0.1981981981981982</v>
      </c>
      <c r="L332" s="447">
        <v>0.7415730337078652</v>
      </c>
      <c r="M332" s="450"/>
    </row>
    <row r="333" spans="1:14" s="98" customFormat="1" x14ac:dyDescent="0.25">
      <c r="B333" s="449"/>
      <c r="C333" s="72"/>
      <c r="D333" s="444" t="s">
        <v>73</v>
      </c>
      <c r="E333" s="445">
        <v>94</v>
      </c>
      <c r="F333" s="541">
        <v>78</v>
      </c>
      <c r="G333" s="431">
        <v>0.82978723404255317</v>
      </c>
      <c r="H333" s="541">
        <v>6</v>
      </c>
      <c r="I333" s="431">
        <v>6.3829787234042548E-2</v>
      </c>
      <c r="J333" s="541">
        <v>10</v>
      </c>
      <c r="K333" s="431">
        <v>0.10638297872340426</v>
      </c>
      <c r="L333" s="461">
        <v>0.9285714285714286</v>
      </c>
      <c r="M333" s="450"/>
    </row>
    <row r="334" spans="1:14" s="98" customFormat="1" x14ac:dyDescent="0.25">
      <c r="B334" s="449"/>
      <c r="C334" s="72"/>
      <c r="D334" s="444" t="s">
        <v>234</v>
      </c>
      <c r="E334" s="445">
        <v>85</v>
      </c>
      <c r="F334" s="541">
        <v>59</v>
      </c>
      <c r="G334" s="431">
        <v>0.69411764705882351</v>
      </c>
      <c r="H334" s="541">
        <v>7</v>
      </c>
      <c r="I334" s="431">
        <v>8.2352941176470587E-2</v>
      </c>
      <c r="J334" s="541">
        <v>19</v>
      </c>
      <c r="K334" s="431">
        <v>0.22352941176470589</v>
      </c>
      <c r="L334" s="461">
        <v>0.89393939393939392</v>
      </c>
      <c r="M334" s="450"/>
    </row>
    <row r="335" spans="1:14" s="98" customFormat="1" x14ac:dyDescent="0.25">
      <c r="B335" s="449"/>
      <c r="C335" s="72"/>
      <c r="D335" s="444" t="s">
        <v>235</v>
      </c>
      <c r="E335" s="445">
        <v>102</v>
      </c>
      <c r="F335" s="541">
        <v>76</v>
      </c>
      <c r="G335" s="446">
        <v>0.74509803921568629</v>
      </c>
      <c r="H335" s="541">
        <v>10</v>
      </c>
      <c r="I335" s="446">
        <v>9.8039215686274508E-2</v>
      </c>
      <c r="J335" s="541">
        <v>16</v>
      </c>
      <c r="K335" s="446">
        <v>0.15686274509803921</v>
      </c>
      <c r="L335" s="447">
        <v>0.88372093023255816</v>
      </c>
      <c r="M335" s="450"/>
    </row>
    <row r="336" spans="1:14" s="98" customFormat="1" ht="19.2" customHeight="1" x14ac:dyDescent="0.25">
      <c r="B336" s="449"/>
      <c r="C336" s="490">
        <v>2018</v>
      </c>
      <c r="D336" s="455" t="s">
        <v>25</v>
      </c>
      <c r="E336" s="456">
        <v>106</v>
      </c>
      <c r="F336" s="538">
        <v>85</v>
      </c>
      <c r="G336" s="446">
        <v>0.80188679245283023</v>
      </c>
      <c r="H336" s="538">
        <v>6</v>
      </c>
      <c r="I336" s="457">
        <v>5.6603773584905662E-2</v>
      </c>
      <c r="J336" s="538">
        <v>15</v>
      </c>
      <c r="K336" s="457">
        <v>0.14150943396226415</v>
      </c>
      <c r="L336" s="458">
        <v>0.93406593406593408</v>
      </c>
      <c r="M336" s="450"/>
    </row>
    <row r="337" spans="1:14" ht="26.25" customHeight="1" x14ac:dyDescent="0.25">
      <c r="A337" s="459" t="s">
        <v>265</v>
      </c>
      <c r="B337" s="459" t="s">
        <v>35</v>
      </c>
      <c r="C337" s="72">
        <v>2013</v>
      </c>
      <c r="D337" s="72"/>
      <c r="E337" s="445">
        <v>3327</v>
      </c>
      <c r="F337" s="394">
        <v>2557</v>
      </c>
      <c r="G337" s="544">
        <v>0.76856026450255488</v>
      </c>
      <c r="H337" s="394">
        <v>171</v>
      </c>
      <c r="I337" s="446">
        <v>5.1397655545536519E-2</v>
      </c>
      <c r="J337" s="394">
        <v>599</v>
      </c>
      <c r="K337" s="446">
        <v>0.18004207995190863</v>
      </c>
      <c r="L337" s="447">
        <v>0.93797606093579977</v>
      </c>
      <c r="M337" s="119"/>
    </row>
    <row r="338" spans="1:14" s="56" customFormat="1" x14ac:dyDescent="0.25">
      <c r="A338" s="52"/>
      <c r="B338" s="58"/>
      <c r="C338" s="72">
        <v>2014</v>
      </c>
      <c r="D338" s="72"/>
      <c r="E338" s="445">
        <v>3520</v>
      </c>
      <c r="F338" s="394">
        <v>2437</v>
      </c>
      <c r="G338" s="446">
        <v>0.6923295454545455</v>
      </c>
      <c r="H338" s="394">
        <v>219</v>
      </c>
      <c r="I338" s="446">
        <v>6.2215909090909093E-2</v>
      </c>
      <c r="J338" s="394">
        <v>864</v>
      </c>
      <c r="K338" s="446">
        <v>0.24545454545454545</v>
      </c>
      <c r="L338" s="447">
        <v>0.91879866518353726</v>
      </c>
      <c r="M338" s="119"/>
      <c r="N338" s="52"/>
    </row>
    <row r="339" spans="1:14" s="56" customFormat="1" x14ac:dyDescent="0.25">
      <c r="A339" s="52"/>
      <c r="B339" s="58"/>
      <c r="C339" s="72">
        <v>2015</v>
      </c>
      <c r="D339" s="72"/>
      <c r="E339" s="445">
        <v>3298</v>
      </c>
      <c r="F339" s="394">
        <v>2239</v>
      </c>
      <c r="G339" s="446">
        <v>0.67889630078835661</v>
      </c>
      <c r="H339" s="394">
        <v>203</v>
      </c>
      <c r="I339" s="446">
        <v>6.1552456033959979E-2</v>
      </c>
      <c r="J339" s="394">
        <v>856</v>
      </c>
      <c r="K339" s="446">
        <v>0.25955124317768347</v>
      </c>
      <c r="L339" s="447">
        <v>0.91840836012861748</v>
      </c>
      <c r="M339" s="119"/>
      <c r="N339" s="52"/>
    </row>
    <row r="340" spans="1:14" s="56" customFormat="1" ht="15.6" x14ac:dyDescent="0.25">
      <c r="A340" s="52"/>
      <c r="B340" s="58"/>
      <c r="C340" s="555" t="s">
        <v>233</v>
      </c>
      <c r="D340" s="556"/>
      <c r="E340" s="557">
        <v>3854</v>
      </c>
      <c r="F340" s="558">
        <v>2634</v>
      </c>
      <c r="G340" s="559">
        <v>0.683445770627919</v>
      </c>
      <c r="H340" s="558">
        <v>302</v>
      </c>
      <c r="I340" s="559">
        <v>7.8360145303580694E-2</v>
      </c>
      <c r="J340" s="558">
        <v>918</v>
      </c>
      <c r="K340" s="559">
        <v>0.23819408406850026</v>
      </c>
      <c r="L340" s="560">
        <v>0.89841910528086111</v>
      </c>
      <c r="M340" s="119"/>
      <c r="N340" s="52"/>
    </row>
    <row r="341" spans="1:14" s="56" customFormat="1" x14ac:dyDescent="0.25">
      <c r="A341" s="52"/>
      <c r="B341" s="58"/>
      <c r="C341" s="561" t="s">
        <v>282</v>
      </c>
      <c r="D341" s="562"/>
      <c r="E341" s="563">
        <v>3426</v>
      </c>
      <c r="F341" s="564">
        <v>2684</v>
      </c>
      <c r="G341" s="565">
        <v>0.78342089900758904</v>
      </c>
      <c r="H341" s="564">
        <v>22</v>
      </c>
      <c r="I341" s="565">
        <v>6.4214827787507298E-3</v>
      </c>
      <c r="J341" s="564">
        <v>720</v>
      </c>
      <c r="K341" s="565">
        <v>0.21015761821366025</v>
      </c>
      <c r="L341" s="566">
        <v>0.99186991869918695</v>
      </c>
      <c r="M341" s="119"/>
      <c r="N341" s="52"/>
    </row>
    <row r="342" spans="1:14" ht="26.25" customHeight="1" x14ac:dyDescent="0.25">
      <c r="B342" s="58"/>
      <c r="C342" s="405">
        <v>2014</v>
      </c>
      <c r="D342" s="472" t="s">
        <v>7</v>
      </c>
      <c r="E342" s="445">
        <v>915</v>
      </c>
      <c r="F342" s="394">
        <v>654</v>
      </c>
      <c r="G342" s="446">
        <v>0.71475409836065573</v>
      </c>
      <c r="H342" s="394">
        <v>54</v>
      </c>
      <c r="I342" s="446">
        <v>5.9016393442622953E-2</v>
      </c>
      <c r="J342" s="394">
        <v>207</v>
      </c>
      <c r="K342" s="446">
        <v>0.2262295081967213</v>
      </c>
      <c r="L342" s="447">
        <v>0.92479108635097484</v>
      </c>
      <c r="M342" s="119"/>
    </row>
    <row r="343" spans="1:14" x14ac:dyDescent="0.25">
      <c r="B343" s="58"/>
      <c r="C343" s="405"/>
      <c r="D343" s="472" t="s">
        <v>4</v>
      </c>
      <c r="E343" s="445">
        <v>837</v>
      </c>
      <c r="F343" s="394">
        <v>600</v>
      </c>
      <c r="G343" s="446">
        <v>0.71684587813620071</v>
      </c>
      <c r="H343" s="394">
        <v>34</v>
      </c>
      <c r="I343" s="446">
        <v>4.0621266427718038E-2</v>
      </c>
      <c r="J343" s="394">
        <v>203</v>
      </c>
      <c r="K343" s="446">
        <v>0.24253285543608125</v>
      </c>
      <c r="L343" s="447">
        <v>0.94753086419753085</v>
      </c>
      <c r="M343" s="119"/>
    </row>
    <row r="344" spans="1:14" x14ac:dyDescent="0.25">
      <c r="B344" s="58"/>
      <c r="C344" s="405"/>
      <c r="D344" s="472" t="s">
        <v>5</v>
      </c>
      <c r="E344" s="445">
        <v>898</v>
      </c>
      <c r="F344" s="394">
        <v>585</v>
      </c>
      <c r="G344" s="446">
        <v>0.65144766146993316</v>
      </c>
      <c r="H344" s="394">
        <v>62</v>
      </c>
      <c r="I344" s="446">
        <v>6.9042316258351888E-2</v>
      </c>
      <c r="J344" s="394">
        <v>251</v>
      </c>
      <c r="K344" s="446">
        <v>0.2795100222717149</v>
      </c>
      <c r="L344" s="447">
        <v>0.90519877675840976</v>
      </c>
      <c r="M344" s="119"/>
    </row>
    <row r="345" spans="1:14" x14ac:dyDescent="0.25">
      <c r="B345" s="58"/>
      <c r="C345" s="405"/>
      <c r="D345" s="472" t="s">
        <v>6</v>
      </c>
      <c r="E345" s="445">
        <v>870</v>
      </c>
      <c r="F345" s="394">
        <v>598</v>
      </c>
      <c r="G345" s="446">
        <v>0.68735632183908046</v>
      </c>
      <c r="H345" s="394">
        <v>69</v>
      </c>
      <c r="I345" s="446">
        <v>7.9310344827586213E-2</v>
      </c>
      <c r="J345" s="394">
        <v>203</v>
      </c>
      <c r="K345" s="446">
        <v>0.23333333333333334</v>
      </c>
      <c r="L345" s="447">
        <v>0.89807976366322007</v>
      </c>
      <c r="M345" s="119"/>
    </row>
    <row r="346" spans="1:14" s="58" customFormat="1" ht="26.25" customHeight="1" x14ac:dyDescent="0.25">
      <c r="A346" s="56"/>
      <c r="B346" s="75"/>
      <c r="C346" s="72">
        <v>2015</v>
      </c>
      <c r="D346" s="444" t="s">
        <v>25</v>
      </c>
      <c r="E346" s="445">
        <v>817</v>
      </c>
      <c r="F346" s="394">
        <v>540</v>
      </c>
      <c r="G346" s="446">
        <v>0.66095471236230108</v>
      </c>
      <c r="H346" s="394">
        <v>60</v>
      </c>
      <c r="I346" s="446">
        <v>7.3439412484700123E-2</v>
      </c>
      <c r="J346" s="394">
        <v>217</v>
      </c>
      <c r="K346" s="446">
        <v>0.26560587515299877</v>
      </c>
      <c r="L346" s="447">
        <v>0.90275526742301448</v>
      </c>
      <c r="M346" s="119"/>
      <c r="N346" s="52"/>
    </row>
    <row r="347" spans="1:14" s="58" customFormat="1" x14ac:dyDescent="0.25">
      <c r="A347" s="56"/>
      <c r="B347" s="75"/>
      <c r="C347" s="72"/>
      <c r="D347" s="444" t="s">
        <v>73</v>
      </c>
      <c r="E347" s="445">
        <v>808</v>
      </c>
      <c r="F347" s="394">
        <v>535</v>
      </c>
      <c r="G347" s="446">
        <v>0.66212871287128716</v>
      </c>
      <c r="H347" s="394">
        <v>55</v>
      </c>
      <c r="I347" s="446">
        <v>6.8069306930693074E-2</v>
      </c>
      <c r="J347" s="394">
        <v>218</v>
      </c>
      <c r="K347" s="446">
        <v>0.26980198019801982</v>
      </c>
      <c r="L347" s="447">
        <v>0.90878938640132678</v>
      </c>
      <c r="M347" s="119"/>
      <c r="N347" s="52"/>
    </row>
    <row r="348" spans="1:14" s="58" customFormat="1" x14ac:dyDescent="0.25">
      <c r="A348" s="473"/>
      <c r="B348" s="75"/>
      <c r="C348" s="72"/>
      <c r="D348" s="444" t="s">
        <v>234</v>
      </c>
      <c r="E348" s="445">
        <v>840</v>
      </c>
      <c r="F348" s="394">
        <v>581</v>
      </c>
      <c r="G348" s="446">
        <v>0.69166666666666665</v>
      </c>
      <c r="H348" s="394">
        <v>32</v>
      </c>
      <c r="I348" s="446">
        <v>3.8095238095238099E-2</v>
      </c>
      <c r="J348" s="394">
        <v>227</v>
      </c>
      <c r="K348" s="446">
        <v>0.27023809523809522</v>
      </c>
      <c r="L348" s="447">
        <v>0.94847020933977466</v>
      </c>
      <c r="M348" s="119"/>
      <c r="N348" s="52"/>
    </row>
    <row r="349" spans="1:14" s="58" customFormat="1" x14ac:dyDescent="0.25">
      <c r="A349" s="473"/>
      <c r="B349" s="75"/>
      <c r="C349" s="72"/>
      <c r="D349" s="444" t="s">
        <v>235</v>
      </c>
      <c r="E349" s="445">
        <v>833</v>
      </c>
      <c r="F349" s="394">
        <v>583</v>
      </c>
      <c r="G349" s="446">
        <v>0.69987995198079234</v>
      </c>
      <c r="H349" s="394">
        <v>56</v>
      </c>
      <c r="I349" s="446">
        <v>6.7226890756302518E-2</v>
      </c>
      <c r="J349" s="394">
        <v>194</v>
      </c>
      <c r="K349" s="446">
        <v>0.23289315726290516</v>
      </c>
      <c r="L349" s="447">
        <v>0.91344667697063375</v>
      </c>
      <c r="M349" s="119"/>
      <c r="N349" s="52"/>
    </row>
    <row r="350" spans="1:14" ht="26.25" customHeight="1" x14ac:dyDescent="0.25">
      <c r="A350" s="56"/>
      <c r="B350" s="75"/>
      <c r="C350" s="405">
        <v>2016</v>
      </c>
      <c r="D350" s="444" t="s">
        <v>25</v>
      </c>
      <c r="E350" s="445">
        <v>879</v>
      </c>
      <c r="F350" s="394">
        <v>625</v>
      </c>
      <c r="G350" s="446">
        <v>0.71103526734926048</v>
      </c>
      <c r="H350" s="394">
        <v>50</v>
      </c>
      <c r="I350" s="446">
        <v>5.6882821387940839E-2</v>
      </c>
      <c r="J350" s="394">
        <v>204</v>
      </c>
      <c r="K350" s="446">
        <v>0.23208191126279865</v>
      </c>
      <c r="L350" s="447">
        <v>0.92743105950653115</v>
      </c>
      <c r="M350" s="119"/>
    </row>
    <row r="351" spans="1:14" s="98" customFormat="1" x14ac:dyDescent="0.25">
      <c r="A351" s="462"/>
      <c r="B351" s="449"/>
      <c r="D351" s="444" t="s">
        <v>73</v>
      </c>
      <c r="E351" s="445">
        <v>948</v>
      </c>
      <c r="F351" s="394">
        <v>610</v>
      </c>
      <c r="G351" s="446">
        <v>0.64345991561181437</v>
      </c>
      <c r="H351" s="394">
        <v>99</v>
      </c>
      <c r="I351" s="446">
        <v>0.10443037974683544</v>
      </c>
      <c r="J351" s="394">
        <v>239</v>
      </c>
      <c r="K351" s="446">
        <v>0.25210970464135019</v>
      </c>
      <c r="L351" s="447">
        <v>0.86230876216968011</v>
      </c>
      <c r="M351" s="450"/>
      <c r="N351" s="52"/>
    </row>
    <row r="352" spans="1:14" s="98" customFormat="1" x14ac:dyDescent="0.25">
      <c r="A352" s="462"/>
      <c r="B352" s="449"/>
      <c r="D352" s="444" t="s">
        <v>234</v>
      </c>
      <c r="E352" s="445">
        <v>1001</v>
      </c>
      <c r="F352" s="394">
        <v>619</v>
      </c>
      <c r="G352" s="446">
        <v>0.61838161838161843</v>
      </c>
      <c r="H352" s="394">
        <v>99</v>
      </c>
      <c r="I352" s="446">
        <v>9.8901098901098897E-2</v>
      </c>
      <c r="J352" s="394">
        <v>283</v>
      </c>
      <c r="K352" s="446">
        <v>0.28271728271728269</v>
      </c>
      <c r="L352" s="447">
        <v>0.86456908344733241</v>
      </c>
      <c r="M352" s="450"/>
      <c r="N352" s="52"/>
    </row>
    <row r="353" spans="1:14" s="98" customFormat="1" ht="15.6" x14ac:dyDescent="0.25">
      <c r="A353" s="462"/>
      <c r="B353" s="451" t="s">
        <v>236</v>
      </c>
      <c r="C353" s="474"/>
      <c r="D353" s="475" t="s">
        <v>237</v>
      </c>
      <c r="E353" s="476">
        <v>1026</v>
      </c>
      <c r="F353" s="477">
        <v>780</v>
      </c>
      <c r="G353" s="478">
        <v>0.76023391812865493</v>
      </c>
      <c r="H353" s="477">
        <v>54</v>
      </c>
      <c r="I353" s="478">
        <v>5.2631578947368418E-2</v>
      </c>
      <c r="J353" s="477">
        <v>192</v>
      </c>
      <c r="K353" s="478">
        <v>0.1871345029239766</v>
      </c>
      <c r="L353" s="479">
        <v>0.93525179856115104</v>
      </c>
      <c r="M353" s="450"/>
    </row>
    <row r="354" spans="1:14" s="98" customFormat="1" ht="26.25" customHeight="1" x14ac:dyDescent="0.25">
      <c r="A354" s="462"/>
      <c r="B354" s="449"/>
      <c r="C354" s="72">
        <v>2017</v>
      </c>
      <c r="D354" s="444" t="s">
        <v>238</v>
      </c>
      <c r="E354" s="445">
        <v>899</v>
      </c>
      <c r="F354" s="541">
        <v>732</v>
      </c>
      <c r="G354" s="446">
        <v>0.81423804226918794</v>
      </c>
      <c r="H354" s="541">
        <v>3</v>
      </c>
      <c r="I354" s="447">
        <v>3.3370411568409346E-3</v>
      </c>
      <c r="J354" s="541">
        <v>164</v>
      </c>
      <c r="K354" s="446">
        <v>0.18242491657397109</v>
      </c>
      <c r="L354" s="447">
        <v>0.99591836734693873</v>
      </c>
      <c r="M354" s="450"/>
    </row>
    <row r="355" spans="1:14" s="98" customFormat="1" x14ac:dyDescent="0.25">
      <c r="A355" s="462"/>
      <c r="B355" s="449"/>
      <c r="C355" s="72"/>
      <c r="D355" s="444" t="s">
        <v>73</v>
      </c>
      <c r="E355" s="445">
        <v>1008</v>
      </c>
      <c r="F355" s="541">
        <v>779</v>
      </c>
      <c r="G355" s="446">
        <v>0.77281746031746035</v>
      </c>
      <c r="H355" s="541">
        <v>5</v>
      </c>
      <c r="I355" s="447">
        <v>4.96031746031746E-3</v>
      </c>
      <c r="J355" s="541">
        <v>224</v>
      </c>
      <c r="K355" s="446">
        <v>0.22222222222222221</v>
      </c>
      <c r="L355" s="447">
        <v>0.99362244897959184</v>
      </c>
      <c r="M355" s="450"/>
      <c r="N355" s="550"/>
    </row>
    <row r="356" spans="1:14" s="98" customFormat="1" x14ac:dyDescent="0.25">
      <c r="A356" s="462"/>
      <c r="B356" s="449"/>
      <c r="C356" s="72"/>
      <c r="D356" s="444" t="s">
        <v>283</v>
      </c>
      <c r="E356" s="445">
        <v>948</v>
      </c>
      <c r="F356" s="541">
        <v>735</v>
      </c>
      <c r="G356" s="446">
        <v>0.77531645569620256</v>
      </c>
      <c r="H356" s="541">
        <v>3</v>
      </c>
      <c r="I356" s="447">
        <v>3.1645569620253164E-3</v>
      </c>
      <c r="J356" s="541">
        <v>210</v>
      </c>
      <c r="K356" s="446">
        <v>0.22151898734177214</v>
      </c>
      <c r="L356" s="447">
        <v>0.99593495934959353</v>
      </c>
      <c r="M356" s="450"/>
    </row>
    <row r="357" spans="1:14" s="98" customFormat="1" x14ac:dyDescent="0.25">
      <c r="A357" s="462"/>
      <c r="B357" s="449"/>
      <c r="C357" s="72"/>
      <c r="D357" s="444" t="s">
        <v>235</v>
      </c>
      <c r="E357" s="445">
        <v>571</v>
      </c>
      <c r="F357" s="541">
        <v>438</v>
      </c>
      <c r="G357" s="446">
        <v>0.76707530647985989</v>
      </c>
      <c r="H357" s="541">
        <v>11</v>
      </c>
      <c r="I357" s="447">
        <v>1.9264448336252189E-2</v>
      </c>
      <c r="J357" s="541">
        <v>122</v>
      </c>
      <c r="K357" s="446">
        <v>0.2136602451838879</v>
      </c>
      <c r="L357" s="447">
        <v>0.97550111358574609</v>
      </c>
      <c r="M357" s="450"/>
    </row>
    <row r="358" spans="1:14" s="98" customFormat="1" ht="21.6" customHeight="1" x14ac:dyDescent="0.25">
      <c r="A358" s="462"/>
      <c r="B358" s="449"/>
      <c r="C358" s="481">
        <v>2018</v>
      </c>
      <c r="D358" s="482" t="s">
        <v>25</v>
      </c>
      <c r="E358" s="483">
        <v>810</v>
      </c>
      <c r="F358" s="484">
        <v>578</v>
      </c>
      <c r="G358" s="485">
        <v>0.71358024691358024</v>
      </c>
      <c r="H358" s="484">
        <v>29</v>
      </c>
      <c r="I358" s="486">
        <v>3.580246913580247E-2</v>
      </c>
      <c r="J358" s="484">
        <v>203</v>
      </c>
      <c r="K358" s="485">
        <v>0.25061728395061728</v>
      </c>
      <c r="L358" s="486">
        <v>0.9522240527182867</v>
      </c>
      <c r="M358" s="450"/>
    </row>
    <row r="359" spans="1:14" ht="26.25" customHeight="1" x14ac:dyDescent="0.25">
      <c r="B359" s="75" t="s">
        <v>243</v>
      </c>
      <c r="C359" s="72">
        <v>2013</v>
      </c>
      <c r="D359" s="72"/>
      <c r="E359" s="445">
        <v>1464</v>
      </c>
      <c r="F359" s="394">
        <v>1173</v>
      </c>
      <c r="G359" s="446">
        <v>0.80122950819672134</v>
      </c>
      <c r="H359" s="394">
        <v>78</v>
      </c>
      <c r="I359" s="446">
        <v>5.3278688524590161E-2</v>
      </c>
      <c r="J359" s="394">
        <v>213</v>
      </c>
      <c r="K359" s="446">
        <v>0.14549180327868852</v>
      </c>
      <c r="L359" s="447">
        <v>0.93819334389857378</v>
      </c>
      <c r="M359" s="119"/>
    </row>
    <row r="360" spans="1:14" x14ac:dyDescent="0.25">
      <c r="B360" s="75"/>
      <c r="C360" s="72">
        <v>2014</v>
      </c>
      <c r="D360" s="72"/>
      <c r="E360" s="445">
        <v>1603</v>
      </c>
      <c r="F360" s="394">
        <v>1178</v>
      </c>
      <c r="G360" s="446">
        <v>0.73487211478477854</v>
      </c>
      <c r="H360" s="394">
        <v>100</v>
      </c>
      <c r="I360" s="446">
        <v>6.2383031815346227E-2</v>
      </c>
      <c r="J360" s="394">
        <v>325</v>
      </c>
      <c r="K360" s="446">
        <v>0.20274485339987525</v>
      </c>
      <c r="L360" s="447">
        <v>0.92242048099301788</v>
      </c>
      <c r="M360" s="119"/>
    </row>
    <row r="361" spans="1:14" x14ac:dyDescent="0.25">
      <c r="B361" s="75"/>
      <c r="C361" s="72">
        <v>2015</v>
      </c>
      <c r="D361" s="72"/>
      <c r="E361" s="445">
        <v>1564</v>
      </c>
      <c r="F361" s="394">
        <v>1092</v>
      </c>
      <c r="G361" s="446">
        <v>0.69820971867007675</v>
      </c>
      <c r="H361" s="394">
        <v>81</v>
      </c>
      <c r="I361" s="446">
        <v>5.1790281329923277E-2</v>
      </c>
      <c r="J361" s="394">
        <v>391</v>
      </c>
      <c r="K361" s="446">
        <v>0.25</v>
      </c>
      <c r="L361" s="447">
        <v>0.93176074136478515</v>
      </c>
      <c r="M361" s="119"/>
    </row>
    <row r="362" spans="1:14" ht="15.6" x14ac:dyDescent="0.25">
      <c r="B362" s="75"/>
      <c r="C362" s="555" t="s">
        <v>233</v>
      </c>
      <c r="D362" s="556"/>
      <c r="E362" s="557">
        <v>1391</v>
      </c>
      <c r="F362" s="558">
        <v>995</v>
      </c>
      <c r="G362" s="559">
        <v>0.71531272465851903</v>
      </c>
      <c r="H362" s="558">
        <v>108</v>
      </c>
      <c r="I362" s="559">
        <v>7.7641984184040252E-2</v>
      </c>
      <c r="J362" s="558">
        <v>288</v>
      </c>
      <c r="K362" s="559">
        <v>0.20704529115744069</v>
      </c>
      <c r="L362" s="560">
        <v>0.90357142857142858</v>
      </c>
      <c r="M362" s="119"/>
    </row>
    <row r="363" spans="1:14" x14ac:dyDescent="0.25">
      <c r="B363" s="75"/>
      <c r="C363" s="561" t="s">
        <v>282</v>
      </c>
      <c r="D363" s="562"/>
      <c r="E363" s="563">
        <v>800</v>
      </c>
      <c r="F363" s="564">
        <v>632</v>
      </c>
      <c r="G363" s="565">
        <v>0.79</v>
      </c>
      <c r="H363" s="564">
        <v>2</v>
      </c>
      <c r="I363" s="565">
        <v>2.5000000000000001E-3</v>
      </c>
      <c r="J363" s="564">
        <v>166</v>
      </c>
      <c r="K363" s="565">
        <v>0.20749999999999999</v>
      </c>
      <c r="L363" s="566">
        <v>0.99684542586750791</v>
      </c>
      <c r="M363" s="119"/>
    </row>
    <row r="364" spans="1:14" ht="26.25" customHeight="1" x14ac:dyDescent="0.25">
      <c r="B364" s="58"/>
      <c r="C364" s="405">
        <v>2014</v>
      </c>
      <c r="D364" s="472" t="s">
        <v>7</v>
      </c>
      <c r="E364" s="445">
        <v>406</v>
      </c>
      <c r="F364" s="394">
        <v>309</v>
      </c>
      <c r="G364" s="446">
        <v>0.76108374384236455</v>
      </c>
      <c r="H364" s="394">
        <v>19</v>
      </c>
      <c r="I364" s="446">
        <v>4.6798029556650245E-2</v>
      </c>
      <c r="J364" s="394">
        <v>78</v>
      </c>
      <c r="K364" s="446">
        <v>0.19211822660098521</v>
      </c>
      <c r="L364" s="447">
        <v>0.94259818731117817</v>
      </c>
      <c r="M364" s="119"/>
    </row>
    <row r="365" spans="1:14" x14ac:dyDescent="0.25">
      <c r="B365" s="58"/>
      <c r="C365" s="405"/>
      <c r="D365" s="472" t="s">
        <v>4</v>
      </c>
      <c r="E365" s="445">
        <v>381</v>
      </c>
      <c r="F365" s="394">
        <v>275</v>
      </c>
      <c r="G365" s="446">
        <v>0.72178477690288712</v>
      </c>
      <c r="H365" s="394">
        <v>16</v>
      </c>
      <c r="I365" s="446">
        <v>4.1994750656167978E-2</v>
      </c>
      <c r="J365" s="394">
        <v>90</v>
      </c>
      <c r="K365" s="446">
        <v>0.23622047244094488</v>
      </c>
      <c r="L365" s="447">
        <v>0.94539249146757687</v>
      </c>
      <c r="M365" s="119"/>
    </row>
    <row r="366" spans="1:14" x14ac:dyDescent="0.25">
      <c r="A366" s="421"/>
      <c r="B366" s="58"/>
      <c r="C366" s="405"/>
      <c r="D366" s="472" t="s">
        <v>5</v>
      </c>
      <c r="E366" s="445">
        <v>438</v>
      </c>
      <c r="F366" s="394">
        <v>301</v>
      </c>
      <c r="G366" s="446">
        <v>0.68721461187214616</v>
      </c>
      <c r="H366" s="394">
        <v>33</v>
      </c>
      <c r="I366" s="446">
        <v>7.5342465753424653E-2</v>
      </c>
      <c r="J366" s="394">
        <v>104</v>
      </c>
      <c r="K366" s="446">
        <v>0.23744292237442921</v>
      </c>
      <c r="L366" s="447">
        <v>0.9011976047904191</v>
      </c>
      <c r="M366" s="119"/>
    </row>
    <row r="367" spans="1:14" x14ac:dyDescent="0.25">
      <c r="B367" s="58"/>
      <c r="C367" s="405"/>
      <c r="D367" s="472" t="s">
        <v>6</v>
      </c>
      <c r="E367" s="445">
        <v>378</v>
      </c>
      <c r="F367" s="394">
        <v>293</v>
      </c>
      <c r="G367" s="446">
        <v>0.77513227513227512</v>
      </c>
      <c r="H367" s="394">
        <v>32</v>
      </c>
      <c r="I367" s="446">
        <v>8.4656084656084651E-2</v>
      </c>
      <c r="J367" s="394">
        <v>53</v>
      </c>
      <c r="K367" s="446">
        <v>0.1402116402116402</v>
      </c>
      <c r="L367" s="447">
        <v>0.90332326283987907</v>
      </c>
      <c r="M367" s="119"/>
    </row>
    <row r="368" spans="1:14" ht="26.25" customHeight="1" x14ac:dyDescent="0.25">
      <c r="B368" s="75"/>
      <c r="C368" s="405">
        <v>2015</v>
      </c>
      <c r="D368" s="444" t="s">
        <v>25</v>
      </c>
      <c r="E368" s="445">
        <v>419</v>
      </c>
      <c r="F368" s="394">
        <v>275</v>
      </c>
      <c r="G368" s="446">
        <v>0.65632458233890212</v>
      </c>
      <c r="H368" s="394">
        <v>23</v>
      </c>
      <c r="I368" s="446">
        <v>5.4892601431980909E-2</v>
      </c>
      <c r="J368" s="394">
        <v>121</v>
      </c>
      <c r="K368" s="446">
        <v>0.28878281622911695</v>
      </c>
      <c r="L368" s="447">
        <v>0.92358803986710969</v>
      </c>
      <c r="M368" s="119"/>
    </row>
    <row r="369" spans="1:14" x14ac:dyDescent="0.25">
      <c r="B369" s="75"/>
      <c r="C369" s="405"/>
      <c r="D369" s="444" t="s">
        <v>73</v>
      </c>
      <c r="E369" s="445">
        <v>364</v>
      </c>
      <c r="F369" s="394">
        <v>251</v>
      </c>
      <c r="G369" s="446">
        <v>0.68956043956043955</v>
      </c>
      <c r="H369" s="394">
        <v>17</v>
      </c>
      <c r="I369" s="446">
        <v>4.6703296703296704E-2</v>
      </c>
      <c r="J369" s="394">
        <v>96</v>
      </c>
      <c r="K369" s="446">
        <v>0.26373626373626374</v>
      </c>
      <c r="L369" s="447">
        <v>0.9375</v>
      </c>
      <c r="M369" s="119"/>
    </row>
    <row r="370" spans="1:14" x14ac:dyDescent="0.25">
      <c r="A370" s="473"/>
      <c r="B370" s="75"/>
      <c r="C370" s="405"/>
      <c r="D370" s="444" t="s">
        <v>234</v>
      </c>
      <c r="E370" s="445">
        <v>405</v>
      </c>
      <c r="F370" s="394">
        <v>290</v>
      </c>
      <c r="G370" s="446">
        <v>0.71604938271604934</v>
      </c>
      <c r="H370" s="394">
        <v>16</v>
      </c>
      <c r="I370" s="446">
        <v>3.9506172839506172E-2</v>
      </c>
      <c r="J370" s="394">
        <v>99</v>
      </c>
      <c r="K370" s="446">
        <v>0.24444444444444444</v>
      </c>
      <c r="L370" s="447">
        <v>0.94805194805194803</v>
      </c>
      <c r="M370" s="119"/>
    </row>
    <row r="371" spans="1:14" x14ac:dyDescent="0.25">
      <c r="A371" s="473"/>
      <c r="B371" s="75"/>
      <c r="C371" s="405"/>
      <c r="D371" s="444" t="s">
        <v>235</v>
      </c>
      <c r="E371" s="445">
        <v>376</v>
      </c>
      <c r="F371" s="394">
        <v>276</v>
      </c>
      <c r="G371" s="446">
        <v>0.73404255319148937</v>
      </c>
      <c r="H371" s="394">
        <v>25</v>
      </c>
      <c r="I371" s="446">
        <v>6.6489361702127658E-2</v>
      </c>
      <c r="J371" s="394">
        <v>75</v>
      </c>
      <c r="K371" s="446">
        <v>0.19946808510638298</v>
      </c>
      <c r="L371" s="447">
        <v>0.9183006535947712</v>
      </c>
      <c r="M371" s="119"/>
    </row>
    <row r="372" spans="1:14" ht="26.25" customHeight="1" x14ac:dyDescent="0.25">
      <c r="B372" s="75"/>
      <c r="C372" s="405">
        <v>2016</v>
      </c>
      <c r="D372" s="444" t="s">
        <v>25</v>
      </c>
      <c r="E372" s="445">
        <v>388</v>
      </c>
      <c r="F372" s="394">
        <v>290</v>
      </c>
      <c r="G372" s="446">
        <v>0.74742268041237114</v>
      </c>
      <c r="H372" s="394">
        <v>21</v>
      </c>
      <c r="I372" s="446">
        <v>5.4123711340206188E-2</v>
      </c>
      <c r="J372" s="394">
        <v>77</v>
      </c>
      <c r="K372" s="446">
        <v>0.19845360824742267</v>
      </c>
      <c r="L372" s="447">
        <v>0.93312101910828016</v>
      </c>
      <c r="M372" s="119"/>
    </row>
    <row r="373" spans="1:14" s="98" customFormat="1" x14ac:dyDescent="0.25">
      <c r="B373" s="460"/>
      <c r="D373" s="444" t="s">
        <v>73</v>
      </c>
      <c r="E373" s="445">
        <v>359</v>
      </c>
      <c r="F373" s="394">
        <v>259</v>
      </c>
      <c r="G373" s="446">
        <v>0.7214484679665738</v>
      </c>
      <c r="H373" s="394">
        <v>33</v>
      </c>
      <c r="I373" s="446">
        <v>9.1922005571030641E-2</v>
      </c>
      <c r="J373" s="394">
        <v>67</v>
      </c>
      <c r="K373" s="446">
        <v>0.18662952646239556</v>
      </c>
      <c r="L373" s="447">
        <v>0.88963210702341144</v>
      </c>
      <c r="M373" s="450"/>
      <c r="N373" s="52"/>
    </row>
    <row r="374" spans="1:14" s="98" customFormat="1" x14ac:dyDescent="0.25">
      <c r="B374" s="460"/>
      <c r="D374" s="444" t="s">
        <v>234</v>
      </c>
      <c r="E374" s="445">
        <v>364</v>
      </c>
      <c r="F374" s="394">
        <v>230</v>
      </c>
      <c r="G374" s="446">
        <v>0.63186813186813184</v>
      </c>
      <c r="H374" s="394">
        <v>33</v>
      </c>
      <c r="I374" s="446">
        <v>9.0659340659340656E-2</v>
      </c>
      <c r="J374" s="394">
        <v>101</v>
      </c>
      <c r="K374" s="446">
        <v>0.27747252747252749</v>
      </c>
      <c r="L374" s="447">
        <v>0.87777777777777777</v>
      </c>
      <c r="M374" s="450"/>
      <c r="N374" s="52"/>
    </row>
    <row r="375" spans="1:14" s="98" customFormat="1" ht="15.6" x14ac:dyDescent="0.25">
      <c r="B375" s="451" t="s">
        <v>236</v>
      </c>
      <c r="C375" s="474"/>
      <c r="D375" s="475" t="s">
        <v>237</v>
      </c>
      <c r="E375" s="476">
        <v>280</v>
      </c>
      <c r="F375" s="477">
        <v>216</v>
      </c>
      <c r="G375" s="478">
        <v>0.77142857142857146</v>
      </c>
      <c r="H375" s="477">
        <v>21</v>
      </c>
      <c r="I375" s="478">
        <v>7.4999999999999997E-2</v>
      </c>
      <c r="J375" s="477">
        <v>43</v>
      </c>
      <c r="K375" s="478">
        <v>0.15357142857142858</v>
      </c>
      <c r="L375" s="479">
        <v>0.91139240506329111</v>
      </c>
      <c r="M375" s="450"/>
    </row>
    <row r="376" spans="1:14" s="98" customFormat="1" ht="26.25" customHeight="1" x14ac:dyDescent="0.25">
      <c r="B376" s="460"/>
      <c r="C376" s="72">
        <v>2017</v>
      </c>
      <c r="D376" s="444" t="s">
        <v>238</v>
      </c>
      <c r="E376" s="445">
        <v>238</v>
      </c>
      <c r="F376" s="541">
        <v>203</v>
      </c>
      <c r="G376" s="446">
        <v>0.8529411764705882</v>
      </c>
      <c r="H376" s="541">
        <v>2</v>
      </c>
      <c r="I376" s="446">
        <v>8.4033613445378148E-3</v>
      </c>
      <c r="J376" s="541">
        <v>33</v>
      </c>
      <c r="K376" s="446">
        <v>0.13865546218487396</v>
      </c>
      <c r="L376" s="447">
        <v>0.99024390243902438</v>
      </c>
      <c r="M376" s="450"/>
    </row>
    <row r="377" spans="1:14" s="98" customFormat="1" x14ac:dyDescent="0.25">
      <c r="B377" s="460"/>
      <c r="C377" s="72"/>
      <c r="D377" s="444" t="s">
        <v>73</v>
      </c>
      <c r="E377" s="445">
        <v>263</v>
      </c>
      <c r="F377" s="541">
        <v>202</v>
      </c>
      <c r="G377" s="446">
        <v>0.76806083650190116</v>
      </c>
      <c r="H377" s="541">
        <v>0</v>
      </c>
      <c r="I377" s="446" t="s">
        <v>107</v>
      </c>
      <c r="J377" s="541">
        <v>61</v>
      </c>
      <c r="K377" s="446">
        <v>0.23193916349809887</v>
      </c>
      <c r="L377" s="447">
        <v>1</v>
      </c>
      <c r="M377" s="450"/>
    </row>
    <row r="378" spans="1:14" s="98" customFormat="1" x14ac:dyDescent="0.25">
      <c r="B378" s="460"/>
      <c r="C378" s="72"/>
      <c r="D378" s="444" t="s">
        <v>283</v>
      </c>
      <c r="E378" s="445">
        <v>183</v>
      </c>
      <c r="F378" s="541">
        <v>140</v>
      </c>
      <c r="G378" s="446">
        <v>0.76502732240437155</v>
      </c>
      <c r="H378" s="541">
        <v>0</v>
      </c>
      <c r="I378" s="446">
        <v>0</v>
      </c>
      <c r="J378" s="541">
        <v>43</v>
      </c>
      <c r="K378" s="446">
        <v>0.23497267759562843</v>
      </c>
      <c r="L378" s="447">
        <v>1</v>
      </c>
      <c r="M378" s="450"/>
    </row>
    <row r="379" spans="1:14" s="98" customFormat="1" x14ac:dyDescent="0.25">
      <c r="B379" s="460"/>
      <c r="C379" s="72"/>
      <c r="D379" s="444" t="s">
        <v>235</v>
      </c>
      <c r="E379" s="445">
        <v>116</v>
      </c>
      <c r="F379" s="541">
        <v>87</v>
      </c>
      <c r="G379" s="446">
        <v>0.75</v>
      </c>
      <c r="H379" s="541">
        <v>0</v>
      </c>
      <c r="I379" s="446">
        <v>0</v>
      </c>
      <c r="J379" s="541">
        <v>43</v>
      </c>
      <c r="K379" s="446">
        <v>0.37068965517241381</v>
      </c>
      <c r="L379" s="447">
        <v>1</v>
      </c>
      <c r="M379" s="450"/>
    </row>
    <row r="380" spans="1:14" s="98" customFormat="1" ht="19.8" customHeight="1" x14ac:dyDescent="0.25">
      <c r="B380" s="460"/>
      <c r="C380" s="481">
        <v>2018</v>
      </c>
      <c r="D380" s="482" t="s">
        <v>25</v>
      </c>
      <c r="E380" s="483">
        <v>184</v>
      </c>
      <c r="F380" s="484">
        <v>147</v>
      </c>
      <c r="G380" s="485">
        <v>0.79891304347826086</v>
      </c>
      <c r="H380" s="484">
        <v>5</v>
      </c>
      <c r="I380" s="485">
        <v>2.717391304347826E-2</v>
      </c>
      <c r="J380" s="484">
        <v>32</v>
      </c>
      <c r="K380" s="485">
        <v>0.17391304347826086</v>
      </c>
      <c r="L380" s="486">
        <v>0.96710526315789469</v>
      </c>
      <c r="M380" s="450"/>
    </row>
    <row r="381" spans="1:14" ht="26.25" customHeight="1" x14ac:dyDescent="0.25">
      <c r="B381" s="75" t="s">
        <v>244</v>
      </c>
      <c r="C381" s="72">
        <v>2013</v>
      </c>
      <c r="D381" s="72"/>
      <c r="E381" s="445">
        <v>1057</v>
      </c>
      <c r="F381" s="394">
        <v>755</v>
      </c>
      <c r="G381" s="446">
        <v>0.7142857142857143</v>
      </c>
      <c r="H381" s="394">
        <v>45</v>
      </c>
      <c r="I381" s="446">
        <v>4.2573320719016081E-2</v>
      </c>
      <c r="J381" s="394">
        <v>257</v>
      </c>
      <c r="K381" s="446">
        <v>0.24314096499526963</v>
      </c>
      <c r="L381" s="447">
        <v>0.94458128078817738</v>
      </c>
      <c r="M381" s="119"/>
    </row>
    <row r="382" spans="1:14" ht="12.75" customHeight="1" x14ac:dyDescent="0.25">
      <c r="B382" s="75"/>
      <c r="C382" s="72">
        <v>2014</v>
      </c>
      <c r="D382" s="72"/>
      <c r="E382" s="445">
        <v>1036</v>
      </c>
      <c r="F382" s="394">
        <v>628</v>
      </c>
      <c r="G382" s="446">
        <v>0.60617760617760619</v>
      </c>
      <c r="H382" s="394">
        <v>69</v>
      </c>
      <c r="I382" s="446">
        <v>6.6602316602316608E-2</v>
      </c>
      <c r="J382" s="394">
        <v>339</v>
      </c>
      <c r="K382" s="446">
        <v>0.32722007722007723</v>
      </c>
      <c r="L382" s="447">
        <v>0.90322580645161299</v>
      </c>
      <c r="M382" s="119"/>
    </row>
    <row r="383" spans="1:14" ht="12.75" customHeight="1" x14ac:dyDescent="0.25">
      <c r="B383" s="75"/>
      <c r="C383" s="72">
        <v>2015</v>
      </c>
      <c r="D383" s="72"/>
      <c r="E383" s="445">
        <v>867</v>
      </c>
      <c r="F383" s="394">
        <v>529</v>
      </c>
      <c r="G383" s="446">
        <v>0.61014994232987307</v>
      </c>
      <c r="H383" s="394">
        <v>55</v>
      </c>
      <c r="I383" s="446">
        <v>6.3437139561707032E-2</v>
      </c>
      <c r="J383" s="394">
        <v>283</v>
      </c>
      <c r="K383" s="446">
        <v>0.32641291810841983</v>
      </c>
      <c r="L383" s="447">
        <v>0.90878938640132678</v>
      </c>
      <c r="M383" s="119"/>
    </row>
    <row r="384" spans="1:14" ht="12.75" customHeight="1" x14ac:dyDescent="0.25">
      <c r="B384" s="75"/>
      <c r="C384" s="555" t="s">
        <v>233</v>
      </c>
      <c r="D384" s="556"/>
      <c r="E384" s="557">
        <v>1119</v>
      </c>
      <c r="F384" s="558">
        <v>697</v>
      </c>
      <c r="G384" s="559">
        <v>0.62287756925826632</v>
      </c>
      <c r="H384" s="558">
        <v>91</v>
      </c>
      <c r="I384" s="559">
        <v>8.1322609472743515E-2</v>
      </c>
      <c r="J384" s="558">
        <v>331</v>
      </c>
      <c r="K384" s="559">
        <v>0.29579982126899018</v>
      </c>
      <c r="L384" s="560">
        <v>0.88582183186951069</v>
      </c>
      <c r="M384" s="119"/>
    </row>
    <row r="385" spans="1:14" ht="12.75" customHeight="1" x14ac:dyDescent="0.25">
      <c r="B385" s="75"/>
      <c r="C385" s="561" t="s">
        <v>282</v>
      </c>
      <c r="D385" s="562"/>
      <c r="E385" s="563">
        <v>861</v>
      </c>
      <c r="F385" s="564">
        <v>602</v>
      </c>
      <c r="G385" s="565">
        <v>0.69918699186991873</v>
      </c>
      <c r="H385" s="564">
        <v>1</v>
      </c>
      <c r="I385" s="565">
        <v>1.1614401858304297E-3</v>
      </c>
      <c r="J385" s="564">
        <v>258</v>
      </c>
      <c r="K385" s="565">
        <v>0.29965156794425085</v>
      </c>
      <c r="L385" s="566">
        <v>0.99834162520729686</v>
      </c>
      <c r="M385" s="119"/>
    </row>
    <row r="386" spans="1:14" ht="26.25" customHeight="1" x14ac:dyDescent="0.25">
      <c r="B386" s="75"/>
      <c r="C386" s="405">
        <v>2014</v>
      </c>
      <c r="D386" s="472" t="s">
        <v>7</v>
      </c>
      <c r="E386" s="445">
        <v>300</v>
      </c>
      <c r="F386" s="394">
        <v>196</v>
      </c>
      <c r="G386" s="446">
        <v>0.65333333333333332</v>
      </c>
      <c r="H386" s="394">
        <v>20</v>
      </c>
      <c r="I386" s="446">
        <v>6.6666666666666666E-2</v>
      </c>
      <c r="J386" s="394">
        <v>84</v>
      </c>
      <c r="K386" s="446">
        <v>0.28000000000000003</v>
      </c>
      <c r="L386" s="447">
        <v>0.90909090909090906</v>
      </c>
      <c r="M386" s="119"/>
    </row>
    <row r="387" spans="1:14" x14ac:dyDescent="0.25">
      <c r="B387" s="75"/>
      <c r="C387" s="405"/>
      <c r="D387" s="472" t="s">
        <v>4</v>
      </c>
      <c r="E387" s="445">
        <v>241</v>
      </c>
      <c r="F387" s="394">
        <v>153</v>
      </c>
      <c r="G387" s="446">
        <v>0.63485477178423233</v>
      </c>
      <c r="H387" s="394">
        <v>11</v>
      </c>
      <c r="I387" s="446">
        <v>4.5643153526970952E-2</v>
      </c>
      <c r="J387" s="394">
        <v>77</v>
      </c>
      <c r="K387" s="446">
        <v>0.31950207468879666</v>
      </c>
      <c r="L387" s="447">
        <v>0.93641618497109835</v>
      </c>
      <c r="M387" s="119"/>
    </row>
    <row r="388" spans="1:14" x14ac:dyDescent="0.25">
      <c r="B388" s="75"/>
      <c r="C388" s="405"/>
      <c r="D388" s="472" t="s">
        <v>5</v>
      </c>
      <c r="E388" s="445">
        <v>232</v>
      </c>
      <c r="F388" s="394">
        <v>136</v>
      </c>
      <c r="G388" s="446">
        <v>0.58620689655172409</v>
      </c>
      <c r="H388" s="394">
        <v>13</v>
      </c>
      <c r="I388" s="446">
        <v>5.6034482758620691E-2</v>
      </c>
      <c r="J388" s="394">
        <v>83</v>
      </c>
      <c r="K388" s="446">
        <v>0.35775862068965519</v>
      </c>
      <c r="L388" s="447">
        <v>0.91447368421052633</v>
      </c>
      <c r="M388" s="119"/>
    </row>
    <row r="389" spans="1:14" x14ac:dyDescent="0.25">
      <c r="B389" s="75"/>
      <c r="C389" s="405"/>
      <c r="D389" s="472" t="s">
        <v>6</v>
      </c>
      <c r="E389" s="445">
        <v>263</v>
      </c>
      <c r="F389" s="394">
        <v>143</v>
      </c>
      <c r="G389" s="446">
        <v>0.54372623574144485</v>
      </c>
      <c r="H389" s="394">
        <v>25</v>
      </c>
      <c r="I389" s="446">
        <v>9.5057034220532313E-2</v>
      </c>
      <c r="J389" s="394">
        <v>95</v>
      </c>
      <c r="K389" s="446">
        <v>0.36121673003802279</v>
      </c>
      <c r="L389" s="447">
        <v>0.85119047619047616</v>
      </c>
      <c r="M389" s="119"/>
    </row>
    <row r="390" spans="1:14" ht="26.25" customHeight="1" x14ac:dyDescent="0.25">
      <c r="B390" s="75"/>
      <c r="C390" s="405">
        <v>2015</v>
      </c>
      <c r="D390" s="444" t="s">
        <v>25</v>
      </c>
      <c r="E390" s="445">
        <v>185</v>
      </c>
      <c r="F390" s="394">
        <v>116</v>
      </c>
      <c r="G390" s="446">
        <v>0.62702702702702706</v>
      </c>
      <c r="H390" s="394">
        <v>17</v>
      </c>
      <c r="I390" s="446">
        <v>9.1891891891891897E-2</v>
      </c>
      <c r="J390" s="394">
        <v>52</v>
      </c>
      <c r="K390" s="446">
        <v>0.2810810810810811</v>
      </c>
      <c r="L390" s="447">
        <v>0.87943262411347523</v>
      </c>
      <c r="M390" s="119"/>
    </row>
    <row r="391" spans="1:14" x14ac:dyDescent="0.25">
      <c r="B391" s="75"/>
      <c r="C391" s="405"/>
      <c r="D391" s="444" t="s">
        <v>73</v>
      </c>
      <c r="E391" s="445">
        <v>224</v>
      </c>
      <c r="F391" s="394">
        <v>127</v>
      </c>
      <c r="G391" s="446">
        <v>0.5669642857142857</v>
      </c>
      <c r="H391" s="394">
        <v>19</v>
      </c>
      <c r="I391" s="446">
        <v>8.4821428571428575E-2</v>
      </c>
      <c r="J391" s="394">
        <v>78</v>
      </c>
      <c r="K391" s="446">
        <v>0.3482142857142857</v>
      </c>
      <c r="L391" s="447">
        <v>0.875</v>
      </c>
      <c r="M391" s="119"/>
    </row>
    <row r="392" spans="1:14" x14ac:dyDescent="0.25">
      <c r="A392" s="473"/>
      <c r="B392" s="75"/>
      <c r="C392" s="405"/>
      <c r="D392" s="444" t="s">
        <v>234</v>
      </c>
      <c r="E392" s="445">
        <v>244</v>
      </c>
      <c r="F392" s="394">
        <v>156</v>
      </c>
      <c r="G392" s="446">
        <v>0.63934426229508201</v>
      </c>
      <c r="H392" s="394">
        <v>8</v>
      </c>
      <c r="I392" s="446">
        <v>3.2786885245901641E-2</v>
      </c>
      <c r="J392" s="394">
        <v>80</v>
      </c>
      <c r="K392" s="446">
        <v>0.32786885245901637</v>
      </c>
      <c r="L392" s="447">
        <v>0.95238095238095244</v>
      </c>
      <c r="M392" s="119"/>
    </row>
    <row r="393" spans="1:14" x14ac:dyDescent="0.25">
      <c r="A393" s="473"/>
      <c r="B393" s="75"/>
      <c r="C393" s="405"/>
      <c r="D393" s="444" t="s">
        <v>235</v>
      </c>
      <c r="E393" s="445">
        <v>214</v>
      </c>
      <c r="F393" s="394">
        <v>130</v>
      </c>
      <c r="G393" s="446">
        <v>0.60747663551401865</v>
      </c>
      <c r="H393" s="394">
        <v>11</v>
      </c>
      <c r="I393" s="446">
        <v>5.1401869158878503E-2</v>
      </c>
      <c r="J393" s="394">
        <v>73</v>
      </c>
      <c r="K393" s="446">
        <v>0.34112149532710279</v>
      </c>
      <c r="L393" s="447">
        <v>0.92253521126760563</v>
      </c>
      <c r="M393" s="119"/>
    </row>
    <row r="394" spans="1:14" ht="26.25" customHeight="1" x14ac:dyDescent="0.25">
      <c r="B394" s="75"/>
      <c r="C394" s="405">
        <v>2016</v>
      </c>
      <c r="D394" s="444" t="s">
        <v>25</v>
      </c>
      <c r="E394" s="445">
        <v>255</v>
      </c>
      <c r="F394" s="394">
        <v>166</v>
      </c>
      <c r="G394" s="446">
        <v>0.65098039215686276</v>
      </c>
      <c r="H394" s="394">
        <v>8</v>
      </c>
      <c r="I394" s="446">
        <v>3.1372549019607843E-2</v>
      </c>
      <c r="J394" s="394">
        <v>81</v>
      </c>
      <c r="K394" s="446">
        <v>0.31764705882352939</v>
      </c>
      <c r="L394" s="447">
        <v>0.9555555555555556</v>
      </c>
      <c r="M394" s="119"/>
    </row>
    <row r="395" spans="1:14" s="98" customFormat="1" x14ac:dyDescent="0.25">
      <c r="B395" s="460"/>
      <c r="D395" s="444" t="s">
        <v>73</v>
      </c>
      <c r="E395" s="445">
        <v>299</v>
      </c>
      <c r="F395" s="394">
        <v>161</v>
      </c>
      <c r="G395" s="446">
        <v>0.53846153846153844</v>
      </c>
      <c r="H395" s="394">
        <v>38</v>
      </c>
      <c r="I395" s="446">
        <v>0.12709030100334448</v>
      </c>
      <c r="J395" s="394">
        <v>100</v>
      </c>
      <c r="K395" s="446">
        <v>0.33444816053511706</v>
      </c>
      <c r="L395" s="447">
        <v>0.81094527363184088</v>
      </c>
      <c r="M395" s="450"/>
      <c r="N395" s="52"/>
    </row>
    <row r="396" spans="1:14" s="98" customFormat="1" x14ac:dyDescent="0.25">
      <c r="B396" s="460"/>
      <c r="D396" s="444" t="s">
        <v>234</v>
      </c>
      <c r="E396" s="445">
        <v>354</v>
      </c>
      <c r="F396" s="394">
        <v>213</v>
      </c>
      <c r="G396" s="446">
        <v>0.60169491525423724</v>
      </c>
      <c r="H396" s="394">
        <v>35</v>
      </c>
      <c r="I396" s="446">
        <v>9.8870056497175146E-2</v>
      </c>
      <c r="J396" s="394">
        <v>106</v>
      </c>
      <c r="K396" s="446">
        <v>0.29943502824858759</v>
      </c>
      <c r="L396" s="447">
        <v>0.85943775100401609</v>
      </c>
      <c r="M396" s="450"/>
      <c r="N396" s="52"/>
    </row>
    <row r="397" spans="1:14" s="98" customFormat="1" ht="15.6" x14ac:dyDescent="0.25">
      <c r="B397" s="451" t="s">
        <v>236</v>
      </c>
      <c r="C397" s="474"/>
      <c r="D397" s="475" t="s">
        <v>237</v>
      </c>
      <c r="E397" s="476">
        <v>211</v>
      </c>
      <c r="F397" s="477">
        <v>157</v>
      </c>
      <c r="G397" s="478">
        <v>0.74407582938388628</v>
      </c>
      <c r="H397" s="477">
        <v>10</v>
      </c>
      <c r="I397" s="478">
        <v>4.7393364928909949E-2</v>
      </c>
      <c r="J397" s="477">
        <v>44</v>
      </c>
      <c r="K397" s="478">
        <v>0.20853080568720378</v>
      </c>
      <c r="L397" s="479">
        <v>0.94011976047904189</v>
      </c>
      <c r="M397" s="450"/>
    </row>
    <row r="398" spans="1:14" s="98" customFormat="1" ht="26.25" customHeight="1" x14ac:dyDescent="0.25">
      <c r="B398" s="460"/>
      <c r="C398" s="72">
        <v>2017</v>
      </c>
      <c r="D398" s="444" t="s">
        <v>238</v>
      </c>
      <c r="E398" s="445">
        <v>187</v>
      </c>
      <c r="F398" s="541">
        <v>128</v>
      </c>
      <c r="G398" s="446">
        <v>0.68449197860962563</v>
      </c>
      <c r="H398" s="541">
        <v>0</v>
      </c>
      <c r="I398" s="446" t="s">
        <v>107</v>
      </c>
      <c r="J398" s="541">
        <v>59</v>
      </c>
      <c r="K398" s="446">
        <v>0.31550802139037432</v>
      </c>
      <c r="L398" s="447">
        <v>1</v>
      </c>
      <c r="M398" s="450"/>
    </row>
    <row r="399" spans="1:14" s="98" customFormat="1" x14ac:dyDescent="0.25">
      <c r="B399" s="460"/>
      <c r="C399" s="72"/>
      <c r="D399" s="444" t="s">
        <v>73</v>
      </c>
      <c r="E399" s="445">
        <v>281</v>
      </c>
      <c r="F399" s="541">
        <v>198</v>
      </c>
      <c r="G399" s="446">
        <v>0.70462633451957291</v>
      </c>
      <c r="H399" s="541">
        <v>0</v>
      </c>
      <c r="I399" s="446" t="s">
        <v>107</v>
      </c>
      <c r="J399" s="541">
        <v>83</v>
      </c>
      <c r="K399" s="446">
        <v>0.29537366548042704</v>
      </c>
      <c r="L399" s="447">
        <v>1</v>
      </c>
      <c r="M399" s="450"/>
    </row>
    <row r="400" spans="1:14" s="98" customFormat="1" x14ac:dyDescent="0.25">
      <c r="B400" s="460"/>
      <c r="C400" s="72"/>
      <c r="D400" s="444" t="s">
        <v>283</v>
      </c>
      <c r="E400" s="445">
        <v>250</v>
      </c>
      <c r="F400" s="541">
        <v>184</v>
      </c>
      <c r="G400" s="446">
        <v>0.73599999999999999</v>
      </c>
      <c r="H400" s="541">
        <v>0</v>
      </c>
      <c r="I400" s="446">
        <v>0</v>
      </c>
      <c r="J400" s="541">
        <v>66</v>
      </c>
      <c r="K400" s="446">
        <v>0.26400000000000001</v>
      </c>
      <c r="L400" s="447">
        <v>1</v>
      </c>
      <c r="M400" s="450"/>
    </row>
    <row r="401" spans="1:14" s="98" customFormat="1" x14ac:dyDescent="0.25">
      <c r="B401" s="460"/>
      <c r="C401" s="72"/>
      <c r="D401" s="444" t="s">
        <v>235</v>
      </c>
      <c r="E401" s="445">
        <v>143</v>
      </c>
      <c r="F401" s="541">
        <v>92</v>
      </c>
      <c r="G401" s="446">
        <v>0.64335664335664333</v>
      </c>
      <c r="H401" s="541">
        <v>1</v>
      </c>
      <c r="I401" s="446">
        <v>6.993006993006993E-3</v>
      </c>
      <c r="J401" s="541">
        <v>50</v>
      </c>
      <c r="K401" s="446">
        <v>0.34965034965034963</v>
      </c>
      <c r="L401" s="447">
        <v>0.989247311827957</v>
      </c>
      <c r="M401" s="450"/>
    </row>
    <row r="402" spans="1:14" s="98" customFormat="1" ht="19.8" customHeight="1" x14ac:dyDescent="0.25">
      <c r="B402" s="460"/>
      <c r="C402" s="481">
        <v>2018</v>
      </c>
      <c r="D402" s="482" t="s">
        <v>25</v>
      </c>
      <c r="E402" s="483">
        <v>164</v>
      </c>
      <c r="F402" s="484">
        <v>97</v>
      </c>
      <c r="G402" s="485">
        <v>0.59146341463414631</v>
      </c>
      <c r="H402" s="484">
        <v>5</v>
      </c>
      <c r="I402" s="485">
        <v>3.048780487804878E-2</v>
      </c>
      <c r="J402" s="484">
        <v>62</v>
      </c>
      <c r="K402" s="485">
        <v>0.37804878048780488</v>
      </c>
      <c r="L402" s="486">
        <v>0.9509803921568627</v>
      </c>
      <c r="M402" s="450"/>
    </row>
    <row r="403" spans="1:14" ht="26.25" customHeight="1" x14ac:dyDescent="0.25">
      <c r="B403" s="75" t="s">
        <v>245</v>
      </c>
      <c r="C403" s="72">
        <v>2013</v>
      </c>
      <c r="D403" s="72"/>
      <c r="E403" s="445">
        <v>773</v>
      </c>
      <c r="F403" s="394">
        <v>600</v>
      </c>
      <c r="G403" s="446">
        <v>0.77619663648124193</v>
      </c>
      <c r="H403" s="394">
        <v>48</v>
      </c>
      <c r="I403" s="446">
        <v>6.2095730918499355E-2</v>
      </c>
      <c r="J403" s="394">
        <v>125</v>
      </c>
      <c r="K403" s="446">
        <v>0.16170763260025872</v>
      </c>
      <c r="L403" s="447">
        <v>0.92660550458715596</v>
      </c>
      <c r="M403" s="119"/>
    </row>
    <row r="404" spans="1:14" x14ac:dyDescent="0.25">
      <c r="B404" s="75"/>
      <c r="C404" s="72">
        <v>2014</v>
      </c>
      <c r="D404" s="72"/>
      <c r="E404" s="445">
        <v>862</v>
      </c>
      <c r="F404" s="394">
        <v>616</v>
      </c>
      <c r="G404" s="446">
        <v>0.71461716937354991</v>
      </c>
      <c r="H404" s="394">
        <v>50</v>
      </c>
      <c r="I404" s="446">
        <v>5.8004640371229696E-2</v>
      </c>
      <c r="J404" s="394">
        <v>196</v>
      </c>
      <c r="K404" s="446">
        <v>0.22737819025522041</v>
      </c>
      <c r="L404" s="447">
        <v>0.92647058823529405</v>
      </c>
      <c r="M404" s="119"/>
    </row>
    <row r="405" spans="1:14" x14ac:dyDescent="0.25">
      <c r="B405" s="75"/>
      <c r="C405" s="72">
        <v>2015</v>
      </c>
      <c r="D405" s="72"/>
      <c r="E405" s="445">
        <v>845</v>
      </c>
      <c r="F405" s="394">
        <v>601</v>
      </c>
      <c r="G405" s="446">
        <v>0.71124260355029589</v>
      </c>
      <c r="H405" s="394">
        <v>65</v>
      </c>
      <c r="I405" s="446">
        <v>7.6923076923076927E-2</v>
      </c>
      <c r="J405" s="394">
        <v>179</v>
      </c>
      <c r="K405" s="446">
        <v>0.21183431952662721</v>
      </c>
      <c r="L405" s="447">
        <v>0.90427098674521356</v>
      </c>
      <c r="M405" s="119"/>
    </row>
    <row r="406" spans="1:14" ht="15.6" x14ac:dyDescent="0.25">
      <c r="B406" s="75"/>
      <c r="C406" s="555" t="s">
        <v>233</v>
      </c>
      <c r="D406" s="556"/>
      <c r="E406" s="557">
        <v>1087</v>
      </c>
      <c r="F406" s="558">
        <v>729</v>
      </c>
      <c r="G406" s="559">
        <v>0.67065317387304513</v>
      </c>
      <c r="H406" s="558">
        <v>98</v>
      </c>
      <c r="I406" s="559">
        <v>9.0156393744250232E-2</v>
      </c>
      <c r="J406" s="558">
        <v>260</v>
      </c>
      <c r="K406" s="559">
        <v>0.23919043238270468</v>
      </c>
      <c r="L406" s="560">
        <v>0.883054892601432</v>
      </c>
      <c r="M406" s="119"/>
    </row>
    <row r="407" spans="1:14" x14ac:dyDescent="0.25">
      <c r="B407" s="75"/>
      <c r="C407" s="561" t="s">
        <v>282</v>
      </c>
      <c r="D407" s="562"/>
      <c r="E407" s="563">
        <v>894</v>
      </c>
      <c r="F407" s="564">
        <v>698</v>
      </c>
      <c r="G407" s="565">
        <v>0.78076062639821031</v>
      </c>
      <c r="H407" s="564">
        <v>18</v>
      </c>
      <c r="I407" s="565">
        <v>2.0134228187919462E-2</v>
      </c>
      <c r="J407" s="564">
        <v>178</v>
      </c>
      <c r="K407" s="565">
        <v>0.19910514541387025</v>
      </c>
      <c r="L407" s="566">
        <v>0.97486033519553073</v>
      </c>
      <c r="M407" s="119"/>
    </row>
    <row r="408" spans="1:14" ht="26.25" customHeight="1" x14ac:dyDescent="0.25">
      <c r="B408" s="75"/>
      <c r="C408" s="405">
        <v>2014</v>
      </c>
      <c r="D408" s="472" t="s">
        <v>7</v>
      </c>
      <c r="E408" s="445">
        <v>204</v>
      </c>
      <c r="F408" s="394">
        <v>144</v>
      </c>
      <c r="G408" s="446">
        <v>0.70588235294117652</v>
      </c>
      <c r="H408" s="394">
        <v>15</v>
      </c>
      <c r="I408" s="446">
        <v>7.3529411764705885E-2</v>
      </c>
      <c r="J408" s="394">
        <v>45</v>
      </c>
      <c r="K408" s="446">
        <v>0.22058823529411764</v>
      </c>
      <c r="L408" s="447">
        <v>0.90740740740740744</v>
      </c>
      <c r="M408" s="119"/>
    </row>
    <row r="409" spans="1:14" x14ac:dyDescent="0.25">
      <c r="B409" s="75"/>
      <c r="C409" s="405"/>
      <c r="D409" s="472" t="s">
        <v>4</v>
      </c>
      <c r="E409" s="445">
        <v>213</v>
      </c>
      <c r="F409" s="394">
        <v>170</v>
      </c>
      <c r="G409" s="446">
        <v>0.7981220657276995</v>
      </c>
      <c r="H409" s="394">
        <v>7</v>
      </c>
      <c r="I409" s="446">
        <v>3.2863849765258218E-2</v>
      </c>
      <c r="J409" s="394">
        <v>36</v>
      </c>
      <c r="K409" s="446">
        <v>0.16901408450704225</v>
      </c>
      <c r="L409" s="447">
        <v>0.96111111111111114</v>
      </c>
      <c r="M409" s="119"/>
    </row>
    <row r="410" spans="1:14" x14ac:dyDescent="0.25">
      <c r="B410" s="75"/>
      <c r="C410" s="405"/>
      <c r="D410" s="472" t="s">
        <v>5</v>
      </c>
      <c r="E410" s="445">
        <v>222</v>
      </c>
      <c r="F410" s="394">
        <v>143</v>
      </c>
      <c r="G410" s="446">
        <v>0.64414414414414412</v>
      </c>
      <c r="H410" s="394">
        <v>16</v>
      </c>
      <c r="I410" s="446">
        <v>7.2072072072072071E-2</v>
      </c>
      <c r="J410" s="394">
        <v>63</v>
      </c>
      <c r="K410" s="446">
        <v>0.28378378378378377</v>
      </c>
      <c r="L410" s="447">
        <v>0.90184049079754602</v>
      </c>
      <c r="M410" s="119"/>
    </row>
    <row r="411" spans="1:14" x14ac:dyDescent="0.25">
      <c r="B411" s="75"/>
      <c r="C411" s="405"/>
      <c r="D411" s="472" t="s">
        <v>6</v>
      </c>
      <c r="E411" s="445">
        <v>223</v>
      </c>
      <c r="F411" s="394">
        <v>159</v>
      </c>
      <c r="G411" s="446">
        <v>0.71300448430493268</v>
      </c>
      <c r="H411" s="394">
        <v>12</v>
      </c>
      <c r="I411" s="446">
        <v>5.3811659192825115E-2</v>
      </c>
      <c r="J411" s="394">
        <v>52</v>
      </c>
      <c r="K411" s="446">
        <v>0.23318385650224216</v>
      </c>
      <c r="L411" s="447">
        <v>0.93142857142857138</v>
      </c>
      <c r="M411" s="119"/>
    </row>
    <row r="412" spans="1:14" ht="26.25" customHeight="1" x14ac:dyDescent="0.25">
      <c r="A412" s="58"/>
      <c r="B412" s="75"/>
      <c r="C412" s="405">
        <v>2015</v>
      </c>
      <c r="D412" s="444" t="s">
        <v>25</v>
      </c>
      <c r="E412" s="445">
        <v>208</v>
      </c>
      <c r="F412" s="394">
        <v>145</v>
      </c>
      <c r="G412" s="446">
        <v>0.69711538461538458</v>
      </c>
      <c r="H412" s="394">
        <v>19</v>
      </c>
      <c r="I412" s="446">
        <v>9.1346153846153841E-2</v>
      </c>
      <c r="J412" s="394">
        <v>44</v>
      </c>
      <c r="K412" s="446">
        <v>0.21153846153846154</v>
      </c>
      <c r="L412" s="447">
        <v>0.88823529411764712</v>
      </c>
      <c r="M412" s="119"/>
    </row>
    <row r="413" spans="1:14" x14ac:dyDescent="0.25">
      <c r="A413" s="58"/>
      <c r="B413" s="75"/>
      <c r="C413" s="405"/>
      <c r="D413" s="444" t="s">
        <v>73</v>
      </c>
      <c r="E413" s="445">
        <v>212</v>
      </c>
      <c r="F413" s="394">
        <v>152</v>
      </c>
      <c r="G413" s="446">
        <v>0.71698113207547165</v>
      </c>
      <c r="H413" s="394">
        <v>19</v>
      </c>
      <c r="I413" s="446">
        <v>8.9622641509433956E-2</v>
      </c>
      <c r="J413" s="394">
        <v>41</v>
      </c>
      <c r="K413" s="446">
        <v>0.19339622641509435</v>
      </c>
      <c r="L413" s="447">
        <v>0.89080459770114939</v>
      </c>
      <c r="M413" s="119"/>
    </row>
    <row r="414" spans="1:14" x14ac:dyDescent="0.25">
      <c r="A414" s="473"/>
      <c r="B414" s="75"/>
      <c r="C414" s="405"/>
      <c r="D414" s="444" t="s">
        <v>234</v>
      </c>
      <c r="E414" s="445">
        <v>182</v>
      </c>
      <c r="F414" s="394">
        <v>127</v>
      </c>
      <c r="G414" s="446">
        <v>0.69780219780219777</v>
      </c>
      <c r="H414" s="394">
        <v>7</v>
      </c>
      <c r="I414" s="446">
        <v>3.8461538461538464E-2</v>
      </c>
      <c r="J414" s="394">
        <v>48</v>
      </c>
      <c r="K414" s="446">
        <v>0.26373626373626374</v>
      </c>
      <c r="L414" s="447">
        <v>0.94852941176470595</v>
      </c>
      <c r="M414" s="119"/>
    </row>
    <row r="415" spans="1:14" x14ac:dyDescent="0.25">
      <c r="A415" s="473"/>
      <c r="B415" s="75"/>
      <c r="C415" s="405"/>
      <c r="D415" s="444" t="s">
        <v>235</v>
      </c>
      <c r="E415" s="445">
        <v>243</v>
      </c>
      <c r="F415" s="394">
        <v>177</v>
      </c>
      <c r="G415" s="446">
        <v>0.72839506172839508</v>
      </c>
      <c r="H415" s="394">
        <v>20</v>
      </c>
      <c r="I415" s="446">
        <v>8.2304526748971193E-2</v>
      </c>
      <c r="J415" s="394">
        <v>46</v>
      </c>
      <c r="K415" s="446">
        <v>0.18930041152263374</v>
      </c>
      <c r="L415" s="447">
        <v>0.89949748743718583</v>
      </c>
      <c r="M415" s="119"/>
    </row>
    <row r="416" spans="1:14" s="58" customFormat="1" ht="26.25" customHeight="1" x14ac:dyDescent="0.25">
      <c r="B416" s="75"/>
      <c r="C416" s="72">
        <v>2016</v>
      </c>
      <c r="D416" s="444" t="s">
        <v>25</v>
      </c>
      <c r="E416" s="445">
        <v>236</v>
      </c>
      <c r="F416" s="394">
        <v>169</v>
      </c>
      <c r="G416" s="446">
        <v>0.71610169491525422</v>
      </c>
      <c r="H416" s="394">
        <v>21</v>
      </c>
      <c r="I416" s="446">
        <v>8.8983050847457626E-2</v>
      </c>
      <c r="J416" s="394">
        <v>46</v>
      </c>
      <c r="K416" s="446">
        <v>0.19491525423728814</v>
      </c>
      <c r="L416" s="447">
        <v>0.89230769230769225</v>
      </c>
      <c r="M416" s="119"/>
      <c r="N416" s="52"/>
    </row>
    <row r="417" spans="1:18" s="454" customFormat="1" x14ac:dyDescent="0.25">
      <c r="B417" s="460"/>
      <c r="D417" s="444" t="s">
        <v>73</v>
      </c>
      <c r="E417" s="445">
        <v>290</v>
      </c>
      <c r="F417" s="394">
        <v>190</v>
      </c>
      <c r="G417" s="446">
        <v>0.65517241379310343</v>
      </c>
      <c r="H417" s="394">
        <v>28</v>
      </c>
      <c r="I417" s="446">
        <v>9.6551724137931033E-2</v>
      </c>
      <c r="J417" s="394">
        <v>72</v>
      </c>
      <c r="K417" s="446">
        <v>0.24827586206896551</v>
      </c>
      <c r="L417" s="447">
        <v>0.87214611872146119</v>
      </c>
      <c r="M417" s="450"/>
      <c r="N417" s="52"/>
    </row>
    <row r="418" spans="1:18" s="454" customFormat="1" x14ac:dyDescent="0.25">
      <c r="B418" s="460"/>
      <c r="D418" s="444" t="s">
        <v>234</v>
      </c>
      <c r="E418" s="445">
        <v>283</v>
      </c>
      <c r="F418" s="394">
        <v>176</v>
      </c>
      <c r="G418" s="446">
        <v>0.62190812720848054</v>
      </c>
      <c r="H418" s="394">
        <v>31</v>
      </c>
      <c r="I418" s="446">
        <v>0.10954063604240283</v>
      </c>
      <c r="J418" s="394">
        <v>76</v>
      </c>
      <c r="K418" s="446">
        <v>0.26855123674911663</v>
      </c>
      <c r="L418" s="447">
        <v>0.85377358490566035</v>
      </c>
      <c r="M418" s="450"/>
      <c r="N418" s="52"/>
    </row>
    <row r="419" spans="1:18" s="454" customFormat="1" ht="15.6" x14ac:dyDescent="0.25">
      <c r="B419" s="451" t="s">
        <v>236</v>
      </c>
      <c r="C419" s="474"/>
      <c r="D419" s="475" t="s">
        <v>237</v>
      </c>
      <c r="E419" s="476">
        <v>278</v>
      </c>
      <c r="F419" s="477">
        <v>194</v>
      </c>
      <c r="G419" s="478">
        <v>0.69784172661870503</v>
      </c>
      <c r="H419" s="477">
        <v>18</v>
      </c>
      <c r="I419" s="478">
        <v>6.4748201438848921E-2</v>
      </c>
      <c r="J419" s="477">
        <v>66</v>
      </c>
      <c r="K419" s="478">
        <v>0.23741007194244604</v>
      </c>
      <c r="L419" s="479">
        <v>0.91509433962264153</v>
      </c>
      <c r="M419" s="450"/>
    </row>
    <row r="420" spans="1:18" s="454" customFormat="1" ht="26.25" customHeight="1" x14ac:dyDescent="0.25">
      <c r="B420" s="460"/>
      <c r="C420" s="72">
        <v>2017</v>
      </c>
      <c r="D420" s="444" t="s">
        <v>238</v>
      </c>
      <c r="E420" s="445">
        <v>254</v>
      </c>
      <c r="F420" s="541">
        <v>208</v>
      </c>
      <c r="G420" s="446">
        <v>0.81889763779527558</v>
      </c>
      <c r="H420" s="541">
        <v>1</v>
      </c>
      <c r="I420" s="447">
        <v>3.937007874015748E-3</v>
      </c>
      <c r="J420" s="541">
        <v>45</v>
      </c>
      <c r="K420" s="446">
        <v>0.17716535433070865</v>
      </c>
      <c r="L420" s="447">
        <v>0.99521531100478466</v>
      </c>
      <c r="M420" s="450"/>
    </row>
    <row r="421" spans="1:18" s="454" customFormat="1" x14ac:dyDescent="0.25">
      <c r="B421" s="460"/>
      <c r="C421" s="72"/>
      <c r="D421" s="444" t="s">
        <v>284</v>
      </c>
      <c r="E421" s="445">
        <v>241</v>
      </c>
      <c r="F421" s="541">
        <v>193</v>
      </c>
      <c r="G421" s="446">
        <v>0.80082987551867224</v>
      </c>
      <c r="H421" s="541">
        <v>5</v>
      </c>
      <c r="I421" s="446">
        <v>2.0746887966804978E-2</v>
      </c>
      <c r="J421" s="541">
        <v>43</v>
      </c>
      <c r="K421" s="446">
        <v>0.17842323651452283</v>
      </c>
      <c r="L421" s="447">
        <v>0.9747474747474747</v>
      </c>
      <c r="M421" s="450"/>
    </row>
    <row r="422" spans="1:18" s="454" customFormat="1" x14ac:dyDescent="0.25">
      <c r="B422" s="460"/>
      <c r="C422" s="72"/>
      <c r="D422" s="444" t="s">
        <v>283</v>
      </c>
      <c r="E422" s="445">
        <v>273</v>
      </c>
      <c r="F422" s="541">
        <v>202</v>
      </c>
      <c r="G422" s="446">
        <v>0.73992673992673996</v>
      </c>
      <c r="H422" s="541">
        <v>3</v>
      </c>
      <c r="I422" s="446">
        <v>1.098901098901099E-2</v>
      </c>
      <c r="J422" s="541">
        <v>68</v>
      </c>
      <c r="K422" s="446">
        <v>0.24908424908424909</v>
      </c>
      <c r="L422" s="447">
        <v>0.98536585365853657</v>
      </c>
      <c r="M422" s="450"/>
    </row>
    <row r="423" spans="1:18" s="454" customFormat="1" x14ac:dyDescent="0.25">
      <c r="B423" s="460"/>
      <c r="C423" s="72"/>
      <c r="D423" s="444" t="s">
        <v>235</v>
      </c>
      <c r="E423" s="445">
        <v>126</v>
      </c>
      <c r="F423" s="541">
        <v>95</v>
      </c>
      <c r="G423" s="446">
        <v>0.75396825396825395</v>
      </c>
      <c r="H423" s="541">
        <v>9</v>
      </c>
      <c r="I423" s="446">
        <v>7.1428571428571425E-2</v>
      </c>
      <c r="J423" s="541">
        <v>22</v>
      </c>
      <c r="K423" s="446">
        <v>0.17460317460317459</v>
      </c>
      <c r="L423" s="447">
        <v>0.91346153846153844</v>
      </c>
      <c r="M423" s="450"/>
    </row>
    <row r="424" spans="1:18" s="454" customFormat="1" ht="22.8" customHeight="1" x14ac:dyDescent="0.25">
      <c r="B424" s="460"/>
      <c r="C424" s="481">
        <v>2018</v>
      </c>
      <c r="D424" s="482" t="s">
        <v>25</v>
      </c>
      <c r="E424" s="483">
        <v>165</v>
      </c>
      <c r="F424" s="484">
        <v>99</v>
      </c>
      <c r="G424" s="485">
        <v>0.6</v>
      </c>
      <c r="H424" s="484">
        <v>16</v>
      </c>
      <c r="I424" s="485">
        <v>9.696969696969697E-2</v>
      </c>
      <c r="J424" s="484">
        <v>50</v>
      </c>
      <c r="K424" s="485">
        <v>0.30303030303030304</v>
      </c>
      <c r="L424" s="486">
        <v>0.86086956521739133</v>
      </c>
      <c r="M424" s="450"/>
    </row>
    <row r="425" spans="1:18" s="58" customFormat="1" ht="26.25" customHeight="1" x14ac:dyDescent="0.25">
      <c r="A425" s="52"/>
      <c r="B425" s="75" t="s">
        <v>246</v>
      </c>
      <c r="C425" s="72">
        <v>2013</v>
      </c>
      <c r="D425" s="72"/>
      <c r="E425" s="445">
        <v>33</v>
      </c>
      <c r="F425" s="394">
        <v>29</v>
      </c>
      <c r="G425" s="431">
        <v>0.87878787878787878</v>
      </c>
      <c r="H425" s="394">
        <v>0</v>
      </c>
      <c r="I425" s="431" t="s">
        <v>107</v>
      </c>
      <c r="J425" s="394">
        <v>4</v>
      </c>
      <c r="K425" s="431">
        <v>0.12121212121212122</v>
      </c>
      <c r="L425" s="461">
        <v>1</v>
      </c>
      <c r="M425" s="119"/>
    </row>
    <row r="426" spans="1:18" x14ac:dyDescent="0.25">
      <c r="C426" s="72">
        <v>2014</v>
      </c>
      <c r="D426" s="72"/>
      <c r="E426" s="445">
        <v>19</v>
      </c>
      <c r="F426" s="394">
        <v>15</v>
      </c>
      <c r="G426" s="431">
        <v>0.78947368421052633</v>
      </c>
      <c r="H426" s="394">
        <v>0</v>
      </c>
      <c r="I426" s="431" t="s">
        <v>107</v>
      </c>
      <c r="J426" s="394">
        <v>4</v>
      </c>
      <c r="K426" s="431">
        <v>0.21052631578947367</v>
      </c>
      <c r="L426" s="461">
        <v>1</v>
      </c>
      <c r="M426" s="119"/>
      <c r="N426" s="58"/>
    </row>
    <row r="427" spans="1:18" x14ac:dyDescent="0.25">
      <c r="C427" s="72">
        <v>2015</v>
      </c>
      <c r="D427" s="72"/>
      <c r="E427" s="445">
        <v>22</v>
      </c>
      <c r="F427" s="394">
        <v>17</v>
      </c>
      <c r="G427" s="431">
        <v>0.77272727272727271</v>
      </c>
      <c r="H427" s="394">
        <v>2</v>
      </c>
      <c r="I427" s="431">
        <v>9.0909090909090912E-2</v>
      </c>
      <c r="J427" s="394">
        <v>3</v>
      </c>
      <c r="K427" s="431">
        <v>0.13636363636363635</v>
      </c>
      <c r="L427" s="461">
        <v>0.89473684210526316</v>
      </c>
      <c r="M427" s="119"/>
      <c r="N427" s="58"/>
    </row>
    <row r="428" spans="1:18" ht="15.6" x14ac:dyDescent="0.25">
      <c r="C428" s="555" t="s">
        <v>233</v>
      </c>
      <c r="D428" s="556"/>
      <c r="E428" s="557">
        <v>257</v>
      </c>
      <c r="F428" s="558">
        <v>213</v>
      </c>
      <c r="G428" s="559">
        <v>0.8287937743190662</v>
      </c>
      <c r="H428" s="558">
        <v>5</v>
      </c>
      <c r="I428" s="559">
        <v>1.9455252918287938E-2</v>
      </c>
      <c r="J428" s="558">
        <v>39</v>
      </c>
      <c r="K428" s="559">
        <v>0.1517509727626459</v>
      </c>
      <c r="L428" s="560">
        <v>0.97706422018348627</v>
      </c>
      <c r="M428" s="119"/>
      <c r="N428" s="58"/>
    </row>
    <row r="429" spans="1:18" x14ac:dyDescent="0.25">
      <c r="C429" s="561" t="s">
        <v>282</v>
      </c>
      <c r="D429" s="562"/>
      <c r="E429" s="563">
        <v>871</v>
      </c>
      <c r="F429" s="564">
        <v>752</v>
      </c>
      <c r="G429" s="565">
        <v>0.86337543053960963</v>
      </c>
      <c r="H429" s="564">
        <v>1</v>
      </c>
      <c r="I429" s="565">
        <v>1.148105625717566E-3</v>
      </c>
      <c r="J429" s="564">
        <v>118</v>
      </c>
      <c r="K429" s="565">
        <v>0.13547646383467279</v>
      </c>
      <c r="L429" s="566">
        <v>0.99867197875166003</v>
      </c>
      <c r="M429" s="119"/>
      <c r="N429" s="58"/>
    </row>
    <row r="430" spans="1:18" ht="26.25" customHeight="1" x14ac:dyDescent="0.3">
      <c r="B430" s="75"/>
      <c r="C430" s="405">
        <v>2014</v>
      </c>
      <c r="D430" s="472" t="s">
        <v>7</v>
      </c>
      <c r="E430" s="445">
        <v>5</v>
      </c>
      <c r="F430" s="394">
        <v>5</v>
      </c>
      <c r="G430" s="431">
        <v>1</v>
      </c>
      <c r="H430" s="394">
        <v>0</v>
      </c>
      <c r="I430" s="431" t="s">
        <v>107</v>
      </c>
      <c r="J430" s="394">
        <v>0</v>
      </c>
      <c r="K430" s="431" t="s">
        <v>107</v>
      </c>
      <c r="L430" s="461">
        <v>1</v>
      </c>
      <c r="M430" s="119"/>
      <c r="N430" s="58"/>
      <c r="O430" s="492"/>
      <c r="P430" s="492"/>
      <c r="Q430" s="492"/>
      <c r="R430" s="492"/>
    </row>
    <row r="431" spans="1:18" ht="12.75" customHeight="1" x14ac:dyDescent="0.3">
      <c r="B431" s="75"/>
      <c r="C431" s="405"/>
      <c r="D431" s="472" t="s">
        <v>4</v>
      </c>
      <c r="E431" s="445">
        <v>2</v>
      </c>
      <c r="F431" s="394">
        <v>2</v>
      </c>
      <c r="G431" s="431">
        <v>1</v>
      </c>
      <c r="H431" s="394">
        <v>0</v>
      </c>
      <c r="I431" s="431" t="s">
        <v>107</v>
      </c>
      <c r="J431" s="394">
        <v>0</v>
      </c>
      <c r="K431" s="431" t="s">
        <v>107</v>
      </c>
      <c r="L431" s="461">
        <v>1</v>
      </c>
      <c r="M431" s="119"/>
      <c r="N431" s="58"/>
      <c r="O431" s="492"/>
      <c r="P431" s="492"/>
      <c r="Q431" s="492"/>
      <c r="R431" s="492"/>
    </row>
    <row r="432" spans="1:18" ht="12.75" customHeight="1" x14ac:dyDescent="0.3">
      <c r="B432" s="75"/>
      <c r="C432" s="405"/>
      <c r="D432" s="472" t="s">
        <v>5</v>
      </c>
      <c r="E432" s="445">
        <v>6</v>
      </c>
      <c r="F432" s="394">
        <v>5</v>
      </c>
      <c r="G432" s="431">
        <v>0.83333333333333337</v>
      </c>
      <c r="H432" s="394">
        <v>0</v>
      </c>
      <c r="I432" s="431" t="s">
        <v>107</v>
      </c>
      <c r="J432" s="394">
        <v>1</v>
      </c>
      <c r="K432" s="431">
        <v>0.16666666666666666</v>
      </c>
      <c r="L432" s="461">
        <v>1</v>
      </c>
      <c r="M432" s="119"/>
      <c r="N432" s="58"/>
      <c r="O432" s="492"/>
      <c r="P432" s="492"/>
      <c r="Q432" s="492"/>
      <c r="R432" s="492"/>
    </row>
    <row r="433" spans="1:18" ht="12.75" customHeight="1" x14ac:dyDescent="0.3">
      <c r="B433" s="75"/>
      <c r="C433" s="405"/>
      <c r="D433" s="472" t="s">
        <v>6</v>
      </c>
      <c r="E433" s="445">
        <v>6</v>
      </c>
      <c r="F433" s="394">
        <v>3</v>
      </c>
      <c r="G433" s="431">
        <v>0.5</v>
      </c>
      <c r="H433" s="394">
        <v>0</v>
      </c>
      <c r="I433" s="431" t="s">
        <v>107</v>
      </c>
      <c r="J433" s="394">
        <v>3</v>
      </c>
      <c r="K433" s="431">
        <v>0.5</v>
      </c>
      <c r="L433" s="461">
        <v>1</v>
      </c>
      <c r="M433" s="119"/>
      <c r="N433" s="58"/>
      <c r="O433" s="492"/>
      <c r="P433" s="492"/>
      <c r="Q433" s="492"/>
      <c r="R433" s="492"/>
    </row>
    <row r="434" spans="1:18" s="58" customFormat="1" ht="26.25" customHeight="1" x14ac:dyDescent="0.3">
      <c r="B434" s="75"/>
      <c r="C434" s="72">
        <v>2015</v>
      </c>
      <c r="D434" s="444" t="s">
        <v>25</v>
      </c>
      <c r="E434" s="445">
        <v>5</v>
      </c>
      <c r="F434" s="394">
        <v>4</v>
      </c>
      <c r="G434" s="431">
        <v>0.8</v>
      </c>
      <c r="H434" s="394">
        <v>1</v>
      </c>
      <c r="I434" s="431">
        <v>0.2</v>
      </c>
      <c r="J434" s="394">
        <v>0</v>
      </c>
      <c r="K434" s="431" t="s">
        <v>107</v>
      </c>
      <c r="L434" s="461">
        <v>0.8</v>
      </c>
      <c r="M434" s="119"/>
      <c r="O434" s="492"/>
      <c r="P434" s="492"/>
      <c r="Q434" s="492"/>
      <c r="R434" s="492"/>
    </row>
    <row r="435" spans="1:18" s="58" customFormat="1" x14ac:dyDescent="0.25">
      <c r="B435" s="75"/>
      <c r="C435" s="72"/>
      <c r="D435" s="444" t="s">
        <v>73</v>
      </c>
      <c r="E435" s="445">
        <v>8</v>
      </c>
      <c r="F435" s="394">
        <v>5</v>
      </c>
      <c r="G435" s="431">
        <v>0.625</v>
      </c>
      <c r="H435" s="394">
        <v>0</v>
      </c>
      <c r="I435" s="431" t="s">
        <v>107</v>
      </c>
      <c r="J435" s="394">
        <v>3</v>
      </c>
      <c r="K435" s="431">
        <v>0.375</v>
      </c>
      <c r="L435" s="461">
        <v>1</v>
      </c>
      <c r="M435" s="119"/>
    </row>
    <row r="436" spans="1:18" s="58" customFormat="1" x14ac:dyDescent="0.25">
      <c r="A436" s="473"/>
      <c r="B436" s="75"/>
      <c r="C436" s="72"/>
      <c r="D436" s="444" t="s">
        <v>234</v>
      </c>
      <c r="E436" s="445">
        <v>9</v>
      </c>
      <c r="F436" s="394">
        <v>8</v>
      </c>
      <c r="G436" s="431">
        <v>0.88888888888888884</v>
      </c>
      <c r="H436" s="394">
        <v>1</v>
      </c>
      <c r="I436" s="431">
        <v>0.1111111111111111</v>
      </c>
      <c r="J436" s="394">
        <v>0</v>
      </c>
      <c r="K436" s="431" t="s">
        <v>107</v>
      </c>
      <c r="L436" s="461">
        <v>0.88888888888888884</v>
      </c>
      <c r="M436" s="119"/>
    </row>
    <row r="437" spans="1:18" s="58" customFormat="1" x14ac:dyDescent="0.25">
      <c r="A437" s="473"/>
      <c r="B437" s="75"/>
      <c r="C437" s="72"/>
      <c r="D437" s="444" t="s">
        <v>235</v>
      </c>
      <c r="E437" s="445">
        <v>0</v>
      </c>
      <c r="F437" s="394">
        <v>0</v>
      </c>
      <c r="G437" s="431" t="s">
        <v>107</v>
      </c>
      <c r="H437" s="394">
        <v>0</v>
      </c>
      <c r="I437" s="431" t="s">
        <v>107</v>
      </c>
      <c r="J437" s="394">
        <v>0</v>
      </c>
      <c r="K437" s="431" t="s">
        <v>107</v>
      </c>
      <c r="L437" s="493" t="s">
        <v>107</v>
      </c>
      <c r="M437" s="119"/>
    </row>
    <row r="438" spans="1:18" s="58" customFormat="1" ht="26.25" customHeight="1" x14ac:dyDescent="0.25">
      <c r="A438" s="473"/>
      <c r="B438" s="75"/>
      <c r="C438" s="72">
        <v>2016</v>
      </c>
      <c r="D438" s="444" t="s">
        <v>25</v>
      </c>
      <c r="E438" s="445">
        <v>0</v>
      </c>
      <c r="F438" s="394">
        <v>0</v>
      </c>
      <c r="G438" s="431" t="s">
        <v>107</v>
      </c>
      <c r="H438" s="394">
        <v>0</v>
      </c>
      <c r="I438" s="431" t="s">
        <v>107</v>
      </c>
      <c r="J438" s="394">
        <v>0</v>
      </c>
      <c r="K438" s="431" t="s">
        <v>107</v>
      </c>
      <c r="L438" s="493" t="s">
        <v>107</v>
      </c>
      <c r="M438" s="119"/>
    </row>
    <row r="439" spans="1:18" s="454" customFormat="1" x14ac:dyDescent="0.25">
      <c r="A439" s="463"/>
      <c r="B439" s="460"/>
      <c r="D439" s="444" t="s">
        <v>73</v>
      </c>
      <c r="E439" s="445">
        <v>0</v>
      </c>
      <c r="F439" s="394">
        <v>0</v>
      </c>
      <c r="G439" s="431" t="s">
        <v>107</v>
      </c>
      <c r="H439" s="394">
        <v>0</v>
      </c>
      <c r="I439" s="431" t="s">
        <v>107</v>
      </c>
      <c r="J439" s="394">
        <v>0</v>
      </c>
      <c r="K439" s="431" t="s">
        <v>107</v>
      </c>
      <c r="L439" s="493" t="s">
        <v>107</v>
      </c>
      <c r="M439" s="450"/>
      <c r="N439" s="58"/>
    </row>
    <row r="440" spans="1:18" s="454" customFormat="1" x14ac:dyDescent="0.25">
      <c r="A440" s="463"/>
      <c r="B440" s="460"/>
      <c r="D440" s="444" t="s">
        <v>234</v>
      </c>
      <c r="E440" s="445">
        <v>0</v>
      </c>
      <c r="F440" s="394">
        <v>0</v>
      </c>
      <c r="G440" s="431" t="s">
        <v>107</v>
      </c>
      <c r="H440" s="394">
        <v>0</v>
      </c>
      <c r="I440" s="431" t="s">
        <v>107</v>
      </c>
      <c r="J440" s="394">
        <v>0</v>
      </c>
      <c r="K440" s="431" t="s">
        <v>107</v>
      </c>
      <c r="L440" s="493" t="s">
        <v>107</v>
      </c>
      <c r="M440" s="450"/>
      <c r="N440" s="58"/>
    </row>
    <row r="441" spans="1:18" s="454" customFormat="1" ht="15.6" x14ac:dyDescent="0.25">
      <c r="A441" s="463"/>
      <c r="B441" s="451" t="s">
        <v>236</v>
      </c>
      <c r="C441" s="474"/>
      <c r="D441" s="475" t="s">
        <v>237</v>
      </c>
      <c r="E441" s="476">
        <v>257</v>
      </c>
      <c r="F441" s="477">
        <v>213</v>
      </c>
      <c r="G441" s="478">
        <v>0.8287937743190662</v>
      </c>
      <c r="H441" s="477">
        <v>5</v>
      </c>
      <c r="I441" s="478">
        <v>1.9455252918287938E-2</v>
      </c>
      <c r="J441" s="477">
        <v>39</v>
      </c>
      <c r="K441" s="478">
        <v>0.1517509727626459</v>
      </c>
      <c r="L441" s="479">
        <v>0.97706422018348627</v>
      </c>
      <c r="M441" s="450"/>
    </row>
    <row r="442" spans="1:18" s="454" customFormat="1" ht="26.25" customHeight="1" x14ac:dyDescent="0.25">
      <c r="A442" s="463"/>
      <c r="B442" s="460"/>
      <c r="C442" s="72">
        <v>2017</v>
      </c>
      <c r="D442" s="444" t="s">
        <v>238</v>
      </c>
      <c r="E442" s="445">
        <v>220</v>
      </c>
      <c r="F442" s="541">
        <v>193</v>
      </c>
      <c r="G442" s="446">
        <v>0.87727272727272732</v>
      </c>
      <c r="H442" s="541">
        <v>0</v>
      </c>
      <c r="I442" s="446" t="s">
        <v>107</v>
      </c>
      <c r="J442" s="541">
        <v>27</v>
      </c>
      <c r="K442" s="446">
        <v>0.12272727272727273</v>
      </c>
      <c r="L442" s="447">
        <v>1</v>
      </c>
      <c r="M442" s="450"/>
    </row>
    <row r="443" spans="1:18" s="454" customFormat="1" x14ac:dyDescent="0.25">
      <c r="A443" s="463"/>
      <c r="B443" s="460"/>
      <c r="C443" s="72"/>
      <c r="D443" s="444" t="s">
        <v>73</v>
      </c>
      <c r="E443" s="445">
        <v>223</v>
      </c>
      <c r="F443" s="541">
        <v>186</v>
      </c>
      <c r="G443" s="446">
        <v>0.8340807174887892</v>
      </c>
      <c r="H443" s="541">
        <v>0</v>
      </c>
      <c r="I443" s="446">
        <v>0</v>
      </c>
      <c r="J443" s="541">
        <v>37</v>
      </c>
      <c r="K443" s="446">
        <v>0.16591928251121077</v>
      </c>
      <c r="L443" s="447">
        <v>1</v>
      </c>
      <c r="M443" s="450"/>
    </row>
    <row r="444" spans="1:18" s="454" customFormat="1" x14ac:dyDescent="0.25">
      <c r="A444" s="463"/>
      <c r="B444" s="460"/>
      <c r="C444" s="72"/>
      <c r="D444" s="444" t="s">
        <v>234</v>
      </c>
      <c r="E444" s="445">
        <v>242</v>
      </c>
      <c r="F444" s="541">
        <v>209</v>
      </c>
      <c r="G444" s="446">
        <v>0.86363636363636365</v>
      </c>
      <c r="H444" s="541">
        <v>0</v>
      </c>
      <c r="I444" s="446">
        <v>0</v>
      </c>
      <c r="J444" s="541">
        <v>33</v>
      </c>
      <c r="K444" s="446">
        <v>0.13636363636363635</v>
      </c>
      <c r="L444" s="447">
        <v>1</v>
      </c>
      <c r="M444" s="450"/>
    </row>
    <row r="445" spans="1:18" s="454" customFormat="1" x14ac:dyDescent="0.25">
      <c r="A445" s="463"/>
      <c r="B445" s="460"/>
      <c r="C445" s="72"/>
      <c r="D445" s="444" t="s">
        <v>235</v>
      </c>
      <c r="E445" s="445">
        <v>186</v>
      </c>
      <c r="F445" s="541">
        <v>164</v>
      </c>
      <c r="G445" s="446">
        <v>0.88172043010752688</v>
      </c>
      <c r="H445" s="541">
        <v>1</v>
      </c>
      <c r="I445" s="446">
        <v>5.3763440860215058E-3</v>
      </c>
      <c r="J445" s="541">
        <v>21</v>
      </c>
      <c r="K445" s="446">
        <v>0.11290322580645161</v>
      </c>
      <c r="L445" s="447">
        <v>0.9939393939393939</v>
      </c>
      <c r="M445" s="450"/>
    </row>
    <row r="446" spans="1:18" s="454" customFormat="1" ht="21.6" customHeight="1" thickBot="1" x14ac:dyDescent="0.3">
      <c r="A446" s="464"/>
      <c r="B446" s="494"/>
      <c r="C446" s="426">
        <v>2018</v>
      </c>
      <c r="D446" s="465" t="s">
        <v>25</v>
      </c>
      <c r="E446" s="466">
        <v>297</v>
      </c>
      <c r="F446" s="467">
        <v>235</v>
      </c>
      <c r="G446" s="495">
        <v>0.7912457912457912</v>
      </c>
      <c r="H446" s="467">
        <v>3</v>
      </c>
      <c r="I446" s="495">
        <v>1.0101010101010102E-2</v>
      </c>
      <c r="J446" s="467">
        <v>59</v>
      </c>
      <c r="K446" s="495">
        <v>0.19865319865319866</v>
      </c>
      <c r="L446" s="496">
        <v>0.98739495798319332</v>
      </c>
      <c r="M446" s="450"/>
    </row>
    <row r="447" spans="1:18" x14ac:dyDescent="0.25">
      <c r="A447" s="58"/>
      <c r="B447" s="75"/>
      <c r="C447" s="58"/>
      <c r="D447" s="58"/>
      <c r="E447" s="391"/>
      <c r="F447" s="391"/>
      <c r="G447" s="391"/>
      <c r="H447" s="391"/>
      <c r="I447" s="391"/>
      <c r="J447" s="391"/>
      <c r="K447" s="391"/>
      <c r="L447" s="468"/>
    </row>
    <row r="448" spans="1:18" x14ac:dyDescent="0.25">
      <c r="A448" s="417" t="s">
        <v>155</v>
      </c>
      <c r="B448" s="417"/>
      <c r="C448" s="419"/>
      <c r="D448" s="419"/>
      <c r="E448" s="469"/>
      <c r="F448" s="469"/>
      <c r="G448" s="469"/>
      <c r="H448" s="469"/>
      <c r="I448" s="469"/>
      <c r="J448" s="469"/>
      <c r="K448" s="469"/>
      <c r="L448" s="470"/>
    </row>
    <row r="449" spans="1:12" x14ac:dyDescent="0.25">
      <c r="A449" s="471" t="s">
        <v>12</v>
      </c>
      <c r="B449" s="420"/>
      <c r="C449" s="419"/>
      <c r="D449" s="419"/>
      <c r="E449" s="419"/>
      <c r="F449" s="419"/>
      <c r="G449" s="419"/>
      <c r="H449" s="419"/>
      <c r="I449" s="419"/>
      <c r="J449" s="419"/>
      <c r="K449" s="419"/>
      <c r="L449" s="419"/>
    </row>
    <row r="450" spans="1:12" ht="17.25" customHeight="1" x14ac:dyDescent="0.25">
      <c r="A450" s="573" t="s">
        <v>60</v>
      </c>
      <c r="B450" s="573"/>
      <c r="C450" s="573"/>
      <c r="D450" s="573"/>
      <c r="E450" s="573"/>
      <c r="F450" s="573"/>
      <c r="G450" s="573"/>
      <c r="H450" s="573"/>
      <c r="I450" s="573"/>
      <c r="J450" s="573"/>
      <c r="K450" s="573"/>
      <c r="L450" s="573"/>
    </row>
    <row r="451" spans="1:12" x14ac:dyDescent="0.25">
      <c r="A451" s="573" t="s">
        <v>239</v>
      </c>
      <c r="B451" s="573"/>
      <c r="C451" s="573"/>
      <c r="D451" s="573"/>
      <c r="E451" s="573"/>
      <c r="F451" s="573"/>
      <c r="G451" s="573"/>
      <c r="H451" s="573"/>
      <c r="I451" s="573"/>
      <c r="J451" s="573"/>
      <c r="K451" s="573"/>
      <c r="L451" s="573"/>
    </row>
    <row r="452" spans="1:12" x14ac:dyDescent="0.25">
      <c r="A452" s="573" t="s">
        <v>230</v>
      </c>
      <c r="B452" s="573"/>
      <c r="C452" s="573"/>
      <c r="D452" s="573"/>
      <c r="E452" s="573"/>
      <c r="F452" s="573"/>
      <c r="G452" s="573"/>
      <c r="H452" s="573"/>
      <c r="I452" s="573"/>
      <c r="J452" s="573"/>
      <c r="K452" s="573"/>
      <c r="L452" s="573"/>
    </row>
    <row r="453" spans="1:12" x14ac:dyDescent="0.25">
      <c r="A453" s="574" t="s">
        <v>240</v>
      </c>
      <c r="B453" s="574"/>
      <c r="C453" s="574"/>
      <c r="D453" s="574"/>
      <c r="E453" s="574"/>
      <c r="F453" s="574"/>
      <c r="G453" s="574"/>
      <c r="H453" s="574"/>
      <c r="I453" s="574"/>
      <c r="J453" s="574"/>
      <c r="K453" s="574"/>
      <c r="L453" s="574"/>
    </row>
    <row r="454" spans="1:12" x14ac:dyDescent="0.25">
      <c r="A454" s="573" t="s">
        <v>241</v>
      </c>
      <c r="B454" s="573"/>
      <c r="C454" s="573"/>
      <c r="D454" s="573"/>
      <c r="E454" s="573"/>
      <c r="F454" s="573"/>
      <c r="G454" s="573"/>
      <c r="H454" s="573"/>
      <c r="I454" s="573"/>
      <c r="J454" s="573"/>
      <c r="K454" s="573"/>
      <c r="L454" s="573"/>
    </row>
    <row r="455" spans="1:12" ht="23.4" customHeight="1" x14ac:dyDescent="0.25">
      <c r="A455" s="573" t="s">
        <v>242</v>
      </c>
      <c r="B455" s="573"/>
      <c r="C455" s="573"/>
      <c r="D455" s="573"/>
      <c r="E455" s="573"/>
      <c r="F455" s="573"/>
      <c r="G455" s="573"/>
      <c r="H455" s="573"/>
      <c r="I455" s="573"/>
      <c r="J455" s="573"/>
      <c r="K455" s="573"/>
      <c r="L455" s="573"/>
    </row>
    <row r="456" spans="1:12" ht="24.75" customHeight="1" x14ac:dyDescent="0.25">
      <c r="A456" s="573" t="s">
        <v>268</v>
      </c>
      <c r="B456" s="573"/>
      <c r="C456" s="573"/>
      <c r="D456" s="573"/>
      <c r="E456" s="573"/>
      <c r="F456" s="573"/>
      <c r="G456" s="573"/>
      <c r="H456" s="573"/>
      <c r="I456" s="573"/>
      <c r="J456" s="573"/>
      <c r="K456" s="573"/>
      <c r="L456" s="573"/>
    </row>
    <row r="457" spans="1:12" ht="12.75" customHeight="1" x14ac:dyDescent="0.25">
      <c r="A457" s="573" t="s">
        <v>267</v>
      </c>
      <c r="B457" s="573"/>
      <c r="C457" s="573"/>
      <c r="D457" s="573"/>
      <c r="E457" s="573"/>
      <c r="F457" s="573"/>
      <c r="G457" s="573"/>
      <c r="H457" s="573"/>
      <c r="I457" s="573"/>
      <c r="J457" s="573"/>
      <c r="K457" s="573"/>
      <c r="L457" s="573"/>
    </row>
    <row r="458" spans="1:12" ht="24.75" customHeight="1" x14ac:dyDescent="0.25">
      <c r="A458" s="573" t="s">
        <v>250</v>
      </c>
      <c r="B458" s="573"/>
      <c r="C458" s="573"/>
      <c r="D458" s="573"/>
      <c r="E458" s="573"/>
      <c r="F458" s="573"/>
      <c r="G458" s="573"/>
      <c r="H458" s="573"/>
      <c r="I458" s="573"/>
      <c r="J458" s="573"/>
      <c r="K458" s="573"/>
      <c r="L458" s="573"/>
    </row>
    <row r="459" spans="1:12" x14ac:dyDescent="0.25">
      <c r="A459" s="573" t="s">
        <v>251</v>
      </c>
      <c r="B459" s="573"/>
      <c r="C459" s="573"/>
      <c r="D459" s="573"/>
      <c r="E459" s="573"/>
      <c r="F459" s="573"/>
      <c r="G459" s="573"/>
      <c r="H459" s="573"/>
      <c r="I459" s="573"/>
      <c r="J459" s="573"/>
      <c r="K459" s="573"/>
      <c r="L459" s="573"/>
    </row>
    <row r="460" spans="1:12" ht="24.75" customHeight="1" x14ac:dyDescent="0.25">
      <c r="A460" s="573" t="s">
        <v>264</v>
      </c>
      <c r="B460" s="573"/>
      <c r="C460" s="573"/>
      <c r="D460" s="573"/>
      <c r="E460" s="573"/>
      <c r="F460" s="573"/>
      <c r="G460" s="573"/>
      <c r="H460" s="573"/>
      <c r="I460" s="573"/>
      <c r="J460" s="573"/>
      <c r="K460" s="573"/>
      <c r="L460" s="573"/>
    </row>
    <row r="461" spans="1:12" ht="34.799999999999997" customHeight="1" x14ac:dyDescent="0.25">
      <c r="A461" s="573" t="s">
        <v>272</v>
      </c>
      <c r="B461" s="573"/>
      <c r="C461" s="573"/>
      <c r="D461" s="573"/>
      <c r="E461" s="573"/>
      <c r="F461" s="573"/>
      <c r="G461" s="573"/>
      <c r="H461" s="573"/>
      <c r="I461" s="573"/>
      <c r="J461" s="573"/>
      <c r="K461" s="573"/>
      <c r="L461" s="573"/>
    </row>
    <row r="462" spans="1:12" x14ac:dyDescent="0.25">
      <c r="A462" s="573" t="s">
        <v>285</v>
      </c>
      <c r="B462" s="573"/>
      <c r="C462" s="573"/>
      <c r="D462" s="573"/>
      <c r="E462" s="573"/>
      <c r="F462" s="573"/>
      <c r="G462" s="573"/>
      <c r="H462" s="573"/>
      <c r="I462" s="573"/>
      <c r="J462" s="573"/>
      <c r="K462" s="573"/>
      <c r="L462" s="573"/>
    </row>
    <row r="463" spans="1:12" ht="25.5" customHeight="1" x14ac:dyDescent="0.25">
      <c r="A463" s="575" t="s">
        <v>261</v>
      </c>
      <c r="B463" s="575"/>
      <c r="C463" s="575"/>
      <c r="D463" s="575"/>
      <c r="E463" s="575"/>
      <c r="F463" s="575"/>
      <c r="G463" s="575"/>
      <c r="H463" s="575"/>
      <c r="I463" s="575"/>
      <c r="J463" s="575"/>
      <c r="K463" s="575"/>
      <c r="L463" s="575"/>
    </row>
    <row r="464" spans="1:12" s="405" customFormat="1" ht="23.4" customHeight="1" x14ac:dyDescent="0.25">
      <c r="A464" s="573" t="s">
        <v>275</v>
      </c>
      <c r="B464" s="574"/>
      <c r="C464" s="574"/>
      <c r="D464" s="574"/>
      <c r="E464" s="574"/>
      <c r="F464" s="574"/>
      <c r="G464" s="574"/>
      <c r="H464" s="574"/>
      <c r="I464" s="574"/>
      <c r="J464" s="574"/>
      <c r="K464" s="574"/>
      <c r="L464" s="574"/>
    </row>
  </sheetData>
  <mergeCells count="25">
    <mergeCell ref="A453:L453"/>
    <mergeCell ref="A456:L456"/>
    <mergeCell ref="A451:L451"/>
    <mergeCell ref="A4:A6"/>
    <mergeCell ref="B4:B6"/>
    <mergeCell ref="C4:C6"/>
    <mergeCell ref="D4:D6"/>
    <mergeCell ref="E4:E6"/>
    <mergeCell ref="F4:K4"/>
    <mergeCell ref="L4:L6"/>
    <mergeCell ref="F5:G5"/>
    <mergeCell ref="H5:I5"/>
    <mergeCell ref="J5:K5"/>
    <mergeCell ref="A450:L450"/>
    <mergeCell ref="A452:L452"/>
    <mergeCell ref="A454:L454"/>
    <mergeCell ref="A455:L455"/>
    <mergeCell ref="A457:L457"/>
    <mergeCell ref="A458:L458"/>
    <mergeCell ref="A464:L464"/>
    <mergeCell ref="A460:L460"/>
    <mergeCell ref="A461:L461"/>
    <mergeCell ref="A462:L462"/>
    <mergeCell ref="A463:L463"/>
    <mergeCell ref="A459:L459"/>
  </mergeCells>
  <hyperlinks>
    <hyperlink ref="L1" location="Index!A1" display="Index"/>
  </hyperlinks>
  <pageMargins left="0.74803149606299213" right="0.74803149606299213" top="0.98425196850393704" bottom="0.98425196850393704" header="0.51181102362204722" footer="0.51181102362204722"/>
  <pageSetup paperSize="9" scale="74" fitToHeight="0" orientation="landscape" r:id="rId1"/>
  <headerFooter alignWithMargins="0">
    <oddHeader>&amp;COFFICIAL - SENSITIVE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72"/>
  <sheetViews>
    <sheetView showGridLines="0" zoomScale="70" zoomScaleNormal="70" workbookViewId="0">
      <pane xSplit="4" ySplit="6" topLeftCell="E7" activePane="bottomRight" state="frozen"/>
      <selection pane="topRight" activeCell="E1" sqref="E1"/>
      <selection pane="bottomLeft" activeCell="A7" sqref="A7"/>
      <selection pane="bottomRight" sqref="A1:R1"/>
    </sheetView>
  </sheetViews>
  <sheetFormatPr defaultColWidth="9.109375" defaultRowHeight="13.2" x14ac:dyDescent="0.25"/>
  <cols>
    <col min="1" max="1" width="26.88671875" style="52" customWidth="1"/>
    <col min="2" max="2" width="18.88671875" style="52" customWidth="1"/>
    <col min="3" max="3" width="9.109375" style="52" customWidth="1"/>
    <col min="4" max="4" width="9.44140625" style="52" customWidth="1"/>
    <col min="5" max="6" width="12.6640625" style="52" customWidth="1"/>
    <col min="7" max="7" width="13.109375" style="52" customWidth="1"/>
    <col min="8" max="8" width="12.6640625" style="52" customWidth="1"/>
    <col min="9" max="9" width="13.44140625" style="52" customWidth="1"/>
    <col min="10" max="10" width="12.6640625" style="52" customWidth="1"/>
    <col min="11" max="11" width="13.109375" style="52" bestFit="1" customWidth="1"/>
    <col min="12" max="12" width="12.6640625" style="52" customWidth="1"/>
    <col min="13" max="13" width="13.109375" style="52" bestFit="1" customWidth="1"/>
    <col min="14" max="14" width="12.6640625" style="52" customWidth="1"/>
    <col min="15" max="15" width="13.109375" style="52" bestFit="1" customWidth="1"/>
    <col min="16" max="16" width="12.6640625" style="52" customWidth="1"/>
    <col min="17" max="17" width="13.109375" style="52" bestFit="1" customWidth="1"/>
    <col min="18" max="18" width="12.6640625" style="52" customWidth="1"/>
    <col min="19" max="19" width="13.109375" style="52" bestFit="1" customWidth="1"/>
    <col min="20" max="21" width="13.109375" style="58" customWidth="1"/>
    <col min="22" max="22" width="13.6640625" style="398" customWidth="1"/>
    <col min="23" max="24" width="9.109375" style="52"/>
    <col min="25" max="25" width="16.33203125" style="52" customWidth="1"/>
    <col min="26" max="16384" width="9.109375" style="52"/>
  </cols>
  <sheetData>
    <row r="1" spans="1:25" x14ac:dyDescent="0.25">
      <c r="A1" s="591" t="s">
        <v>253</v>
      </c>
      <c r="B1" s="592"/>
      <c r="C1" s="592"/>
      <c r="D1" s="592"/>
      <c r="E1" s="592"/>
      <c r="F1" s="592"/>
      <c r="G1" s="592"/>
      <c r="H1" s="592"/>
      <c r="I1" s="592"/>
      <c r="J1" s="592"/>
      <c r="K1" s="592"/>
      <c r="L1" s="592"/>
      <c r="M1" s="592"/>
      <c r="N1" s="592"/>
      <c r="O1" s="592"/>
      <c r="P1" s="592"/>
      <c r="Q1" s="592"/>
      <c r="R1" s="592"/>
      <c r="S1" s="500"/>
      <c r="T1" s="52"/>
      <c r="U1" s="52"/>
      <c r="V1" s="397" t="s">
        <v>189</v>
      </c>
    </row>
    <row r="2" spans="1:25" ht="15.6" x14ac:dyDescent="0.25">
      <c r="A2" s="52" t="s">
        <v>286</v>
      </c>
      <c r="B2" s="441"/>
      <c r="C2" s="51"/>
      <c r="D2" s="51"/>
      <c r="E2" s="51"/>
      <c r="F2" s="51"/>
      <c r="G2" s="51"/>
      <c r="H2" s="51"/>
      <c r="I2" s="51"/>
      <c r="J2" s="51"/>
      <c r="K2" s="51"/>
      <c r="L2" s="51"/>
      <c r="M2" s="51"/>
      <c r="N2" s="51"/>
      <c r="O2" s="51"/>
      <c r="P2" s="51"/>
      <c r="Q2" s="51"/>
      <c r="R2" s="51"/>
      <c r="S2" s="51"/>
      <c r="T2" s="55"/>
      <c r="U2" s="55"/>
    </row>
    <row r="3" spans="1:25" x14ac:dyDescent="0.25">
      <c r="A3" s="442"/>
      <c r="E3" s="58"/>
      <c r="F3" s="58"/>
      <c r="G3" s="58"/>
      <c r="H3" s="58"/>
      <c r="I3" s="58"/>
      <c r="J3" s="58"/>
      <c r="K3" s="58"/>
      <c r="L3" s="58"/>
      <c r="M3" s="58"/>
      <c r="N3" s="58"/>
      <c r="O3" s="58"/>
      <c r="P3" s="58"/>
      <c r="Q3" s="58"/>
      <c r="R3" s="57"/>
      <c r="S3" s="57"/>
      <c r="V3" s="501"/>
    </row>
    <row r="4" spans="1:25" ht="12.75" customHeight="1" x14ac:dyDescent="0.25">
      <c r="A4" s="576" t="s">
        <v>33</v>
      </c>
      <c r="B4" s="579" t="s">
        <v>9</v>
      </c>
      <c r="C4" s="579" t="s">
        <v>254</v>
      </c>
      <c r="D4" s="579" t="s">
        <v>190</v>
      </c>
      <c r="E4" s="586" t="s">
        <v>51</v>
      </c>
      <c r="F4" s="593" t="s">
        <v>15</v>
      </c>
      <c r="G4" s="593"/>
      <c r="H4" s="593"/>
      <c r="I4" s="593"/>
      <c r="J4" s="593"/>
      <c r="K4" s="593"/>
      <c r="L4" s="593"/>
      <c r="M4" s="593"/>
      <c r="N4" s="593"/>
      <c r="O4" s="593"/>
      <c r="P4" s="593"/>
      <c r="Q4" s="593"/>
      <c r="R4" s="593"/>
      <c r="S4" s="593"/>
      <c r="T4" s="593"/>
      <c r="U4" s="593"/>
      <c r="V4" s="586" t="s">
        <v>255</v>
      </c>
    </row>
    <row r="5" spans="1:25" ht="38.25" customHeight="1" x14ac:dyDescent="0.25">
      <c r="A5" s="577"/>
      <c r="B5" s="580"/>
      <c r="C5" s="580"/>
      <c r="D5" s="580"/>
      <c r="E5" s="587"/>
      <c r="F5" s="590" t="s">
        <v>16</v>
      </c>
      <c r="G5" s="590"/>
      <c r="H5" s="590" t="s">
        <v>17</v>
      </c>
      <c r="I5" s="590"/>
      <c r="J5" s="590" t="s">
        <v>0</v>
      </c>
      <c r="K5" s="590"/>
      <c r="L5" s="590" t="s">
        <v>8</v>
      </c>
      <c r="M5" s="590"/>
      <c r="N5" s="590" t="s">
        <v>256</v>
      </c>
      <c r="O5" s="590"/>
      <c r="P5" s="590" t="s">
        <v>19</v>
      </c>
      <c r="Q5" s="590"/>
      <c r="R5" s="590" t="s">
        <v>257</v>
      </c>
      <c r="S5" s="590"/>
      <c r="T5" s="590" t="s">
        <v>18</v>
      </c>
      <c r="U5" s="590"/>
      <c r="V5" s="587"/>
    </row>
    <row r="6" spans="1:25" ht="15" customHeight="1" x14ac:dyDescent="0.25">
      <c r="A6" s="578"/>
      <c r="B6" s="581"/>
      <c r="C6" s="581"/>
      <c r="D6" s="581"/>
      <c r="E6" s="588"/>
      <c r="F6" s="443" t="s">
        <v>196</v>
      </c>
      <c r="G6" s="443" t="s">
        <v>258</v>
      </c>
      <c r="H6" s="443" t="s">
        <v>196</v>
      </c>
      <c r="I6" s="443" t="s">
        <v>232</v>
      </c>
      <c r="J6" s="443" t="s">
        <v>196</v>
      </c>
      <c r="K6" s="443" t="s">
        <v>232</v>
      </c>
      <c r="L6" s="443" t="s">
        <v>196</v>
      </c>
      <c r="M6" s="443" t="s">
        <v>232</v>
      </c>
      <c r="N6" s="443" t="s">
        <v>196</v>
      </c>
      <c r="O6" s="443" t="s">
        <v>232</v>
      </c>
      <c r="P6" s="443" t="s">
        <v>196</v>
      </c>
      <c r="Q6" s="443" t="s">
        <v>232</v>
      </c>
      <c r="R6" s="443" t="s">
        <v>196</v>
      </c>
      <c r="S6" s="443" t="s">
        <v>232</v>
      </c>
      <c r="T6" s="443" t="s">
        <v>196</v>
      </c>
      <c r="U6" s="443" t="s">
        <v>232</v>
      </c>
      <c r="V6" s="588"/>
    </row>
    <row r="7" spans="1:25" x14ac:dyDescent="0.25">
      <c r="A7" s="502" t="s">
        <v>64</v>
      </c>
      <c r="B7" s="75" t="s">
        <v>35</v>
      </c>
      <c r="C7" s="72">
        <v>2013</v>
      </c>
      <c r="D7" s="72"/>
      <c r="E7" s="507">
        <v>6592</v>
      </c>
      <c r="F7" s="541">
        <v>908</v>
      </c>
      <c r="G7" s="446">
        <v>0.13774271844660194</v>
      </c>
      <c r="H7" s="541">
        <v>178</v>
      </c>
      <c r="I7" s="446">
        <v>2.7002427184466018E-2</v>
      </c>
      <c r="J7" s="541">
        <v>851</v>
      </c>
      <c r="K7" s="446">
        <v>0.12909587378640777</v>
      </c>
      <c r="L7" s="541">
        <v>3562</v>
      </c>
      <c r="M7" s="446">
        <v>0.54035194174757284</v>
      </c>
      <c r="N7" s="541" t="s">
        <v>107</v>
      </c>
      <c r="O7" s="541" t="s">
        <v>107</v>
      </c>
      <c r="P7" s="541">
        <v>85</v>
      </c>
      <c r="Q7" s="446">
        <v>1.2894417475728155E-2</v>
      </c>
      <c r="R7" s="541">
        <v>546</v>
      </c>
      <c r="S7" s="446">
        <v>8.2827669902912626E-2</v>
      </c>
      <c r="T7" s="541">
        <v>462</v>
      </c>
      <c r="U7" s="446">
        <v>7.0084951456310676E-2</v>
      </c>
      <c r="V7" s="522">
        <v>4.0624653346973488E-2</v>
      </c>
      <c r="X7" s="503"/>
    </row>
    <row r="8" spans="1:25" ht="12.75" customHeight="1" x14ac:dyDescent="0.25">
      <c r="A8" s="502"/>
      <c r="B8" s="58"/>
      <c r="C8" s="72">
        <v>2014</v>
      </c>
      <c r="D8" s="72"/>
      <c r="E8" s="507">
        <v>2947</v>
      </c>
      <c r="F8" s="541">
        <v>366</v>
      </c>
      <c r="G8" s="446">
        <v>0.12419409569053275</v>
      </c>
      <c r="H8" s="541">
        <v>142</v>
      </c>
      <c r="I8" s="446">
        <v>4.8184594502884287E-2</v>
      </c>
      <c r="J8" s="541">
        <v>820</v>
      </c>
      <c r="K8" s="446">
        <v>0.27824906684764167</v>
      </c>
      <c r="L8" s="541">
        <v>1347</v>
      </c>
      <c r="M8" s="446">
        <v>0.45707499151679676</v>
      </c>
      <c r="N8" s="541" t="s">
        <v>107</v>
      </c>
      <c r="O8" s="541" t="s">
        <v>107</v>
      </c>
      <c r="P8" s="541">
        <v>72</v>
      </c>
      <c r="Q8" s="446">
        <v>2.4431625381744145E-2</v>
      </c>
      <c r="R8" s="541">
        <v>78</v>
      </c>
      <c r="S8" s="446">
        <v>2.6467594163556159E-2</v>
      </c>
      <c r="T8" s="541">
        <v>122</v>
      </c>
      <c r="U8" s="446">
        <v>4.1398031896844247E-2</v>
      </c>
      <c r="V8" s="522">
        <v>1.8349709219063273E-2</v>
      </c>
      <c r="X8" s="503"/>
    </row>
    <row r="9" spans="1:25" ht="12.75" customHeight="1" x14ac:dyDescent="0.25">
      <c r="A9" s="502"/>
      <c r="B9" s="58"/>
      <c r="C9" s="72">
        <v>2015</v>
      </c>
      <c r="D9" s="72"/>
      <c r="E9" s="507">
        <v>2060</v>
      </c>
      <c r="F9" s="541">
        <v>293</v>
      </c>
      <c r="G9" s="446">
        <v>0.14223300970873787</v>
      </c>
      <c r="H9" s="541">
        <v>150</v>
      </c>
      <c r="I9" s="446">
        <v>7.281553398058252E-2</v>
      </c>
      <c r="J9" s="541">
        <v>554</v>
      </c>
      <c r="K9" s="446">
        <v>0.26893203883495148</v>
      </c>
      <c r="L9" s="541">
        <v>620</v>
      </c>
      <c r="M9" s="446">
        <v>0.30097087378640774</v>
      </c>
      <c r="N9" s="541" t="s">
        <v>107</v>
      </c>
      <c r="O9" s="541" t="s">
        <v>107</v>
      </c>
      <c r="P9" s="541">
        <v>58</v>
      </c>
      <c r="Q9" s="446">
        <v>2.8155339805825241E-2</v>
      </c>
      <c r="R9" s="541">
        <v>280</v>
      </c>
      <c r="S9" s="446">
        <v>0.13592233009708737</v>
      </c>
      <c r="T9" s="541">
        <v>105</v>
      </c>
      <c r="U9" s="446">
        <v>5.0970873786407765E-2</v>
      </c>
      <c r="V9" s="522">
        <v>1.3422731330349056E-2</v>
      </c>
      <c r="X9" s="503"/>
    </row>
    <row r="10" spans="1:25" ht="16.2" customHeight="1" x14ac:dyDescent="0.25">
      <c r="A10" s="502"/>
      <c r="B10" s="58"/>
      <c r="C10" s="555" t="s">
        <v>233</v>
      </c>
      <c r="D10" s="556"/>
      <c r="E10" s="569">
        <v>2042</v>
      </c>
      <c r="F10" s="558" t="s">
        <v>249</v>
      </c>
      <c r="G10" s="558" t="s">
        <v>249</v>
      </c>
      <c r="H10" s="558" t="s">
        <v>249</v>
      </c>
      <c r="I10" s="558" t="s">
        <v>249</v>
      </c>
      <c r="J10" s="558" t="s">
        <v>249</v>
      </c>
      <c r="K10" s="558" t="s">
        <v>249</v>
      </c>
      <c r="L10" s="558" t="s">
        <v>249</v>
      </c>
      <c r="M10" s="558" t="s">
        <v>249</v>
      </c>
      <c r="N10" s="558" t="s">
        <v>249</v>
      </c>
      <c r="O10" s="558" t="s">
        <v>249</v>
      </c>
      <c r="P10" s="558" t="s">
        <v>249</v>
      </c>
      <c r="Q10" s="558" t="s">
        <v>249</v>
      </c>
      <c r="R10" s="558" t="s">
        <v>249</v>
      </c>
      <c r="S10" s="558" t="s">
        <v>249</v>
      </c>
      <c r="T10" s="558" t="s">
        <v>249</v>
      </c>
      <c r="U10" s="558" t="s">
        <v>249</v>
      </c>
      <c r="V10" s="559">
        <v>1.3156962172122961E-2</v>
      </c>
      <c r="X10" s="503"/>
    </row>
    <row r="11" spans="1:25" ht="16.2" customHeight="1" x14ac:dyDescent="0.25">
      <c r="A11" s="502"/>
      <c r="B11" s="58"/>
      <c r="C11" s="561" t="s">
        <v>282</v>
      </c>
      <c r="D11" s="562"/>
      <c r="E11" s="570">
        <v>2061</v>
      </c>
      <c r="F11" s="564">
        <v>439</v>
      </c>
      <c r="G11" s="571">
        <v>0.21300339640950994</v>
      </c>
      <c r="H11" s="564">
        <v>145</v>
      </c>
      <c r="I11" s="571">
        <v>7.0354196991751577E-2</v>
      </c>
      <c r="J11" s="564">
        <v>549</v>
      </c>
      <c r="K11" s="571">
        <v>0.26637554585152839</v>
      </c>
      <c r="L11" s="564">
        <v>332</v>
      </c>
      <c r="M11" s="571">
        <v>0.16108685104318293</v>
      </c>
      <c r="N11" s="564">
        <v>196</v>
      </c>
      <c r="O11" s="571">
        <v>9.5099466278505573E-2</v>
      </c>
      <c r="P11" s="564">
        <v>125</v>
      </c>
      <c r="Q11" s="571">
        <v>6.0650169820475497E-2</v>
      </c>
      <c r="R11" s="564">
        <v>151</v>
      </c>
      <c r="S11" s="571">
        <v>7.3265405143134399E-2</v>
      </c>
      <c r="T11" s="564">
        <v>124</v>
      </c>
      <c r="U11" s="571">
        <v>6.0164968461911696E-2</v>
      </c>
      <c r="V11" s="565">
        <v>1.3531346634889996E-2</v>
      </c>
      <c r="X11" s="503"/>
    </row>
    <row r="12" spans="1:25" ht="26.25" customHeight="1" x14ac:dyDescent="0.25">
      <c r="A12" s="502"/>
      <c r="B12" s="58"/>
      <c r="C12" s="72">
        <v>2014</v>
      </c>
      <c r="D12" s="472" t="s">
        <v>7</v>
      </c>
      <c r="E12" s="507">
        <v>981</v>
      </c>
      <c r="F12" s="541">
        <v>115</v>
      </c>
      <c r="G12" s="446">
        <v>0.11722731906218145</v>
      </c>
      <c r="H12" s="541">
        <v>33</v>
      </c>
      <c r="I12" s="446">
        <v>3.3639143730886847E-2</v>
      </c>
      <c r="J12" s="541">
        <v>320</v>
      </c>
      <c r="K12" s="446">
        <v>0.32619775739041795</v>
      </c>
      <c r="L12" s="541">
        <v>438</v>
      </c>
      <c r="M12" s="446">
        <v>0.44648318042813456</v>
      </c>
      <c r="N12" s="541" t="s">
        <v>107</v>
      </c>
      <c r="O12" s="541" t="s">
        <v>107</v>
      </c>
      <c r="P12" s="541">
        <v>15</v>
      </c>
      <c r="Q12" s="446">
        <v>1.5290519877675841E-2</v>
      </c>
      <c r="R12" s="541">
        <v>0</v>
      </c>
      <c r="S12" s="541">
        <v>0</v>
      </c>
      <c r="T12" s="541">
        <v>60</v>
      </c>
      <c r="U12" s="446">
        <v>6.1162079510703363E-2</v>
      </c>
      <c r="V12" s="522">
        <v>2.1732869580628721E-2</v>
      </c>
      <c r="X12" s="503"/>
    </row>
    <row r="13" spans="1:25" ht="12.75" customHeight="1" x14ac:dyDescent="0.25">
      <c r="A13" s="502"/>
      <c r="B13" s="58"/>
      <c r="D13" s="472" t="s">
        <v>4</v>
      </c>
      <c r="E13" s="507">
        <v>700</v>
      </c>
      <c r="F13" s="541">
        <v>98</v>
      </c>
      <c r="G13" s="446">
        <v>0.14000000000000001</v>
      </c>
      <c r="H13" s="541">
        <v>27</v>
      </c>
      <c r="I13" s="446">
        <v>3.8571428571428569E-2</v>
      </c>
      <c r="J13" s="541">
        <v>182</v>
      </c>
      <c r="K13" s="446">
        <v>0.26</v>
      </c>
      <c r="L13" s="541">
        <v>329</v>
      </c>
      <c r="M13" s="446">
        <v>0.47</v>
      </c>
      <c r="N13" s="541" t="s">
        <v>107</v>
      </c>
      <c r="O13" s="541" t="s">
        <v>107</v>
      </c>
      <c r="P13" s="541">
        <v>10</v>
      </c>
      <c r="Q13" s="446">
        <v>1.4285714285714285E-2</v>
      </c>
      <c r="R13" s="541">
        <v>35</v>
      </c>
      <c r="S13" s="446">
        <v>0.05</v>
      </c>
      <c r="T13" s="541">
        <v>19</v>
      </c>
      <c r="U13" s="446">
        <v>2.7142857142857142E-2</v>
      </c>
      <c r="V13" s="522">
        <v>1.7659821383520864E-2</v>
      </c>
      <c r="X13" s="163"/>
    </row>
    <row r="14" spans="1:25" ht="12.75" customHeight="1" x14ac:dyDescent="0.25">
      <c r="A14" s="502"/>
      <c r="B14" s="58"/>
      <c r="D14" s="472" t="s">
        <v>5</v>
      </c>
      <c r="E14" s="507">
        <v>662</v>
      </c>
      <c r="F14" s="541">
        <v>88</v>
      </c>
      <c r="G14" s="446">
        <v>0.13293051359516617</v>
      </c>
      <c r="H14" s="541">
        <v>48</v>
      </c>
      <c r="I14" s="446">
        <v>7.2507552870090641E-2</v>
      </c>
      <c r="J14" s="541">
        <v>158</v>
      </c>
      <c r="K14" s="446">
        <v>0.23867069486404835</v>
      </c>
      <c r="L14" s="541">
        <v>309</v>
      </c>
      <c r="M14" s="446">
        <v>0.46676737160120846</v>
      </c>
      <c r="N14" s="541" t="s">
        <v>107</v>
      </c>
      <c r="O14" s="541" t="s">
        <v>107</v>
      </c>
      <c r="P14" s="541">
        <v>24</v>
      </c>
      <c r="Q14" s="446">
        <v>3.6253776435045321E-2</v>
      </c>
      <c r="R14" s="541">
        <v>10</v>
      </c>
      <c r="S14" s="446">
        <v>1.5105740181268883E-2</v>
      </c>
      <c r="T14" s="541">
        <v>25</v>
      </c>
      <c r="U14" s="446">
        <v>3.7764350453172203E-2</v>
      </c>
      <c r="V14" s="522">
        <v>1.7365756407229611E-2</v>
      </c>
      <c r="X14" s="503"/>
    </row>
    <row r="15" spans="1:25" ht="12.75" customHeight="1" x14ac:dyDescent="0.25">
      <c r="A15" s="502"/>
      <c r="B15" s="58"/>
      <c r="D15" s="472" t="s">
        <v>6</v>
      </c>
      <c r="E15" s="507">
        <v>604</v>
      </c>
      <c r="F15" s="541">
        <v>65</v>
      </c>
      <c r="G15" s="446">
        <v>0.10761589403973509</v>
      </c>
      <c r="H15" s="541">
        <v>34</v>
      </c>
      <c r="I15" s="446">
        <v>5.6291390728476824E-2</v>
      </c>
      <c r="J15" s="541">
        <v>160</v>
      </c>
      <c r="K15" s="446">
        <v>0.26490066225165565</v>
      </c>
      <c r="L15" s="541">
        <v>271</v>
      </c>
      <c r="M15" s="446">
        <v>0.44867549668874174</v>
      </c>
      <c r="N15" s="541" t="s">
        <v>107</v>
      </c>
      <c r="O15" s="541" t="s">
        <v>107</v>
      </c>
      <c r="P15" s="541">
        <v>23</v>
      </c>
      <c r="Q15" s="446">
        <v>3.8079470198675497E-2</v>
      </c>
      <c r="R15" s="541">
        <v>33</v>
      </c>
      <c r="S15" s="446">
        <v>5.4635761589403975E-2</v>
      </c>
      <c r="T15" s="541">
        <v>18</v>
      </c>
      <c r="U15" s="446">
        <v>2.9801324503311258E-2</v>
      </c>
      <c r="V15" s="522">
        <v>1.6019520475281136E-2</v>
      </c>
      <c r="X15" s="421"/>
      <c r="Y15" s="157"/>
    </row>
    <row r="16" spans="1:25" ht="26.25" customHeight="1" x14ac:dyDescent="0.25">
      <c r="A16" s="502"/>
      <c r="B16" s="58"/>
      <c r="C16" s="405">
        <v>2015</v>
      </c>
      <c r="D16" s="444" t="s">
        <v>25</v>
      </c>
      <c r="E16" s="507">
        <v>617</v>
      </c>
      <c r="F16" s="541">
        <v>83</v>
      </c>
      <c r="G16" s="446">
        <v>0.13452188006482982</v>
      </c>
      <c r="H16" s="541">
        <v>54</v>
      </c>
      <c r="I16" s="446">
        <v>8.7520259319286878E-2</v>
      </c>
      <c r="J16" s="541">
        <v>123</v>
      </c>
      <c r="K16" s="446">
        <v>0.19935170178282011</v>
      </c>
      <c r="L16" s="541">
        <v>273</v>
      </c>
      <c r="M16" s="446">
        <v>0.44246353322528365</v>
      </c>
      <c r="N16" s="541" t="s">
        <v>107</v>
      </c>
      <c r="O16" s="541" t="s">
        <v>107</v>
      </c>
      <c r="P16" s="541">
        <v>18</v>
      </c>
      <c r="Q16" s="446">
        <v>2.9173419773095625E-2</v>
      </c>
      <c r="R16" s="541">
        <v>34</v>
      </c>
      <c r="S16" s="446">
        <v>5.5105348460291734E-2</v>
      </c>
      <c r="T16" s="541">
        <v>32</v>
      </c>
      <c r="U16" s="446">
        <v>5.1863857374392218E-2</v>
      </c>
      <c r="V16" s="522">
        <v>1.5446625275385539E-2</v>
      </c>
      <c r="X16" s="163"/>
    </row>
    <row r="17" spans="1:26" ht="12.75" customHeight="1" x14ac:dyDescent="0.25">
      <c r="A17" s="523"/>
      <c r="B17" s="392"/>
      <c r="D17" s="444" t="s">
        <v>73</v>
      </c>
      <c r="E17" s="507">
        <v>583</v>
      </c>
      <c r="F17" s="541">
        <v>75</v>
      </c>
      <c r="G17" s="446">
        <v>0.12864493996569468</v>
      </c>
      <c r="H17" s="541">
        <v>29</v>
      </c>
      <c r="I17" s="446">
        <v>4.974271012006861E-2</v>
      </c>
      <c r="J17" s="541">
        <v>169</v>
      </c>
      <c r="K17" s="446">
        <v>0.28987993138936535</v>
      </c>
      <c r="L17" s="541">
        <v>181</v>
      </c>
      <c r="M17" s="446">
        <v>0.31046312178387653</v>
      </c>
      <c r="N17" s="541" t="s">
        <v>107</v>
      </c>
      <c r="O17" s="541" t="s">
        <v>107</v>
      </c>
      <c r="P17" s="541">
        <v>16</v>
      </c>
      <c r="Q17" s="446">
        <v>2.7444253859348199E-2</v>
      </c>
      <c r="R17" s="541">
        <v>74</v>
      </c>
      <c r="S17" s="446">
        <v>0.12692967409948541</v>
      </c>
      <c r="T17" s="541">
        <v>39</v>
      </c>
      <c r="U17" s="446">
        <v>6.6895368782161235E-2</v>
      </c>
      <c r="V17" s="522">
        <v>1.5104409554899218E-2</v>
      </c>
      <c r="W17" s="350"/>
      <c r="X17" s="503"/>
    </row>
    <row r="18" spans="1:26" ht="12.75" customHeight="1" x14ac:dyDescent="0.25">
      <c r="A18" s="506"/>
      <c r="B18" s="392"/>
      <c r="D18" s="444" t="s">
        <v>234</v>
      </c>
      <c r="E18" s="507">
        <v>429</v>
      </c>
      <c r="F18" s="541">
        <v>68</v>
      </c>
      <c r="G18" s="446">
        <v>0.1585081585081585</v>
      </c>
      <c r="H18" s="541">
        <v>29</v>
      </c>
      <c r="I18" s="446">
        <v>6.75990675990676E-2</v>
      </c>
      <c r="J18" s="541">
        <v>130</v>
      </c>
      <c r="K18" s="446">
        <v>0.30303030303030304</v>
      </c>
      <c r="L18" s="541">
        <v>92</v>
      </c>
      <c r="M18" s="446">
        <v>0.21445221445221446</v>
      </c>
      <c r="N18" s="541" t="s">
        <v>107</v>
      </c>
      <c r="O18" s="541" t="s">
        <v>107</v>
      </c>
      <c r="P18" s="541">
        <v>10</v>
      </c>
      <c r="Q18" s="446">
        <v>2.3310023310023312E-2</v>
      </c>
      <c r="R18" s="541">
        <v>78</v>
      </c>
      <c r="S18" s="446">
        <v>0.18181818181818182</v>
      </c>
      <c r="T18" s="541">
        <v>22</v>
      </c>
      <c r="U18" s="446">
        <v>5.128205128205128E-2</v>
      </c>
      <c r="V18" s="522">
        <v>1.1107371255469541E-2</v>
      </c>
      <c r="W18" s="157"/>
      <c r="X18" s="157"/>
    </row>
    <row r="19" spans="1:26" ht="12.75" customHeight="1" x14ac:dyDescent="0.25">
      <c r="A19" s="506"/>
      <c r="B19" s="392"/>
      <c r="D19" s="444" t="s">
        <v>235</v>
      </c>
      <c r="E19" s="507">
        <v>431</v>
      </c>
      <c r="F19" s="541">
        <v>67</v>
      </c>
      <c r="G19" s="446">
        <v>0.1554524361948956</v>
      </c>
      <c r="H19" s="541">
        <v>38</v>
      </c>
      <c r="I19" s="446">
        <v>8.8167053364269138E-2</v>
      </c>
      <c r="J19" s="541">
        <v>132</v>
      </c>
      <c r="K19" s="446">
        <v>0.30626450116009279</v>
      </c>
      <c r="L19" s="541">
        <v>74</v>
      </c>
      <c r="M19" s="446">
        <v>0.1716937354988399</v>
      </c>
      <c r="N19" s="541" t="s">
        <v>107</v>
      </c>
      <c r="O19" s="541" t="s">
        <v>107</v>
      </c>
      <c r="P19" s="541">
        <v>14</v>
      </c>
      <c r="Q19" s="446">
        <v>3.248259860788863E-2</v>
      </c>
      <c r="R19" s="541">
        <v>94</v>
      </c>
      <c r="S19" s="446">
        <v>0.21809744779582366</v>
      </c>
      <c r="T19" s="541">
        <v>12</v>
      </c>
      <c r="U19" s="446">
        <v>2.7842227378190254E-2</v>
      </c>
      <c r="V19" s="522">
        <v>1.1871316035916931E-2</v>
      </c>
      <c r="W19" s="157"/>
      <c r="X19" s="503"/>
    </row>
    <row r="20" spans="1:26" ht="26.25" customHeight="1" x14ac:dyDescent="0.25">
      <c r="A20" s="506"/>
      <c r="B20" s="392"/>
      <c r="C20" s="405">
        <v>2016</v>
      </c>
      <c r="D20" s="444" t="s">
        <v>25</v>
      </c>
      <c r="E20" s="507">
        <v>442</v>
      </c>
      <c r="F20" s="541">
        <v>49</v>
      </c>
      <c r="G20" s="446">
        <v>0.11085972850678733</v>
      </c>
      <c r="H20" s="541">
        <v>26</v>
      </c>
      <c r="I20" s="446">
        <v>5.8823529411764705E-2</v>
      </c>
      <c r="J20" s="541">
        <v>163</v>
      </c>
      <c r="K20" s="446">
        <v>0.36877828054298645</v>
      </c>
      <c r="L20" s="541">
        <v>82</v>
      </c>
      <c r="M20" s="446">
        <v>0.18552036199095023</v>
      </c>
      <c r="N20" s="541" t="s">
        <v>107</v>
      </c>
      <c r="O20" s="541" t="s">
        <v>107</v>
      </c>
      <c r="P20" s="541">
        <v>12</v>
      </c>
      <c r="Q20" s="446">
        <v>2.7149321266968326E-2</v>
      </c>
      <c r="R20" s="541">
        <v>104</v>
      </c>
      <c r="S20" s="446">
        <v>0.23529411764705882</v>
      </c>
      <c r="T20" s="541">
        <v>6</v>
      </c>
      <c r="U20" s="446">
        <v>1.3574660633484163E-2</v>
      </c>
      <c r="V20" s="522">
        <v>1.1541976759368064E-2</v>
      </c>
      <c r="W20" s="157"/>
      <c r="X20" s="503"/>
    </row>
    <row r="21" spans="1:26" ht="12.75" customHeight="1" x14ac:dyDescent="0.25">
      <c r="A21" s="504"/>
      <c r="B21" s="453"/>
      <c r="D21" s="444" t="s">
        <v>73</v>
      </c>
      <c r="E21" s="507">
        <v>427</v>
      </c>
      <c r="F21" s="541">
        <v>50</v>
      </c>
      <c r="G21" s="446">
        <v>0.117096018735363</v>
      </c>
      <c r="H21" s="541">
        <v>25</v>
      </c>
      <c r="I21" s="446">
        <v>5.8548009367681501E-2</v>
      </c>
      <c r="J21" s="541">
        <v>128</v>
      </c>
      <c r="K21" s="446">
        <v>0.29976580796252927</v>
      </c>
      <c r="L21" s="541">
        <v>115</v>
      </c>
      <c r="M21" s="446">
        <v>0.26932084309133492</v>
      </c>
      <c r="N21" s="541" t="s">
        <v>107</v>
      </c>
      <c r="O21" s="541" t="s">
        <v>107</v>
      </c>
      <c r="P21" s="541">
        <v>12</v>
      </c>
      <c r="Q21" s="446">
        <v>2.8103044496487119E-2</v>
      </c>
      <c r="R21" s="541">
        <v>87</v>
      </c>
      <c r="S21" s="446">
        <v>0.20374707259953162</v>
      </c>
      <c r="T21" s="541">
        <v>10</v>
      </c>
      <c r="U21" s="446">
        <v>2.3419203747072601E-2</v>
      </c>
      <c r="V21" s="522">
        <v>1.1024475885572654E-2</v>
      </c>
      <c r="W21" s="157"/>
      <c r="X21" s="503"/>
    </row>
    <row r="22" spans="1:26" ht="12.75" customHeight="1" x14ac:dyDescent="0.25">
      <c r="A22" s="504"/>
      <c r="B22" s="453"/>
      <c r="D22" s="444" t="s">
        <v>234</v>
      </c>
      <c r="E22" s="507">
        <v>433</v>
      </c>
      <c r="F22" s="541">
        <v>54</v>
      </c>
      <c r="G22" s="446">
        <v>0.12471131639722864</v>
      </c>
      <c r="H22" s="541">
        <v>30</v>
      </c>
      <c r="I22" s="446">
        <v>6.9284064665127015E-2</v>
      </c>
      <c r="J22" s="541">
        <v>109</v>
      </c>
      <c r="K22" s="446">
        <v>0.25173210161662818</v>
      </c>
      <c r="L22" s="541">
        <v>152</v>
      </c>
      <c r="M22" s="446">
        <v>0.3510392609699769</v>
      </c>
      <c r="N22" s="541" t="s">
        <v>107</v>
      </c>
      <c r="O22" s="541" t="s">
        <v>107</v>
      </c>
      <c r="P22" s="541">
        <v>5</v>
      </c>
      <c r="Q22" s="446">
        <v>1.1547344110854504E-2</v>
      </c>
      <c r="R22" s="541">
        <v>78</v>
      </c>
      <c r="S22" s="446">
        <v>0.18013856812933027</v>
      </c>
      <c r="T22" s="541">
        <v>5</v>
      </c>
      <c r="U22" s="446">
        <v>1.1547344110854504E-2</v>
      </c>
      <c r="V22" s="522">
        <v>1.1197889727940415E-2</v>
      </c>
      <c r="W22" s="157"/>
      <c r="X22" s="503"/>
    </row>
    <row r="23" spans="1:26" ht="15" customHeight="1" x14ac:dyDescent="0.25">
      <c r="A23" s="504"/>
      <c r="B23" s="451" t="s">
        <v>236</v>
      </c>
      <c r="C23" s="474"/>
      <c r="D23" s="475" t="s">
        <v>237</v>
      </c>
      <c r="E23" s="476">
        <v>740</v>
      </c>
      <c r="F23" s="477" t="s">
        <v>249</v>
      </c>
      <c r="G23" s="477" t="s">
        <v>249</v>
      </c>
      <c r="H23" s="477" t="s">
        <v>249</v>
      </c>
      <c r="I23" s="477" t="s">
        <v>249</v>
      </c>
      <c r="J23" s="477" t="s">
        <v>249</v>
      </c>
      <c r="K23" s="477" t="s">
        <v>249</v>
      </c>
      <c r="L23" s="477" t="s">
        <v>249</v>
      </c>
      <c r="M23" s="477" t="s">
        <v>249</v>
      </c>
      <c r="N23" s="477" t="s">
        <v>249</v>
      </c>
      <c r="O23" s="477" t="s">
        <v>249</v>
      </c>
      <c r="P23" s="477" t="s">
        <v>249</v>
      </c>
      <c r="Q23" s="477" t="s">
        <v>249</v>
      </c>
      <c r="R23" s="477" t="s">
        <v>249</v>
      </c>
      <c r="S23" s="477" t="s">
        <v>249</v>
      </c>
      <c r="T23" s="477" t="s">
        <v>249</v>
      </c>
      <c r="U23" s="477" t="s">
        <v>249</v>
      </c>
      <c r="V23" s="478">
        <v>1.8730383719752962E-2</v>
      </c>
      <c r="X23" s="505"/>
    </row>
    <row r="24" spans="1:26" ht="26.25" customHeight="1" x14ac:dyDescent="0.25">
      <c r="A24" s="504"/>
      <c r="B24" s="392"/>
      <c r="C24" s="72">
        <v>2017</v>
      </c>
      <c r="D24" s="444" t="s">
        <v>238</v>
      </c>
      <c r="E24" s="445">
        <v>732</v>
      </c>
      <c r="F24" s="541">
        <v>124</v>
      </c>
      <c r="G24" s="446">
        <v>0.16939890710382513</v>
      </c>
      <c r="H24" s="541">
        <v>52</v>
      </c>
      <c r="I24" s="446">
        <v>7.1038251366120214E-2</v>
      </c>
      <c r="J24" s="541">
        <v>167</v>
      </c>
      <c r="K24" s="446">
        <v>0.22814207650273224</v>
      </c>
      <c r="L24" s="541">
        <v>123</v>
      </c>
      <c r="M24" s="446">
        <v>0.16803278688524589</v>
      </c>
      <c r="N24" s="541">
        <v>90</v>
      </c>
      <c r="O24" s="446">
        <v>0.12295081967213115</v>
      </c>
      <c r="P24" s="541">
        <v>57</v>
      </c>
      <c r="Q24" s="446">
        <v>7.7868852459016397E-2</v>
      </c>
      <c r="R24" s="541">
        <v>76</v>
      </c>
      <c r="S24" s="446">
        <v>0.10382513661202186</v>
      </c>
      <c r="T24" s="541">
        <v>43</v>
      </c>
      <c r="U24" s="446">
        <v>5.8743169398907107E-2</v>
      </c>
      <c r="V24" s="446">
        <v>1.8368883312421581E-2</v>
      </c>
      <c r="X24" s="505"/>
    </row>
    <row r="25" spans="1:26" x14ac:dyDescent="0.25">
      <c r="A25" s="504"/>
      <c r="B25" s="392"/>
      <c r="C25" s="72"/>
      <c r="D25" s="444" t="s">
        <v>73</v>
      </c>
      <c r="E25" s="445">
        <v>447</v>
      </c>
      <c r="F25" s="541">
        <v>110</v>
      </c>
      <c r="G25" s="446">
        <v>0.24608501118568232</v>
      </c>
      <c r="H25" s="541">
        <v>35</v>
      </c>
      <c r="I25" s="446">
        <v>7.829977628635347E-2</v>
      </c>
      <c r="J25" s="541">
        <v>135</v>
      </c>
      <c r="K25" s="446">
        <v>0.30201342281879195</v>
      </c>
      <c r="L25" s="541">
        <v>47</v>
      </c>
      <c r="M25" s="446">
        <v>0.10514541387024609</v>
      </c>
      <c r="N25" s="541">
        <v>39</v>
      </c>
      <c r="O25" s="446">
        <v>8.7248322147651006E-2</v>
      </c>
      <c r="P25" s="541">
        <v>28</v>
      </c>
      <c r="Q25" s="446">
        <v>6.2639821029082776E-2</v>
      </c>
      <c r="R25" s="541">
        <v>26</v>
      </c>
      <c r="S25" s="446">
        <v>5.8165548098434001E-2</v>
      </c>
      <c r="T25" s="541">
        <v>27</v>
      </c>
      <c r="U25" s="446">
        <v>6.0402684563758392E-2</v>
      </c>
      <c r="V25" s="446">
        <v>1.1857078437093821E-2</v>
      </c>
      <c r="X25" s="505"/>
    </row>
    <row r="26" spans="1:26" x14ac:dyDescent="0.25">
      <c r="A26" s="504"/>
      <c r="B26" s="392"/>
      <c r="C26" s="72"/>
      <c r="D26" s="444" t="s">
        <v>234</v>
      </c>
      <c r="E26" s="445">
        <v>420</v>
      </c>
      <c r="F26" s="541">
        <v>105</v>
      </c>
      <c r="G26" s="446">
        <v>0.25</v>
      </c>
      <c r="H26" s="541">
        <v>33</v>
      </c>
      <c r="I26" s="446">
        <v>7.857142857142857E-2</v>
      </c>
      <c r="J26" s="541">
        <v>95</v>
      </c>
      <c r="K26" s="446">
        <v>0.22619047619047619</v>
      </c>
      <c r="L26" s="541">
        <v>81</v>
      </c>
      <c r="M26" s="446">
        <v>0.19285714285714287</v>
      </c>
      <c r="N26" s="541">
        <v>28</v>
      </c>
      <c r="O26" s="446">
        <v>6.6666666666666666E-2</v>
      </c>
      <c r="P26" s="541">
        <v>24</v>
      </c>
      <c r="Q26" s="446">
        <v>5.7142857142857141E-2</v>
      </c>
      <c r="R26" s="541">
        <v>20</v>
      </c>
      <c r="S26" s="446">
        <v>4.7619047619047616E-2</v>
      </c>
      <c r="T26" s="541">
        <v>34</v>
      </c>
      <c r="U26" s="446">
        <v>8.0952380952380956E-2</v>
      </c>
      <c r="V26" s="446">
        <v>1.133175048564645E-2</v>
      </c>
      <c r="X26" s="505"/>
    </row>
    <row r="27" spans="1:26" x14ac:dyDescent="0.25">
      <c r="A27" s="504"/>
      <c r="B27" s="392"/>
      <c r="C27" s="72"/>
      <c r="D27" s="444" t="s">
        <v>235</v>
      </c>
      <c r="E27" s="445">
        <v>462</v>
      </c>
      <c r="F27" s="541">
        <v>100</v>
      </c>
      <c r="G27" s="446">
        <v>0.21645021645021645</v>
      </c>
      <c r="H27" s="541">
        <v>25</v>
      </c>
      <c r="I27" s="446">
        <v>5.4112554112554112E-2</v>
      </c>
      <c r="J27" s="541">
        <v>152</v>
      </c>
      <c r="K27" s="446">
        <v>0.32900432900432902</v>
      </c>
      <c r="L27" s="541">
        <v>81</v>
      </c>
      <c r="M27" s="446">
        <v>0.17532467532467533</v>
      </c>
      <c r="N27" s="541">
        <v>39</v>
      </c>
      <c r="O27" s="446">
        <v>8.4415584415584416E-2</v>
      </c>
      <c r="P27" s="541">
        <v>16</v>
      </c>
      <c r="Q27" s="446">
        <v>3.4632034632034632E-2</v>
      </c>
      <c r="R27" s="541">
        <v>29</v>
      </c>
      <c r="S27" s="446">
        <v>6.2770562770562768E-2</v>
      </c>
      <c r="T27" s="541">
        <v>20</v>
      </c>
      <c r="U27" s="446">
        <v>4.3290043290043288E-2</v>
      </c>
      <c r="V27" s="446">
        <v>1.2303922874111162E-2</v>
      </c>
      <c r="X27" s="505"/>
    </row>
    <row r="28" spans="1:26" ht="21.6" customHeight="1" x14ac:dyDescent="0.25">
      <c r="A28" s="504"/>
      <c r="B28" s="392"/>
      <c r="C28" s="481">
        <v>2018</v>
      </c>
      <c r="D28" s="482" t="s">
        <v>25</v>
      </c>
      <c r="E28" s="483">
        <v>393</v>
      </c>
      <c r="F28" s="484">
        <v>90</v>
      </c>
      <c r="G28" s="485">
        <v>0.22900763358778625</v>
      </c>
      <c r="H28" s="484">
        <v>16</v>
      </c>
      <c r="I28" s="485">
        <v>4.0712468193384227E-2</v>
      </c>
      <c r="J28" s="484">
        <v>107</v>
      </c>
      <c r="K28" s="485">
        <v>0.27226463104325699</v>
      </c>
      <c r="L28" s="484">
        <v>80</v>
      </c>
      <c r="M28" s="485">
        <v>0.20356234096692111</v>
      </c>
      <c r="N28" s="484">
        <v>39</v>
      </c>
      <c r="O28" s="485">
        <v>9.9236641221374045E-2</v>
      </c>
      <c r="P28" s="484">
        <v>17</v>
      </c>
      <c r="Q28" s="485">
        <v>4.3256997455470736E-2</v>
      </c>
      <c r="R28" s="484">
        <v>30</v>
      </c>
      <c r="S28" s="485">
        <v>7.6335877862595422E-2</v>
      </c>
      <c r="T28" s="484">
        <v>14</v>
      </c>
      <c r="U28" s="485">
        <v>3.5623409669211195E-2</v>
      </c>
      <c r="V28" s="485">
        <v>9.9287554949219342E-3</v>
      </c>
      <c r="X28" s="505"/>
    </row>
    <row r="29" spans="1:26" ht="26.25" customHeight="1" x14ac:dyDescent="0.25">
      <c r="A29" s="502"/>
      <c r="B29" s="75" t="s">
        <v>243</v>
      </c>
      <c r="C29" s="72">
        <v>2013</v>
      </c>
      <c r="D29" s="72"/>
      <c r="E29" s="507">
        <v>1523</v>
      </c>
      <c r="F29" s="541">
        <v>240</v>
      </c>
      <c r="G29" s="446">
        <v>0.15758371634931057</v>
      </c>
      <c r="H29" s="541">
        <v>44</v>
      </c>
      <c r="I29" s="446">
        <v>2.8890347997373604E-2</v>
      </c>
      <c r="J29" s="541">
        <v>121</v>
      </c>
      <c r="K29" s="446">
        <v>7.9448456992777416E-2</v>
      </c>
      <c r="L29" s="541">
        <v>770</v>
      </c>
      <c r="M29" s="446">
        <v>0.50558108995403805</v>
      </c>
      <c r="N29" s="541" t="s">
        <v>107</v>
      </c>
      <c r="O29" s="541" t="s">
        <v>107</v>
      </c>
      <c r="P29" s="541">
        <v>22</v>
      </c>
      <c r="Q29" s="446">
        <v>1.4445173998686802E-2</v>
      </c>
      <c r="R29" s="541">
        <v>245</v>
      </c>
      <c r="S29" s="446">
        <v>0.16086671043992121</v>
      </c>
      <c r="T29" s="541">
        <v>81</v>
      </c>
      <c r="U29" s="446">
        <v>5.318450426789232E-2</v>
      </c>
      <c r="V29" s="522">
        <v>1.8704099427701227E-2</v>
      </c>
      <c r="W29" s="392"/>
      <c r="X29" s="503"/>
      <c r="Z29" s="421"/>
    </row>
    <row r="30" spans="1:26" ht="12.75" customHeight="1" x14ac:dyDescent="0.25">
      <c r="A30" s="502"/>
      <c r="B30" s="58"/>
      <c r="C30" s="72">
        <v>2014</v>
      </c>
      <c r="D30" s="72"/>
      <c r="E30" s="507">
        <v>728</v>
      </c>
      <c r="F30" s="541">
        <v>120</v>
      </c>
      <c r="G30" s="446">
        <v>0.16483516483516483</v>
      </c>
      <c r="H30" s="541">
        <v>30</v>
      </c>
      <c r="I30" s="446">
        <v>4.1208791208791208E-2</v>
      </c>
      <c r="J30" s="541">
        <v>113</v>
      </c>
      <c r="K30" s="446">
        <v>0.15521978021978022</v>
      </c>
      <c r="L30" s="541">
        <v>368</v>
      </c>
      <c r="M30" s="446">
        <v>0.50549450549450547</v>
      </c>
      <c r="N30" s="541" t="s">
        <v>107</v>
      </c>
      <c r="O30" s="541" t="s">
        <v>107</v>
      </c>
      <c r="P30" s="541">
        <v>28</v>
      </c>
      <c r="Q30" s="446">
        <v>3.8461538461538464E-2</v>
      </c>
      <c r="R30" s="541">
        <v>39</v>
      </c>
      <c r="S30" s="446">
        <v>5.3571428571428568E-2</v>
      </c>
      <c r="T30" s="541">
        <v>30</v>
      </c>
      <c r="U30" s="446">
        <v>4.1208791208791208E-2</v>
      </c>
      <c r="V30" s="522">
        <v>8.2146645302520818E-3</v>
      </c>
      <c r="X30" s="503"/>
    </row>
    <row r="31" spans="1:26" ht="12.75" customHeight="1" x14ac:dyDescent="0.25">
      <c r="A31" s="502"/>
      <c r="B31" s="58"/>
      <c r="C31" s="72">
        <v>2015</v>
      </c>
      <c r="D31" s="72"/>
      <c r="E31" s="507">
        <v>621</v>
      </c>
      <c r="F31" s="541">
        <v>97</v>
      </c>
      <c r="G31" s="446">
        <v>0.15619967793880837</v>
      </c>
      <c r="H31" s="541">
        <v>51</v>
      </c>
      <c r="I31" s="446">
        <v>8.2125603864734303E-2</v>
      </c>
      <c r="J31" s="541">
        <v>81</v>
      </c>
      <c r="K31" s="446">
        <v>0.13043478260869565</v>
      </c>
      <c r="L31" s="541">
        <v>156</v>
      </c>
      <c r="M31" s="446">
        <v>0.25120772946859904</v>
      </c>
      <c r="N31" s="541" t="s">
        <v>107</v>
      </c>
      <c r="O31" s="541" t="s">
        <v>107</v>
      </c>
      <c r="P31" s="541">
        <v>30</v>
      </c>
      <c r="Q31" s="446">
        <v>4.8309178743961352E-2</v>
      </c>
      <c r="R31" s="541">
        <v>176</v>
      </c>
      <c r="S31" s="446">
        <v>0.28341384863123992</v>
      </c>
      <c r="T31" s="541">
        <v>30</v>
      </c>
      <c r="U31" s="446">
        <v>4.8309178743961352E-2</v>
      </c>
      <c r="V31" s="522">
        <v>7.1121800377941932E-3</v>
      </c>
      <c r="X31" s="503"/>
    </row>
    <row r="32" spans="1:26" ht="16.2" customHeight="1" x14ac:dyDescent="0.25">
      <c r="A32" s="502"/>
      <c r="B32" s="58"/>
      <c r="C32" s="555" t="s">
        <v>233</v>
      </c>
      <c r="D32" s="556"/>
      <c r="E32" s="569">
        <v>597</v>
      </c>
      <c r="F32" s="558" t="s">
        <v>249</v>
      </c>
      <c r="G32" s="558" t="s">
        <v>249</v>
      </c>
      <c r="H32" s="558" t="s">
        <v>249</v>
      </c>
      <c r="I32" s="558" t="s">
        <v>249</v>
      </c>
      <c r="J32" s="558" t="s">
        <v>249</v>
      </c>
      <c r="K32" s="558" t="s">
        <v>249</v>
      </c>
      <c r="L32" s="558" t="s">
        <v>249</v>
      </c>
      <c r="M32" s="558" t="s">
        <v>249</v>
      </c>
      <c r="N32" s="558" t="s">
        <v>249</v>
      </c>
      <c r="O32" s="558" t="s">
        <v>249</v>
      </c>
      <c r="P32" s="558" t="s">
        <v>249</v>
      </c>
      <c r="Q32" s="558" t="s">
        <v>249</v>
      </c>
      <c r="R32" s="558" t="s">
        <v>249</v>
      </c>
      <c r="S32" s="558" t="s">
        <v>249</v>
      </c>
      <c r="T32" s="558" t="s">
        <v>249</v>
      </c>
      <c r="U32" s="558" t="s">
        <v>249</v>
      </c>
      <c r="V32" s="559">
        <v>7.6447312819330794E-3</v>
      </c>
      <c r="X32" s="503"/>
    </row>
    <row r="33" spans="1:26" ht="16.2" customHeight="1" x14ac:dyDescent="0.25">
      <c r="A33" s="502"/>
      <c r="B33" s="58"/>
      <c r="C33" s="561" t="s">
        <v>282</v>
      </c>
      <c r="D33" s="562"/>
      <c r="E33" s="570">
        <v>578</v>
      </c>
      <c r="F33" s="564">
        <v>130</v>
      </c>
      <c r="G33" s="571">
        <v>0.22491349480968859</v>
      </c>
      <c r="H33" s="564">
        <v>55</v>
      </c>
      <c r="I33" s="571">
        <v>9.5155709342560554E-2</v>
      </c>
      <c r="J33" s="564">
        <v>105</v>
      </c>
      <c r="K33" s="571">
        <v>0.18166089965397925</v>
      </c>
      <c r="L33" s="564">
        <v>74</v>
      </c>
      <c r="M33" s="571">
        <v>0.12802768166089964</v>
      </c>
      <c r="N33" s="564">
        <v>76</v>
      </c>
      <c r="O33" s="571">
        <v>0.13148788927335639</v>
      </c>
      <c r="P33" s="564">
        <v>46</v>
      </c>
      <c r="Q33" s="571">
        <v>7.9584775086505188E-2</v>
      </c>
      <c r="R33" s="564">
        <v>55</v>
      </c>
      <c r="S33" s="571">
        <v>9.5155709342560554E-2</v>
      </c>
      <c r="T33" s="564">
        <v>37</v>
      </c>
      <c r="U33" s="571">
        <v>6.4013840830449822E-2</v>
      </c>
      <c r="V33" s="565">
        <v>8.6481633874466966E-3</v>
      </c>
      <c r="X33" s="503"/>
    </row>
    <row r="34" spans="1:26" ht="26.25" customHeight="1" x14ac:dyDescent="0.25">
      <c r="A34" s="502"/>
      <c r="B34" s="58"/>
      <c r="C34" s="72">
        <v>2014</v>
      </c>
      <c r="D34" s="472" t="s">
        <v>7</v>
      </c>
      <c r="E34" s="507">
        <v>186</v>
      </c>
      <c r="F34" s="541">
        <v>25</v>
      </c>
      <c r="G34" s="446">
        <v>0.13440860215053763</v>
      </c>
      <c r="H34" s="541">
        <v>5</v>
      </c>
      <c r="I34" s="446">
        <v>2.6881720430107527E-2</v>
      </c>
      <c r="J34" s="541">
        <v>41</v>
      </c>
      <c r="K34" s="446">
        <v>0.22043010752688172</v>
      </c>
      <c r="L34" s="541">
        <v>105</v>
      </c>
      <c r="M34" s="446">
        <v>0.56451612903225812</v>
      </c>
      <c r="N34" s="541" t="s">
        <v>107</v>
      </c>
      <c r="O34" s="541" t="s">
        <v>107</v>
      </c>
      <c r="P34" s="541">
        <v>3</v>
      </c>
      <c r="Q34" s="446">
        <v>1.6129032258064516E-2</v>
      </c>
      <c r="R34" s="541">
        <v>0</v>
      </c>
      <c r="S34" s="541">
        <v>0</v>
      </c>
      <c r="T34" s="541">
        <v>7</v>
      </c>
      <c r="U34" s="446">
        <v>3.7634408602150539E-2</v>
      </c>
      <c r="V34" s="522">
        <v>8.1880612783940838E-3</v>
      </c>
      <c r="W34" s="489"/>
      <c r="X34" s="503"/>
      <c r="Y34" s="524"/>
    </row>
    <row r="35" spans="1:26" ht="12.75" customHeight="1" x14ac:dyDescent="0.25">
      <c r="A35" s="502"/>
      <c r="B35" s="58"/>
      <c r="D35" s="472" t="s">
        <v>4</v>
      </c>
      <c r="E35" s="507">
        <v>179</v>
      </c>
      <c r="F35" s="541">
        <v>36</v>
      </c>
      <c r="G35" s="446">
        <v>0.2011173184357542</v>
      </c>
      <c r="H35" s="541">
        <v>3</v>
      </c>
      <c r="I35" s="446">
        <v>1.6759776536312849E-2</v>
      </c>
      <c r="J35" s="541">
        <v>26</v>
      </c>
      <c r="K35" s="446">
        <v>0.14525139664804471</v>
      </c>
      <c r="L35" s="541">
        <v>89</v>
      </c>
      <c r="M35" s="446">
        <v>0.4972067039106145</v>
      </c>
      <c r="N35" s="541" t="s">
        <v>107</v>
      </c>
      <c r="O35" s="541" t="s">
        <v>107</v>
      </c>
      <c r="P35" s="541">
        <v>6</v>
      </c>
      <c r="Q35" s="446">
        <v>3.3519553072625698E-2</v>
      </c>
      <c r="R35" s="541">
        <v>16</v>
      </c>
      <c r="S35" s="446">
        <v>8.9385474860335198E-2</v>
      </c>
      <c r="T35" s="541">
        <v>3</v>
      </c>
      <c r="U35" s="446">
        <v>1.6759776536312849E-2</v>
      </c>
      <c r="V35" s="522">
        <v>8.1006471466714934E-3</v>
      </c>
      <c r="X35" s="503"/>
      <c r="Y35" s="421"/>
    </row>
    <row r="36" spans="1:26" ht="12.75" customHeight="1" x14ac:dyDescent="0.25">
      <c r="A36" s="502"/>
      <c r="B36" s="58"/>
      <c r="D36" s="472" t="s">
        <v>5</v>
      </c>
      <c r="E36" s="507">
        <v>205</v>
      </c>
      <c r="F36" s="541">
        <v>35</v>
      </c>
      <c r="G36" s="446">
        <v>0.17073170731707318</v>
      </c>
      <c r="H36" s="541">
        <v>14</v>
      </c>
      <c r="I36" s="446">
        <v>6.8292682926829273E-2</v>
      </c>
      <c r="J36" s="541">
        <v>27</v>
      </c>
      <c r="K36" s="446">
        <v>0.13170731707317074</v>
      </c>
      <c r="L36" s="541">
        <v>98</v>
      </c>
      <c r="M36" s="446">
        <v>0.47804878048780486</v>
      </c>
      <c r="N36" s="541" t="s">
        <v>107</v>
      </c>
      <c r="O36" s="541" t="s">
        <v>107</v>
      </c>
      <c r="P36" s="541">
        <v>10</v>
      </c>
      <c r="Q36" s="446">
        <v>4.878048780487805E-2</v>
      </c>
      <c r="R36" s="541">
        <v>5</v>
      </c>
      <c r="S36" s="446">
        <v>2.4390243902439025E-2</v>
      </c>
      <c r="T36" s="541">
        <v>16</v>
      </c>
      <c r="U36" s="446">
        <v>7.8048780487804878E-2</v>
      </c>
      <c r="V36" s="522">
        <v>9.3071824207754464E-3</v>
      </c>
      <c r="X36" s="503"/>
      <c r="Y36" s="350"/>
    </row>
    <row r="37" spans="1:26" ht="12.75" customHeight="1" x14ac:dyDescent="0.25">
      <c r="A37" s="502"/>
      <c r="B37" s="58"/>
      <c r="D37" s="472" t="s">
        <v>6</v>
      </c>
      <c r="E37" s="507">
        <v>158</v>
      </c>
      <c r="F37" s="541">
        <v>24</v>
      </c>
      <c r="G37" s="446">
        <v>0.15189873417721519</v>
      </c>
      <c r="H37" s="541">
        <v>8</v>
      </c>
      <c r="I37" s="446">
        <v>5.0632911392405063E-2</v>
      </c>
      <c r="J37" s="541">
        <v>19</v>
      </c>
      <c r="K37" s="446">
        <v>0.12025316455696203</v>
      </c>
      <c r="L37" s="541">
        <v>76</v>
      </c>
      <c r="M37" s="446">
        <v>0.48101265822784811</v>
      </c>
      <c r="N37" s="541" t="s">
        <v>107</v>
      </c>
      <c r="O37" s="541" t="s">
        <v>107</v>
      </c>
      <c r="P37" s="541">
        <v>9</v>
      </c>
      <c r="Q37" s="446">
        <v>5.6962025316455694E-2</v>
      </c>
      <c r="R37" s="541">
        <v>18</v>
      </c>
      <c r="S37" s="446">
        <v>0.11392405063291139</v>
      </c>
      <c r="T37" s="541">
        <v>4</v>
      </c>
      <c r="U37" s="446">
        <v>2.5316455696202531E-2</v>
      </c>
      <c r="V37" s="522">
        <v>7.253362714043061E-3</v>
      </c>
      <c r="W37" s="421"/>
      <c r="X37" s="421"/>
      <c r="Y37" s="421"/>
      <c r="Z37" s="489"/>
    </row>
    <row r="38" spans="1:26" ht="26.25" customHeight="1" x14ac:dyDescent="0.25">
      <c r="A38" s="502"/>
      <c r="B38" s="58"/>
      <c r="C38" s="405">
        <v>2015</v>
      </c>
      <c r="D38" s="472" t="s">
        <v>7</v>
      </c>
      <c r="E38" s="507">
        <v>173</v>
      </c>
      <c r="F38" s="541">
        <v>31</v>
      </c>
      <c r="G38" s="446">
        <v>0.1791907514450867</v>
      </c>
      <c r="H38" s="541">
        <v>21</v>
      </c>
      <c r="I38" s="446">
        <v>0.12138728323699421</v>
      </c>
      <c r="J38" s="541">
        <v>18</v>
      </c>
      <c r="K38" s="446">
        <v>0.10404624277456648</v>
      </c>
      <c r="L38" s="541">
        <v>72</v>
      </c>
      <c r="M38" s="446">
        <v>0.41618497109826591</v>
      </c>
      <c r="N38" s="541" t="s">
        <v>107</v>
      </c>
      <c r="O38" s="541" t="s">
        <v>107</v>
      </c>
      <c r="P38" s="541">
        <v>9</v>
      </c>
      <c r="Q38" s="446">
        <v>5.2023121387283239E-2</v>
      </c>
      <c r="R38" s="541">
        <v>14</v>
      </c>
      <c r="S38" s="446">
        <v>8.0924855491329481E-2</v>
      </c>
      <c r="T38" s="541">
        <v>8</v>
      </c>
      <c r="U38" s="446">
        <v>4.6242774566473986E-2</v>
      </c>
      <c r="V38" s="522">
        <v>7.5887178137474228E-3</v>
      </c>
      <c r="X38" s="503"/>
    </row>
    <row r="39" spans="1:26" ht="12.75" customHeight="1" x14ac:dyDescent="0.25">
      <c r="A39" s="502"/>
      <c r="B39" s="392"/>
      <c r="D39" s="472" t="s">
        <v>4</v>
      </c>
      <c r="E39" s="507">
        <v>166</v>
      </c>
      <c r="F39" s="541">
        <v>22</v>
      </c>
      <c r="G39" s="446">
        <v>0.13253012048192772</v>
      </c>
      <c r="H39" s="541">
        <v>14</v>
      </c>
      <c r="I39" s="446">
        <v>8.4337349397590355E-2</v>
      </c>
      <c r="J39" s="541">
        <v>25</v>
      </c>
      <c r="K39" s="446">
        <v>0.15060240963855423</v>
      </c>
      <c r="L39" s="541">
        <v>45</v>
      </c>
      <c r="M39" s="446">
        <v>0.27108433734939757</v>
      </c>
      <c r="N39" s="541" t="s">
        <v>107</v>
      </c>
      <c r="O39" s="541" t="s">
        <v>107</v>
      </c>
      <c r="P39" s="541">
        <v>6</v>
      </c>
      <c r="Q39" s="446">
        <v>3.614457831325301E-2</v>
      </c>
      <c r="R39" s="541">
        <v>43</v>
      </c>
      <c r="S39" s="446">
        <v>0.25903614457831325</v>
      </c>
      <c r="T39" s="541">
        <v>11</v>
      </c>
      <c r="U39" s="446">
        <v>6.6265060240963861E-2</v>
      </c>
      <c r="V39" s="522">
        <v>7.6111875286565796E-3</v>
      </c>
      <c r="X39" s="163"/>
      <c r="Z39" s="503"/>
    </row>
    <row r="40" spans="1:26" ht="12.75" customHeight="1" x14ac:dyDescent="0.25">
      <c r="A40" s="502"/>
      <c r="B40" s="392"/>
      <c r="D40" s="444" t="s">
        <v>234</v>
      </c>
      <c r="E40" s="507">
        <v>127</v>
      </c>
      <c r="F40" s="541">
        <v>20</v>
      </c>
      <c r="G40" s="446">
        <v>0.15748031496062992</v>
      </c>
      <c r="H40" s="541">
        <v>10</v>
      </c>
      <c r="I40" s="446">
        <v>7.874015748031496E-2</v>
      </c>
      <c r="J40" s="541">
        <v>16</v>
      </c>
      <c r="K40" s="446">
        <v>0.12598425196850394</v>
      </c>
      <c r="L40" s="541">
        <v>22</v>
      </c>
      <c r="M40" s="446">
        <v>0.17322834645669291</v>
      </c>
      <c r="N40" s="541" t="s">
        <v>107</v>
      </c>
      <c r="O40" s="541" t="s">
        <v>107</v>
      </c>
      <c r="P40" s="541">
        <v>5</v>
      </c>
      <c r="Q40" s="446">
        <v>3.937007874015748E-2</v>
      </c>
      <c r="R40" s="541">
        <v>51</v>
      </c>
      <c r="S40" s="446">
        <v>0.40157480314960631</v>
      </c>
      <c r="T40" s="541">
        <v>3</v>
      </c>
      <c r="U40" s="446">
        <v>2.3622047244094488E-2</v>
      </c>
      <c r="V40" s="522">
        <v>5.814219658471822E-3</v>
      </c>
      <c r="W40" s="421"/>
      <c r="X40" s="163"/>
      <c r="Z40" s="503"/>
    </row>
    <row r="41" spans="1:26" ht="12.75" customHeight="1" x14ac:dyDescent="0.25">
      <c r="A41" s="502"/>
      <c r="B41" s="392"/>
      <c r="D41" s="444" t="s">
        <v>235</v>
      </c>
      <c r="E41" s="507">
        <v>155</v>
      </c>
      <c r="F41" s="541">
        <v>24</v>
      </c>
      <c r="G41" s="446">
        <v>0.15483870967741936</v>
      </c>
      <c r="H41" s="541">
        <v>6</v>
      </c>
      <c r="I41" s="446">
        <v>3.870967741935484E-2</v>
      </c>
      <c r="J41" s="541">
        <v>22</v>
      </c>
      <c r="K41" s="446">
        <v>0.14193548387096774</v>
      </c>
      <c r="L41" s="541">
        <v>17</v>
      </c>
      <c r="M41" s="446">
        <v>0.10967741935483871</v>
      </c>
      <c r="N41" s="541" t="s">
        <v>107</v>
      </c>
      <c r="O41" s="541" t="s">
        <v>107</v>
      </c>
      <c r="P41" s="541">
        <v>10</v>
      </c>
      <c r="Q41" s="446">
        <v>6.4516129032258063E-2</v>
      </c>
      <c r="R41" s="541">
        <v>68</v>
      </c>
      <c r="S41" s="446">
        <v>0.43870967741935485</v>
      </c>
      <c r="T41" s="541">
        <v>8</v>
      </c>
      <c r="U41" s="446">
        <v>5.1612903225806452E-2</v>
      </c>
      <c r="V41" s="522">
        <v>7.4287083632878026E-3</v>
      </c>
      <c r="W41" s="421"/>
      <c r="X41" s="163"/>
      <c r="Z41" s="503"/>
    </row>
    <row r="42" spans="1:26" ht="26.25" customHeight="1" x14ac:dyDescent="0.25">
      <c r="A42" s="502"/>
      <c r="B42" s="392"/>
      <c r="C42" s="405">
        <v>2016</v>
      </c>
      <c r="D42" s="444" t="s">
        <v>25</v>
      </c>
      <c r="E42" s="507">
        <v>127</v>
      </c>
      <c r="F42" s="542">
        <v>14</v>
      </c>
      <c r="G42" s="508">
        <v>0.11023622047244094</v>
      </c>
      <c r="H42" s="542">
        <v>3</v>
      </c>
      <c r="I42" s="508">
        <v>2.3622047244094488E-2</v>
      </c>
      <c r="J42" s="542">
        <v>17</v>
      </c>
      <c r="K42" s="508">
        <v>0.13385826771653545</v>
      </c>
      <c r="L42" s="542">
        <v>20</v>
      </c>
      <c r="M42" s="508">
        <v>0.15748031496062992</v>
      </c>
      <c r="N42" s="541" t="s">
        <v>107</v>
      </c>
      <c r="O42" s="541" t="s">
        <v>107</v>
      </c>
      <c r="P42" s="542">
        <v>7</v>
      </c>
      <c r="Q42" s="508">
        <v>5.5118110236220472E-2</v>
      </c>
      <c r="R42" s="542">
        <v>63</v>
      </c>
      <c r="S42" s="508">
        <v>0.49606299212598426</v>
      </c>
      <c r="T42" s="542">
        <v>3</v>
      </c>
      <c r="U42" s="508">
        <v>2.3622047244094488E-2</v>
      </c>
      <c r="V42" s="522">
        <v>5.9933931099575262E-3</v>
      </c>
      <c r="W42" s="421"/>
      <c r="X42" s="163"/>
      <c r="Z42" s="503"/>
    </row>
    <row r="43" spans="1:26" ht="12.75" customHeight="1" x14ac:dyDescent="0.25">
      <c r="A43" s="506"/>
      <c r="B43" s="392"/>
      <c r="D43" s="444" t="s">
        <v>73</v>
      </c>
      <c r="E43" s="507">
        <v>105</v>
      </c>
      <c r="F43" s="542">
        <v>18</v>
      </c>
      <c r="G43" s="508">
        <v>0.17142857142857143</v>
      </c>
      <c r="H43" s="542">
        <v>11</v>
      </c>
      <c r="I43" s="508">
        <v>0.10476190476190476</v>
      </c>
      <c r="J43" s="542">
        <v>12</v>
      </c>
      <c r="K43" s="508">
        <v>0.11428571428571428</v>
      </c>
      <c r="L43" s="542">
        <v>12</v>
      </c>
      <c r="M43" s="508">
        <v>0.11428571428571428</v>
      </c>
      <c r="N43" s="541" t="s">
        <v>107</v>
      </c>
      <c r="O43" s="541" t="s">
        <v>107</v>
      </c>
      <c r="P43" s="542">
        <v>9</v>
      </c>
      <c r="Q43" s="508">
        <v>8.5714285714285715E-2</v>
      </c>
      <c r="R43" s="542">
        <v>39</v>
      </c>
      <c r="S43" s="508">
        <v>0.37142857142857144</v>
      </c>
      <c r="T43" s="542">
        <v>4</v>
      </c>
      <c r="U43" s="508">
        <v>3.8095238095238099E-2</v>
      </c>
      <c r="V43" s="522">
        <v>5.2726724917143723E-3</v>
      </c>
      <c r="W43" s="157"/>
      <c r="X43" s="503"/>
    </row>
    <row r="44" spans="1:26" ht="12.75" customHeight="1" x14ac:dyDescent="0.25">
      <c r="A44" s="506"/>
      <c r="B44" s="392"/>
      <c r="D44" s="444" t="s">
        <v>234</v>
      </c>
      <c r="E44" s="507">
        <v>112</v>
      </c>
      <c r="F44" s="542">
        <v>15</v>
      </c>
      <c r="G44" s="508">
        <v>0.13392857142857142</v>
      </c>
      <c r="H44" s="542">
        <v>8</v>
      </c>
      <c r="I44" s="508">
        <v>7.1428571428571425E-2</v>
      </c>
      <c r="J44" s="542">
        <v>15</v>
      </c>
      <c r="K44" s="508">
        <v>0.13392857142857142</v>
      </c>
      <c r="L44" s="542">
        <v>29</v>
      </c>
      <c r="M44" s="508">
        <v>0.25892857142857145</v>
      </c>
      <c r="N44" s="542" t="s">
        <v>107</v>
      </c>
      <c r="O44" s="542" t="s">
        <v>107</v>
      </c>
      <c r="P44" s="542">
        <v>3</v>
      </c>
      <c r="Q44" s="508">
        <v>2.6785714285714284E-2</v>
      </c>
      <c r="R44" s="542">
        <v>40</v>
      </c>
      <c r="S44" s="508">
        <v>0.35714285714285715</v>
      </c>
      <c r="T44" s="542">
        <v>2</v>
      </c>
      <c r="U44" s="508">
        <v>1.7857142857142856E-2</v>
      </c>
      <c r="V44" s="522">
        <v>5.9558628024461583E-3</v>
      </c>
      <c r="W44" s="157"/>
      <c r="X44" s="503"/>
    </row>
    <row r="45" spans="1:26" ht="16.2" customHeight="1" x14ac:dyDescent="0.25">
      <c r="A45" s="506"/>
      <c r="B45" s="451" t="s">
        <v>236</v>
      </c>
      <c r="C45" s="474"/>
      <c r="D45" s="475" t="s">
        <v>237</v>
      </c>
      <c r="E45" s="476">
        <v>253</v>
      </c>
      <c r="F45" s="477" t="s">
        <v>249</v>
      </c>
      <c r="G45" s="477" t="s">
        <v>249</v>
      </c>
      <c r="H45" s="477" t="s">
        <v>249</v>
      </c>
      <c r="I45" s="477" t="s">
        <v>249</v>
      </c>
      <c r="J45" s="477" t="s">
        <v>249</v>
      </c>
      <c r="K45" s="477" t="s">
        <v>249</v>
      </c>
      <c r="L45" s="477" t="s">
        <v>249</v>
      </c>
      <c r="M45" s="477" t="s">
        <v>249</v>
      </c>
      <c r="N45" s="477" t="s">
        <v>249</v>
      </c>
      <c r="O45" s="477" t="s">
        <v>249</v>
      </c>
      <c r="P45" s="477" t="s">
        <v>249</v>
      </c>
      <c r="Q45" s="477" t="s">
        <v>249</v>
      </c>
      <c r="R45" s="477" t="s">
        <v>249</v>
      </c>
      <c r="S45" s="477" t="s">
        <v>249</v>
      </c>
      <c r="T45" s="477" t="s">
        <v>249</v>
      </c>
      <c r="U45" s="477" t="s">
        <v>249</v>
      </c>
      <c r="V45" s="478">
        <v>1.3913330400351958E-2</v>
      </c>
      <c r="X45" s="503"/>
    </row>
    <row r="46" spans="1:26" ht="26.25" customHeight="1" x14ac:dyDescent="0.25">
      <c r="A46" s="506"/>
      <c r="B46" s="392"/>
      <c r="C46" s="72">
        <v>2017</v>
      </c>
      <c r="D46" s="444" t="s">
        <v>238</v>
      </c>
      <c r="E46" s="445">
        <v>217</v>
      </c>
      <c r="F46" s="541">
        <v>45</v>
      </c>
      <c r="G46" s="446">
        <v>0.20737327188940091</v>
      </c>
      <c r="H46" s="541">
        <v>23</v>
      </c>
      <c r="I46" s="446">
        <v>0.10599078341013825</v>
      </c>
      <c r="J46" s="541">
        <v>34</v>
      </c>
      <c r="K46" s="446">
        <v>0.15668202764976957</v>
      </c>
      <c r="L46" s="541">
        <v>27</v>
      </c>
      <c r="M46" s="446">
        <v>0.12442396313364056</v>
      </c>
      <c r="N46" s="541">
        <v>31</v>
      </c>
      <c r="O46" s="446">
        <v>0.14285714285714285</v>
      </c>
      <c r="P46" s="541">
        <v>21</v>
      </c>
      <c r="Q46" s="446">
        <v>9.6774193548387094E-2</v>
      </c>
      <c r="R46" s="541">
        <v>26</v>
      </c>
      <c r="S46" s="446">
        <v>0.11981566820276497</v>
      </c>
      <c r="T46" s="541">
        <v>10</v>
      </c>
      <c r="U46" s="446">
        <v>4.6082949308755762E-2</v>
      </c>
      <c r="V46" s="446">
        <v>1.2090483619344774E-2</v>
      </c>
      <c r="X46" s="503"/>
    </row>
    <row r="47" spans="1:26" x14ac:dyDescent="0.25">
      <c r="A47" s="506"/>
      <c r="B47" s="392"/>
      <c r="C47" s="72"/>
      <c r="D47" s="444" t="s">
        <v>73</v>
      </c>
      <c r="E47" s="445">
        <v>121</v>
      </c>
      <c r="F47" s="541">
        <v>28</v>
      </c>
      <c r="G47" s="446">
        <v>0.23140495867768596</v>
      </c>
      <c r="H47" s="541">
        <v>15</v>
      </c>
      <c r="I47" s="446">
        <v>0.12396694214876033</v>
      </c>
      <c r="J47" s="541">
        <v>25</v>
      </c>
      <c r="K47" s="446">
        <v>0.20661157024793389</v>
      </c>
      <c r="L47" s="541">
        <v>13</v>
      </c>
      <c r="M47" s="446">
        <v>0.10743801652892562</v>
      </c>
      <c r="N47" s="541">
        <v>15</v>
      </c>
      <c r="O47" s="446">
        <v>0.12396694214876033</v>
      </c>
      <c r="P47" s="541">
        <v>11</v>
      </c>
      <c r="Q47" s="446">
        <v>9.0909090909090912E-2</v>
      </c>
      <c r="R47" s="541">
        <v>8</v>
      </c>
      <c r="S47" s="446">
        <v>6.6115702479338845E-2</v>
      </c>
      <c r="T47" s="541">
        <v>6</v>
      </c>
      <c r="U47" s="446">
        <v>4.9586776859504134E-2</v>
      </c>
      <c r="V47" s="446">
        <v>7.258548290341932E-3</v>
      </c>
      <c r="X47" s="503"/>
    </row>
    <row r="48" spans="1:26" x14ac:dyDescent="0.25">
      <c r="A48" s="506"/>
      <c r="B48" s="392"/>
      <c r="C48" s="72"/>
      <c r="D48" s="444" t="s">
        <v>234</v>
      </c>
      <c r="E48" s="445">
        <v>137</v>
      </c>
      <c r="F48" s="541">
        <v>35</v>
      </c>
      <c r="G48" s="446">
        <v>0.25547445255474455</v>
      </c>
      <c r="H48" s="541">
        <v>11</v>
      </c>
      <c r="I48" s="446">
        <v>8.0291970802919707E-2</v>
      </c>
      <c r="J48" s="541">
        <v>19</v>
      </c>
      <c r="K48" s="446">
        <v>0.13868613138686131</v>
      </c>
      <c r="L48" s="541">
        <v>19</v>
      </c>
      <c r="M48" s="446">
        <v>0.13868613138686131</v>
      </c>
      <c r="N48" s="541">
        <v>16</v>
      </c>
      <c r="O48" s="446">
        <v>0.11678832116788321</v>
      </c>
      <c r="P48" s="541">
        <v>10</v>
      </c>
      <c r="Q48" s="446">
        <v>7.2992700729927001E-2</v>
      </c>
      <c r="R48" s="541">
        <v>10</v>
      </c>
      <c r="S48" s="446">
        <v>7.2992700729927001E-2</v>
      </c>
      <c r="T48" s="541">
        <v>17</v>
      </c>
      <c r="U48" s="446">
        <v>0.12408759124087591</v>
      </c>
      <c r="V48" s="446">
        <v>8.5273247852607984E-3</v>
      </c>
      <c r="X48" s="503"/>
    </row>
    <row r="49" spans="1:26" x14ac:dyDescent="0.25">
      <c r="A49" s="506"/>
      <c r="B49" s="392"/>
      <c r="C49" s="72"/>
      <c r="D49" s="444" t="s">
        <v>235</v>
      </c>
      <c r="E49" s="445">
        <v>103</v>
      </c>
      <c r="F49" s="541">
        <v>22</v>
      </c>
      <c r="G49" s="446">
        <v>0.21359223300970873</v>
      </c>
      <c r="H49" s="541">
        <v>6</v>
      </c>
      <c r="I49" s="446">
        <v>5.8252427184466021E-2</v>
      </c>
      <c r="J49" s="541">
        <v>27</v>
      </c>
      <c r="K49" s="446">
        <v>0.26213592233009708</v>
      </c>
      <c r="L49" s="541">
        <v>15</v>
      </c>
      <c r="M49" s="446">
        <v>0.14563106796116504</v>
      </c>
      <c r="N49" s="541">
        <v>14</v>
      </c>
      <c r="O49" s="446">
        <v>0.13592233009708737</v>
      </c>
      <c r="P49" s="541">
        <v>4</v>
      </c>
      <c r="Q49" s="446">
        <v>3.8834951456310676E-2</v>
      </c>
      <c r="R49" s="541">
        <v>11</v>
      </c>
      <c r="S49" s="446">
        <v>0.10679611650485436</v>
      </c>
      <c r="T49" s="541">
        <v>4</v>
      </c>
      <c r="U49" s="446">
        <v>3.8834951456310676E-2</v>
      </c>
      <c r="V49" s="446">
        <v>6.3781039073626854E-3</v>
      </c>
      <c r="X49" s="503"/>
    </row>
    <row r="50" spans="1:26" ht="21" customHeight="1" x14ac:dyDescent="0.25">
      <c r="A50" s="506"/>
      <c r="B50" s="392"/>
      <c r="C50" s="481">
        <v>2018</v>
      </c>
      <c r="D50" s="482" t="s">
        <v>25</v>
      </c>
      <c r="E50" s="483">
        <v>106</v>
      </c>
      <c r="F50" s="484">
        <v>17</v>
      </c>
      <c r="G50" s="485">
        <v>0.16037735849056603</v>
      </c>
      <c r="H50" s="484">
        <v>7</v>
      </c>
      <c r="I50" s="485">
        <v>6.6037735849056603E-2</v>
      </c>
      <c r="J50" s="484">
        <v>16</v>
      </c>
      <c r="K50" s="485">
        <v>0.15094339622641509</v>
      </c>
      <c r="L50" s="484">
        <v>17</v>
      </c>
      <c r="M50" s="485">
        <v>0.16037735849056603</v>
      </c>
      <c r="N50" s="484">
        <v>17</v>
      </c>
      <c r="O50" s="485">
        <v>0.16037735849056603</v>
      </c>
      <c r="P50" s="484">
        <v>11</v>
      </c>
      <c r="Q50" s="485">
        <v>0.10377358490566038</v>
      </c>
      <c r="R50" s="484">
        <v>14</v>
      </c>
      <c r="S50" s="485">
        <v>0.13207547169811321</v>
      </c>
      <c r="T50" s="484">
        <v>7</v>
      </c>
      <c r="U50" s="485">
        <v>6.6037735849056603E-2</v>
      </c>
      <c r="V50" s="485">
        <v>6.1948454210741626E-3</v>
      </c>
      <c r="X50" s="503"/>
    </row>
    <row r="51" spans="1:26" ht="26.25" customHeight="1" x14ac:dyDescent="0.25">
      <c r="A51" s="502"/>
      <c r="B51" s="75" t="s">
        <v>244</v>
      </c>
      <c r="C51" s="72">
        <v>2013</v>
      </c>
      <c r="D51" s="72"/>
      <c r="E51" s="507">
        <v>4923</v>
      </c>
      <c r="F51" s="541">
        <v>638</v>
      </c>
      <c r="G51" s="446">
        <v>0.12959577493398333</v>
      </c>
      <c r="H51" s="541">
        <v>127</v>
      </c>
      <c r="I51" s="446">
        <v>2.5797278082470038E-2</v>
      </c>
      <c r="J51" s="541">
        <v>713</v>
      </c>
      <c r="K51" s="446">
        <v>0.1448303879748121</v>
      </c>
      <c r="L51" s="541">
        <v>2726</v>
      </c>
      <c r="M51" s="446">
        <v>0.55372740199065607</v>
      </c>
      <c r="N51" s="541" t="s">
        <v>107</v>
      </c>
      <c r="O51" s="541" t="s">
        <v>107</v>
      </c>
      <c r="P51" s="541">
        <v>62</v>
      </c>
      <c r="Q51" s="446">
        <v>1.2593946780418443E-2</v>
      </c>
      <c r="R51" s="541">
        <v>277</v>
      </c>
      <c r="S51" s="446">
        <v>5.6266504164127568E-2</v>
      </c>
      <c r="T51" s="541">
        <v>380</v>
      </c>
      <c r="U51" s="446">
        <v>7.7188706073532398E-2</v>
      </c>
      <c r="V51" s="522">
        <v>6.9642099306832655E-2</v>
      </c>
      <c r="X51" s="163"/>
      <c r="Z51" s="503"/>
    </row>
    <row r="52" spans="1:26" ht="12.75" customHeight="1" x14ac:dyDescent="0.25">
      <c r="A52" s="502"/>
      <c r="B52" s="58"/>
      <c r="C52" s="72">
        <v>2014</v>
      </c>
      <c r="D52" s="72"/>
      <c r="E52" s="507">
        <v>2122</v>
      </c>
      <c r="F52" s="541">
        <v>220</v>
      </c>
      <c r="G52" s="446">
        <v>0.10367577756833177</v>
      </c>
      <c r="H52" s="541">
        <v>100</v>
      </c>
      <c r="I52" s="446">
        <v>4.71253534401508E-2</v>
      </c>
      <c r="J52" s="541">
        <v>694</v>
      </c>
      <c r="K52" s="446">
        <v>0.32704995287464655</v>
      </c>
      <c r="L52" s="541">
        <v>950</v>
      </c>
      <c r="M52" s="446">
        <v>0.44769085768143263</v>
      </c>
      <c r="N52" s="541" t="s">
        <v>107</v>
      </c>
      <c r="O52" s="541" t="s">
        <v>107</v>
      </c>
      <c r="P52" s="541">
        <v>38</v>
      </c>
      <c r="Q52" s="446">
        <v>1.7907634307257305E-2</v>
      </c>
      <c r="R52" s="541">
        <v>32</v>
      </c>
      <c r="S52" s="446">
        <v>1.5080113100848256E-2</v>
      </c>
      <c r="T52" s="541">
        <v>88</v>
      </c>
      <c r="U52" s="446">
        <v>4.1470311027332708E-2</v>
      </c>
      <c r="V52" s="522">
        <v>3.6995711147529552E-2</v>
      </c>
      <c r="W52" s="421"/>
      <c r="X52" s="503"/>
    </row>
    <row r="53" spans="1:26" ht="12.75" customHeight="1" x14ac:dyDescent="0.25">
      <c r="A53" s="502"/>
      <c r="B53" s="58"/>
      <c r="C53" s="72">
        <v>2015</v>
      </c>
      <c r="D53" s="72"/>
      <c r="E53" s="507">
        <v>1298</v>
      </c>
      <c r="F53" s="541">
        <v>166</v>
      </c>
      <c r="G53" s="446">
        <v>0.12788906009244994</v>
      </c>
      <c r="H53" s="541">
        <v>79</v>
      </c>
      <c r="I53" s="446">
        <v>6.0862865947611713E-2</v>
      </c>
      <c r="J53" s="541">
        <v>441</v>
      </c>
      <c r="K53" s="446">
        <v>0.33975346687211094</v>
      </c>
      <c r="L53" s="541">
        <v>445</v>
      </c>
      <c r="M53" s="446">
        <v>0.34283513097072421</v>
      </c>
      <c r="N53" s="541" t="s">
        <v>107</v>
      </c>
      <c r="O53" s="541" t="s">
        <v>107</v>
      </c>
      <c r="P53" s="541">
        <v>16</v>
      </c>
      <c r="Q53" s="446">
        <v>1.2326656394453005E-2</v>
      </c>
      <c r="R53" s="541">
        <v>82</v>
      </c>
      <c r="S53" s="446">
        <v>6.3174114021571651E-2</v>
      </c>
      <c r="T53" s="541">
        <v>69</v>
      </c>
      <c r="U53" s="446">
        <v>5.3158705701078585E-2</v>
      </c>
      <c r="V53" s="522">
        <v>2.7881599862525239E-2</v>
      </c>
      <c r="W53" s="421"/>
      <c r="X53" s="503"/>
    </row>
    <row r="54" spans="1:26" ht="15" customHeight="1" x14ac:dyDescent="0.25">
      <c r="A54" s="502"/>
      <c r="B54" s="58"/>
      <c r="C54" s="555" t="s">
        <v>233</v>
      </c>
      <c r="D54" s="556"/>
      <c r="E54" s="569">
        <v>1217</v>
      </c>
      <c r="F54" s="558" t="s">
        <v>249</v>
      </c>
      <c r="G54" s="558" t="s">
        <v>249</v>
      </c>
      <c r="H54" s="558" t="s">
        <v>249</v>
      </c>
      <c r="I54" s="558" t="s">
        <v>249</v>
      </c>
      <c r="J54" s="558" t="s">
        <v>249</v>
      </c>
      <c r="K54" s="558" t="s">
        <v>249</v>
      </c>
      <c r="L54" s="558" t="s">
        <v>249</v>
      </c>
      <c r="M54" s="558" t="s">
        <v>249</v>
      </c>
      <c r="N54" s="558" t="s">
        <v>249</v>
      </c>
      <c r="O54" s="558" t="s">
        <v>249</v>
      </c>
      <c r="P54" s="558" t="s">
        <v>249</v>
      </c>
      <c r="Q54" s="558" t="s">
        <v>249</v>
      </c>
      <c r="R54" s="558" t="s">
        <v>249</v>
      </c>
      <c r="S54" s="558" t="s">
        <v>249</v>
      </c>
      <c r="T54" s="558" t="s">
        <v>249</v>
      </c>
      <c r="U54" s="558" t="s">
        <v>249</v>
      </c>
      <c r="V54" s="559">
        <v>2.3598534059839832E-2</v>
      </c>
      <c r="W54" s="421"/>
      <c r="X54" s="503"/>
    </row>
    <row r="55" spans="1:26" ht="15" customHeight="1" x14ac:dyDescent="0.25">
      <c r="A55" s="502"/>
      <c r="B55" s="58"/>
      <c r="C55" s="561" t="s">
        <v>282</v>
      </c>
      <c r="D55" s="562"/>
      <c r="E55" s="570">
        <v>1136</v>
      </c>
      <c r="F55" s="564">
        <v>216</v>
      </c>
      <c r="G55" s="571">
        <v>0.19014084507042253</v>
      </c>
      <c r="H55" s="564">
        <v>61</v>
      </c>
      <c r="I55" s="571">
        <v>5.3697183098591547E-2</v>
      </c>
      <c r="J55" s="564">
        <v>370</v>
      </c>
      <c r="K55" s="571">
        <v>0.32570422535211269</v>
      </c>
      <c r="L55" s="564">
        <v>220</v>
      </c>
      <c r="M55" s="571">
        <v>0.19366197183098591</v>
      </c>
      <c r="N55" s="564">
        <v>83</v>
      </c>
      <c r="O55" s="571">
        <v>7.3063380281690141E-2</v>
      </c>
      <c r="P55" s="564">
        <v>51</v>
      </c>
      <c r="Q55" s="571">
        <v>4.4894366197183101E-2</v>
      </c>
      <c r="R55" s="564">
        <v>69</v>
      </c>
      <c r="S55" s="571">
        <v>6.0739436619718312E-2</v>
      </c>
      <c r="T55" s="564">
        <v>66</v>
      </c>
      <c r="U55" s="571">
        <v>5.8098591549295774E-2</v>
      </c>
      <c r="V55" s="565">
        <v>2.1487884691773696E-2</v>
      </c>
      <c r="W55" s="421"/>
      <c r="X55" s="503"/>
    </row>
    <row r="56" spans="1:26" ht="26.25" customHeight="1" x14ac:dyDescent="0.25">
      <c r="A56" s="502"/>
      <c r="B56" s="58"/>
      <c r="C56" s="72">
        <v>2014</v>
      </c>
      <c r="D56" s="472" t="s">
        <v>7</v>
      </c>
      <c r="E56" s="507">
        <v>774</v>
      </c>
      <c r="F56" s="541">
        <v>81</v>
      </c>
      <c r="G56" s="446">
        <v>0.10465116279069768</v>
      </c>
      <c r="H56" s="541">
        <v>26</v>
      </c>
      <c r="I56" s="446">
        <v>3.3591731266149873E-2</v>
      </c>
      <c r="J56" s="541">
        <v>276</v>
      </c>
      <c r="K56" s="446">
        <v>0.35658914728682173</v>
      </c>
      <c r="L56" s="541">
        <v>327</v>
      </c>
      <c r="M56" s="446">
        <v>0.42248062015503873</v>
      </c>
      <c r="N56" s="541" t="s">
        <v>107</v>
      </c>
      <c r="O56" s="541" t="s">
        <v>107</v>
      </c>
      <c r="P56" s="541">
        <v>12</v>
      </c>
      <c r="Q56" s="446">
        <v>1.5503875968992248E-2</v>
      </c>
      <c r="R56" s="541">
        <v>0</v>
      </c>
      <c r="S56" s="541">
        <v>0</v>
      </c>
      <c r="T56" s="541">
        <v>52</v>
      </c>
      <c r="U56" s="446">
        <v>6.7183462532299745E-2</v>
      </c>
      <c r="V56" s="522">
        <v>4.0576671035386633E-2</v>
      </c>
      <c r="X56" s="503"/>
    </row>
    <row r="57" spans="1:26" ht="12.75" customHeight="1" x14ac:dyDescent="0.25">
      <c r="A57" s="502"/>
      <c r="B57" s="58"/>
      <c r="D57" s="472" t="s">
        <v>4</v>
      </c>
      <c r="E57" s="507">
        <v>492</v>
      </c>
      <c r="F57" s="541">
        <v>52</v>
      </c>
      <c r="G57" s="446">
        <v>0.10569105691056911</v>
      </c>
      <c r="H57" s="541">
        <v>23</v>
      </c>
      <c r="I57" s="446">
        <v>4.6747967479674794E-2</v>
      </c>
      <c r="J57" s="541">
        <v>151</v>
      </c>
      <c r="K57" s="446">
        <v>0.30691056910569103</v>
      </c>
      <c r="L57" s="541">
        <v>231</v>
      </c>
      <c r="M57" s="446">
        <v>0.46951219512195119</v>
      </c>
      <c r="N57" s="541" t="s">
        <v>107</v>
      </c>
      <c r="O57" s="541" t="s">
        <v>107</v>
      </c>
      <c r="P57" s="541">
        <v>4</v>
      </c>
      <c r="Q57" s="446">
        <v>8.130081300813009E-3</v>
      </c>
      <c r="R57" s="541">
        <v>16</v>
      </c>
      <c r="S57" s="446">
        <v>3.2520325203252036E-2</v>
      </c>
      <c r="T57" s="541">
        <v>15</v>
      </c>
      <c r="U57" s="446">
        <v>3.048780487804878E-2</v>
      </c>
      <c r="V57" s="522">
        <v>3.5233457462045259E-2</v>
      </c>
      <c r="X57" s="503"/>
    </row>
    <row r="58" spans="1:26" ht="12.75" customHeight="1" x14ac:dyDescent="0.25">
      <c r="A58" s="502"/>
      <c r="B58" s="58"/>
      <c r="D58" s="472" t="s">
        <v>5</v>
      </c>
      <c r="E58" s="507">
        <v>431</v>
      </c>
      <c r="F58" s="541">
        <v>47</v>
      </c>
      <c r="G58" s="446">
        <v>0.10904872389791183</v>
      </c>
      <c r="H58" s="541">
        <v>28</v>
      </c>
      <c r="I58" s="446">
        <v>6.4965197215777259E-2</v>
      </c>
      <c r="J58" s="541">
        <v>128</v>
      </c>
      <c r="K58" s="446">
        <v>0.29698375870069604</v>
      </c>
      <c r="L58" s="541">
        <v>205</v>
      </c>
      <c r="M58" s="446">
        <v>0.47563805104408352</v>
      </c>
      <c r="N58" s="541" t="s">
        <v>107</v>
      </c>
      <c r="O58" s="541" t="s">
        <v>107</v>
      </c>
      <c r="P58" s="541">
        <v>11</v>
      </c>
      <c r="Q58" s="446">
        <v>2.5522041763341066E-2</v>
      </c>
      <c r="R58" s="541">
        <v>4</v>
      </c>
      <c r="S58" s="446">
        <v>9.2807424593967514E-3</v>
      </c>
      <c r="T58" s="541">
        <v>8</v>
      </c>
      <c r="U58" s="446">
        <v>1.8561484918793503E-2</v>
      </c>
      <c r="V58" s="522">
        <v>3.5103437041863493E-2</v>
      </c>
      <c r="X58" s="503"/>
    </row>
    <row r="59" spans="1:26" ht="12.75" customHeight="1" x14ac:dyDescent="0.25">
      <c r="A59" s="502"/>
      <c r="B59" s="58"/>
      <c r="D59" s="472" t="s">
        <v>6</v>
      </c>
      <c r="E59" s="507">
        <v>425</v>
      </c>
      <c r="F59" s="541">
        <v>40</v>
      </c>
      <c r="G59" s="446">
        <v>9.4117647058823528E-2</v>
      </c>
      <c r="H59" s="541">
        <v>23</v>
      </c>
      <c r="I59" s="446">
        <v>5.4117647058823527E-2</v>
      </c>
      <c r="J59" s="541">
        <v>139</v>
      </c>
      <c r="K59" s="446">
        <v>0.32705882352941179</v>
      </c>
      <c r="L59" s="541">
        <v>187</v>
      </c>
      <c r="M59" s="446">
        <v>0.44</v>
      </c>
      <c r="N59" s="541" t="s">
        <v>107</v>
      </c>
      <c r="O59" s="541" t="s">
        <v>107</v>
      </c>
      <c r="P59" s="541">
        <v>11</v>
      </c>
      <c r="Q59" s="446">
        <v>2.5882352941176471E-2</v>
      </c>
      <c r="R59" s="541">
        <v>12</v>
      </c>
      <c r="S59" s="446">
        <v>2.823529411764706E-2</v>
      </c>
      <c r="T59" s="541">
        <v>13</v>
      </c>
      <c r="U59" s="446">
        <v>3.0588235294117649E-2</v>
      </c>
      <c r="V59" s="522">
        <v>3.5296071754837635E-2</v>
      </c>
      <c r="X59" s="421"/>
    </row>
    <row r="60" spans="1:26" ht="26.25" customHeight="1" x14ac:dyDescent="0.25">
      <c r="A60" s="502"/>
      <c r="B60" s="58"/>
      <c r="C60" s="405">
        <v>2015</v>
      </c>
      <c r="D60" s="472" t="s">
        <v>7</v>
      </c>
      <c r="E60" s="507">
        <v>401</v>
      </c>
      <c r="F60" s="541">
        <v>45</v>
      </c>
      <c r="G60" s="446">
        <v>0.11221945137157108</v>
      </c>
      <c r="H60" s="541">
        <v>23</v>
      </c>
      <c r="I60" s="446">
        <v>5.7356608478802994E-2</v>
      </c>
      <c r="J60" s="541">
        <v>97</v>
      </c>
      <c r="K60" s="446">
        <v>0.24189526184538654</v>
      </c>
      <c r="L60" s="541">
        <v>197</v>
      </c>
      <c r="M60" s="446">
        <v>0.49127182044887779</v>
      </c>
      <c r="N60" s="541" t="s">
        <v>107</v>
      </c>
      <c r="O60" s="541" t="s">
        <v>107</v>
      </c>
      <c r="P60" s="541">
        <v>3</v>
      </c>
      <c r="Q60" s="446">
        <v>7.481296758104738E-3</v>
      </c>
      <c r="R60" s="541">
        <v>13</v>
      </c>
      <c r="S60" s="446">
        <v>3.2418952618453865E-2</v>
      </c>
      <c r="T60" s="541">
        <v>23</v>
      </c>
      <c r="U60" s="446">
        <v>5.7356608478802994E-2</v>
      </c>
      <c r="V60" s="522">
        <v>3.1742262328821338E-2</v>
      </c>
      <c r="X60" s="503"/>
    </row>
    <row r="61" spans="1:26" ht="12.75" customHeight="1" x14ac:dyDescent="0.25">
      <c r="A61" s="502"/>
      <c r="B61" s="392"/>
      <c r="D61" s="472" t="s">
        <v>4</v>
      </c>
      <c r="E61" s="507">
        <v>390</v>
      </c>
      <c r="F61" s="541">
        <v>50</v>
      </c>
      <c r="G61" s="446">
        <v>0.12820512820512819</v>
      </c>
      <c r="H61" s="541">
        <v>14</v>
      </c>
      <c r="I61" s="446">
        <v>3.5897435897435895E-2</v>
      </c>
      <c r="J61" s="541">
        <v>142</v>
      </c>
      <c r="K61" s="446">
        <v>0.36410256410256409</v>
      </c>
      <c r="L61" s="541">
        <v>128</v>
      </c>
      <c r="M61" s="446">
        <v>0.3282051282051282</v>
      </c>
      <c r="N61" s="541" t="s">
        <v>107</v>
      </c>
      <c r="O61" s="541" t="s">
        <v>107</v>
      </c>
      <c r="P61" s="541">
        <v>8</v>
      </c>
      <c r="Q61" s="446">
        <v>2.0512820512820513E-2</v>
      </c>
      <c r="R61" s="541">
        <v>22</v>
      </c>
      <c r="S61" s="446">
        <v>5.6410256410256411E-2</v>
      </c>
      <c r="T61" s="541">
        <v>26</v>
      </c>
      <c r="U61" s="446">
        <v>6.6666666666666666E-2</v>
      </c>
      <c r="V61" s="522">
        <v>3.2349037823490377E-2</v>
      </c>
      <c r="X61" s="503"/>
    </row>
    <row r="62" spans="1:26" ht="12.75" customHeight="1" x14ac:dyDescent="0.25">
      <c r="A62" s="502"/>
      <c r="B62" s="392"/>
      <c r="D62" s="444" t="s">
        <v>234</v>
      </c>
      <c r="E62" s="507">
        <v>262</v>
      </c>
      <c r="F62" s="541">
        <v>36</v>
      </c>
      <c r="G62" s="446">
        <v>0.13740458015267176</v>
      </c>
      <c r="H62" s="541">
        <v>15</v>
      </c>
      <c r="I62" s="446">
        <v>5.7251908396946563E-2</v>
      </c>
      <c r="J62" s="541">
        <v>101</v>
      </c>
      <c r="K62" s="446">
        <v>0.38549618320610685</v>
      </c>
      <c r="L62" s="541">
        <v>67</v>
      </c>
      <c r="M62" s="446">
        <v>0.25572519083969464</v>
      </c>
      <c r="N62" s="541" t="s">
        <v>107</v>
      </c>
      <c r="O62" s="541" t="s">
        <v>107</v>
      </c>
      <c r="P62" s="541">
        <v>3</v>
      </c>
      <c r="Q62" s="446">
        <v>1.1450381679389313E-2</v>
      </c>
      <c r="R62" s="541">
        <v>23</v>
      </c>
      <c r="S62" s="446">
        <v>8.7786259541984726E-2</v>
      </c>
      <c r="T62" s="541">
        <v>17</v>
      </c>
      <c r="U62" s="446">
        <v>6.4885496183206104E-2</v>
      </c>
      <c r="V62" s="522">
        <v>2.2288387920034028E-2</v>
      </c>
      <c r="W62" s="421"/>
      <c r="X62" s="503"/>
    </row>
    <row r="63" spans="1:26" ht="12.75" customHeight="1" x14ac:dyDescent="0.25">
      <c r="A63" s="502"/>
      <c r="B63" s="392"/>
      <c r="D63" s="444" t="s">
        <v>235</v>
      </c>
      <c r="E63" s="507">
        <v>245</v>
      </c>
      <c r="F63" s="541">
        <v>35</v>
      </c>
      <c r="G63" s="446">
        <v>0.14285714285714285</v>
      </c>
      <c r="H63" s="541">
        <v>27</v>
      </c>
      <c r="I63" s="446">
        <v>0.11020408163265306</v>
      </c>
      <c r="J63" s="541">
        <v>101</v>
      </c>
      <c r="K63" s="446">
        <v>0.41224489795918368</v>
      </c>
      <c r="L63" s="541">
        <v>53</v>
      </c>
      <c r="M63" s="446">
        <v>0.21632653061224491</v>
      </c>
      <c r="N63" s="541" t="s">
        <v>107</v>
      </c>
      <c r="O63" s="541" t="s">
        <v>107</v>
      </c>
      <c r="P63" s="541">
        <v>2</v>
      </c>
      <c r="Q63" s="446">
        <v>8.1632653061224497E-3</v>
      </c>
      <c r="R63" s="541">
        <v>24</v>
      </c>
      <c r="S63" s="446">
        <v>9.7959183673469383E-2</v>
      </c>
      <c r="T63" s="541">
        <v>3</v>
      </c>
      <c r="U63" s="446">
        <v>1.2244897959183673E-2</v>
      </c>
      <c r="V63" s="522">
        <v>2.4233432245301681E-2</v>
      </c>
      <c r="W63" s="421"/>
      <c r="X63" s="503"/>
    </row>
    <row r="64" spans="1:26" ht="26.25" customHeight="1" x14ac:dyDescent="0.25">
      <c r="A64" s="502"/>
      <c r="B64" s="58"/>
      <c r="C64" s="405">
        <v>2016</v>
      </c>
      <c r="D64" s="444" t="s">
        <v>25</v>
      </c>
      <c r="E64" s="507">
        <v>276</v>
      </c>
      <c r="F64" s="542">
        <v>30</v>
      </c>
      <c r="G64" s="508">
        <v>0.10869565217391304</v>
      </c>
      <c r="H64" s="542">
        <v>19</v>
      </c>
      <c r="I64" s="508">
        <v>6.8840579710144928E-2</v>
      </c>
      <c r="J64" s="542">
        <v>134</v>
      </c>
      <c r="K64" s="508">
        <v>0.48550724637681159</v>
      </c>
      <c r="L64" s="542">
        <v>60</v>
      </c>
      <c r="M64" s="508">
        <v>0.21739130434782608</v>
      </c>
      <c r="N64" s="541" t="s">
        <v>107</v>
      </c>
      <c r="O64" s="541" t="s">
        <v>107</v>
      </c>
      <c r="P64" s="542">
        <v>3</v>
      </c>
      <c r="Q64" s="508">
        <v>1.0869565217391304E-2</v>
      </c>
      <c r="R64" s="542">
        <v>29</v>
      </c>
      <c r="S64" s="508">
        <v>0.10507246376811594</v>
      </c>
      <c r="T64" s="542">
        <v>1</v>
      </c>
      <c r="U64" s="543">
        <v>3.6231884057971015E-3</v>
      </c>
      <c r="V64" s="522">
        <v>2.3756240316749874E-2</v>
      </c>
      <c r="W64" s="350"/>
      <c r="X64" s="350"/>
    </row>
    <row r="65" spans="1:24" ht="12.75" customHeight="1" x14ac:dyDescent="0.25">
      <c r="A65" s="506"/>
      <c r="B65" s="392"/>
      <c r="D65" s="444" t="s">
        <v>73</v>
      </c>
      <c r="E65" s="507">
        <v>275</v>
      </c>
      <c r="F65" s="542">
        <v>26</v>
      </c>
      <c r="G65" s="508">
        <v>9.4545454545454544E-2</v>
      </c>
      <c r="H65" s="542">
        <v>11</v>
      </c>
      <c r="I65" s="508">
        <v>0.04</v>
      </c>
      <c r="J65" s="542">
        <v>101</v>
      </c>
      <c r="K65" s="508">
        <v>0.36727272727272725</v>
      </c>
      <c r="L65" s="542">
        <v>99</v>
      </c>
      <c r="M65" s="508">
        <v>0.36</v>
      </c>
      <c r="N65" s="541" t="s">
        <v>107</v>
      </c>
      <c r="O65" s="541" t="s">
        <v>107</v>
      </c>
      <c r="P65" s="542">
        <v>3</v>
      </c>
      <c r="Q65" s="508">
        <v>1.090909090909091E-2</v>
      </c>
      <c r="R65" s="542">
        <v>29</v>
      </c>
      <c r="S65" s="508">
        <v>0.10545454545454545</v>
      </c>
      <c r="T65" s="542">
        <v>6</v>
      </c>
      <c r="U65" s="508">
        <v>2.181818181818182E-2</v>
      </c>
      <c r="V65" s="522">
        <v>2.1978900255754476E-2</v>
      </c>
      <c r="W65" s="157"/>
      <c r="X65" s="503"/>
    </row>
    <row r="66" spans="1:24" ht="12.75" customHeight="1" x14ac:dyDescent="0.25">
      <c r="A66" s="506"/>
      <c r="B66" s="392"/>
      <c r="D66" s="444" t="s">
        <v>234</v>
      </c>
      <c r="E66" s="507">
        <v>282</v>
      </c>
      <c r="F66" s="542">
        <v>32</v>
      </c>
      <c r="G66" s="508">
        <v>0.11347517730496454</v>
      </c>
      <c r="H66" s="542">
        <v>18</v>
      </c>
      <c r="I66" s="508">
        <v>6.3829787234042548E-2</v>
      </c>
      <c r="J66" s="542">
        <v>87</v>
      </c>
      <c r="K66" s="508">
        <v>0.30851063829787234</v>
      </c>
      <c r="L66" s="542">
        <v>112</v>
      </c>
      <c r="M66" s="508">
        <v>0.3971631205673759</v>
      </c>
      <c r="N66" s="542" t="s">
        <v>107</v>
      </c>
      <c r="O66" s="542" t="s">
        <v>107</v>
      </c>
      <c r="P66" s="542">
        <v>2</v>
      </c>
      <c r="Q66" s="508">
        <v>7.0921985815602835E-3</v>
      </c>
      <c r="R66" s="542">
        <v>28</v>
      </c>
      <c r="S66" s="508">
        <v>9.9290780141843976E-2</v>
      </c>
      <c r="T66" s="542">
        <v>3</v>
      </c>
      <c r="U66" s="508">
        <v>1.0638297872340425E-2</v>
      </c>
      <c r="V66" s="522">
        <v>2.0824102791315906E-2</v>
      </c>
      <c r="W66" s="157"/>
      <c r="X66" s="503"/>
    </row>
    <row r="67" spans="1:24" ht="15.6" customHeight="1" x14ac:dyDescent="0.25">
      <c r="A67" s="506"/>
      <c r="B67" s="451" t="s">
        <v>236</v>
      </c>
      <c r="C67" s="474"/>
      <c r="D67" s="475" t="s">
        <v>237</v>
      </c>
      <c r="E67" s="476">
        <v>384</v>
      </c>
      <c r="F67" s="477" t="s">
        <v>249</v>
      </c>
      <c r="G67" s="477" t="s">
        <v>249</v>
      </c>
      <c r="H67" s="477" t="s">
        <v>249</v>
      </c>
      <c r="I67" s="477" t="s">
        <v>249</v>
      </c>
      <c r="J67" s="477" t="s">
        <v>249</v>
      </c>
      <c r="K67" s="477" t="s">
        <v>249</v>
      </c>
      <c r="L67" s="477" t="s">
        <v>249</v>
      </c>
      <c r="M67" s="477" t="s">
        <v>249</v>
      </c>
      <c r="N67" s="477" t="s">
        <v>249</v>
      </c>
      <c r="O67" s="477" t="s">
        <v>249</v>
      </c>
      <c r="P67" s="477" t="s">
        <v>249</v>
      </c>
      <c r="Q67" s="477" t="s">
        <v>249</v>
      </c>
      <c r="R67" s="477" t="s">
        <v>249</v>
      </c>
      <c r="S67" s="477" t="s">
        <v>249</v>
      </c>
      <c r="T67" s="477" t="s">
        <v>249</v>
      </c>
      <c r="U67" s="477" t="s">
        <v>249</v>
      </c>
      <c r="V67" s="478">
        <v>2.7627886898338009E-2</v>
      </c>
      <c r="X67" s="503"/>
    </row>
    <row r="68" spans="1:24" ht="26.25" customHeight="1" x14ac:dyDescent="0.25">
      <c r="A68" s="506"/>
      <c r="B68" s="392"/>
      <c r="C68" s="72">
        <v>2017</v>
      </c>
      <c r="D68" s="444" t="s">
        <v>238</v>
      </c>
      <c r="E68" s="445">
        <v>407</v>
      </c>
      <c r="F68" s="541">
        <v>60</v>
      </c>
      <c r="G68" s="446">
        <v>0.14742014742014742</v>
      </c>
      <c r="H68" s="541">
        <v>16</v>
      </c>
      <c r="I68" s="446">
        <v>3.9312039312039311E-2</v>
      </c>
      <c r="J68" s="541">
        <v>113</v>
      </c>
      <c r="K68" s="446">
        <v>0.27764127764127766</v>
      </c>
      <c r="L68" s="541">
        <v>79</v>
      </c>
      <c r="M68" s="446">
        <v>0.1941031941031941</v>
      </c>
      <c r="N68" s="541">
        <v>45</v>
      </c>
      <c r="O68" s="446">
        <v>0.11056511056511056</v>
      </c>
      <c r="P68" s="541">
        <v>28</v>
      </c>
      <c r="Q68" s="446">
        <v>6.8796068796068796E-2</v>
      </c>
      <c r="R68" s="541">
        <v>39</v>
      </c>
      <c r="S68" s="446">
        <v>9.5823095823095825E-2</v>
      </c>
      <c r="T68" s="541">
        <v>27</v>
      </c>
      <c r="U68" s="446">
        <v>6.6339066339066333E-2</v>
      </c>
      <c r="V68" s="446">
        <v>2.8148557991562347E-2</v>
      </c>
      <c r="X68" s="503"/>
    </row>
    <row r="69" spans="1:24" x14ac:dyDescent="0.25">
      <c r="A69" s="506"/>
      <c r="B69" s="392"/>
      <c r="C69" s="72"/>
      <c r="D69" s="444" t="s">
        <v>73</v>
      </c>
      <c r="E69" s="445">
        <v>249</v>
      </c>
      <c r="F69" s="541">
        <v>59</v>
      </c>
      <c r="G69" s="446">
        <v>0.23694779116465864</v>
      </c>
      <c r="H69" s="541">
        <v>14</v>
      </c>
      <c r="I69" s="446">
        <v>5.6224899598393573E-2</v>
      </c>
      <c r="J69" s="541">
        <v>92</v>
      </c>
      <c r="K69" s="446">
        <v>0.36947791164658633</v>
      </c>
      <c r="L69" s="541">
        <v>29</v>
      </c>
      <c r="M69" s="446">
        <v>0.11646586345381527</v>
      </c>
      <c r="N69" s="541">
        <v>17</v>
      </c>
      <c r="O69" s="446">
        <v>6.8273092369477914E-2</v>
      </c>
      <c r="P69" s="541">
        <v>6</v>
      </c>
      <c r="Q69" s="446">
        <v>2.4096385542168676E-2</v>
      </c>
      <c r="R69" s="541">
        <v>12</v>
      </c>
      <c r="S69" s="446">
        <v>4.8192771084337352E-2</v>
      </c>
      <c r="T69" s="541">
        <v>20</v>
      </c>
      <c r="U69" s="446">
        <v>8.0321285140562249E-2</v>
      </c>
      <c r="V69" s="446">
        <v>1.8991686370223478E-2</v>
      </c>
      <c r="X69" s="503"/>
    </row>
    <row r="70" spans="1:24" x14ac:dyDescent="0.25">
      <c r="A70" s="506"/>
      <c r="B70" s="392"/>
      <c r="C70" s="72"/>
      <c r="D70" s="444" t="s">
        <v>234</v>
      </c>
      <c r="E70" s="445">
        <v>212</v>
      </c>
      <c r="F70" s="541">
        <v>45</v>
      </c>
      <c r="G70" s="446">
        <v>0.21226415094339623</v>
      </c>
      <c r="H70" s="541">
        <v>18</v>
      </c>
      <c r="I70" s="446">
        <v>8.4905660377358486E-2</v>
      </c>
      <c r="J70" s="541">
        <v>65</v>
      </c>
      <c r="K70" s="446">
        <v>0.30660377358490565</v>
      </c>
      <c r="L70" s="541">
        <v>52</v>
      </c>
      <c r="M70" s="446">
        <v>0.24528301886792453</v>
      </c>
      <c r="N70" s="541">
        <v>6</v>
      </c>
      <c r="O70" s="446">
        <v>2.8301886792452831E-2</v>
      </c>
      <c r="P70" s="541">
        <v>9</v>
      </c>
      <c r="Q70" s="446">
        <v>4.2452830188679243E-2</v>
      </c>
      <c r="R70" s="541">
        <v>5</v>
      </c>
      <c r="S70" s="446">
        <v>2.358490566037736E-2</v>
      </c>
      <c r="T70" s="541">
        <v>12</v>
      </c>
      <c r="U70" s="446">
        <v>5.6603773584905662E-2</v>
      </c>
      <c r="V70" s="446">
        <v>1.6876293583824233E-2</v>
      </c>
      <c r="X70" s="503"/>
    </row>
    <row r="71" spans="1:24" x14ac:dyDescent="0.25">
      <c r="A71" s="506"/>
      <c r="B71" s="392"/>
      <c r="C71" s="72"/>
      <c r="D71" s="444" t="s">
        <v>235</v>
      </c>
      <c r="E71" s="445">
        <v>268</v>
      </c>
      <c r="F71" s="541">
        <v>52</v>
      </c>
      <c r="G71" s="446">
        <v>0.19402985074626866</v>
      </c>
      <c r="H71" s="541">
        <v>13</v>
      </c>
      <c r="I71" s="446">
        <v>4.8507462686567165E-2</v>
      </c>
      <c r="J71" s="541">
        <v>100</v>
      </c>
      <c r="K71" s="446">
        <v>0.37313432835820898</v>
      </c>
      <c r="L71" s="541">
        <v>60</v>
      </c>
      <c r="M71" s="446">
        <v>0.22388059701492538</v>
      </c>
      <c r="N71" s="541">
        <v>15</v>
      </c>
      <c r="O71" s="446">
        <v>5.5970149253731345E-2</v>
      </c>
      <c r="P71" s="541">
        <v>8</v>
      </c>
      <c r="Q71" s="446">
        <v>2.9850746268656716E-2</v>
      </c>
      <c r="R71" s="541">
        <v>13</v>
      </c>
      <c r="S71" s="446">
        <v>4.8507462686567165E-2</v>
      </c>
      <c r="T71" s="541">
        <v>7</v>
      </c>
      <c r="U71" s="446">
        <v>2.6119402985074626E-2</v>
      </c>
      <c r="V71" s="446">
        <v>2.1142316188071948E-2</v>
      </c>
      <c r="X71" s="503"/>
    </row>
    <row r="72" spans="1:24" ht="24.6" customHeight="1" x14ac:dyDescent="0.25">
      <c r="A72" s="506"/>
      <c r="B72" s="392"/>
      <c r="C72" s="481">
        <v>2018</v>
      </c>
      <c r="D72" s="482" t="s">
        <v>25</v>
      </c>
      <c r="E72" s="483">
        <v>170</v>
      </c>
      <c r="F72" s="484">
        <v>39</v>
      </c>
      <c r="G72" s="485">
        <v>0.22941176470588234</v>
      </c>
      <c r="H72" s="484">
        <v>4</v>
      </c>
      <c r="I72" s="485">
        <v>2.3529411764705882E-2</v>
      </c>
      <c r="J72" s="484">
        <v>49</v>
      </c>
      <c r="K72" s="485">
        <v>0.28823529411764703</v>
      </c>
      <c r="L72" s="484">
        <v>48</v>
      </c>
      <c r="M72" s="485">
        <v>0.28235294117647058</v>
      </c>
      <c r="N72" s="484">
        <v>11</v>
      </c>
      <c r="O72" s="485">
        <v>6.4705882352941183E-2</v>
      </c>
      <c r="P72" s="484">
        <v>4</v>
      </c>
      <c r="Q72" s="485">
        <v>2.3529411764705882E-2</v>
      </c>
      <c r="R72" s="484">
        <v>10</v>
      </c>
      <c r="S72" s="485">
        <v>5.8823529411764705E-2</v>
      </c>
      <c r="T72" s="484">
        <v>5</v>
      </c>
      <c r="U72" s="485">
        <v>2.9411764705882353E-2</v>
      </c>
      <c r="V72" s="485">
        <v>1.2999923529861589E-2</v>
      </c>
      <c r="X72" s="503"/>
    </row>
    <row r="73" spans="1:24" ht="26.25" customHeight="1" x14ac:dyDescent="0.25">
      <c r="A73" s="502"/>
      <c r="B73" s="75" t="s">
        <v>245</v>
      </c>
      <c r="C73" s="72">
        <v>2013</v>
      </c>
      <c r="D73" s="72"/>
      <c r="E73" s="507">
        <v>142</v>
      </c>
      <c r="F73" s="541">
        <v>30</v>
      </c>
      <c r="G73" s="446">
        <v>0.21126760563380281</v>
      </c>
      <c r="H73" s="541">
        <v>6</v>
      </c>
      <c r="I73" s="446">
        <v>4.2253521126760563E-2</v>
      </c>
      <c r="J73" s="541">
        <v>15</v>
      </c>
      <c r="K73" s="446">
        <v>0.10563380281690141</v>
      </c>
      <c r="L73" s="541">
        <v>65</v>
      </c>
      <c r="M73" s="446">
        <v>0.45774647887323944</v>
      </c>
      <c r="N73" s="541" t="s">
        <v>107</v>
      </c>
      <c r="O73" s="541" t="s">
        <v>107</v>
      </c>
      <c r="P73" s="541">
        <v>1</v>
      </c>
      <c r="Q73" s="446">
        <v>7.0422535211267607E-3</v>
      </c>
      <c r="R73" s="541">
        <v>24</v>
      </c>
      <c r="S73" s="446">
        <v>0.16901408450704225</v>
      </c>
      <c r="T73" s="541">
        <v>1</v>
      </c>
      <c r="U73" s="446">
        <v>7.0422535211267607E-3</v>
      </c>
      <c r="V73" s="522">
        <v>1.4037168841439305E-2</v>
      </c>
      <c r="X73" s="503"/>
    </row>
    <row r="74" spans="1:24" ht="12.75" customHeight="1" x14ac:dyDescent="0.25">
      <c r="A74" s="502"/>
      <c r="B74" s="58"/>
      <c r="C74" s="72">
        <v>2014</v>
      </c>
      <c r="D74" s="72"/>
      <c r="E74" s="507">
        <v>92</v>
      </c>
      <c r="F74" s="541">
        <v>25</v>
      </c>
      <c r="G74" s="446">
        <v>0.27173913043478259</v>
      </c>
      <c r="H74" s="541">
        <v>12</v>
      </c>
      <c r="I74" s="446">
        <v>0.13043478260869565</v>
      </c>
      <c r="J74" s="541">
        <v>13</v>
      </c>
      <c r="K74" s="446">
        <v>0.14130434782608695</v>
      </c>
      <c r="L74" s="541">
        <v>26</v>
      </c>
      <c r="M74" s="446">
        <v>0.28260869565217389</v>
      </c>
      <c r="N74" s="541" t="s">
        <v>107</v>
      </c>
      <c r="O74" s="541" t="s">
        <v>107</v>
      </c>
      <c r="P74" s="541">
        <v>5</v>
      </c>
      <c r="Q74" s="446">
        <v>5.434782608695652E-2</v>
      </c>
      <c r="R74" s="541">
        <v>7</v>
      </c>
      <c r="S74" s="446">
        <v>7.6086956521739135E-2</v>
      </c>
      <c r="T74" s="541">
        <v>4</v>
      </c>
      <c r="U74" s="446">
        <v>4.3478260869565216E-2</v>
      </c>
      <c r="V74" s="522">
        <v>6.3026649311502363E-3</v>
      </c>
      <c r="X74" s="503"/>
    </row>
    <row r="75" spans="1:24" ht="12.75" customHeight="1" x14ac:dyDescent="0.25">
      <c r="A75" s="502"/>
      <c r="B75" s="58"/>
      <c r="C75" s="72">
        <v>2015</v>
      </c>
      <c r="D75" s="72"/>
      <c r="E75" s="507">
        <v>139</v>
      </c>
      <c r="F75" s="541">
        <v>29</v>
      </c>
      <c r="G75" s="446">
        <v>0.20863309352517986</v>
      </c>
      <c r="H75" s="541">
        <v>20</v>
      </c>
      <c r="I75" s="446">
        <v>0.14388489208633093</v>
      </c>
      <c r="J75" s="541">
        <v>32</v>
      </c>
      <c r="K75" s="446">
        <v>0.23021582733812951</v>
      </c>
      <c r="L75" s="541">
        <v>18</v>
      </c>
      <c r="M75" s="446">
        <v>0.12949640287769784</v>
      </c>
      <c r="N75" s="541" t="s">
        <v>107</v>
      </c>
      <c r="O75" s="541" t="s">
        <v>107</v>
      </c>
      <c r="P75" s="541">
        <v>12</v>
      </c>
      <c r="Q75" s="446">
        <v>8.6330935251798566E-2</v>
      </c>
      <c r="R75" s="541">
        <v>22</v>
      </c>
      <c r="S75" s="446">
        <v>0.15827338129496402</v>
      </c>
      <c r="T75" s="541">
        <v>6</v>
      </c>
      <c r="U75" s="446">
        <v>4.3165467625899283E-2</v>
      </c>
      <c r="V75" s="522">
        <v>7.1107018620830773E-3</v>
      </c>
      <c r="X75" s="503"/>
    </row>
    <row r="76" spans="1:24" ht="15.6" customHeight="1" x14ac:dyDescent="0.25">
      <c r="A76" s="502"/>
      <c r="B76" s="58"/>
      <c r="C76" s="555" t="s">
        <v>233</v>
      </c>
      <c r="D76" s="556"/>
      <c r="E76" s="569">
        <v>175</v>
      </c>
      <c r="F76" s="558" t="s">
        <v>249</v>
      </c>
      <c r="G76" s="558" t="s">
        <v>249</v>
      </c>
      <c r="H76" s="558" t="s">
        <v>249</v>
      </c>
      <c r="I76" s="558" t="s">
        <v>249</v>
      </c>
      <c r="J76" s="558" t="s">
        <v>249</v>
      </c>
      <c r="K76" s="558" t="s">
        <v>249</v>
      </c>
      <c r="L76" s="558" t="s">
        <v>249</v>
      </c>
      <c r="M76" s="558" t="s">
        <v>249</v>
      </c>
      <c r="N76" s="558" t="s">
        <v>249</v>
      </c>
      <c r="O76" s="558" t="s">
        <v>249</v>
      </c>
      <c r="P76" s="558" t="s">
        <v>249</v>
      </c>
      <c r="Q76" s="558" t="s">
        <v>249</v>
      </c>
      <c r="R76" s="558" t="s">
        <v>249</v>
      </c>
      <c r="S76" s="558" t="s">
        <v>249</v>
      </c>
      <c r="T76" s="558" t="s">
        <v>249</v>
      </c>
      <c r="U76" s="558" t="s">
        <v>249</v>
      </c>
      <c r="V76" s="559">
        <v>7.2786257954498192E-3</v>
      </c>
      <c r="X76" s="503"/>
    </row>
    <row r="77" spans="1:24" ht="15.6" customHeight="1" x14ac:dyDescent="0.25">
      <c r="A77" s="502"/>
      <c r="B77" s="58"/>
      <c r="C77" s="561" t="s">
        <v>282</v>
      </c>
      <c r="D77" s="562"/>
      <c r="E77" s="570">
        <v>231</v>
      </c>
      <c r="F77" s="564">
        <v>53</v>
      </c>
      <c r="G77" s="571">
        <v>0.22943722943722944</v>
      </c>
      <c r="H77" s="564">
        <v>19</v>
      </c>
      <c r="I77" s="571">
        <v>8.2251082251082255E-2</v>
      </c>
      <c r="J77" s="564">
        <v>43</v>
      </c>
      <c r="K77" s="571">
        <v>0.18614718614718614</v>
      </c>
      <c r="L77" s="564">
        <v>26</v>
      </c>
      <c r="M77" s="571">
        <v>0.11255411255411256</v>
      </c>
      <c r="N77" s="564">
        <v>29</v>
      </c>
      <c r="O77" s="571">
        <v>0.12554112554112554</v>
      </c>
      <c r="P77" s="564">
        <v>22</v>
      </c>
      <c r="Q77" s="571">
        <v>9.5238095238095233E-2</v>
      </c>
      <c r="R77" s="564">
        <v>21</v>
      </c>
      <c r="S77" s="571">
        <v>9.0909090909090912E-2</v>
      </c>
      <c r="T77" s="564">
        <v>18</v>
      </c>
      <c r="U77" s="571">
        <v>7.792207792207792E-2</v>
      </c>
      <c r="V77" s="565">
        <v>9.7583643122676582E-3</v>
      </c>
      <c r="X77" s="503"/>
    </row>
    <row r="78" spans="1:24" ht="26.25" customHeight="1" x14ac:dyDescent="0.25">
      <c r="A78" s="502"/>
      <c r="B78" s="58"/>
      <c r="C78" s="72">
        <v>2014</v>
      </c>
      <c r="D78" s="472" t="s">
        <v>7</v>
      </c>
      <c r="E78" s="507">
        <v>17</v>
      </c>
      <c r="F78" s="541">
        <v>8</v>
      </c>
      <c r="G78" s="446">
        <v>0.47058823529411764</v>
      </c>
      <c r="H78" s="541">
        <v>2</v>
      </c>
      <c r="I78" s="446">
        <v>0.11764705882352941</v>
      </c>
      <c r="J78" s="541">
        <v>3</v>
      </c>
      <c r="K78" s="446">
        <v>0.17647058823529413</v>
      </c>
      <c r="L78" s="541">
        <v>3</v>
      </c>
      <c r="M78" s="446">
        <v>0.17647058823529413</v>
      </c>
      <c r="N78" s="541" t="s">
        <v>107</v>
      </c>
      <c r="O78" s="541" t="s">
        <v>107</v>
      </c>
      <c r="P78" s="541">
        <v>0</v>
      </c>
      <c r="Q78" s="541">
        <v>0</v>
      </c>
      <c r="R78" s="541">
        <v>0</v>
      </c>
      <c r="S78" s="541">
        <v>0</v>
      </c>
      <c r="T78" s="541">
        <v>1</v>
      </c>
      <c r="U78" s="446">
        <v>5.8823529411764705E-2</v>
      </c>
      <c r="V78" s="522">
        <v>5.0852527669757704E-3</v>
      </c>
      <c r="X78" s="503"/>
    </row>
    <row r="79" spans="1:24" ht="12.75" customHeight="1" x14ac:dyDescent="0.25">
      <c r="A79" s="502"/>
      <c r="B79" s="58"/>
      <c r="D79" s="472" t="s">
        <v>4</v>
      </c>
      <c r="E79" s="507">
        <v>29</v>
      </c>
      <c r="F79" s="541">
        <v>10</v>
      </c>
      <c r="G79" s="446">
        <v>0.34482758620689657</v>
      </c>
      <c r="H79" s="541">
        <v>1</v>
      </c>
      <c r="I79" s="446">
        <v>3.4482758620689655E-2</v>
      </c>
      <c r="J79" s="541">
        <v>5</v>
      </c>
      <c r="K79" s="446">
        <v>0.17241379310344829</v>
      </c>
      <c r="L79" s="541">
        <v>9</v>
      </c>
      <c r="M79" s="446">
        <v>0.31034482758620691</v>
      </c>
      <c r="N79" s="541" t="s">
        <v>107</v>
      </c>
      <c r="O79" s="541" t="s">
        <v>107</v>
      </c>
      <c r="P79" s="541">
        <v>0</v>
      </c>
      <c r="Q79" s="541">
        <v>0</v>
      </c>
      <c r="R79" s="541">
        <v>3</v>
      </c>
      <c r="S79" s="446">
        <v>0.10344827586206896</v>
      </c>
      <c r="T79" s="541">
        <v>1</v>
      </c>
      <c r="U79" s="446">
        <v>3.4482758620689655E-2</v>
      </c>
      <c r="V79" s="522">
        <v>8.1141578063794063E-3</v>
      </c>
      <c r="X79" s="503"/>
    </row>
    <row r="80" spans="1:24" ht="12.75" customHeight="1" x14ac:dyDescent="0.25">
      <c r="A80" s="502"/>
      <c r="B80" s="58"/>
      <c r="D80" s="472" t="s">
        <v>5</v>
      </c>
      <c r="E80" s="507">
        <v>25</v>
      </c>
      <c r="F80" s="541">
        <v>6</v>
      </c>
      <c r="G80" s="446">
        <v>0.24</v>
      </c>
      <c r="H80" s="541">
        <v>6</v>
      </c>
      <c r="I80" s="446">
        <v>0.24</v>
      </c>
      <c r="J80" s="541">
        <v>3</v>
      </c>
      <c r="K80" s="446">
        <v>0.12</v>
      </c>
      <c r="L80" s="541">
        <v>6</v>
      </c>
      <c r="M80" s="446">
        <v>0.24</v>
      </c>
      <c r="N80" s="541" t="s">
        <v>107</v>
      </c>
      <c r="O80" s="541" t="s">
        <v>107</v>
      </c>
      <c r="P80" s="541">
        <v>2</v>
      </c>
      <c r="Q80" s="446">
        <v>0.08</v>
      </c>
      <c r="R80" s="541">
        <v>1</v>
      </c>
      <c r="S80" s="446">
        <v>0.04</v>
      </c>
      <c r="T80" s="541">
        <v>1</v>
      </c>
      <c r="U80" s="446">
        <v>0.04</v>
      </c>
      <c r="V80" s="522">
        <v>6.5651260504201682E-3</v>
      </c>
      <c r="X80" s="503"/>
    </row>
    <row r="81" spans="1:24" ht="12.75" customHeight="1" x14ac:dyDescent="0.25">
      <c r="A81" s="502"/>
      <c r="B81" s="58"/>
      <c r="D81" s="472" t="s">
        <v>6</v>
      </c>
      <c r="E81" s="507">
        <v>21</v>
      </c>
      <c r="F81" s="541">
        <v>1</v>
      </c>
      <c r="G81" s="446">
        <v>4.7619047619047616E-2</v>
      </c>
      <c r="H81" s="541">
        <v>3</v>
      </c>
      <c r="I81" s="446">
        <v>0.14285714285714285</v>
      </c>
      <c r="J81" s="541">
        <v>2</v>
      </c>
      <c r="K81" s="446">
        <v>9.5238095238095233E-2</v>
      </c>
      <c r="L81" s="541">
        <v>8</v>
      </c>
      <c r="M81" s="446">
        <v>0.38095238095238093</v>
      </c>
      <c r="N81" s="541" t="s">
        <v>107</v>
      </c>
      <c r="O81" s="541" t="s">
        <v>107</v>
      </c>
      <c r="P81" s="541">
        <v>3</v>
      </c>
      <c r="Q81" s="446">
        <v>0.14285714285714285</v>
      </c>
      <c r="R81" s="541">
        <v>3</v>
      </c>
      <c r="S81" s="446">
        <v>0.14285714285714285</v>
      </c>
      <c r="T81" s="541">
        <v>1</v>
      </c>
      <c r="U81" s="446">
        <v>4.7619047619047616E-2</v>
      </c>
      <c r="V81" s="522">
        <v>5.4235537190082646E-3</v>
      </c>
      <c r="X81" s="503"/>
    </row>
    <row r="82" spans="1:24" ht="26.25" customHeight="1" x14ac:dyDescent="0.25">
      <c r="A82" s="502"/>
      <c r="B82" s="58"/>
      <c r="C82" s="405">
        <v>2015</v>
      </c>
      <c r="D82" s="472" t="s">
        <v>7</v>
      </c>
      <c r="E82" s="507">
        <v>43</v>
      </c>
      <c r="F82" s="541">
        <v>7</v>
      </c>
      <c r="G82" s="446">
        <v>0.16279069767441862</v>
      </c>
      <c r="H82" s="541">
        <v>10</v>
      </c>
      <c r="I82" s="446">
        <v>0.23255813953488372</v>
      </c>
      <c r="J82" s="541">
        <v>8</v>
      </c>
      <c r="K82" s="446">
        <v>0.18604651162790697</v>
      </c>
      <c r="L82" s="541">
        <v>4</v>
      </c>
      <c r="M82" s="446">
        <v>9.3023255813953487E-2</v>
      </c>
      <c r="N82" s="541" t="s">
        <v>107</v>
      </c>
      <c r="O82" s="541" t="s">
        <v>107</v>
      </c>
      <c r="P82" s="541">
        <v>6</v>
      </c>
      <c r="Q82" s="446">
        <v>0.13953488372093023</v>
      </c>
      <c r="R82" s="541">
        <v>7</v>
      </c>
      <c r="S82" s="446">
        <v>0.16279069767441862</v>
      </c>
      <c r="T82" s="541">
        <v>1</v>
      </c>
      <c r="U82" s="446">
        <v>2.3255813953488372E-2</v>
      </c>
      <c r="V82" s="522">
        <v>9.559804357492218E-3</v>
      </c>
      <c r="X82" s="503"/>
    </row>
    <row r="83" spans="1:24" ht="12.75" customHeight="1" x14ac:dyDescent="0.25">
      <c r="A83" s="502"/>
      <c r="B83" s="392"/>
      <c r="D83" s="472" t="s">
        <v>4</v>
      </c>
      <c r="E83" s="507">
        <v>27</v>
      </c>
      <c r="F83" s="541">
        <v>3</v>
      </c>
      <c r="G83" s="446">
        <v>0.1111111111111111</v>
      </c>
      <c r="H83" s="541">
        <v>1</v>
      </c>
      <c r="I83" s="446">
        <v>3.7037037037037035E-2</v>
      </c>
      <c r="J83" s="541">
        <v>2</v>
      </c>
      <c r="K83" s="446">
        <v>7.407407407407407E-2</v>
      </c>
      <c r="L83" s="541">
        <v>8</v>
      </c>
      <c r="M83" s="446">
        <v>0.29629629629629628</v>
      </c>
      <c r="N83" s="541" t="s">
        <v>107</v>
      </c>
      <c r="O83" s="541" t="s">
        <v>107</v>
      </c>
      <c r="P83" s="541">
        <v>2</v>
      </c>
      <c r="Q83" s="446">
        <v>7.407407407407407E-2</v>
      </c>
      <c r="R83" s="541">
        <v>9</v>
      </c>
      <c r="S83" s="446">
        <v>0.33333333333333331</v>
      </c>
      <c r="T83" s="541">
        <v>2</v>
      </c>
      <c r="U83" s="446">
        <v>7.407407407407407E-2</v>
      </c>
      <c r="V83" s="522">
        <v>5.7251908396946556E-3</v>
      </c>
      <c r="X83" s="503"/>
    </row>
    <row r="84" spans="1:24" ht="12.75" customHeight="1" x14ac:dyDescent="0.25">
      <c r="A84" s="502"/>
      <c r="B84" s="392"/>
      <c r="D84" s="444" t="s">
        <v>234</v>
      </c>
      <c r="E84" s="507">
        <v>38</v>
      </c>
      <c r="F84" s="541">
        <v>11</v>
      </c>
      <c r="G84" s="446">
        <v>0.28947368421052633</v>
      </c>
      <c r="H84" s="541">
        <v>4</v>
      </c>
      <c r="I84" s="446">
        <v>0.10526315789473684</v>
      </c>
      <c r="J84" s="541">
        <v>13</v>
      </c>
      <c r="K84" s="446">
        <v>0.34210526315789475</v>
      </c>
      <c r="L84" s="541">
        <v>2</v>
      </c>
      <c r="M84" s="446">
        <v>5.2631578947368418E-2</v>
      </c>
      <c r="N84" s="541" t="s">
        <v>107</v>
      </c>
      <c r="O84" s="541" t="s">
        <v>107</v>
      </c>
      <c r="P84" s="541">
        <v>2</v>
      </c>
      <c r="Q84" s="446">
        <v>5.2631578947368418E-2</v>
      </c>
      <c r="R84" s="541">
        <v>4</v>
      </c>
      <c r="S84" s="446">
        <v>0.10526315789473684</v>
      </c>
      <c r="T84" s="541">
        <v>2</v>
      </c>
      <c r="U84" s="446">
        <v>5.2631578947368418E-2</v>
      </c>
      <c r="V84" s="522">
        <v>7.5954427343593841E-3</v>
      </c>
      <c r="X84" s="503"/>
    </row>
    <row r="85" spans="1:24" ht="12.75" customHeight="1" x14ac:dyDescent="0.25">
      <c r="A85" s="502"/>
      <c r="B85" s="392"/>
      <c r="D85" s="444" t="s">
        <v>235</v>
      </c>
      <c r="E85" s="507">
        <v>31</v>
      </c>
      <c r="F85" s="541">
        <v>8</v>
      </c>
      <c r="G85" s="446">
        <v>0.25806451612903225</v>
      </c>
      <c r="H85" s="541">
        <v>5</v>
      </c>
      <c r="I85" s="446">
        <v>0.16129032258064516</v>
      </c>
      <c r="J85" s="541">
        <v>9</v>
      </c>
      <c r="K85" s="446">
        <v>0.29032258064516131</v>
      </c>
      <c r="L85" s="541">
        <v>4</v>
      </c>
      <c r="M85" s="446">
        <v>0.12903225806451613</v>
      </c>
      <c r="N85" s="541" t="s">
        <v>107</v>
      </c>
      <c r="O85" s="541" t="s">
        <v>107</v>
      </c>
      <c r="P85" s="541">
        <v>2</v>
      </c>
      <c r="Q85" s="446">
        <v>6.4516129032258063E-2</v>
      </c>
      <c r="R85" s="541">
        <v>2</v>
      </c>
      <c r="S85" s="446">
        <v>6.4516129032258063E-2</v>
      </c>
      <c r="T85" s="541">
        <v>1</v>
      </c>
      <c r="U85" s="446">
        <v>3.2258064516129031E-2</v>
      </c>
      <c r="V85" s="522">
        <v>5.8150440817857814E-3</v>
      </c>
      <c r="X85" s="503"/>
    </row>
    <row r="86" spans="1:24" ht="26.25" customHeight="1" x14ac:dyDescent="0.25">
      <c r="A86" s="502"/>
      <c r="B86" s="58"/>
      <c r="C86" s="405">
        <v>2016</v>
      </c>
      <c r="D86" s="444" t="s">
        <v>25</v>
      </c>
      <c r="E86" s="507">
        <v>39</v>
      </c>
      <c r="F86" s="542">
        <v>5</v>
      </c>
      <c r="G86" s="508">
        <v>0.12820512820512819</v>
      </c>
      <c r="H86" s="542">
        <v>4</v>
      </c>
      <c r="I86" s="508">
        <v>0.10256410256410256</v>
      </c>
      <c r="J86" s="542">
        <v>12</v>
      </c>
      <c r="K86" s="508">
        <v>0.30769230769230771</v>
      </c>
      <c r="L86" s="542">
        <v>2</v>
      </c>
      <c r="M86" s="508">
        <v>5.128205128205128E-2</v>
      </c>
      <c r="N86" s="541" t="s">
        <v>107</v>
      </c>
      <c r="O86" s="541" t="s">
        <v>107</v>
      </c>
      <c r="P86" s="542">
        <v>2</v>
      </c>
      <c r="Q86" s="508">
        <v>5.128205128205128E-2</v>
      </c>
      <c r="R86" s="542">
        <v>12</v>
      </c>
      <c r="S86" s="508">
        <v>0.30769230769230771</v>
      </c>
      <c r="T86" s="542">
        <v>2</v>
      </c>
      <c r="U86" s="508">
        <v>5.128205128205128E-2</v>
      </c>
      <c r="V86" s="522">
        <v>7.1090047393364934E-3</v>
      </c>
      <c r="X86" s="503"/>
    </row>
    <row r="87" spans="1:24" ht="12.75" customHeight="1" x14ac:dyDescent="0.25">
      <c r="A87" s="506"/>
      <c r="B87" s="392"/>
      <c r="D87" s="444" t="s">
        <v>73</v>
      </c>
      <c r="E87" s="507">
        <v>47</v>
      </c>
      <c r="F87" s="542">
        <v>6</v>
      </c>
      <c r="G87" s="508">
        <v>0.1276595744680851</v>
      </c>
      <c r="H87" s="542">
        <v>3</v>
      </c>
      <c r="I87" s="508">
        <v>6.3829787234042548E-2</v>
      </c>
      <c r="J87" s="542">
        <v>15</v>
      </c>
      <c r="K87" s="508">
        <v>0.31914893617021278</v>
      </c>
      <c r="L87" s="542">
        <v>4</v>
      </c>
      <c r="M87" s="508">
        <v>8.5106382978723402E-2</v>
      </c>
      <c r="N87" s="541" t="s">
        <v>107</v>
      </c>
      <c r="O87" s="541" t="s">
        <v>107</v>
      </c>
      <c r="P87" s="542">
        <v>0</v>
      </c>
      <c r="Q87" s="542">
        <v>0</v>
      </c>
      <c r="R87" s="542">
        <v>19</v>
      </c>
      <c r="S87" s="508">
        <v>0.40425531914893614</v>
      </c>
      <c r="T87" s="542">
        <v>0</v>
      </c>
      <c r="U87" s="542">
        <v>0</v>
      </c>
      <c r="V87" s="522">
        <v>7.4532191563590235E-3</v>
      </c>
      <c r="W87" s="157"/>
      <c r="X87" s="503"/>
    </row>
    <row r="88" spans="1:24" ht="12.75" customHeight="1" x14ac:dyDescent="0.25">
      <c r="A88" s="506"/>
      <c r="B88" s="392"/>
      <c r="D88" s="444" t="s">
        <v>234</v>
      </c>
      <c r="E88" s="507">
        <v>39</v>
      </c>
      <c r="F88" s="542">
        <v>7</v>
      </c>
      <c r="G88" s="508">
        <v>0.17948717948717949</v>
      </c>
      <c r="H88" s="542">
        <v>4</v>
      </c>
      <c r="I88" s="508">
        <v>0.10256410256410256</v>
      </c>
      <c r="J88" s="542">
        <v>7</v>
      </c>
      <c r="K88" s="508">
        <v>0.17948717948717949</v>
      </c>
      <c r="L88" s="542">
        <v>11</v>
      </c>
      <c r="M88" s="508">
        <v>0.28205128205128205</v>
      </c>
      <c r="N88" s="542" t="s">
        <v>107</v>
      </c>
      <c r="O88" s="542" t="s">
        <v>107</v>
      </c>
      <c r="P88" s="542">
        <v>0</v>
      </c>
      <c r="Q88" s="542">
        <v>0</v>
      </c>
      <c r="R88" s="542">
        <v>10</v>
      </c>
      <c r="S88" s="508">
        <v>0.25641025641025639</v>
      </c>
      <c r="T88" s="542">
        <v>0</v>
      </c>
      <c r="U88" s="542">
        <v>0</v>
      </c>
      <c r="V88" s="522">
        <v>6.1699098243948739E-3</v>
      </c>
      <c r="W88" s="157"/>
      <c r="X88" s="503"/>
    </row>
    <row r="89" spans="1:24" ht="16.2" customHeight="1" x14ac:dyDescent="0.25">
      <c r="A89" s="506"/>
      <c r="B89" s="451" t="s">
        <v>236</v>
      </c>
      <c r="C89" s="474"/>
      <c r="D89" s="475" t="s">
        <v>237</v>
      </c>
      <c r="E89" s="476">
        <v>50</v>
      </c>
      <c r="F89" s="477" t="s">
        <v>249</v>
      </c>
      <c r="G89" s="477" t="s">
        <v>249</v>
      </c>
      <c r="H89" s="477" t="s">
        <v>249</v>
      </c>
      <c r="I89" s="477" t="s">
        <v>249</v>
      </c>
      <c r="J89" s="477" t="s">
        <v>249</v>
      </c>
      <c r="K89" s="477" t="s">
        <v>249</v>
      </c>
      <c r="L89" s="477" t="s">
        <v>249</v>
      </c>
      <c r="M89" s="477" t="s">
        <v>249</v>
      </c>
      <c r="N89" s="477" t="s">
        <v>249</v>
      </c>
      <c r="O89" s="477" t="s">
        <v>249</v>
      </c>
      <c r="P89" s="477" t="s">
        <v>249</v>
      </c>
      <c r="Q89" s="477" t="s">
        <v>249</v>
      </c>
      <c r="R89" s="477" t="s">
        <v>249</v>
      </c>
      <c r="S89" s="477" t="s">
        <v>249</v>
      </c>
      <c r="T89" s="477" t="s">
        <v>249</v>
      </c>
      <c r="U89" s="477" t="s">
        <v>249</v>
      </c>
      <c r="V89" s="478">
        <v>8.4317032040472171E-3</v>
      </c>
      <c r="X89" s="503"/>
    </row>
    <row r="90" spans="1:24" ht="26.25" customHeight="1" x14ac:dyDescent="0.25">
      <c r="A90" s="506"/>
      <c r="B90" s="392"/>
      <c r="C90" s="72">
        <v>2017</v>
      </c>
      <c r="D90" s="444" t="s">
        <v>238</v>
      </c>
      <c r="E90" s="445">
        <v>84</v>
      </c>
      <c r="F90" s="541">
        <v>13</v>
      </c>
      <c r="G90" s="446">
        <v>0.15476190476190477</v>
      </c>
      <c r="H90" s="541">
        <v>11</v>
      </c>
      <c r="I90" s="446">
        <v>0.13095238095238096</v>
      </c>
      <c r="J90" s="541">
        <v>13</v>
      </c>
      <c r="K90" s="446">
        <v>0.15476190476190477</v>
      </c>
      <c r="L90" s="541">
        <v>13</v>
      </c>
      <c r="M90" s="446">
        <v>0.15476190476190477</v>
      </c>
      <c r="N90" s="541">
        <v>11</v>
      </c>
      <c r="O90" s="446">
        <v>0.13095238095238096</v>
      </c>
      <c r="P90" s="541">
        <v>8</v>
      </c>
      <c r="Q90" s="446">
        <v>9.5238095238095233E-2</v>
      </c>
      <c r="R90" s="541">
        <v>10</v>
      </c>
      <c r="S90" s="446">
        <v>0.11904761904761904</v>
      </c>
      <c r="T90" s="541">
        <v>5</v>
      </c>
      <c r="U90" s="446">
        <v>5.9523809523809521E-2</v>
      </c>
      <c r="V90" s="446">
        <v>1.5393073117097306E-2</v>
      </c>
      <c r="X90" s="503"/>
    </row>
    <row r="91" spans="1:24" x14ac:dyDescent="0.25">
      <c r="A91" s="506"/>
      <c r="B91" s="392"/>
      <c r="C91" s="72"/>
      <c r="D91" s="444" t="s">
        <v>73</v>
      </c>
      <c r="E91" s="445">
        <v>56</v>
      </c>
      <c r="F91" s="541">
        <v>14</v>
      </c>
      <c r="G91" s="446">
        <v>0.25</v>
      </c>
      <c r="H91" s="541">
        <v>4</v>
      </c>
      <c r="I91" s="446">
        <v>7.1428571428571425E-2</v>
      </c>
      <c r="J91" s="541">
        <v>13</v>
      </c>
      <c r="K91" s="446">
        <v>0.23214285714285715</v>
      </c>
      <c r="L91" s="541">
        <v>4</v>
      </c>
      <c r="M91" s="446">
        <v>7.1428571428571425E-2</v>
      </c>
      <c r="N91" s="541">
        <v>6</v>
      </c>
      <c r="O91" s="446">
        <v>0.10714285714285714</v>
      </c>
      <c r="P91" s="541">
        <v>8</v>
      </c>
      <c r="Q91" s="446">
        <v>0.14285714285714285</v>
      </c>
      <c r="R91" s="541">
        <v>6</v>
      </c>
      <c r="S91" s="446">
        <v>0.10714285714285714</v>
      </c>
      <c r="T91" s="541">
        <v>1</v>
      </c>
      <c r="U91" s="446">
        <v>1.7857142857142856E-2</v>
      </c>
      <c r="V91" s="446">
        <v>9.4786729857819912E-3</v>
      </c>
      <c r="X91" s="503"/>
    </row>
    <row r="92" spans="1:24" x14ac:dyDescent="0.25">
      <c r="A92" s="506"/>
      <c r="B92" s="392"/>
      <c r="C92" s="72"/>
      <c r="D92" s="444" t="s">
        <v>234</v>
      </c>
      <c r="E92" s="445">
        <v>39</v>
      </c>
      <c r="F92" s="541">
        <v>10</v>
      </c>
      <c r="G92" s="446">
        <v>0.25641025641025639</v>
      </c>
      <c r="H92" s="541">
        <v>2</v>
      </c>
      <c r="I92" s="446">
        <v>5.128205128205128E-2</v>
      </c>
      <c r="J92" s="541">
        <v>5</v>
      </c>
      <c r="K92" s="446">
        <v>0.12820512820512819</v>
      </c>
      <c r="L92" s="541">
        <v>5</v>
      </c>
      <c r="M92" s="446">
        <v>0.12820512820512819</v>
      </c>
      <c r="N92" s="541">
        <v>6</v>
      </c>
      <c r="O92" s="446">
        <v>0.15384615384615385</v>
      </c>
      <c r="P92" s="541">
        <v>4</v>
      </c>
      <c r="Q92" s="446">
        <v>0.10256410256410256</v>
      </c>
      <c r="R92" s="541">
        <v>3</v>
      </c>
      <c r="S92" s="446">
        <v>7.6923076923076927E-2</v>
      </c>
      <c r="T92" s="541">
        <v>4</v>
      </c>
      <c r="U92" s="446">
        <v>0.10256410256410256</v>
      </c>
      <c r="V92" s="446">
        <v>6.4452156668319289E-3</v>
      </c>
      <c r="X92" s="503"/>
    </row>
    <row r="93" spans="1:24" x14ac:dyDescent="0.25">
      <c r="A93" s="506"/>
      <c r="B93" s="392"/>
      <c r="C93" s="72"/>
      <c r="D93" s="444" t="s">
        <v>235</v>
      </c>
      <c r="E93" s="445">
        <v>52</v>
      </c>
      <c r="F93" s="541">
        <v>16</v>
      </c>
      <c r="G93" s="446">
        <v>0.30769230769230771</v>
      </c>
      <c r="H93" s="541">
        <v>2</v>
      </c>
      <c r="I93" s="446">
        <v>3.8461538461538464E-2</v>
      </c>
      <c r="J93" s="541">
        <v>12</v>
      </c>
      <c r="K93" s="446">
        <v>0.23076923076923078</v>
      </c>
      <c r="L93" s="541">
        <v>4</v>
      </c>
      <c r="M93" s="446">
        <v>7.6923076923076927E-2</v>
      </c>
      <c r="N93" s="541">
        <v>6</v>
      </c>
      <c r="O93" s="446">
        <v>0.11538461538461539</v>
      </c>
      <c r="P93" s="541">
        <v>2</v>
      </c>
      <c r="Q93" s="446">
        <v>3.8461538461538464E-2</v>
      </c>
      <c r="R93" s="541">
        <v>2</v>
      </c>
      <c r="S93" s="446">
        <v>3.8461538461538464E-2</v>
      </c>
      <c r="T93" s="541">
        <v>8</v>
      </c>
      <c r="U93" s="446">
        <v>0.15384615384615385</v>
      </c>
      <c r="V93" s="446">
        <v>8.3843921315704603E-3</v>
      </c>
      <c r="X93" s="503"/>
    </row>
    <row r="94" spans="1:24" ht="21" customHeight="1" x14ac:dyDescent="0.25">
      <c r="A94" s="506"/>
      <c r="B94" s="392"/>
      <c r="C94" s="481">
        <v>2018</v>
      </c>
      <c r="D94" s="482" t="s">
        <v>25</v>
      </c>
      <c r="E94" s="483">
        <v>30</v>
      </c>
      <c r="F94" s="484">
        <v>12</v>
      </c>
      <c r="G94" s="485">
        <v>0.4</v>
      </c>
      <c r="H94" s="484">
        <v>2</v>
      </c>
      <c r="I94" s="485">
        <v>6.6666666666666666E-2</v>
      </c>
      <c r="J94" s="484">
        <v>6</v>
      </c>
      <c r="K94" s="485">
        <v>0.2</v>
      </c>
      <c r="L94" s="484">
        <v>1</v>
      </c>
      <c r="M94" s="485">
        <v>3.3333333333333333E-2</v>
      </c>
      <c r="N94" s="484">
        <v>5</v>
      </c>
      <c r="O94" s="485">
        <v>0.16666666666666666</v>
      </c>
      <c r="P94" s="484">
        <v>2</v>
      </c>
      <c r="Q94" s="485">
        <v>6.6666666666666666E-2</v>
      </c>
      <c r="R94" s="484">
        <v>1</v>
      </c>
      <c r="S94" s="485">
        <v>3.3333333333333333E-2</v>
      </c>
      <c r="T94" s="484">
        <v>1</v>
      </c>
      <c r="U94" s="485">
        <v>3.3333333333333333E-2</v>
      </c>
      <c r="V94" s="486">
        <v>4.437213429965981E-3</v>
      </c>
      <c r="X94" s="503"/>
    </row>
    <row r="95" spans="1:24" ht="26.25" customHeight="1" x14ac:dyDescent="0.25">
      <c r="A95" s="502"/>
      <c r="B95" s="75" t="s">
        <v>246</v>
      </c>
      <c r="C95" s="72">
        <v>2013</v>
      </c>
      <c r="D95" s="72"/>
      <c r="E95" s="507">
        <v>4</v>
      </c>
      <c r="F95" s="541">
        <v>0</v>
      </c>
      <c r="G95" s="541">
        <v>0</v>
      </c>
      <c r="H95" s="541">
        <v>1</v>
      </c>
      <c r="I95" s="446">
        <v>0.25</v>
      </c>
      <c r="J95" s="541">
        <v>2</v>
      </c>
      <c r="K95" s="446">
        <v>0.5</v>
      </c>
      <c r="L95" s="541">
        <v>1</v>
      </c>
      <c r="M95" s="446">
        <v>0.25</v>
      </c>
      <c r="N95" s="541" t="s">
        <v>107</v>
      </c>
      <c r="O95" s="541" t="s">
        <v>107</v>
      </c>
      <c r="P95" s="541">
        <v>0</v>
      </c>
      <c r="Q95" s="541">
        <v>0</v>
      </c>
      <c r="R95" s="541">
        <v>0</v>
      </c>
      <c r="S95" s="541">
        <v>0</v>
      </c>
      <c r="T95" s="541">
        <v>0</v>
      </c>
      <c r="U95" s="541">
        <v>0</v>
      </c>
      <c r="V95" s="431">
        <v>0.1176470588235294</v>
      </c>
      <c r="X95" s="503"/>
    </row>
    <row r="96" spans="1:24" ht="12.75" customHeight="1" x14ac:dyDescent="0.25">
      <c r="A96" s="502"/>
      <c r="B96" s="58"/>
      <c r="C96" s="72">
        <v>2014</v>
      </c>
      <c r="D96" s="72"/>
      <c r="E96" s="507">
        <v>5</v>
      </c>
      <c r="F96" s="541">
        <v>1</v>
      </c>
      <c r="G96" s="446">
        <v>0.2</v>
      </c>
      <c r="H96" s="541">
        <v>0</v>
      </c>
      <c r="I96" s="541">
        <v>0</v>
      </c>
      <c r="J96" s="541">
        <v>0</v>
      </c>
      <c r="K96" s="541">
        <v>0</v>
      </c>
      <c r="L96" s="541">
        <v>3</v>
      </c>
      <c r="M96" s="446">
        <v>0.6</v>
      </c>
      <c r="N96" s="541" t="s">
        <v>107</v>
      </c>
      <c r="O96" s="541" t="s">
        <v>107</v>
      </c>
      <c r="P96" s="541">
        <v>1</v>
      </c>
      <c r="Q96" s="446">
        <v>0.2</v>
      </c>
      <c r="R96" s="541">
        <v>0</v>
      </c>
      <c r="S96" s="541">
        <v>0</v>
      </c>
      <c r="T96" s="541">
        <v>0</v>
      </c>
      <c r="U96" s="541">
        <v>0</v>
      </c>
      <c r="V96" s="431">
        <v>0.2</v>
      </c>
      <c r="X96" s="514"/>
    </row>
    <row r="97" spans="1:24" ht="12.75" customHeight="1" x14ac:dyDescent="0.25">
      <c r="A97" s="502"/>
      <c r="B97" s="58"/>
      <c r="C97" s="72">
        <v>2015</v>
      </c>
      <c r="D97" s="72"/>
      <c r="E97" s="507">
        <v>2</v>
      </c>
      <c r="F97" s="541">
        <v>1</v>
      </c>
      <c r="G97" s="446">
        <v>0.5</v>
      </c>
      <c r="H97" s="541">
        <v>0</v>
      </c>
      <c r="I97" s="541">
        <v>0</v>
      </c>
      <c r="J97" s="541">
        <v>0</v>
      </c>
      <c r="K97" s="541">
        <v>0</v>
      </c>
      <c r="L97" s="541">
        <v>1</v>
      </c>
      <c r="M97" s="446">
        <v>0.5</v>
      </c>
      <c r="N97" s="541" t="s">
        <v>107</v>
      </c>
      <c r="O97" s="541" t="s">
        <v>107</v>
      </c>
      <c r="P97" s="541">
        <v>0</v>
      </c>
      <c r="Q97" s="541">
        <v>0</v>
      </c>
      <c r="R97" s="541">
        <v>0</v>
      </c>
      <c r="S97" s="541">
        <v>0</v>
      </c>
      <c r="T97" s="541">
        <v>0</v>
      </c>
      <c r="U97" s="541">
        <v>0</v>
      </c>
      <c r="V97" s="431">
        <v>3.7037037037037035E-2</v>
      </c>
      <c r="X97" s="514"/>
    </row>
    <row r="98" spans="1:24" ht="15" customHeight="1" x14ac:dyDescent="0.25">
      <c r="A98" s="502"/>
      <c r="B98" s="58"/>
      <c r="C98" s="555" t="s">
        <v>233</v>
      </c>
      <c r="D98" s="556"/>
      <c r="E98" s="569">
        <v>28</v>
      </c>
      <c r="F98" s="558" t="s">
        <v>249</v>
      </c>
      <c r="G98" s="558" t="s">
        <v>249</v>
      </c>
      <c r="H98" s="558" t="s">
        <v>249</v>
      </c>
      <c r="I98" s="558" t="s">
        <v>249</v>
      </c>
      <c r="J98" s="558" t="s">
        <v>249</v>
      </c>
      <c r="K98" s="558" t="s">
        <v>249</v>
      </c>
      <c r="L98" s="558" t="s">
        <v>249</v>
      </c>
      <c r="M98" s="558" t="s">
        <v>249</v>
      </c>
      <c r="N98" s="558" t="s">
        <v>249</v>
      </c>
      <c r="O98" s="558" t="s">
        <v>249</v>
      </c>
      <c r="P98" s="558" t="s">
        <v>249</v>
      </c>
      <c r="Q98" s="558" t="s">
        <v>249</v>
      </c>
      <c r="R98" s="558" t="s">
        <v>249</v>
      </c>
      <c r="S98" s="558" t="s">
        <v>249</v>
      </c>
      <c r="T98" s="558" t="s">
        <v>249</v>
      </c>
      <c r="U98" s="558" t="s">
        <v>249</v>
      </c>
      <c r="V98" s="559">
        <v>1.871657754010695E-2</v>
      </c>
      <c r="X98" s="514"/>
    </row>
    <row r="99" spans="1:24" ht="15" customHeight="1" x14ac:dyDescent="0.25">
      <c r="A99" s="502"/>
      <c r="B99" s="58"/>
      <c r="C99" s="561" t="s">
        <v>282</v>
      </c>
      <c r="D99" s="562"/>
      <c r="E99" s="570">
        <v>110</v>
      </c>
      <c r="F99" s="564">
        <v>40</v>
      </c>
      <c r="G99" s="571">
        <v>0.36363636363636365</v>
      </c>
      <c r="H99" s="564">
        <v>8</v>
      </c>
      <c r="I99" s="571">
        <v>7.2727272727272724E-2</v>
      </c>
      <c r="J99" s="564">
        <v>30</v>
      </c>
      <c r="K99" s="571">
        <v>0.27272727272727271</v>
      </c>
      <c r="L99" s="564">
        <v>12</v>
      </c>
      <c r="M99" s="571">
        <v>0.10909090909090909</v>
      </c>
      <c r="N99" s="564">
        <v>7</v>
      </c>
      <c r="O99" s="571">
        <v>6.363636363636363E-2</v>
      </c>
      <c r="P99" s="564">
        <v>5</v>
      </c>
      <c r="Q99" s="571">
        <v>4.5454545454545456E-2</v>
      </c>
      <c r="R99" s="564">
        <v>6</v>
      </c>
      <c r="S99" s="571">
        <v>5.4545454545454543E-2</v>
      </c>
      <c r="T99" s="564">
        <v>2</v>
      </c>
      <c r="U99" s="571">
        <v>1.8181818181818181E-2</v>
      </c>
      <c r="V99" s="565">
        <v>1.2305627027631726E-2</v>
      </c>
      <c r="X99" s="514"/>
    </row>
    <row r="100" spans="1:24" ht="26.25" customHeight="1" x14ac:dyDescent="0.25">
      <c r="A100" s="502"/>
      <c r="B100" s="58"/>
      <c r="C100" s="72">
        <v>2014</v>
      </c>
      <c r="D100" s="472" t="s">
        <v>7</v>
      </c>
      <c r="E100" s="507">
        <v>4</v>
      </c>
      <c r="F100" s="541">
        <v>1</v>
      </c>
      <c r="G100" s="446">
        <v>0.25</v>
      </c>
      <c r="H100" s="541">
        <v>0</v>
      </c>
      <c r="I100" s="541">
        <v>0</v>
      </c>
      <c r="J100" s="541">
        <v>0</v>
      </c>
      <c r="K100" s="541">
        <v>0</v>
      </c>
      <c r="L100" s="541">
        <v>3</v>
      </c>
      <c r="M100" s="446">
        <v>0.75</v>
      </c>
      <c r="N100" s="541" t="s">
        <v>107</v>
      </c>
      <c r="O100" s="541" t="s">
        <v>107</v>
      </c>
      <c r="P100" s="541">
        <v>0</v>
      </c>
      <c r="Q100" s="541">
        <v>0</v>
      </c>
      <c r="R100" s="541">
        <v>0</v>
      </c>
      <c r="S100" s="541">
        <v>0</v>
      </c>
      <c r="T100" s="541">
        <v>0</v>
      </c>
      <c r="U100" s="541">
        <v>0</v>
      </c>
      <c r="V100" s="431">
        <v>0.8</v>
      </c>
      <c r="X100" s="514"/>
    </row>
    <row r="101" spans="1:24" ht="12.75" customHeight="1" x14ac:dyDescent="0.25">
      <c r="A101" s="502"/>
      <c r="B101" s="58"/>
      <c r="D101" s="472" t="s">
        <v>4</v>
      </c>
      <c r="E101" s="507">
        <v>0</v>
      </c>
      <c r="F101" s="541">
        <v>0</v>
      </c>
      <c r="G101" s="541">
        <v>0</v>
      </c>
      <c r="H101" s="541">
        <v>0</v>
      </c>
      <c r="I101" s="541">
        <v>0</v>
      </c>
      <c r="J101" s="541">
        <v>0</v>
      </c>
      <c r="K101" s="541">
        <v>0</v>
      </c>
      <c r="L101" s="541">
        <v>0</v>
      </c>
      <c r="M101" s="541">
        <v>0</v>
      </c>
      <c r="N101" s="541" t="s">
        <v>107</v>
      </c>
      <c r="O101" s="541" t="s">
        <v>107</v>
      </c>
      <c r="P101" s="541">
        <v>0</v>
      </c>
      <c r="Q101" s="541">
        <v>0</v>
      </c>
      <c r="R101" s="541">
        <v>0</v>
      </c>
      <c r="S101" s="541">
        <v>0</v>
      </c>
      <c r="T101" s="541">
        <v>0</v>
      </c>
      <c r="U101" s="541">
        <v>0</v>
      </c>
      <c r="V101" s="522" t="s">
        <v>107</v>
      </c>
      <c r="X101" s="514"/>
    </row>
    <row r="102" spans="1:24" ht="12.75" customHeight="1" x14ac:dyDescent="0.25">
      <c r="A102" s="502"/>
      <c r="B102" s="58"/>
      <c r="D102" s="472" t="s">
        <v>5</v>
      </c>
      <c r="E102" s="507">
        <v>1</v>
      </c>
      <c r="F102" s="541">
        <v>0</v>
      </c>
      <c r="G102" s="541">
        <v>0</v>
      </c>
      <c r="H102" s="541">
        <v>0</v>
      </c>
      <c r="I102" s="541">
        <v>0</v>
      </c>
      <c r="J102" s="541">
        <v>0</v>
      </c>
      <c r="K102" s="541">
        <v>0</v>
      </c>
      <c r="L102" s="541">
        <v>0</v>
      </c>
      <c r="M102" s="541">
        <v>0</v>
      </c>
      <c r="N102" s="541" t="s">
        <v>107</v>
      </c>
      <c r="O102" s="541" t="s">
        <v>107</v>
      </c>
      <c r="P102" s="541">
        <v>1</v>
      </c>
      <c r="Q102" s="446">
        <v>1</v>
      </c>
      <c r="R102" s="541">
        <v>0</v>
      </c>
      <c r="S102" s="541">
        <v>0</v>
      </c>
      <c r="T102" s="541">
        <v>0</v>
      </c>
      <c r="U102" s="541">
        <v>0</v>
      </c>
      <c r="V102" s="431">
        <v>0.1111111111111111</v>
      </c>
      <c r="X102" s="514"/>
    </row>
    <row r="103" spans="1:24" ht="12.75" customHeight="1" x14ac:dyDescent="0.25">
      <c r="A103" s="502"/>
      <c r="B103" s="58"/>
      <c r="D103" s="472" t="s">
        <v>6</v>
      </c>
      <c r="E103" s="507">
        <v>0</v>
      </c>
      <c r="F103" s="541">
        <v>0</v>
      </c>
      <c r="G103" s="541">
        <v>0</v>
      </c>
      <c r="H103" s="541">
        <v>0</v>
      </c>
      <c r="I103" s="541">
        <v>0</v>
      </c>
      <c r="J103" s="541">
        <v>0</v>
      </c>
      <c r="K103" s="541">
        <v>0</v>
      </c>
      <c r="L103" s="541">
        <v>0</v>
      </c>
      <c r="M103" s="541">
        <v>0</v>
      </c>
      <c r="N103" s="541" t="s">
        <v>107</v>
      </c>
      <c r="O103" s="541" t="s">
        <v>107</v>
      </c>
      <c r="P103" s="541">
        <v>0</v>
      </c>
      <c r="Q103" s="541">
        <v>0</v>
      </c>
      <c r="R103" s="541">
        <v>0</v>
      </c>
      <c r="S103" s="541">
        <v>0</v>
      </c>
      <c r="T103" s="541">
        <v>0</v>
      </c>
      <c r="U103" s="541">
        <v>0</v>
      </c>
      <c r="V103" s="522" t="s">
        <v>107</v>
      </c>
      <c r="X103" s="514"/>
    </row>
    <row r="104" spans="1:24" ht="26.25" customHeight="1" x14ac:dyDescent="0.25">
      <c r="A104" s="400"/>
      <c r="B104" s="58"/>
      <c r="C104" s="405">
        <v>2015</v>
      </c>
      <c r="D104" s="472" t="s">
        <v>7</v>
      </c>
      <c r="E104" s="507">
        <v>0</v>
      </c>
      <c r="F104" s="541">
        <v>0</v>
      </c>
      <c r="G104" s="541">
        <v>0</v>
      </c>
      <c r="H104" s="541">
        <v>0</v>
      </c>
      <c r="I104" s="541">
        <v>0</v>
      </c>
      <c r="J104" s="541">
        <v>0</v>
      </c>
      <c r="K104" s="541">
        <v>0</v>
      </c>
      <c r="L104" s="541">
        <v>0</v>
      </c>
      <c r="M104" s="541">
        <v>0</v>
      </c>
      <c r="N104" s="541" t="s">
        <v>107</v>
      </c>
      <c r="O104" s="541" t="s">
        <v>107</v>
      </c>
      <c r="P104" s="541">
        <v>0</v>
      </c>
      <c r="Q104" s="541">
        <v>0</v>
      </c>
      <c r="R104" s="541">
        <v>0</v>
      </c>
      <c r="S104" s="541">
        <v>0</v>
      </c>
      <c r="T104" s="541">
        <v>0</v>
      </c>
      <c r="U104" s="541">
        <v>0</v>
      </c>
      <c r="V104" s="522" t="s">
        <v>107</v>
      </c>
      <c r="X104" s="514"/>
    </row>
    <row r="105" spans="1:24" ht="12.75" customHeight="1" x14ac:dyDescent="0.25">
      <c r="A105" s="58"/>
      <c r="B105" s="392"/>
      <c r="D105" s="472" t="s">
        <v>4</v>
      </c>
      <c r="E105" s="507">
        <v>0</v>
      </c>
      <c r="F105" s="541">
        <v>0</v>
      </c>
      <c r="G105" s="541">
        <v>0</v>
      </c>
      <c r="H105" s="541">
        <v>0</v>
      </c>
      <c r="I105" s="541">
        <v>0</v>
      </c>
      <c r="J105" s="541">
        <v>0</v>
      </c>
      <c r="K105" s="541">
        <v>0</v>
      </c>
      <c r="L105" s="541">
        <v>0</v>
      </c>
      <c r="M105" s="541">
        <v>0</v>
      </c>
      <c r="N105" s="541" t="s">
        <v>107</v>
      </c>
      <c r="O105" s="541" t="s">
        <v>107</v>
      </c>
      <c r="P105" s="541">
        <v>0</v>
      </c>
      <c r="Q105" s="541">
        <v>0</v>
      </c>
      <c r="R105" s="541">
        <v>0</v>
      </c>
      <c r="S105" s="541">
        <v>0</v>
      </c>
      <c r="T105" s="541">
        <v>0</v>
      </c>
      <c r="U105" s="541">
        <v>0</v>
      </c>
      <c r="V105" s="522" t="s">
        <v>107</v>
      </c>
      <c r="X105" s="514"/>
    </row>
    <row r="106" spans="1:24" ht="12.75" customHeight="1" x14ac:dyDescent="0.25">
      <c r="A106" s="58"/>
      <c r="B106" s="392"/>
      <c r="D106" s="444" t="s">
        <v>234</v>
      </c>
      <c r="E106" s="507">
        <v>2</v>
      </c>
      <c r="F106" s="541">
        <v>1</v>
      </c>
      <c r="G106" s="446">
        <v>0.5</v>
      </c>
      <c r="H106" s="541">
        <v>0</v>
      </c>
      <c r="I106" s="541">
        <v>0</v>
      </c>
      <c r="J106" s="541">
        <v>0</v>
      </c>
      <c r="K106" s="541">
        <v>0</v>
      </c>
      <c r="L106" s="541">
        <v>1</v>
      </c>
      <c r="M106" s="446">
        <v>0.5</v>
      </c>
      <c r="N106" s="541" t="s">
        <v>107</v>
      </c>
      <c r="O106" s="541" t="s">
        <v>107</v>
      </c>
      <c r="P106" s="541">
        <v>0</v>
      </c>
      <c r="Q106" s="541">
        <v>0</v>
      </c>
      <c r="R106" s="541">
        <v>0</v>
      </c>
      <c r="S106" s="541">
        <v>0</v>
      </c>
      <c r="T106" s="541">
        <v>0</v>
      </c>
      <c r="U106" s="541">
        <v>0</v>
      </c>
      <c r="V106" s="431">
        <v>9.0909090909090912E-2</v>
      </c>
      <c r="X106" s="514"/>
    </row>
    <row r="107" spans="1:24" ht="12.75" customHeight="1" x14ac:dyDescent="0.25">
      <c r="A107" s="58"/>
      <c r="B107" s="392"/>
      <c r="D107" s="444" t="s">
        <v>235</v>
      </c>
      <c r="E107" s="507">
        <v>0</v>
      </c>
      <c r="F107" s="541">
        <v>0</v>
      </c>
      <c r="G107" s="541">
        <v>0</v>
      </c>
      <c r="H107" s="541">
        <v>0</v>
      </c>
      <c r="I107" s="541">
        <v>0</v>
      </c>
      <c r="J107" s="541">
        <v>0</v>
      </c>
      <c r="K107" s="541">
        <v>0</v>
      </c>
      <c r="L107" s="541">
        <v>0</v>
      </c>
      <c r="M107" s="541">
        <v>0</v>
      </c>
      <c r="N107" s="541" t="s">
        <v>107</v>
      </c>
      <c r="O107" s="541" t="s">
        <v>107</v>
      </c>
      <c r="P107" s="541">
        <v>0</v>
      </c>
      <c r="Q107" s="541">
        <v>0</v>
      </c>
      <c r="R107" s="541">
        <v>0</v>
      </c>
      <c r="S107" s="541">
        <v>0</v>
      </c>
      <c r="T107" s="541">
        <v>0</v>
      </c>
      <c r="U107" s="541">
        <v>0</v>
      </c>
      <c r="V107" s="522" t="s">
        <v>107</v>
      </c>
      <c r="X107" s="514"/>
    </row>
    <row r="108" spans="1:24" ht="26.25" customHeight="1" x14ac:dyDescent="0.25">
      <c r="A108" s="58"/>
      <c r="B108" s="392"/>
      <c r="C108" s="405">
        <v>2016</v>
      </c>
      <c r="D108" s="444" t="s">
        <v>25</v>
      </c>
      <c r="E108" s="507">
        <v>0</v>
      </c>
      <c r="F108" s="542">
        <v>0</v>
      </c>
      <c r="G108" s="542">
        <v>0</v>
      </c>
      <c r="H108" s="542">
        <v>0</v>
      </c>
      <c r="I108" s="542">
        <v>0</v>
      </c>
      <c r="J108" s="542">
        <v>0</v>
      </c>
      <c r="K108" s="542">
        <v>0</v>
      </c>
      <c r="L108" s="542">
        <v>0</v>
      </c>
      <c r="M108" s="542">
        <v>0</v>
      </c>
      <c r="N108" s="541" t="s">
        <v>107</v>
      </c>
      <c r="O108" s="541" t="s">
        <v>107</v>
      </c>
      <c r="P108" s="542">
        <v>0</v>
      </c>
      <c r="Q108" s="542">
        <v>0</v>
      </c>
      <c r="R108" s="542">
        <v>0</v>
      </c>
      <c r="S108" s="542">
        <v>0</v>
      </c>
      <c r="T108" s="542">
        <v>0</v>
      </c>
      <c r="U108" s="542">
        <v>0</v>
      </c>
      <c r="V108" s="522" t="s">
        <v>107</v>
      </c>
      <c r="X108" s="514"/>
    </row>
    <row r="109" spans="1:24" ht="12.75" customHeight="1" x14ac:dyDescent="0.25">
      <c r="A109" s="509"/>
      <c r="B109" s="392"/>
      <c r="D109" s="444" t="s">
        <v>73</v>
      </c>
      <c r="E109" s="507">
        <v>0</v>
      </c>
      <c r="F109" s="542">
        <v>0</v>
      </c>
      <c r="G109" s="542">
        <v>0</v>
      </c>
      <c r="H109" s="542">
        <v>0</v>
      </c>
      <c r="I109" s="542">
        <v>0</v>
      </c>
      <c r="J109" s="542">
        <v>0</v>
      </c>
      <c r="K109" s="542">
        <v>0</v>
      </c>
      <c r="L109" s="542">
        <v>0</v>
      </c>
      <c r="M109" s="542">
        <v>0</v>
      </c>
      <c r="N109" s="541" t="s">
        <v>107</v>
      </c>
      <c r="O109" s="541" t="s">
        <v>107</v>
      </c>
      <c r="P109" s="542">
        <v>0</v>
      </c>
      <c r="Q109" s="542">
        <v>0</v>
      </c>
      <c r="R109" s="542">
        <v>0</v>
      </c>
      <c r="S109" s="542">
        <v>0</v>
      </c>
      <c r="T109" s="542">
        <v>0</v>
      </c>
      <c r="U109" s="542">
        <v>0</v>
      </c>
      <c r="V109" s="522" t="s">
        <v>107</v>
      </c>
      <c r="W109" s="157"/>
      <c r="X109" s="503"/>
    </row>
    <row r="110" spans="1:24" ht="12.75" customHeight="1" x14ac:dyDescent="0.25">
      <c r="A110" s="509"/>
      <c r="B110" s="392"/>
      <c r="D110" s="444" t="s">
        <v>234</v>
      </c>
      <c r="E110" s="507">
        <v>0</v>
      </c>
      <c r="F110" s="542">
        <v>0</v>
      </c>
      <c r="G110" s="542">
        <v>0</v>
      </c>
      <c r="H110" s="542">
        <v>0</v>
      </c>
      <c r="I110" s="542">
        <v>0</v>
      </c>
      <c r="J110" s="542">
        <v>0</v>
      </c>
      <c r="K110" s="542">
        <v>0</v>
      </c>
      <c r="L110" s="542">
        <v>0</v>
      </c>
      <c r="M110" s="542">
        <v>0</v>
      </c>
      <c r="N110" s="542" t="s">
        <v>107</v>
      </c>
      <c r="O110" s="542" t="s">
        <v>107</v>
      </c>
      <c r="P110" s="542">
        <v>0</v>
      </c>
      <c r="Q110" s="542">
        <v>0</v>
      </c>
      <c r="R110" s="542">
        <v>0</v>
      </c>
      <c r="S110" s="542">
        <v>0</v>
      </c>
      <c r="T110" s="542">
        <v>0</v>
      </c>
      <c r="U110" s="542">
        <v>0</v>
      </c>
      <c r="V110" s="446" t="s">
        <v>107</v>
      </c>
      <c r="W110" s="157"/>
      <c r="X110" s="503"/>
    </row>
    <row r="111" spans="1:24" ht="16.2" customHeight="1" x14ac:dyDescent="0.25">
      <c r="A111" s="509"/>
      <c r="B111" s="451" t="s">
        <v>236</v>
      </c>
      <c r="C111" s="474"/>
      <c r="D111" s="475" t="s">
        <v>237</v>
      </c>
      <c r="E111" s="476">
        <v>28</v>
      </c>
      <c r="F111" s="477" t="s">
        <v>249</v>
      </c>
      <c r="G111" s="477" t="s">
        <v>249</v>
      </c>
      <c r="H111" s="477" t="s">
        <v>249</v>
      </c>
      <c r="I111" s="477" t="s">
        <v>249</v>
      </c>
      <c r="J111" s="477" t="s">
        <v>249</v>
      </c>
      <c r="K111" s="477" t="s">
        <v>249</v>
      </c>
      <c r="L111" s="477" t="s">
        <v>249</v>
      </c>
      <c r="M111" s="477" t="s">
        <v>249</v>
      </c>
      <c r="N111" s="477" t="s">
        <v>249</v>
      </c>
      <c r="O111" s="477" t="s">
        <v>249</v>
      </c>
      <c r="P111" s="477" t="s">
        <v>249</v>
      </c>
      <c r="Q111" s="477" t="s">
        <v>249</v>
      </c>
      <c r="R111" s="477" t="s">
        <v>249</v>
      </c>
      <c r="S111" s="477" t="s">
        <v>249</v>
      </c>
      <c r="T111" s="477" t="s">
        <v>249</v>
      </c>
      <c r="U111" s="477" t="s">
        <v>249</v>
      </c>
      <c r="V111" s="478">
        <v>1.8729096989966554E-2</v>
      </c>
      <c r="W111" s="157"/>
      <c r="X111" s="503"/>
    </row>
    <row r="112" spans="1:24" ht="26.25" customHeight="1" x14ac:dyDescent="0.25">
      <c r="A112" s="509"/>
      <c r="B112" s="392"/>
      <c r="C112" s="72">
        <v>2017</v>
      </c>
      <c r="D112" s="444" t="s">
        <v>238</v>
      </c>
      <c r="E112" s="445">
        <v>19</v>
      </c>
      <c r="F112" s="541">
        <v>6</v>
      </c>
      <c r="G112" s="446">
        <v>0.31578947368421051</v>
      </c>
      <c r="H112" s="541">
        <v>0</v>
      </c>
      <c r="I112" s="446">
        <v>0</v>
      </c>
      <c r="J112" s="541">
        <v>6</v>
      </c>
      <c r="K112" s="446">
        <v>0.31578947368421051</v>
      </c>
      <c r="L112" s="541">
        <v>4</v>
      </c>
      <c r="M112" s="446">
        <v>0.21052631578947367</v>
      </c>
      <c r="N112" s="541">
        <v>2</v>
      </c>
      <c r="O112" s="446">
        <v>0.10526315789473684</v>
      </c>
      <c r="P112" s="541">
        <v>0</v>
      </c>
      <c r="Q112" s="541">
        <v>0</v>
      </c>
      <c r="R112" s="541">
        <v>1</v>
      </c>
      <c r="S112" s="446">
        <v>5.2631578947368418E-2</v>
      </c>
      <c r="T112" s="541">
        <v>0</v>
      </c>
      <c r="U112" s="541">
        <v>0</v>
      </c>
      <c r="V112" s="446">
        <v>1.0574018126888218E-2</v>
      </c>
      <c r="W112" s="157"/>
      <c r="X112" s="503"/>
    </row>
    <row r="113" spans="1:24" x14ac:dyDescent="0.25">
      <c r="A113" s="509"/>
      <c r="B113" s="392"/>
      <c r="C113" s="72"/>
      <c r="D113" s="444" t="s">
        <v>73</v>
      </c>
      <c r="E113" s="445">
        <v>20</v>
      </c>
      <c r="F113" s="541">
        <v>9</v>
      </c>
      <c r="G113" s="446">
        <v>0.45</v>
      </c>
      <c r="H113" s="541">
        <v>2</v>
      </c>
      <c r="I113" s="446">
        <v>0.1</v>
      </c>
      <c r="J113" s="541">
        <v>5</v>
      </c>
      <c r="K113" s="446">
        <v>0.25</v>
      </c>
      <c r="L113" s="541">
        <v>1</v>
      </c>
      <c r="M113" s="446">
        <v>0.05</v>
      </c>
      <c r="N113" s="541">
        <v>1</v>
      </c>
      <c r="O113" s="446">
        <v>0.05</v>
      </c>
      <c r="P113" s="541">
        <v>2</v>
      </c>
      <c r="Q113" s="446">
        <v>0.1</v>
      </c>
      <c r="R113" s="541">
        <v>0</v>
      </c>
      <c r="S113" s="446" t="s">
        <v>107</v>
      </c>
      <c r="T113" s="541">
        <v>0</v>
      </c>
      <c r="U113" s="541">
        <v>0</v>
      </c>
      <c r="V113" s="446">
        <v>9.9502487562189053E-3</v>
      </c>
      <c r="W113" s="157"/>
      <c r="X113" s="503"/>
    </row>
    <row r="114" spans="1:24" x14ac:dyDescent="0.25">
      <c r="A114" s="509"/>
      <c r="B114" s="392"/>
      <c r="C114" s="72"/>
      <c r="D114" s="444" t="s">
        <v>234</v>
      </c>
      <c r="E114" s="445">
        <v>32</v>
      </c>
      <c r="F114" s="541">
        <v>15</v>
      </c>
      <c r="G114" s="446">
        <v>0.46875</v>
      </c>
      <c r="H114" s="541">
        <v>2</v>
      </c>
      <c r="I114" s="446">
        <v>6.25E-2</v>
      </c>
      <c r="J114" s="541">
        <v>6</v>
      </c>
      <c r="K114" s="446">
        <v>0.1875</v>
      </c>
      <c r="L114" s="541">
        <v>5</v>
      </c>
      <c r="M114" s="446">
        <v>0.15625</v>
      </c>
      <c r="N114" s="541">
        <v>0</v>
      </c>
      <c r="O114" s="446">
        <v>0</v>
      </c>
      <c r="P114" s="541">
        <v>1</v>
      </c>
      <c r="Q114" s="446">
        <v>3.125E-2</v>
      </c>
      <c r="R114" s="541">
        <v>2</v>
      </c>
      <c r="S114" s="446">
        <v>6.25E-2</v>
      </c>
      <c r="T114" s="541">
        <v>1</v>
      </c>
      <c r="U114" s="552">
        <v>3.125E-2</v>
      </c>
      <c r="V114" s="446">
        <v>1.3417190775681341E-2</v>
      </c>
      <c r="W114" s="157"/>
      <c r="X114" s="503"/>
    </row>
    <row r="115" spans="1:24" ht="12.6" customHeight="1" x14ac:dyDescent="0.25">
      <c r="A115" s="509"/>
      <c r="B115" s="392"/>
      <c r="C115" s="72"/>
      <c r="D115" s="444" t="s">
        <v>235</v>
      </c>
      <c r="E115" s="445">
        <v>39</v>
      </c>
      <c r="F115" s="541">
        <v>10</v>
      </c>
      <c r="G115" s="446">
        <v>0.25641025641025639</v>
      </c>
      <c r="H115" s="541">
        <v>4</v>
      </c>
      <c r="I115" s="446">
        <v>0.10256410256410256</v>
      </c>
      <c r="J115" s="541">
        <v>13</v>
      </c>
      <c r="K115" s="446">
        <v>0.33333333333333331</v>
      </c>
      <c r="L115" s="541">
        <v>2</v>
      </c>
      <c r="M115" s="446">
        <v>5.128205128205128E-2</v>
      </c>
      <c r="N115" s="541">
        <v>4</v>
      </c>
      <c r="O115" s="446">
        <v>0.10256410256410256</v>
      </c>
      <c r="P115" s="541">
        <v>2</v>
      </c>
      <c r="Q115" s="446">
        <v>5.128205128205128E-2</v>
      </c>
      <c r="R115" s="541">
        <v>3</v>
      </c>
      <c r="S115" s="446">
        <v>7.6923076923076927E-2</v>
      </c>
      <c r="T115" s="541">
        <v>1</v>
      </c>
      <c r="U115" s="552">
        <v>2.564102564102564E-2</v>
      </c>
      <c r="V115" s="446">
        <v>1.5463917525773196E-2</v>
      </c>
      <c r="W115" s="157"/>
      <c r="X115" s="503"/>
    </row>
    <row r="116" spans="1:24" ht="24.6" customHeight="1" x14ac:dyDescent="0.25">
      <c r="A116" s="509"/>
      <c r="B116" s="392"/>
      <c r="C116" s="490">
        <v>2018</v>
      </c>
      <c r="D116" s="455" t="s">
        <v>25</v>
      </c>
      <c r="E116" s="456">
        <v>87</v>
      </c>
      <c r="F116" s="538">
        <v>22</v>
      </c>
      <c r="G116" s="457">
        <v>0.25287356321839083</v>
      </c>
      <c r="H116" s="538">
        <v>3</v>
      </c>
      <c r="I116" s="457">
        <v>3.4482758620689655E-2</v>
      </c>
      <c r="J116" s="538">
        <v>36</v>
      </c>
      <c r="K116" s="457">
        <v>0.41379310344827586</v>
      </c>
      <c r="L116" s="538">
        <v>14</v>
      </c>
      <c r="M116" s="457">
        <v>0.16091954022988506</v>
      </c>
      <c r="N116" s="538">
        <v>6</v>
      </c>
      <c r="O116" s="457">
        <v>6.8965517241379309E-2</v>
      </c>
      <c r="P116" s="538">
        <v>0</v>
      </c>
      <c r="Q116" s="538">
        <v>0</v>
      </c>
      <c r="R116" s="538">
        <v>5</v>
      </c>
      <c r="S116" s="457">
        <v>5.7471264367816091E-2</v>
      </c>
      <c r="T116" s="538">
        <v>1</v>
      </c>
      <c r="U116" s="551">
        <v>1.1494252873563218E-2</v>
      </c>
      <c r="V116" s="457">
        <v>3.3042157235093052E-2</v>
      </c>
      <c r="W116" s="157"/>
      <c r="X116" s="503"/>
    </row>
    <row r="117" spans="1:24" ht="26.25" customHeight="1" x14ac:dyDescent="0.25">
      <c r="A117" s="510" t="s">
        <v>247</v>
      </c>
      <c r="B117" s="459" t="s">
        <v>35</v>
      </c>
      <c r="C117" s="72">
        <v>2013</v>
      </c>
      <c r="D117" s="72"/>
      <c r="E117" s="507">
        <v>5587</v>
      </c>
      <c r="F117" s="541">
        <v>790</v>
      </c>
      <c r="G117" s="446">
        <v>0.14139967782351889</v>
      </c>
      <c r="H117" s="541">
        <v>153</v>
      </c>
      <c r="I117" s="446">
        <v>2.7385000894934671E-2</v>
      </c>
      <c r="J117" s="541">
        <v>747</v>
      </c>
      <c r="K117" s="446">
        <v>0.13370323966350456</v>
      </c>
      <c r="L117" s="541">
        <v>2936</v>
      </c>
      <c r="M117" s="446">
        <v>0.52550563808841955</v>
      </c>
      <c r="N117" s="541" t="s">
        <v>107</v>
      </c>
      <c r="O117" s="541" t="s">
        <v>107</v>
      </c>
      <c r="P117" s="541">
        <v>72</v>
      </c>
      <c r="Q117" s="446">
        <v>1.2887059244675139E-2</v>
      </c>
      <c r="R117" s="541">
        <v>479</v>
      </c>
      <c r="S117" s="446">
        <v>8.5734741363880443E-2</v>
      </c>
      <c r="T117" s="541">
        <v>410</v>
      </c>
      <c r="U117" s="446">
        <v>7.3384642921066764E-2</v>
      </c>
      <c r="V117" s="446">
        <v>3.8119345550809876E-2</v>
      </c>
      <c r="X117" s="503"/>
    </row>
    <row r="118" spans="1:24" ht="12.75" customHeight="1" x14ac:dyDescent="0.25">
      <c r="A118" s="400"/>
      <c r="B118" s="58"/>
      <c r="C118" s="72">
        <v>2014</v>
      </c>
      <c r="D118" s="72"/>
      <c r="E118" s="507">
        <v>2420</v>
      </c>
      <c r="F118" s="541">
        <v>312</v>
      </c>
      <c r="G118" s="446">
        <v>0.12892561983471074</v>
      </c>
      <c r="H118" s="541">
        <v>111</v>
      </c>
      <c r="I118" s="446">
        <v>4.5867768595041325E-2</v>
      </c>
      <c r="J118" s="541">
        <v>679</v>
      </c>
      <c r="K118" s="446">
        <v>0.28057851239669424</v>
      </c>
      <c r="L118" s="541">
        <v>1084</v>
      </c>
      <c r="M118" s="446">
        <v>0.44793388429752068</v>
      </c>
      <c r="N118" s="541" t="s">
        <v>107</v>
      </c>
      <c r="O118" s="541" t="s">
        <v>107</v>
      </c>
      <c r="P118" s="541">
        <v>58</v>
      </c>
      <c r="Q118" s="446">
        <v>2.3966942148760332E-2</v>
      </c>
      <c r="R118" s="541">
        <v>66</v>
      </c>
      <c r="S118" s="446">
        <v>2.7272727272727271E-2</v>
      </c>
      <c r="T118" s="541">
        <v>110</v>
      </c>
      <c r="U118" s="446">
        <v>4.5454545454545456E-2</v>
      </c>
      <c r="V118" s="522">
        <v>1.67199817600199E-2</v>
      </c>
      <c r="X118" s="503"/>
    </row>
    <row r="119" spans="1:24" ht="12.75" customHeight="1" x14ac:dyDescent="0.25">
      <c r="A119" s="400"/>
      <c r="B119" s="58"/>
      <c r="C119" s="72">
        <v>2015</v>
      </c>
      <c r="D119" s="72"/>
      <c r="E119" s="507">
        <v>1697</v>
      </c>
      <c r="F119" s="541">
        <v>259</v>
      </c>
      <c r="G119" s="446">
        <v>0.15262227460223923</v>
      </c>
      <c r="H119" s="541">
        <v>113</v>
      </c>
      <c r="I119" s="446">
        <v>6.6588096641131411E-2</v>
      </c>
      <c r="J119" s="541">
        <v>480</v>
      </c>
      <c r="K119" s="446">
        <v>0.28285209192692989</v>
      </c>
      <c r="L119" s="541">
        <v>446</v>
      </c>
      <c r="M119" s="446">
        <v>0.26281673541543898</v>
      </c>
      <c r="N119" s="541" t="s">
        <v>107</v>
      </c>
      <c r="O119" s="541" t="s">
        <v>107</v>
      </c>
      <c r="P119" s="541">
        <v>51</v>
      </c>
      <c r="Q119" s="446">
        <v>3.0053034767236298E-2</v>
      </c>
      <c r="R119" s="541">
        <v>252</v>
      </c>
      <c r="S119" s="446">
        <v>0.14849734826163818</v>
      </c>
      <c r="T119" s="541">
        <v>96</v>
      </c>
      <c r="U119" s="446">
        <v>5.6570418385385977E-2</v>
      </c>
      <c r="V119" s="522">
        <v>1.2333655544330661E-2</v>
      </c>
      <c r="X119" s="503"/>
    </row>
    <row r="120" spans="1:24" ht="15" customHeight="1" x14ac:dyDescent="0.25">
      <c r="A120" s="400"/>
      <c r="B120" s="58"/>
      <c r="C120" s="555" t="s">
        <v>233</v>
      </c>
      <c r="D120" s="556"/>
      <c r="E120" s="569">
        <v>1621</v>
      </c>
      <c r="F120" s="558" t="s">
        <v>249</v>
      </c>
      <c r="G120" s="558" t="s">
        <v>249</v>
      </c>
      <c r="H120" s="558" t="s">
        <v>249</v>
      </c>
      <c r="I120" s="558" t="s">
        <v>249</v>
      </c>
      <c r="J120" s="558" t="s">
        <v>249</v>
      </c>
      <c r="K120" s="558" t="s">
        <v>249</v>
      </c>
      <c r="L120" s="558" t="s">
        <v>249</v>
      </c>
      <c r="M120" s="558" t="s">
        <v>249</v>
      </c>
      <c r="N120" s="558" t="s">
        <v>249</v>
      </c>
      <c r="O120" s="558" t="s">
        <v>249</v>
      </c>
      <c r="P120" s="558" t="s">
        <v>249</v>
      </c>
      <c r="Q120" s="558" t="s">
        <v>249</v>
      </c>
      <c r="R120" s="558" t="s">
        <v>249</v>
      </c>
      <c r="S120" s="558" t="s">
        <v>249</v>
      </c>
      <c r="T120" s="558" t="s">
        <v>249</v>
      </c>
      <c r="U120" s="558" t="s">
        <v>249</v>
      </c>
      <c r="V120" s="559">
        <v>1.1789262389271117E-2</v>
      </c>
      <c r="X120" s="503"/>
    </row>
    <row r="121" spans="1:24" ht="15" customHeight="1" x14ac:dyDescent="0.25">
      <c r="A121" s="400"/>
      <c r="B121" s="58"/>
      <c r="C121" s="561" t="s">
        <v>282</v>
      </c>
      <c r="D121" s="562"/>
      <c r="E121" s="570">
        <v>1725</v>
      </c>
      <c r="F121" s="564">
        <v>395</v>
      </c>
      <c r="G121" s="571">
        <v>0.22898550724637681</v>
      </c>
      <c r="H121" s="564">
        <v>127</v>
      </c>
      <c r="I121" s="571">
        <v>7.3623188405797096E-2</v>
      </c>
      <c r="J121" s="564">
        <v>484</v>
      </c>
      <c r="K121" s="571">
        <v>0.28057971014492755</v>
      </c>
      <c r="L121" s="564">
        <v>217</v>
      </c>
      <c r="M121" s="571">
        <v>0.12579710144927536</v>
      </c>
      <c r="N121" s="564">
        <v>168</v>
      </c>
      <c r="O121" s="571">
        <v>9.7391304347826085E-2</v>
      </c>
      <c r="P121" s="564">
        <v>99</v>
      </c>
      <c r="Q121" s="571">
        <v>5.7391304347826085E-2</v>
      </c>
      <c r="R121" s="564">
        <v>129</v>
      </c>
      <c r="S121" s="571">
        <v>7.4782608695652175E-2</v>
      </c>
      <c r="T121" s="564">
        <v>106</v>
      </c>
      <c r="U121" s="571">
        <v>6.1449275362318839E-2</v>
      </c>
      <c r="V121" s="565">
        <v>1.2486066273868291E-2</v>
      </c>
      <c r="X121" s="503"/>
    </row>
    <row r="122" spans="1:24" ht="26.25" customHeight="1" x14ac:dyDescent="0.25">
      <c r="A122" s="400"/>
      <c r="B122" s="58"/>
      <c r="C122" s="72">
        <v>2014</v>
      </c>
      <c r="D122" s="472" t="s">
        <v>7</v>
      </c>
      <c r="E122" s="507">
        <v>814</v>
      </c>
      <c r="F122" s="541">
        <v>93</v>
      </c>
      <c r="G122" s="446">
        <v>0.11425061425061425</v>
      </c>
      <c r="H122" s="541">
        <v>24</v>
      </c>
      <c r="I122" s="446">
        <v>2.9484029484029485E-2</v>
      </c>
      <c r="J122" s="541">
        <v>268</v>
      </c>
      <c r="K122" s="446">
        <v>0.32923832923832924</v>
      </c>
      <c r="L122" s="541">
        <v>360</v>
      </c>
      <c r="M122" s="446">
        <v>0.44226044226044225</v>
      </c>
      <c r="N122" s="541" t="s">
        <v>107</v>
      </c>
      <c r="O122" s="541" t="s">
        <v>107</v>
      </c>
      <c r="P122" s="541">
        <v>14</v>
      </c>
      <c r="Q122" s="446">
        <v>1.7199017199017199E-2</v>
      </c>
      <c r="R122" s="541">
        <v>0</v>
      </c>
      <c r="S122" s="541">
        <v>0</v>
      </c>
      <c r="T122" s="541">
        <v>55</v>
      </c>
      <c r="U122" s="446">
        <v>6.7567567567567571E-2</v>
      </c>
      <c r="V122" s="522">
        <v>2.0023615074289087E-2</v>
      </c>
      <c r="X122" s="503"/>
    </row>
    <row r="123" spans="1:24" ht="12.75" customHeight="1" x14ac:dyDescent="0.25">
      <c r="A123" s="400"/>
      <c r="B123" s="58"/>
      <c r="D123" s="472" t="s">
        <v>4</v>
      </c>
      <c r="E123" s="507">
        <v>581</v>
      </c>
      <c r="F123" s="541">
        <v>86</v>
      </c>
      <c r="G123" s="446">
        <v>0.14802065404475043</v>
      </c>
      <c r="H123" s="541">
        <v>21</v>
      </c>
      <c r="I123" s="446">
        <v>3.614457831325301E-2</v>
      </c>
      <c r="J123" s="541">
        <v>145</v>
      </c>
      <c r="K123" s="446">
        <v>0.24956970740103271</v>
      </c>
      <c r="L123" s="541">
        <v>278</v>
      </c>
      <c r="M123" s="446">
        <v>0.47848537005163511</v>
      </c>
      <c r="N123" s="541" t="s">
        <v>107</v>
      </c>
      <c r="O123" s="541" t="s">
        <v>107</v>
      </c>
      <c r="P123" s="541">
        <v>7</v>
      </c>
      <c r="Q123" s="446">
        <v>1.2048192771084338E-2</v>
      </c>
      <c r="R123" s="541">
        <v>27</v>
      </c>
      <c r="S123" s="446">
        <v>4.6471600688468159E-2</v>
      </c>
      <c r="T123" s="541">
        <v>17</v>
      </c>
      <c r="U123" s="446">
        <v>2.9259896729776247E-2</v>
      </c>
      <c r="V123" s="522">
        <v>1.6237214241797551E-2</v>
      </c>
      <c r="X123" s="503"/>
    </row>
    <row r="124" spans="1:24" ht="12.75" customHeight="1" x14ac:dyDescent="0.25">
      <c r="A124" s="400"/>
      <c r="B124" s="58"/>
      <c r="D124" s="472" t="s">
        <v>5</v>
      </c>
      <c r="E124" s="507">
        <v>543</v>
      </c>
      <c r="F124" s="541">
        <v>80</v>
      </c>
      <c r="G124" s="446">
        <v>0.14732965009208104</v>
      </c>
      <c r="H124" s="541">
        <v>40</v>
      </c>
      <c r="I124" s="446">
        <v>7.3664825046040522E-2</v>
      </c>
      <c r="J124" s="541">
        <v>131</v>
      </c>
      <c r="K124" s="446">
        <v>0.24125230202578268</v>
      </c>
      <c r="L124" s="541">
        <v>245</v>
      </c>
      <c r="M124" s="446">
        <v>0.45119705340699817</v>
      </c>
      <c r="N124" s="541" t="s">
        <v>107</v>
      </c>
      <c r="O124" s="541" t="s">
        <v>107</v>
      </c>
      <c r="P124" s="541">
        <v>17</v>
      </c>
      <c r="Q124" s="446">
        <v>3.1307550644567222E-2</v>
      </c>
      <c r="R124" s="541">
        <v>8</v>
      </c>
      <c r="S124" s="446">
        <v>1.4732965009208104E-2</v>
      </c>
      <c r="T124" s="541">
        <v>22</v>
      </c>
      <c r="U124" s="446">
        <v>4.0515653775322284E-2</v>
      </c>
      <c r="V124" s="522">
        <v>1.5809701275257673E-2</v>
      </c>
      <c r="X124" s="503"/>
    </row>
    <row r="125" spans="1:24" ht="12.75" customHeight="1" x14ac:dyDescent="0.25">
      <c r="A125" s="400"/>
      <c r="B125" s="58"/>
      <c r="D125" s="472" t="s">
        <v>6</v>
      </c>
      <c r="E125" s="507">
        <v>482</v>
      </c>
      <c r="F125" s="541">
        <v>53</v>
      </c>
      <c r="G125" s="446">
        <v>0.10995850622406639</v>
      </c>
      <c r="H125" s="541">
        <v>26</v>
      </c>
      <c r="I125" s="446">
        <v>5.3941908713692949E-2</v>
      </c>
      <c r="J125" s="541">
        <v>135</v>
      </c>
      <c r="K125" s="446">
        <v>0.28008298755186722</v>
      </c>
      <c r="L125" s="541">
        <v>201</v>
      </c>
      <c r="M125" s="446">
        <v>0.4170124481327801</v>
      </c>
      <c r="N125" s="541" t="s">
        <v>107</v>
      </c>
      <c r="O125" s="541" t="s">
        <v>107</v>
      </c>
      <c r="P125" s="541">
        <v>20</v>
      </c>
      <c r="Q125" s="446">
        <v>4.1493775933609957E-2</v>
      </c>
      <c r="R125" s="541">
        <v>31</v>
      </c>
      <c r="S125" s="446">
        <v>6.4315352697095429E-2</v>
      </c>
      <c r="T125" s="541">
        <v>16</v>
      </c>
      <c r="U125" s="446">
        <v>3.3195020746887967E-2</v>
      </c>
      <c r="V125" s="522">
        <v>1.4194422357687664E-2</v>
      </c>
      <c r="X125" s="503"/>
    </row>
    <row r="126" spans="1:24" ht="26.25" customHeight="1" x14ac:dyDescent="0.25">
      <c r="A126" s="400"/>
      <c r="B126" s="58"/>
      <c r="C126" s="405">
        <v>2015</v>
      </c>
      <c r="D126" s="444" t="s">
        <v>25</v>
      </c>
      <c r="E126" s="507">
        <v>500</v>
      </c>
      <c r="F126" s="541">
        <v>74</v>
      </c>
      <c r="G126" s="446">
        <v>0.14799999999999999</v>
      </c>
      <c r="H126" s="541">
        <v>45</v>
      </c>
      <c r="I126" s="446">
        <v>0.09</v>
      </c>
      <c r="J126" s="541">
        <v>106</v>
      </c>
      <c r="K126" s="446">
        <v>0.21199999999999999</v>
      </c>
      <c r="L126" s="541">
        <v>200</v>
      </c>
      <c r="M126" s="446">
        <v>0.4</v>
      </c>
      <c r="N126" s="541" t="s">
        <v>107</v>
      </c>
      <c r="O126" s="541" t="s">
        <v>107</v>
      </c>
      <c r="P126" s="541">
        <v>13</v>
      </c>
      <c r="Q126" s="446">
        <v>2.5999999999999999E-2</v>
      </c>
      <c r="R126" s="541">
        <v>31</v>
      </c>
      <c r="S126" s="446">
        <v>6.2E-2</v>
      </c>
      <c r="T126" s="541">
        <v>31</v>
      </c>
      <c r="U126" s="446">
        <v>6.2E-2</v>
      </c>
      <c r="V126" s="522">
        <v>1.3902018573096813E-2</v>
      </c>
      <c r="X126" s="503"/>
    </row>
    <row r="127" spans="1:24" ht="12.75" customHeight="1" x14ac:dyDescent="0.25">
      <c r="A127" s="400"/>
      <c r="B127" s="58"/>
      <c r="D127" s="444" t="s">
        <v>73</v>
      </c>
      <c r="E127" s="507">
        <v>492</v>
      </c>
      <c r="F127" s="541">
        <v>69</v>
      </c>
      <c r="G127" s="446">
        <v>0.1402439024390244</v>
      </c>
      <c r="H127" s="541">
        <v>21</v>
      </c>
      <c r="I127" s="446">
        <v>4.2682926829268296E-2</v>
      </c>
      <c r="J127" s="541">
        <v>150</v>
      </c>
      <c r="K127" s="446">
        <v>0.3048780487804878</v>
      </c>
      <c r="L127" s="541">
        <v>136</v>
      </c>
      <c r="M127" s="446">
        <v>0.27642276422764228</v>
      </c>
      <c r="N127" s="541" t="s">
        <v>107</v>
      </c>
      <c r="O127" s="541" t="s">
        <v>107</v>
      </c>
      <c r="P127" s="541">
        <v>14</v>
      </c>
      <c r="Q127" s="446">
        <v>2.8455284552845527E-2</v>
      </c>
      <c r="R127" s="541">
        <v>68</v>
      </c>
      <c r="S127" s="446">
        <v>0.13821138211382114</v>
      </c>
      <c r="T127" s="541">
        <v>34</v>
      </c>
      <c r="U127" s="446">
        <v>6.910569105691057E-2</v>
      </c>
      <c r="V127" s="522">
        <v>1.4231581383240289E-2</v>
      </c>
      <c r="X127" s="503"/>
    </row>
    <row r="128" spans="1:24" ht="12.75" customHeight="1" x14ac:dyDescent="0.25">
      <c r="A128" s="400"/>
      <c r="B128" s="58"/>
      <c r="D128" s="444" t="s">
        <v>234</v>
      </c>
      <c r="E128" s="507">
        <v>346</v>
      </c>
      <c r="F128" s="541">
        <v>59</v>
      </c>
      <c r="G128" s="446">
        <v>0.17052023121387283</v>
      </c>
      <c r="H128" s="541">
        <v>17</v>
      </c>
      <c r="I128" s="446">
        <v>4.9132947976878616E-2</v>
      </c>
      <c r="J128" s="541">
        <v>109</v>
      </c>
      <c r="K128" s="446">
        <v>0.31502890173410403</v>
      </c>
      <c r="L128" s="541">
        <v>62</v>
      </c>
      <c r="M128" s="446">
        <v>0.1791907514450867</v>
      </c>
      <c r="N128" s="541" t="s">
        <v>107</v>
      </c>
      <c r="O128" s="541" t="s">
        <v>107</v>
      </c>
      <c r="P128" s="541">
        <v>10</v>
      </c>
      <c r="Q128" s="446">
        <v>2.8901734104046242E-2</v>
      </c>
      <c r="R128" s="541">
        <v>69</v>
      </c>
      <c r="S128" s="446">
        <v>0.19942196531791909</v>
      </c>
      <c r="T128" s="541">
        <v>20</v>
      </c>
      <c r="U128" s="446">
        <v>5.7803468208092484E-2</v>
      </c>
      <c r="V128" s="522">
        <v>1.0031311608488924E-2</v>
      </c>
      <c r="X128" s="503"/>
    </row>
    <row r="129" spans="1:24" ht="12.75" customHeight="1" x14ac:dyDescent="0.25">
      <c r="A129" s="400"/>
      <c r="B129" s="58"/>
      <c r="D129" s="444" t="s">
        <v>235</v>
      </c>
      <c r="E129" s="507">
        <v>359</v>
      </c>
      <c r="F129" s="541">
        <v>57</v>
      </c>
      <c r="G129" s="446">
        <v>0.15877437325905291</v>
      </c>
      <c r="H129" s="541">
        <v>30</v>
      </c>
      <c r="I129" s="446">
        <v>8.3565459610027856E-2</v>
      </c>
      <c r="J129" s="541">
        <v>115</v>
      </c>
      <c r="K129" s="446">
        <v>0.3203342618384401</v>
      </c>
      <c r="L129" s="541">
        <v>48</v>
      </c>
      <c r="M129" s="446">
        <v>0.13370473537604458</v>
      </c>
      <c r="N129" s="541" t="s">
        <v>107</v>
      </c>
      <c r="O129" s="541" t="s">
        <v>107</v>
      </c>
      <c r="P129" s="541">
        <v>14</v>
      </c>
      <c r="Q129" s="446">
        <v>3.8997214484679667E-2</v>
      </c>
      <c r="R129" s="541">
        <v>84</v>
      </c>
      <c r="S129" s="446">
        <v>0.23398328690807799</v>
      </c>
      <c r="T129" s="541">
        <v>11</v>
      </c>
      <c r="U129" s="446">
        <v>3.0640668523676879E-2</v>
      </c>
      <c r="V129" s="522">
        <v>1.1025121307045022E-2</v>
      </c>
      <c r="X129" s="503"/>
    </row>
    <row r="130" spans="1:24" ht="26.25" customHeight="1" x14ac:dyDescent="0.25">
      <c r="A130" s="400"/>
      <c r="B130" s="58"/>
      <c r="C130" s="405">
        <v>2016</v>
      </c>
      <c r="D130" s="444" t="s">
        <v>25</v>
      </c>
      <c r="E130" s="507">
        <v>357</v>
      </c>
      <c r="F130" s="541">
        <v>42</v>
      </c>
      <c r="G130" s="446">
        <v>0.11764705882352941</v>
      </c>
      <c r="H130" s="541">
        <v>19</v>
      </c>
      <c r="I130" s="446">
        <v>5.3221288515406161E-2</v>
      </c>
      <c r="J130" s="541">
        <v>136</v>
      </c>
      <c r="K130" s="446">
        <v>0.38095238095238093</v>
      </c>
      <c r="L130" s="541">
        <v>57</v>
      </c>
      <c r="M130" s="446">
        <v>0.15966386554621848</v>
      </c>
      <c r="N130" s="541" t="s">
        <v>107</v>
      </c>
      <c r="O130" s="541" t="s">
        <v>107</v>
      </c>
      <c r="P130" s="541">
        <v>10</v>
      </c>
      <c r="Q130" s="446">
        <v>2.8011204481792718E-2</v>
      </c>
      <c r="R130" s="541">
        <v>87</v>
      </c>
      <c r="S130" s="446">
        <v>0.24369747899159663</v>
      </c>
      <c r="T130" s="541">
        <v>6</v>
      </c>
      <c r="U130" s="446">
        <v>1.680672268907563E-2</v>
      </c>
      <c r="V130" s="522">
        <v>1.0453879941434848E-2</v>
      </c>
      <c r="X130" s="503"/>
    </row>
    <row r="131" spans="1:24" ht="12.75" customHeight="1" x14ac:dyDescent="0.25">
      <c r="A131" s="400"/>
      <c r="B131" s="453"/>
      <c r="D131" s="444" t="s">
        <v>73</v>
      </c>
      <c r="E131" s="507">
        <v>319</v>
      </c>
      <c r="F131" s="541">
        <v>43</v>
      </c>
      <c r="G131" s="446">
        <v>0.13479623824451412</v>
      </c>
      <c r="H131" s="541">
        <v>16</v>
      </c>
      <c r="I131" s="446">
        <v>5.0156739811912224E-2</v>
      </c>
      <c r="J131" s="541">
        <v>102</v>
      </c>
      <c r="K131" s="446">
        <v>0.31974921630094044</v>
      </c>
      <c r="L131" s="541">
        <v>68</v>
      </c>
      <c r="M131" s="446">
        <v>0.21316614420062696</v>
      </c>
      <c r="N131" s="541" t="s">
        <v>107</v>
      </c>
      <c r="O131" s="541" t="s">
        <v>107</v>
      </c>
      <c r="P131" s="541">
        <v>9</v>
      </c>
      <c r="Q131" s="446">
        <v>2.8213166144200628E-2</v>
      </c>
      <c r="R131" s="541">
        <v>73</v>
      </c>
      <c r="S131" s="446">
        <v>0.22884012539184953</v>
      </c>
      <c r="T131" s="541">
        <v>8</v>
      </c>
      <c r="U131" s="446">
        <v>2.5078369905956112E-2</v>
      </c>
      <c r="V131" s="522">
        <v>9.3463420351000553E-3</v>
      </c>
      <c r="X131" s="503"/>
    </row>
    <row r="132" spans="1:24" ht="12.75" customHeight="1" x14ac:dyDescent="0.25">
      <c r="A132" s="400"/>
      <c r="B132" s="453"/>
      <c r="D132" s="444" t="s">
        <v>234</v>
      </c>
      <c r="E132" s="507">
        <v>332</v>
      </c>
      <c r="F132" s="541">
        <v>48</v>
      </c>
      <c r="G132" s="446">
        <v>0.14457831325301204</v>
      </c>
      <c r="H132" s="541">
        <v>23</v>
      </c>
      <c r="I132" s="446">
        <v>6.9277108433734941E-2</v>
      </c>
      <c r="J132" s="541">
        <v>87</v>
      </c>
      <c r="K132" s="446">
        <v>0.26204819277108432</v>
      </c>
      <c r="L132" s="541">
        <v>102</v>
      </c>
      <c r="M132" s="446">
        <v>0.30722891566265059</v>
      </c>
      <c r="N132" s="541" t="s">
        <v>107</v>
      </c>
      <c r="O132" s="541" t="s">
        <v>107</v>
      </c>
      <c r="P132" s="541">
        <v>5</v>
      </c>
      <c r="Q132" s="446">
        <v>1.5060240963855422E-2</v>
      </c>
      <c r="R132" s="541">
        <v>62</v>
      </c>
      <c r="S132" s="446">
        <v>0.18674698795180722</v>
      </c>
      <c r="T132" s="541">
        <v>5</v>
      </c>
      <c r="U132" s="446">
        <v>1.5060240963855422E-2</v>
      </c>
      <c r="V132" s="522">
        <v>9.8039215686274508E-3</v>
      </c>
      <c r="X132" s="503"/>
    </row>
    <row r="133" spans="1:24" ht="16.2" customHeight="1" x14ac:dyDescent="0.25">
      <c r="A133" s="400"/>
      <c r="B133" s="451" t="s">
        <v>236</v>
      </c>
      <c r="C133" s="474"/>
      <c r="D133" s="475" t="s">
        <v>237</v>
      </c>
      <c r="E133" s="476">
        <v>613</v>
      </c>
      <c r="F133" s="477" t="s">
        <v>249</v>
      </c>
      <c r="G133" s="477" t="s">
        <v>249</v>
      </c>
      <c r="H133" s="477" t="s">
        <v>249</v>
      </c>
      <c r="I133" s="477" t="s">
        <v>249</v>
      </c>
      <c r="J133" s="477" t="s">
        <v>249</v>
      </c>
      <c r="K133" s="477" t="s">
        <v>249</v>
      </c>
      <c r="L133" s="477" t="s">
        <v>249</v>
      </c>
      <c r="M133" s="477" t="s">
        <v>249</v>
      </c>
      <c r="N133" s="477" t="s">
        <v>249</v>
      </c>
      <c r="O133" s="477" t="s">
        <v>249</v>
      </c>
      <c r="P133" s="477" t="s">
        <v>249</v>
      </c>
      <c r="Q133" s="477" t="s">
        <v>249</v>
      </c>
      <c r="R133" s="477" t="s">
        <v>249</v>
      </c>
      <c r="S133" s="477" t="s">
        <v>249</v>
      </c>
      <c r="T133" s="477" t="s">
        <v>249</v>
      </c>
      <c r="U133" s="477" t="s">
        <v>249</v>
      </c>
      <c r="V133" s="478">
        <v>1.7339405425282155E-2</v>
      </c>
      <c r="X133" s="503"/>
    </row>
    <row r="134" spans="1:24" ht="26.25" customHeight="1" x14ac:dyDescent="0.25">
      <c r="A134" s="400"/>
      <c r="B134" s="392"/>
      <c r="C134" s="72">
        <v>2017</v>
      </c>
      <c r="D134" s="444" t="s">
        <v>238</v>
      </c>
      <c r="E134" s="445">
        <v>603</v>
      </c>
      <c r="F134" s="541">
        <v>113</v>
      </c>
      <c r="G134" s="446">
        <v>0.18739635157545606</v>
      </c>
      <c r="H134" s="541">
        <v>45</v>
      </c>
      <c r="I134" s="446">
        <v>7.4626865671641784E-2</v>
      </c>
      <c r="J134" s="541">
        <v>147</v>
      </c>
      <c r="K134" s="446">
        <v>0.24378109452736318</v>
      </c>
      <c r="L134" s="541">
        <v>74</v>
      </c>
      <c r="M134" s="446">
        <v>0.12271973466003316</v>
      </c>
      <c r="N134" s="541">
        <v>76</v>
      </c>
      <c r="O134" s="446">
        <v>0.12603648424543948</v>
      </c>
      <c r="P134" s="541">
        <v>48</v>
      </c>
      <c r="Q134" s="446">
        <v>7.9601990049751242E-2</v>
      </c>
      <c r="R134" s="541">
        <v>64</v>
      </c>
      <c r="S134" s="446">
        <v>0.10613598673300166</v>
      </c>
      <c r="T134" s="541">
        <v>36</v>
      </c>
      <c r="U134" s="446">
        <v>5.9701492537313432E-2</v>
      </c>
      <c r="V134" s="446">
        <v>1.6712860310421285E-2</v>
      </c>
      <c r="X134" s="503"/>
    </row>
    <row r="135" spans="1:24" x14ac:dyDescent="0.25">
      <c r="A135" s="400"/>
      <c r="B135" s="392"/>
      <c r="C135" s="72"/>
      <c r="D135" s="444" t="s">
        <v>73</v>
      </c>
      <c r="E135" s="445">
        <v>385</v>
      </c>
      <c r="F135" s="541">
        <v>102</v>
      </c>
      <c r="G135" s="446">
        <v>0.26493506493506491</v>
      </c>
      <c r="H135" s="541">
        <v>33</v>
      </c>
      <c r="I135" s="446">
        <v>8.5714285714285715E-2</v>
      </c>
      <c r="J135" s="541">
        <v>122</v>
      </c>
      <c r="K135" s="446">
        <v>0.31688311688311688</v>
      </c>
      <c r="L135" s="541">
        <v>29</v>
      </c>
      <c r="M135" s="446">
        <v>7.5324675324675322E-2</v>
      </c>
      <c r="N135" s="541">
        <v>34</v>
      </c>
      <c r="O135" s="446">
        <v>8.8311688311688313E-2</v>
      </c>
      <c r="P135" s="541">
        <v>20</v>
      </c>
      <c r="Q135" s="446">
        <v>5.1948051948051951E-2</v>
      </c>
      <c r="R135" s="541">
        <v>24</v>
      </c>
      <c r="S135" s="446">
        <v>6.2337662337662338E-2</v>
      </c>
      <c r="T135" s="541">
        <v>21</v>
      </c>
      <c r="U135" s="446">
        <v>5.4545454545454543E-2</v>
      </c>
      <c r="V135" s="446">
        <v>1.131687242798354E-2</v>
      </c>
      <c r="X135" s="503"/>
    </row>
    <row r="136" spans="1:24" x14ac:dyDescent="0.25">
      <c r="A136" s="400"/>
      <c r="B136" s="392"/>
      <c r="C136" s="72"/>
      <c r="D136" s="444" t="s">
        <v>234</v>
      </c>
      <c r="E136" s="445">
        <v>347</v>
      </c>
      <c r="F136" s="541">
        <v>90</v>
      </c>
      <c r="G136" s="446">
        <v>0.25936599423631124</v>
      </c>
      <c r="H136" s="541">
        <v>27</v>
      </c>
      <c r="I136" s="446">
        <v>7.7809798270893377E-2</v>
      </c>
      <c r="J136" s="541">
        <v>89</v>
      </c>
      <c r="K136" s="446">
        <v>0.25648414985590778</v>
      </c>
      <c r="L136" s="541">
        <v>51</v>
      </c>
      <c r="M136" s="446">
        <v>0.14697406340057637</v>
      </c>
      <c r="N136" s="541">
        <v>26</v>
      </c>
      <c r="O136" s="446">
        <v>7.492795389048991E-2</v>
      </c>
      <c r="P136" s="541">
        <v>17</v>
      </c>
      <c r="Q136" s="446">
        <v>4.8991354466858789E-2</v>
      </c>
      <c r="R136" s="541">
        <v>16</v>
      </c>
      <c r="S136" s="446">
        <v>4.6109510086455328E-2</v>
      </c>
      <c r="T136" s="541">
        <v>31</v>
      </c>
      <c r="U136" s="446">
        <v>8.9337175792507204E-2</v>
      </c>
      <c r="V136" s="446">
        <v>1.0306216400843506E-2</v>
      </c>
      <c r="X136" s="503"/>
    </row>
    <row r="137" spans="1:24" x14ac:dyDescent="0.25">
      <c r="A137" s="400"/>
      <c r="B137" s="392"/>
      <c r="C137" s="72"/>
      <c r="D137" s="444" t="s">
        <v>235</v>
      </c>
      <c r="E137" s="445">
        <v>390</v>
      </c>
      <c r="F137" s="541">
        <v>90</v>
      </c>
      <c r="G137" s="446">
        <v>0.23076923076923078</v>
      </c>
      <c r="H137" s="541">
        <v>22</v>
      </c>
      <c r="I137" s="446">
        <v>5.6410256410256411E-2</v>
      </c>
      <c r="J137" s="541">
        <v>126</v>
      </c>
      <c r="K137" s="446">
        <v>0.32307692307692309</v>
      </c>
      <c r="L137" s="541">
        <v>63</v>
      </c>
      <c r="M137" s="446">
        <v>0.16153846153846155</v>
      </c>
      <c r="N137" s="541">
        <v>32</v>
      </c>
      <c r="O137" s="446">
        <v>8.2051282051282051E-2</v>
      </c>
      <c r="P137" s="541">
        <v>14</v>
      </c>
      <c r="Q137" s="446">
        <v>3.5897435897435895E-2</v>
      </c>
      <c r="R137" s="541">
        <v>25</v>
      </c>
      <c r="S137" s="446">
        <v>6.4102564102564097E-2</v>
      </c>
      <c r="T137" s="541">
        <v>18</v>
      </c>
      <c r="U137" s="446">
        <v>4.6153846153846156E-2</v>
      </c>
      <c r="V137" s="446">
        <v>1.1342155009451797E-2</v>
      </c>
      <c r="X137" s="503"/>
    </row>
    <row r="138" spans="1:24" ht="23.4" customHeight="1" x14ac:dyDescent="0.25">
      <c r="A138" s="400"/>
      <c r="B138" s="392"/>
      <c r="C138" s="481">
        <v>2018</v>
      </c>
      <c r="D138" s="482" t="s">
        <v>25</v>
      </c>
      <c r="E138" s="483">
        <v>333</v>
      </c>
      <c r="F138" s="484">
        <v>82</v>
      </c>
      <c r="G138" s="485">
        <v>0.24624624624624625</v>
      </c>
      <c r="H138" s="484">
        <v>15</v>
      </c>
      <c r="I138" s="485">
        <v>4.5045045045045043E-2</v>
      </c>
      <c r="J138" s="484">
        <v>93</v>
      </c>
      <c r="K138" s="485">
        <v>0.27927927927927926</v>
      </c>
      <c r="L138" s="484">
        <v>53</v>
      </c>
      <c r="M138" s="485">
        <v>0.15915915915915915</v>
      </c>
      <c r="N138" s="484">
        <v>37</v>
      </c>
      <c r="O138" s="485">
        <v>0.1111111111111111</v>
      </c>
      <c r="P138" s="484">
        <v>15</v>
      </c>
      <c r="Q138" s="485">
        <v>4.5045045045045043E-2</v>
      </c>
      <c r="R138" s="484">
        <v>25</v>
      </c>
      <c r="S138" s="485">
        <v>7.5075075075075076E-2</v>
      </c>
      <c r="T138" s="484">
        <v>13</v>
      </c>
      <c r="U138" s="485">
        <v>3.903903903903904E-2</v>
      </c>
      <c r="V138" s="485">
        <v>9.2105991038336013E-3</v>
      </c>
      <c r="X138" s="503"/>
    </row>
    <row r="139" spans="1:24" ht="26.25" customHeight="1" x14ac:dyDescent="0.25">
      <c r="A139" s="400"/>
      <c r="B139" s="75" t="s">
        <v>243</v>
      </c>
      <c r="C139" s="72">
        <v>2013</v>
      </c>
      <c r="D139" s="72"/>
      <c r="E139" s="507">
        <v>1407</v>
      </c>
      <c r="F139" s="541">
        <v>222</v>
      </c>
      <c r="G139" s="446">
        <v>0.15778251599147122</v>
      </c>
      <c r="H139" s="541">
        <v>44</v>
      </c>
      <c r="I139" s="446">
        <v>3.1272210376687988E-2</v>
      </c>
      <c r="J139" s="541">
        <v>114</v>
      </c>
      <c r="K139" s="446">
        <v>8.1023454157782518E-2</v>
      </c>
      <c r="L139" s="541">
        <v>700</v>
      </c>
      <c r="M139" s="446">
        <v>0.49751243781094528</v>
      </c>
      <c r="N139" s="541" t="s">
        <v>107</v>
      </c>
      <c r="O139" s="541" t="s">
        <v>107</v>
      </c>
      <c r="P139" s="541">
        <v>20</v>
      </c>
      <c r="Q139" s="446">
        <v>1.4214641080312722E-2</v>
      </c>
      <c r="R139" s="541">
        <v>231</v>
      </c>
      <c r="S139" s="446">
        <v>0.16417910447761194</v>
      </c>
      <c r="T139" s="541">
        <v>76</v>
      </c>
      <c r="U139" s="446">
        <v>5.4015636105188343E-2</v>
      </c>
      <c r="V139" s="522">
        <v>1.8098558032441054E-2</v>
      </c>
      <c r="X139" s="503"/>
    </row>
    <row r="140" spans="1:24" ht="12.75" customHeight="1" x14ac:dyDescent="0.25">
      <c r="A140" s="400"/>
      <c r="B140" s="58"/>
      <c r="C140" s="72">
        <v>2014</v>
      </c>
      <c r="D140" s="72"/>
      <c r="E140" s="507">
        <v>681</v>
      </c>
      <c r="F140" s="541">
        <v>116</v>
      </c>
      <c r="G140" s="446">
        <v>0.17033773861967694</v>
      </c>
      <c r="H140" s="541">
        <v>26</v>
      </c>
      <c r="I140" s="446">
        <v>3.81791483113069E-2</v>
      </c>
      <c r="J140" s="541">
        <v>106</v>
      </c>
      <c r="K140" s="446">
        <v>0.15565345080763582</v>
      </c>
      <c r="L140" s="541">
        <v>341</v>
      </c>
      <c r="M140" s="446">
        <v>0.50073421439060206</v>
      </c>
      <c r="N140" s="541" t="s">
        <v>107</v>
      </c>
      <c r="O140" s="541" t="s">
        <v>107</v>
      </c>
      <c r="P140" s="541">
        <v>24</v>
      </c>
      <c r="Q140" s="446">
        <v>3.5242290748898682E-2</v>
      </c>
      <c r="R140" s="541">
        <v>39</v>
      </c>
      <c r="S140" s="446">
        <v>5.7268722466960353E-2</v>
      </c>
      <c r="T140" s="541">
        <v>29</v>
      </c>
      <c r="U140" s="446">
        <v>4.2584434654919234E-2</v>
      </c>
      <c r="V140" s="522">
        <v>8.0457461513923512E-3</v>
      </c>
      <c r="X140" s="421"/>
    </row>
    <row r="141" spans="1:24" ht="12.75" customHeight="1" x14ac:dyDescent="0.25">
      <c r="A141" s="400"/>
      <c r="B141" s="58"/>
      <c r="C141" s="72">
        <v>2015</v>
      </c>
      <c r="D141" s="72"/>
      <c r="E141" s="507">
        <v>569</v>
      </c>
      <c r="F141" s="541">
        <v>94</v>
      </c>
      <c r="G141" s="446">
        <v>0.16520210896309315</v>
      </c>
      <c r="H141" s="541">
        <v>44</v>
      </c>
      <c r="I141" s="446">
        <v>7.7328646748681895E-2</v>
      </c>
      <c r="J141" s="541">
        <v>76</v>
      </c>
      <c r="K141" s="446">
        <v>0.1335676625659051</v>
      </c>
      <c r="L141" s="541">
        <v>138</v>
      </c>
      <c r="M141" s="446">
        <v>0.24253075571177504</v>
      </c>
      <c r="N141" s="541" t="s">
        <v>107</v>
      </c>
      <c r="O141" s="541" t="s">
        <v>107</v>
      </c>
      <c r="P141" s="541">
        <v>28</v>
      </c>
      <c r="Q141" s="446">
        <v>4.9209138840070298E-2</v>
      </c>
      <c r="R141" s="541">
        <v>161</v>
      </c>
      <c r="S141" s="446">
        <v>0.28295254833040423</v>
      </c>
      <c r="T141" s="541">
        <v>28</v>
      </c>
      <c r="U141" s="446">
        <v>4.9209138840070298E-2</v>
      </c>
      <c r="V141" s="522">
        <v>6.8636084003811772E-3</v>
      </c>
      <c r="X141" s="421"/>
    </row>
    <row r="142" spans="1:24" ht="15" customHeight="1" x14ac:dyDescent="0.25">
      <c r="A142" s="400"/>
      <c r="B142" s="58"/>
      <c r="C142" s="555" t="s">
        <v>233</v>
      </c>
      <c r="D142" s="556"/>
      <c r="E142" s="569">
        <v>539</v>
      </c>
      <c r="F142" s="558" t="s">
        <v>249</v>
      </c>
      <c r="G142" s="558" t="s">
        <v>249</v>
      </c>
      <c r="H142" s="558" t="s">
        <v>249</v>
      </c>
      <c r="I142" s="558" t="s">
        <v>249</v>
      </c>
      <c r="J142" s="558" t="s">
        <v>249</v>
      </c>
      <c r="K142" s="558" t="s">
        <v>249</v>
      </c>
      <c r="L142" s="558" t="s">
        <v>249</v>
      </c>
      <c r="M142" s="558" t="s">
        <v>249</v>
      </c>
      <c r="N142" s="558" t="s">
        <v>249</v>
      </c>
      <c r="O142" s="558" t="s">
        <v>249</v>
      </c>
      <c r="P142" s="558" t="s">
        <v>249</v>
      </c>
      <c r="Q142" s="558" t="s">
        <v>249</v>
      </c>
      <c r="R142" s="558" t="s">
        <v>249</v>
      </c>
      <c r="S142" s="558" t="s">
        <v>249</v>
      </c>
      <c r="T142" s="558" t="s">
        <v>249</v>
      </c>
      <c r="U142" s="558" t="s">
        <v>249</v>
      </c>
      <c r="V142" s="559">
        <v>7.2628784714268389E-3</v>
      </c>
      <c r="X142" s="421"/>
    </row>
    <row r="143" spans="1:24" ht="15" customHeight="1" x14ac:dyDescent="0.25">
      <c r="A143" s="400"/>
      <c r="B143" s="58"/>
      <c r="C143" s="561" t="s">
        <v>282</v>
      </c>
      <c r="D143" s="562"/>
      <c r="E143" s="570">
        <v>528</v>
      </c>
      <c r="F143" s="564">
        <v>123</v>
      </c>
      <c r="G143" s="571">
        <v>0.23295454545454544</v>
      </c>
      <c r="H143" s="564">
        <v>51</v>
      </c>
      <c r="I143" s="571">
        <v>9.6590909090909088E-2</v>
      </c>
      <c r="J143" s="564">
        <v>99</v>
      </c>
      <c r="K143" s="571">
        <v>0.1875</v>
      </c>
      <c r="L143" s="564">
        <v>55</v>
      </c>
      <c r="M143" s="571">
        <v>0.10416666666666667</v>
      </c>
      <c r="N143" s="564">
        <v>70</v>
      </c>
      <c r="O143" s="571">
        <v>0.13257575757575757</v>
      </c>
      <c r="P143" s="564">
        <v>43</v>
      </c>
      <c r="Q143" s="571">
        <v>8.1439393939393936E-2</v>
      </c>
      <c r="R143" s="564">
        <v>51</v>
      </c>
      <c r="S143" s="571">
        <v>9.6590909090909088E-2</v>
      </c>
      <c r="T143" s="564">
        <v>36</v>
      </c>
      <c r="U143" s="571">
        <v>6.8181818181818177E-2</v>
      </c>
      <c r="V143" s="565">
        <v>8.2469074097213553E-3</v>
      </c>
      <c r="X143" s="421"/>
    </row>
    <row r="144" spans="1:24" ht="26.25" customHeight="1" x14ac:dyDescent="0.25">
      <c r="A144" s="400"/>
      <c r="B144" s="58"/>
      <c r="C144" s="72">
        <v>2014</v>
      </c>
      <c r="D144" s="472" t="s">
        <v>7</v>
      </c>
      <c r="E144" s="507">
        <v>175</v>
      </c>
      <c r="F144" s="541">
        <v>23</v>
      </c>
      <c r="G144" s="446">
        <v>0.13142857142857142</v>
      </c>
      <c r="H144" s="541">
        <v>4</v>
      </c>
      <c r="I144" s="446">
        <v>2.2857142857142857E-2</v>
      </c>
      <c r="J144" s="541">
        <v>40</v>
      </c>
      <c r="K144" s="446">
        <v>0.22857142857142856</v>
      </c>
      <c r="L144" s="541">
        <v>98</v>
      </c>
      <c r="M144" s="446">
        <v>0.56000000000000005</v>
      </c>
      <c r="N144" s="541" t="s">
        <v>107</v>
      </c>
      <c r="O144" s="541" t="s">
        <v>107</v>
      </c>
      <c r="P144" s="541">
        <v>3</v>
      </c>
      <c r="Q144" s="446">
        <v>1.7142857142857144E-2</v>
      </c>
      <c r="R144" s="541">
        <v>0</v>
      </c>
      <c r="S144" s="541">
        <v>0</v>
      </c>
      <c r="T144" s="541">
        <v>7</v>
      </c>
      <c r="U144" s="446">
        <v>0.04</v>
      </c>
      <c r="V144" s="522">
        <v>8.0478270866865941E-3</v>
      </c>
      <c r="X144" s="503"/>
    </row>
    <row r="145" spans="1:24" ht="12.75" customHeight="1" x14ac:dyDescent="0.25">
      <c r="A145" s="400"/>
      <c r="B145" s="58"/>
      <c r="D145" s="472" t="s">
        <v>4</v>
      </c>
      <c r="E145" s="507">
        <v>171</v>
      </c>
      <c r="F145" s="541">
        <v>35</v>
      </c>
      <c r="G145" s="446">
        <v>0.2046783625730994</v>
      </c>
      <c r="H145" s="541">
        <v>3</v>
      </c>
      <c r="I145" s="446">
        <v>1.7543859649122806E-2</v>
      </c>
      <c r="J145" s="541">
        <v>24</v>
      </c>
      <c r="K145" s="446">
        <v>0.14035087719298245</v>
      </c>
      <c r="L145" s="541">
        <v>85</v>
      </c>
      <c r="M145" s="446">
        <v>0.49707602339181284</v>
      </c>
      <c r="N145" s="541" t="s">
        <v>107</v>
      </c>
      <c r="O145" s="541" t="s">
        <v>107</v>
      </c>
      <c r="P145" s="541">
        <v>5</v>
      </c>
      <c r="Q145" s="446">
        <v>2.9239766081871343E-2</v>
      </c>
      <c r="R145" s="541">
        <v>16</v>
      </c>
      <c r="S145" s="446">
        <v>9.3567251461988299E-2</v>
      </c>
      <c r="T145" s="541">
        <v>3</v>
      </c>
      <c r="U145" s="446">
        <v>1.7543859649122806E-2</v>
      </c>
      <c r="V145" s="522">
        <v>8.0854886755874975E-3</v>
      </c>
      <c r="X145" s="503"/>
    </row>
    <row r="146" spans="1:24" ht="12.75" customHeight="1" x14ac:dyDescent="0.25">
      <c r="A146" s="400"/>
      <c r="B146" s="58"/>
      <c r="D146" s="472" t="s">
        <v>5</v>
      </c>
      <c r="E146" s="507">
        <v>190</v>
      </c>
      <c r="F146" s="541">
        <v>34</v>
      </c>
      <c r="G146" s="446">
        <v>0.17894736842105263</v>
      </c>
      <c r="H146" s="541">
        <v>13</v>
      </c>
      <c r="I146" s="446">
        <v>6.8421052631578952E-2</v>
      </c>
      <c r="J146" s="541">
        <v>24</v>
      </c>
      <c r="K146" s="446">
        <v>0.12631578947368421</v>
      </c>
      <c r="L146" s="541">
        <v>91</v>
      </c>
      <c r="M146" s="446">
        <v>0.47894736842105262</v>
      </c>
      <c r="N146" s="541" t="s">
        <v>107</v>
      </c>
      <c r="O146" s="541" t="s">
        <v>107</v>
      </c>
      <c r="P146" s="541">
        <v>8</v>
      </c>
      <c r="Q146" s="446">
        <v>4.2105263157894736E-2</v>
      </c>
      <c r="R146" s="541">
        <v>5</v>
      </c>
      <c r="S146" s="446">
        <v>2.6315789473684209E-2</v>
      </c>
      <c r="T146" s="541">
        <v>15</v>
      </c>
      <c r="U146" s="446">
        <v>7.8947368421052627E-2</v>
      </c>
      <c r="V146" s="522">
        <v>9.0627235869305978E-3</v>
      </c>
      <c r="X146" s="503"/>
    </row>
    <row r="147" spans="1:24" ht="12.75" customHeight="1" x14ac:dyDescent="0.25">
      <c r="A147" s="400"/>
      <c r="B147" s="58"/>
      <c r="D147" s="472" t="s">
        <v>6</v>
      </c>
      <c r="E147" s="507">
        <v>145</v>
      </c>
      <c r="F147" s="541">
        <v>24</v>
      </c>
      <c r="G147" s="446">
        <v>0.16551724137931034</v>
      </c>
      <c r="H147" s="541">
        <v>6</v>
      </c>
      <c r="I147" s="446">
        <v>4.1379310344827586E-2</v>
      </c>
      <c r="J147" s="541">
        <v>18</v>
      </c>
      <c r="K147" s="446">
        <v>0.12413793103448276</v>
      </c>
      <c r="L147" s="541">
        <v>67</v>
      </c>
      <c r="M147" s="446">
        <v>0.46206896551724136</v>
      </c>
      <c r="N147" s="541" t="s">
        <v>107</v>
      </c>
      <c r="O147" s="541" t="s">
        <v>107</v>
      </c>
      <c r="P147" s="541">
        <v>8</v>
      </c>
      <c r="Q147" s="446">
        <v>5.5172413793103448E-2</v>
      </c>
      <c r="R147" s="541">
        <v>18</v>
      </c>
      <c r="S147" s="446">
        <v>0.12413793103448276</v>
      </c>
      <c r="T147" s="541">
        <v>4</v>
      </c>
      <c r="U147" s="446">
        <v>2.7586206896551724E-2</v>
      </c>
      <c r="V147" s="522">
        <v>6.9771918005966703E-3</v>
      </c>
      <c r="X147" s="503"/>
    </row>
    <row r="148" spans="1:24" ht="26.25" customHeight="1" x14ac:dyDescent="0.25">
      <c r="A148" s="400"/>
      <c r="B148" s="58"/>
      <c r="C148" s="405">
        <v>2015</v>
      </c>
      <c r="D148" s="472" t="s">
        <v>7</v>
      </c>
      <c r="E148" s="507">
        <v>161</v>
      </c>
      <c r="F148" s="541">
        <v>31</v>
      </c>
      <c r="G148" s="446">
        <v>0.19254658385093168</v>
      </c>
      <c r="H148" s="541">
        <v>20</v>
      </c>
      <c r="I148" s="446">
        <v>0.12422360248447205</v>
      </c>
      <c r="J148" s="541">
        <v>15</v>
      </c>
      <c r="K148" s="446">
        <v>9.3167701863354033E-2</v>
      </c>
      <c r="L148" s="541">
        <v>65</v>
      </c>
      <c r="M148" s="446">
        <v>0.40372670807453415</v>
      </c>
      <c r="N148" s="541" t="s">
        <v>107</v>
      </c>
      <c r="O148" s="541" t="s">
        <v>107</v>
      </c>
      <c r="P148" s="541">
        <v>8</v>
      </c>
      <c r="Q148" s="446">
        <v>4.9689440993788817E-2</v>
      </c>
      <c r="R148" s="541">
        <v>14</v>
      </c>
      <c r="S148" s="446">
        <v>8.6956521739130432E-2</v>
      </c>
      <c r="T148" s="541">
        <v>8</v>
      </c>
      <c r="U148" s="446">
        <v>4.9689440993788817E-2</v>
      </c>
      <c r="V148" s="522">
        <v>7.4337427278603737E-3</v>
      </c>
      <c r="X148" s="503"/>
    </row>
    <row r="149" spans="1:24" ht="12.75" customHeight="1" x14ac:dyDescent="0.25">
      <c r="A149" s="400"/>
      <c r="B149" s="58"/>
      <c r="D149" s="472" t="s">
        <v>4</v>
      </c>
      <c r="E149" s="507">
        <v>154</v>
      </c>
      <c r="F149" s="541">
        <v>21</v>
      </c>
      <c r="G149" s="446">
        <v>0.13636363636363635</v>
      </c>
      <c r="H149" s="541">
        <v>10</v>
      </c>
      <c r="I149" s="446">
        <v>6.4935064935064929E-2</v>
      </c>
      <c r="J149" s="541">
        <v>25</v>
      </c>
      <c r="K149" s="446">
        <v>0.16233766233766234</v>
      </c>
      <c r="L149" s="541">
        <v>45</v>
      </c>
      <c r="M149" s="446">
        <v>0.29220779220779219</v>
      </c>
      <c r="N149" s="541" t="s">
        <v>107</v>
      </c>
      <c r="O149" s="541" t="s">
        <v>107</v>
      </c>
      <c r="P149" s="541">
        <v>5</v>
      </c>
      <c r="Q149" s="446">
        <v>3.2467532467532464E-2</v>
      </c>
      <c r="R149" s="541">
        <v>39</v>
      </c>
      <c r="S149" s="446">
        <v>0.25324675324675322</v>
      </c>
      <c r="T149" s="541">
        <v>9</v>
      </c>
      <c r="U149" s="446">
        <v>5.844155844155844E-2</v>
      </c>
      <c r="V149" s="522">
        <v>7.4198988195615526E-3</v>
      </c>
      <c r="X149" s="503"/>
    </row>
    <row r="150" spans="1:24" ht="12.75" customHeight="1" x14ac:dyDescent="0.25">
      <c r="A150" s="400"/>
      <c r="B150" s="58"/>
      <c r="D150" s="444" t="s">
        <v>234</v>
      </c>
      <c r="E150" s="507">
        <v>111</v>
      </c>
      <c r="F150" s="541">
        <v>20</v>
      </c>
      <c r="G150" s="446">
        <v>0.18018018018018017</v>
      </c>
      <c r="H150" s="541">
        <v>9</v>
      </c>
      <c r="I150" s="446">
        <v>8.1081081081081086E-2</v>
      </c>
      <c r="J150" s="541">
        <v>14</v>
      </c>
      <c r="K150" s="446">
        <v>0.12612612612612611</v>
      </c>
      <c r="L150" s="541">
        <v>16</v>
      </c>
      <c r="M150" s="446">
        <v>0.14414414414414414</v>
      </c>
      <c r="N150" s="541" t="s">
        <v>107</v>
      </c>
      <c r="O150" s="541" t="s">
        <v>107</v>
      </c>
      <c r="P150" s="541">
        <v>5</v>
      </c>
      <c r="Q150" s="446">
        <v>4.5045045045045043E-2</v>
      </c>
      <c r="R150" s="541">
        <v>44</v>
      </c>
      <c r="S150" s="446">
        <v>0.3963963963963964</v>
      </c>
      <c r="T150" s="541">
        <v>3</v>
      </c>
      <c r="U150" s="446">
        <v>2.7027027027027029E-2</v>
      </c>
      <c r="V150" s="522">
        <v>5.3682836001354159E-3</v>
      </c>
      <c r="X150" s="503"/>
    </row>
    <row r="151" spans="1:24" ht="12.75" customHeight="1" x14ac:dyDescent="0.25">
      <c r="A151" s="400"/>
      <c r="B151" s="58"/>
      <c r="D151" s="444" t="s">
        <v>235</v>
      </c>
      <c r="E151" s="507">
        <v>143</v>
      </c>
      <c r="F151" s="541">
        <v>22</v>
      </c>
      <c r="G151" s="446">
        <v>0.15384615384615385</v>
      </c>
      <c r="H151" s="541">
        <v>5</v>
      </c>
      <c r="I151" s="446">
        <v>3.4965034965034968E-2</v>
      </c>
      <c r="J151" s="541">
        <v>22</v>
      </c>
      <c r="K151" s="446">
        <v>0.15384615384615385</v>
      </c>
      <c r="L151" s="541">
        <v>12</v>
      </c>
      <c r="M151" s="446">
        <v>8.3916083916083919E-2</v>
      </c>
      <c r="N151" s="541" t="s">
        <v>107</v>
      </c>
      <c r="O151" s="541" t="s">
        <v>107</v>
      </c>
      <c r="P151" s="541">
        <v>10</v>
      </c>
      <c r="Q151" s="446">
        <v>6.9930069930069935E-2</v>
      </c>
      <c r="R151" s="541">
        <v>64</v>
      </c>
      <c r="S151" s="446">
        <v>0.44755244755244755</v>
      </c>
      <c r="T151" s="541">
        <v>8</v>
      </c>
      <c r="U151" s="446">
        <v>5.5944055944055944E-2</v>
      </c>
      <c r="V151" s="522">
        <v>7.2182121043864508E-3</v>
      </c>
      <c r="X151" s="503"/>
    </row>
    <row r="152" spans="1:24" ht="26.25" customHeight="1" x14ac:dyDescent="0.25">
      <c r="A152" s="400"/>
      <c r="B152" s="58"/>
      <c r="C152" s="405">
        <v>2016</v>
      </c>
      <c r="D152" s="444" t="s">
        <v>25</v>
      </c>
      <c r="E152" s="507">
        <v>116</v>
      </c>
      <c r="F152" s="542">
        <v>13</v>
      </c>
      <c r="G152" s="508">
        <v>0.11206896551724138</v>
      </c>
      <c r="H152" s="542">
        <v>3</v>
      </c>
      <c r="I152" s="508">
        <v>2.5862068965517241E-2</v>
      </c>
      <c r="J152" s="542">
        <v>17</v>
      </c>
      <c r="K152" s="508">
        <v>0.14655172413793102</v>
      </c>
      <c r="L152" s="542">
        <v>17</v>
      </c>
      <c r="M152" s="508">
        <v>0.14655172413793102</v>
      </c>
      <c r="N152" s="541" t="s">
        <v>107</v>
      </c>
      <c r="O152" s="541" t="s">
        <v>107</v>
      </c>
      <c r="P152" s="542">
        <v>6</v>
      </c>
      <c r="Q152" s="508">
        <v>5.1724137931034482E-2</v>
      </c>
      <c r="R152" s="542">
        <v>57</v>
      </c>
      <c r="S152" s="508">
        <v>0.49137931034482757</v>
      </c>
      <c r="T152" s="542">
        <v>3</v>
      </c>
      <c r="U152" s="508">
        <v>2.5862068965517241E-2</v>
      </c>
      <c r="V152" s="522">
        <v>5.7482656095143711E-3</v>
      </c>
      <c r="X152" s="503"/>
    </row>
    <row r="153" spans="1:24" s="98" customFormat="1" ht="12.75" customHeight="1" x14ac:dyDescent="0.25">
      <c r="A153" s="511"/>
      <c r="B153" s="454"/>
      <c r="D153" s="444" t="s">
        <v>73</v>
      </c>
      <c r="E153" s="507">
        <v>92</v>
      </c>
      <c r="F153" s="542">
        <v>15</v>
      </c>
      <c r="G153" s="508">
        <v>0.16304347826086957</v>
      </c>
      <c r="H153" s="542">
        <v>9</v>
      </c>
      <c r="I153" s="508">
        <v>9.7826086956521743E-2</v>
      </c>
      <c r="J153" s="542">
        <v>12</v>
      </c>
      <c r="K153" s="508">
        <v>0.13043478260869565</v>
      </c>
      <c r="L153" s="542">
        <v>10</v>
      </c>
      <c r="M153" s="508">
        <v>0.10869565217391304</v>
      </c>
      <c r="N153" s="541" t="s">
        <v>107</v>
      </c>
      <c r="O153" s="541" t="s">
        <v>107</v>
      </c>
      <c r="P153" s="542">
        <v>8</v>
      </c>
      <c r="Q153" s="508">
        <v>8.6956521739130432E-2</v>
      </c>
      <c r="R153" s="542">
        <v>34</v>
      </c>
      <c r="S153" s="508">
        <v>0.36956521739130432</v>
      </c>
      <c r="T153" s="542">
        <v>4</v>
      </c>
      <c r="U153" s="508">
        <v>4.3478260869565216E-2</v>
      </c>
      <c r="V153" s="525">
        <v>4.8561625758775399E-3</v>
      </c>
      <c r="X153" s="512"/>
    </row>
    <row r="154" spans="1:24" s="98" customFormat="1" ht="12.75" customHeight="1" x14ac:dyDescent="0.25">
      <c r="A154" s="511"/>
      <c r="B154" s="454"/>
      <c r="D154" s="444" t="s">
        <v>234</v>
      </c>
      <c r="E154" s="507">
        <v>100</v>
      </c>
      <c r="F154" s="542">
        <v>14</v>
      </c>
      <c r="G154" s="508">
        <v>0.14000000000000001</v>
      </c>
      <c r="H154" s="542">
        <v>8</v>
      </c>
      <c r="I154" s="508">
        <v>0.08</v>
      </c>
      <c r="J154" s="542">
        <v>13</v>
      </c>
      <c r="K154" s="508">
        <v>0.13</v>
      </c>
      <c r="L154" s="542">
        <v>26</v>
      </c>
      <c r="M154" s="508">
        <v>0.26</v>
      </c>
      <c r="N154" s="542" t="s">
        <v>107</v>
      </c>
      <c r="O154" s="542" t="s">
        <v>107</v>
      </c>
      <c r="P154" s="542">
        <v>3</v>
      </c>
      <c r="Q154" s="508">
        <v>0.03</v>
      </c>
      <c r="R154" s="542">
        <v>34</v>
      </c>
      <c r="S154" s="508">
        <v>0.34</v>
      </c>
      <c r="T154" s="542">
        <v>2</v>
      </c>
      <c r="U154" s="508">
        <v>0.02</v>
      </c>
      <c r="V154" s="522">
        <v>5.6186088324530845E-3</v>
      </c>
      <c r="X154" s="512"/>
    </row>
    <row r="155" spans="1:24" s="98" customFormat="1" ht="14.4" customHeight="1" x14ac:dyDescent="0.25">
      <c r="A155" s="511"/>
      <c r="B155" s="451" t="s">
        <v>236</v>
      </c>
      <c r="C155" s="474"/>
      <c r="D155" s="475" t="s">
        <v>237</v>
      </c>
      <c r="E155" s="476">
        <v>231</v>
      </c>
      <c r="F155" s="477" t="s">
        <v>249</v>
      </c>
      <c r="G155" s="477" t="s">
        <v>249</v>
      </c>
      <c r="H155" s="477" t="s">
        <v>249</v>
      </c>
      <c r="I155" s="477" t="s">
        <v>249</v>
      </c>
      <c r="J155" s="477" t="s">
        <v>249</v>
      </c>
      <c r="K155" s="477" t="s">
        <v>249</v>
      </c>
      <c r="L155" s="477" t="s">
        <v>249</v>
      </c>
      <c r="M155" s="477" t="s">
        <v>249</v>
      </c>
      <c r="N155" s="477" t="s">
        <v>249</v>
      </c>
      <c r="O155" s="477" t="s">
        <v>249</v>
      </c>
      <c r="P155" s="477" t="s">
        <v>249</v>
      </c>
      <c r="Q155" s="477" t="s">
        <v>249</v>
      </c>
      <c r="R155" s="477" t="s">
        <v>249</v>
      </c>
      <c r="S155" s="477" t="s">
        <v>249</v>
      </c>
      <c r="T155" s="477" t="s">
        <v>249</v>
      </c>
      <c r="U155" s="477" t="s">
        <v>249</v>
      </c>
      <c r="V155" s="478">
        <v>1.3360323886639677E-2</v>
      </c>
      <c r="X155" s="512"/>
    </row>
    <row r="156" spans="1:24" s="98" customFormat="1" ht="26.25" customHeight="1" x14ac:dyDescent="0.25">
      <c r="A156" s="511"/>
      <c r="B156" s="392"/>
      <c r="C156" s="72">
        <v>2017</v>
      </c>
      <c r="D156" s="444" t="s">
        <v>238</v>
      </c>
      <c r="E156" s="445">
        <v>200</v>
      </c>
      <c r="F156" s="541">
        <v>43</v>
      </c>
      <c r="G156" s="446">
        <v>0.215</v>
      </c>
      <c r="H156" s="541">
        <v>22</v>
      </c>
      <c r="I156" s="446">
        <v>0.11</v>
      </c>
      <c r="J156" s="541">
        <v>32</v>
      </c>
      <c r="K156" s="446">
        <v>0.16</v>
      </c>
      <c r="L156" s="541">
        <v>19</v>
      </c>
      <c r="M156" s="446">
        <v>9.5000000000000001E-2</v>
      </c>
      <c r="N156" s="541">
        <v>29</v>
      </c>
      <c r="O156" s="446">
        <v>0.14499999999999999</v>
      </c>
      <c r="P156" s="541">
        <v>20</v>
      </c>
      <c r="Q156" s="446">
        <v>0.1</v>
      </c>
      <c r="R156" s="541">
        <v>25</v>
      </c>
      <c r="S156" s="446">
        <v>0.125</v>
      </c>
      <c r="T156" s="541">
        <v>10</v>
      </c>
      <c r="U156" s="446">
        <v>0.05</v>
      </c>
      <c r="V156" s="446">
        <v>1.1640765962400325E-2</v>
      </c>
      <c r="X156" s="512"/>
    </row>
    <row r="157" spans="1:24" s="98" customFormat="1" x14ac:dyDescent="0.25">
      <c r="A157" s="511"/>
      <c r="B157" s="392"/>
      <c r="C157" s="72"/>
      <c r="D157" s="444" t="s">
        <v>73</v>
      </c>
      <c r="E157" s="445">
        <v>107</v>
      </c>
      <c r="F157" s="541">
        <v>26</v>
      </c>
      <c r="G157" s="446">
        <v>0.24299065420560748</v>
      </c>
      <c r="H157" s="541">
        <v>15</v>
      </c>
      <c r="I157" s="446">
        <v>0.14018691588785046</v>
      </c>
      <c r="J157" s="541">
        <v>24</v>
      </c>
      <c r="K157" s="446">
        <v>0.22429906542056074</v>
      </c>
      <c r="L157" s="541">
        <v>7</v>
      </c>
      <c r="M157" s="446">
        <v>6.5420560747663545E-2</v>
      </c>
      <c r="N157" s="541">
        <v>12</v>
      </c>
      <c r="O157" s="446">
        <v>0.11214953271028037</v>
      </c>
      <c r="P157" s="541">
        <v>10</v>
      </c>
      <c r="Q157" s="446">
        <v>9.3457943925233641E-2</v>
      </c>
      <c r="R157" s="541">
        <v>7</v>
      </c>
      <c r="S157" s="446">
        <v>6.5420560747663545E-2</v>
      </c>
      <c r="T157" s="541">
        <v>6</v>
      </c>
      <c r="U157" s="446">
        <v>5.6074766355140186E-2</v>
      </c>
      <c r="V157" s="446">
        <v>6.7270212498428267E-3</v>
      </c>
      <c r="X157" s="512"/>
    </row>
    <row r="158" spans="1:24" s="98" customFormat="1" x14ac:dyDescent="0.25">
      <c r="A158" s="511"/>
      <c r="B158" s="392"/>
      <c r="C158" s="72"/>
      <c r="D158" s="444" t="s">
        <v>234</v>
      </c>
      <c r="E158" s="445">
        <v>124</v>
      </c>
      <c r="F158" s="541">
        <v>33</v>
      </c>
      <c r="G158" s="446">
        <v>0.2661290322580645</v>
      </c>
      <c r="H158" s="541">
        <v>8</v>
      </c>
      <c r="I158" s="446">
        <v>6.4516129032258063E-2</v>
      </c>
      <c r="J158" s="541">
        <v>19</v>
      </c>
      <c r="K158" s="446">
        <v>0.15322580645161291</v>
      </c>
      <c r="L158" s="541">
        <v>14</v>
      </c>
      <c r="M158" s="446">
        <v>0.11290322580645161</v>
      </c>
      <c r="N158" s="541">
        <v>15</v>
      </c>
      <c r="O158" s="446">
        <v>0.12096774193548387</v>
      </c>
      <c r="P158" s="541">
        <v>9</v>
      </c>
      <c r="Q158" s="446">
        <v>7.2580645161290328E-2</v>
      </c>
      <c r="R158" s="541">
        <v>9</v>
      </c>
      <c r="S158" s="446">
        <v>7.2580645161290328E-2</v>
      </c>
      <c r="T158" s="541">
        <v>17</v>
      </c>
      <c r="U158" s="446">
        <v>0.13709677419354838</v>
      </c>
      <c r="V158" s="446">
        <v>8.0467229072031157E-3</v>
      </c>
      <c r="X158" s="512"/>
    </row>
    <row r="159" spans="1:24" s="98" customFormat="1" x14ac:dyDescent="0.25">
      <c r="A159" s="511"/>
      <c r="B159" s="392"/>
      <c r="C159" s="72"/>
      <c r="D159" s="444" t="s">
        <v>235</v>
      </c>
      <c r="E159" s="445">
        <v>97</v>
      </c>
      <c r="F159" s="541">
        <v>21</v>
      </c>
      <c r="G159" s="446">
        <v>0.21649484536082475</v>
      </c>
      <c r="H159" s="541">
        <v>6</v>
      </c>
      <c r="I159" s="446">
        <v>6.1855670103092786E-2</v>
      </c>
      <c r="J159" s="541">
        <v>24</v>
      </c>
      <c r="K159" s="446">
        <v>0.24742268041237114</v>
      </c>
      <c r="L159" s="541">
        <v>15</v>
      </c>
      <c r="M159" s="446">
        <v>0.15463917525773196</v>
      </c>
      <c r="N159" s="541">
        <v>14</v>
      </c>
      <c r="O159" s="446">
        <v>0.14432989690721648</v>
      </c>
      <c r="P159" s="541">
        <v>4</v>
      </c>
      <c r="Q159" s="446">
        <v>4.1237113402061855E-2</v>
      </c>
      <c r="R159" s="541">
        <v>10</v>
      </c>
      <c r="S159" s="446">
        <v>0.10309278350515463</v>
      </c>
      <c r="T159" s="541">
        <v>3</v>
      </c>
      <c r="U159" s="446">
        <v>3.0927835051546393E-2</v>
      </c>
      <c r="V159" s="446">
        <v>6.2471823275584469E-3</v>
      </c>
      <c r="X159" s="512"/>
    </row>
    <row r="160" spans="1:24" s="98" customFormat="1" ht="24.6" customHeight="1" x14ac:dyDescent="0.25">
      <c r="A160" s="511"/>
      <c r="B160" s="392"/>
      <c r="C160" s="481">
        <v>2018</v>
      </c>
      <c r="D160" s="482" t="s">
        <v>25</v>
      </c>
      <c r="E160" s="483">
        <v>99</v>
      </c>
      <c r="F160" s="484">
        <v>16</v>
      </c>
      <c r="G160" s="485">
        <v>0.16161616161616163</v>
      </c>
      <c r="H160" s="484">
        <v>7</v>
      </c>
      <c r="I160" s="485">
        <v>7.0707070707070704E-2</v>
      </c>
      <c r="J160" s="484">
        <v>15</v>
      </c>
      <c r="K160" s="485">
        <v>0.15151515151515152</v>
      </c>
      <c r="L160" s="484">
        <v>16</v>
      </c>
      <c r="M160" s="485">
        <v>0.16161616161616163</v>
      </c>
      <c r="N160" s="484">
        <v>16</v>
      </c>
      <c r="O160" s="485">
        <v>0.16161616161616163</v>
      </c>
      <c r="P160" s="484">
        <v>10</v>
      </c>
      <c r="Q160" s="485">
        <v>0.10101010101010101</v>
      </c>
      <c r="R160" s="484">
        <v>12</v>
      </c>
      <c r="S160" s="485">
        <v>0.12121212121212122</v>
      </c>
      <c r="T160" s="484">
        <v>7</v>
      </c>
      <c r="U160" s="485">
        <v>7.0707070707070704E-2</v>
      </c>
      <c r="V160" s="485">
        <v>6.0384263494967982E-3</v>
      </c>
      <c r="X160" s="512"/>
    </row>
    <row r="161" spans="1:24" ht="26.25" customHeight="1" x14ac:dyDescent="0.25">
      <c r="A161" s="400"/>
      <c r="B161" s="75" t="s">
        <v>244</v>
      </c>
      <c r="C161" s="72">
        <v>2013</v>
      </c>
      <c r="D161" s="72"/>
      <c r="E161" s="507">
        <v>4061</v>
      </c>
      <c r="F161" s="541">
        <v>543</v>
      </c>
      <c r="G161" s="446">
        <v>0.13371090864319132</v>
      </c>
      <c r="H161" s="541">
        <v>104</v>
      </c>
      <c r="I161" s="446">
        <v>2.5609455799064269E-2</v>
      </c>
      <c r="J161" s="541">
        <v>617</v>
      </c>
      <c r="K161" s="446">
        <v>0.15193302142329476</v>
      </c>
      <c r="L161" s="541">
        <v>2180</v>
      </c>
      <c r="M161" s="446">
        <v>0.53681359271115492</v>
      </c>
      <c r="N161" s="541" t="s">
        <v>107</v>
      </c>
      <c r="O161" s="541" t="s">
        <v>107</v>
      </c>
      <c r="P161" s="541">
        <v>51</v>
      </c>
      <c r="Q161" s="446">
        <v>1.255848313223344E-2</v>
      </c>
      <c r="R161" s="541">
        <v>233</v>
      </c>
      <c r="S161" s="446">
        <v>5.7375030780595915E-2</v>
      </c>
      <c r="T161" s="541">
        <v>333</v>
      </c>
      <c r="U161" s="446">
        <v>8.1999507510465405E-2</v>
      </c>
      <c r="V161" s="522">
        <v>6.7366709797286095E-2</v>
      </c>
      <c r="X161" s="503"/>
    </row>
    <row r="162" spans="1:24" x14ac:dyDescent="0.25">
      <c r="A162" s="400"/>
      <c r="B162" s="58"/>
      <c r="C162" s="72">
        <v>2014</v>
      </c>
      <c r="D162" s="72"/>
      <c r="E162" s="507">
        <v>1657</v>
      </c>
      <c r="F162" s="541">
        <v>174</v>
      </c>
      <c r="G162" s="446">
        <v>0.10500905250452625</v>
      </c>
      <c r="H162" s="541">
        <v>75</v>
      </c>
      <c r="I162" s="446">
        <v>4.5262522631261314E-2</v>
      </c>
      <c r="J162" s="541">
        <v>563</v>
      </c>
      <c r="K162" s="446">
        <v>0.33977066988533494</v>
      </c>
      <c r="L162" s="541">
        <v>717</v>
      </c>
      <c r="M162" s="446">
        <v>0.43270971635485816</v>
      </c>
      <c r="N162" s="541" t="s">
        <v>107</v>
      </c>
      <c r="O162" s="541" t="s">
        <v>107</v>
      </c>
      <c r="P162" s="541">
        <v>30</v>
      </c>
      <c r="Q162" s="446">
        <v>1.8105009052504527E-2</v>
      </c>
      <c r="R162" s="541">
        <v>20</v>
      </c>
      <c r="S162" s="446">
        <v>1.2070006035003017E-2</v>
      </c>
      <c r="T162" s="541">
        <v>78</v>
      </c>
      <c r="U162" s="446">
        <v>4.7073023536511771E-2</v>
      </c>
      <c r="V162" s="522">
        <v>3.4733576489330481E-2</v>
      </c>
      <c r="X162" s="503"/>
    </row>
    <row r="163" spans="1:24" x14ac:dyDescent="0.25">
      <c r="A163" s="400"/>
      <c r="B163" s="58"/>
      <c r="C163" s="72">
        <v>2015</v>
      </c>
      <c r="D163" s="72"/>
      <c r="E163" s="507">
        <v>1007</v>
      </c>
      <c r="F163" s="541">
        <v>139</v>
      </c>
      <c r="G163" s="446">
        <v>0.13803376365441908</v>
      </c>
      <c r="H163" s="541">
        <v>53</v>
      </c>
      <c r="I163" s="446">
        <v>5.2631578947368418E-2</v>
      </c>
      <c r="J163" s="541">
        <v>375</v>
      </c>
      <c r="K163" s="446">
        <v>0.37239324726911621</v>
      </c>
      <c r="L163" s="541">
        <v>292</v>
      </c>
      <c r="M163" s="446">
        <v>0.28997020854021849</v>
      </c>
      <c r="N163" s="541" t="s">
        <v>107</v>
      </c>
      <c r="O163" s="541" t="s">
        <v>107</v>
      </c>
      <c r="P163" s="541">
        <v>14</v>
      </c>
      <c r="Q163" s="446">
        <v>1.3902681231380337E-2</v>
      </c>
      <c r="R163" s="541">
        <v>71</v>
      </c>
      <c r="S163" s="446">
        <v>7.0506454816285993E-2</v>
      </c>
      <c r="T163" s="541">
        <v>63</v>
      </c>
      <c r="U163" s="446">
        <v>6.256206554121152E-2</v>
      </c>
      <c r="V163" s="522">
        <v>2.6428365220586305E-2</v>
      </c>
      <c r="X163" s="503"/>
    </row>
    <row r="164" spans="1:24" ht="17.399999999999999" customHeight="1" x14ac:dyDescent="0.25">
      <c r="A164" s="400"/>
      <c r="B164" s="58"/>
      <c r="C164" s="555" t="s">
        <v>233</v>
      </c>
      <c r="D164" s="556"/>
      <c r="E164" s="569">
        <v>912</v>
      </c>
      <c r="F164" s="558" t="s">
        <v>249</v>
      </c>
      <c r="G164" s="558" t="s">
        <v>249</v>
      </c>
      <c r="H164" s="558" t="s">
        <v>249</v>
      </c>
      <c r="I164" s="558" t="s">
        <v>249</v>
      </c>
      <c r="J164" s="558" t="s">
        <v>249</v>
      </c>
      <c r="K164" s="558" t="s">
        <v>249</v>
      </c>
      <c r="L164" s="558" t="s">
        <v>249</v>
      </c>
      <c r="M164" s="558" t="s">
        <v>249</v>
      </c>
      <c r="N164" s="558" t="s">
        <v>249</v>
      </c>
      <c r="O164" s="558" t="s">
        <v>249</v>
      </c>
      <c r="P164" s="558" t="s">
        <v>249</v>
      </c>
      <c r="Q164" s="558" t="s">
        <v>249</v>
      </c>
      <c r="R164" s="558" t="s">
        <v>249</v>
      </c>
      <c r="S164" s="558" t="s">
        <v>249</v>
      </c>
      <c r="T164" s="558" t="s">
        <v>249</v>
      </c>
      <c r="U164" s="558" t="s">
        <v>249</v>
      </c>
      <c r="V164" s="559">
        <v>2.1832806664751507E-2</v>
      </c>
      <c r="X164" s="503"/>
    </row>
    <row r="165" spans="1:24" ht="17.399999999999999" customHeight="1" x14ac:dyDescent="0.25">
      <c r="A165" s="400"/>
      <c r="B165" s="58"/>
      <c r="C165" s="561" t="s">
        <v>282</v>
      </c>
      <c r="D165" s="562"/>
      <c r="E165" s="570">
        <v>890</v>
      </c>
      <c r="F165" s="564">
        <v>185</v>
      </c>
      <c r="G165" s="571">
        <v>0.20786516853932585</v>
      </c>
      <c r="H165" s="564">
        <v>49</v>
      </c>
      <c r="I165" s="571">
        <v>5.5056179775280899E-2</v>
      </c>
      <c r="J165" s="564">
        <v>321</v>
      </c>
      <c r="K165" s="571">
        <v>0.36067415730337077</v>
      </c>
      <c r="L165" s="564">
        <v>129</v>
      </c>
      <c r="M165" s="571">
        <v>0.14494382022471911</v>
      </c>
      <c r="N165" s="564">
        <v>64</v>
      </c>
      <c r="O165" s="571">
        <v>7.1910112359550568E-2</v>
      </c>
      <c r="P165" s="564">
        <v>36</v>
      </c>
      <c r="Q165" s="571">
        <v>4.0449438202247189E-2</v>
      </c>
      <c r="R165" s="564">
        <v>55</v>
      </c>
      <c r="S165" s="571">
        <v>6.1797752808988762E-2</v>
      </c>
      <c r="T165" s="564">
        <v>51</v>
      </c>
      <c r="U165" s="571">
        <v>5.7303370786516851E-2</v>
      </c>
      <c r="V165" s="565">
        <v>1.9647232830746816E-2</v>
      </c>
      <c r="X165" s="503"/>
    </row>
    <row r="166" spans="1:24" ht="26.25" customHeight="1" x14ac:dyDescent="0.25">
      <c r="A166" s="400"/>
      <c r="B166" s="58"/>
      <c r="C166" s="72">
        <v>2014</v>
      </c>
      <c r="D166" s="472" t="s">
        <v>7</v>
      </c>
      <c r="E166" s="507">
        <v>623</v>
      </c>
      <c r="F166" s="541">
        <v>62</v>
      </c>
      <c r="G166" s="446">
        <v>9.9518459069020862E-2</v>
      </c>
      <c r="H166" s="541">
        <v>18</v>
      </c>
      <c r="I166" s="446">
        <v>2.8892455858747994E-2</v>
      </c>
      <c r="J166" s="541">
        <v>226</v>
      </c>
      <c r="K166" s="446">
        <v>0.36276083467094705</v>
      </c>
      <c r="L166" s="541">
        <v>258</v>
      </c>
      <c r="M166" s="446">
        <v>0.41412520064205455</v>
      </c>
      <c r="N166" s="541" t="s">
        <v>107</v>
      </c>
      <c r="O166" s="541" t="s">
        <v>107</v>
      </c>
      <c r="P166" s="541">
        <v>11</v>
      </c>
      <c r="Q166" s="446">
        <v>1.7656500802568219E-2</v>
      </c>
      <c r="R166" s="541">
        <v>0</v>
      </c>
      <c r="S166" s="541">
        <v>0</v>
      </c>
      <c r="T166" s="541">
        <v>48</v>
      </c>
      <c r="U166" s="446">
        <v>7.7046548956661312E-2</v>
      </c>
      <c r="V166" s="522">
        <v>3.8765478190529522E-2</v>
      </c>
      <c r="X166" s="503"/>
    </row>
    <row r="167" spans="1:24" ht="12.75" customHeight="1" x14ac:dyDescent="0.25">
      <c r="A167" s="400"/>
      <c r="B167" s="58"/>
      <c r="D167" s="472" t="s">
        <v>4</v>
      </c>
      <c r="E167" s="507">
        <v>383</v>
      </c>
      <c r="F167" s="541">
        <v>42</v>
      </c>
      <c r="G167" s="446">
        <v>0.10966057441253264</v>
      </c>
      <c r="H167" s="541">
        <v>17</v>
      </c>
      <c r="I167" s="446">
        <v>4.4386422976501305E-2</v>
      </c>
      <c r="J167" s="541">
        <v>117</v>
      </c>
      <c r="K167" s="446">
        <v>0.30548302872062666</v>
      </c>
      <c r="L167" s="541">
        <v>184</v>
      </c>
      <c r="M167" s="446">
        <v>0.48041775456919061</v>
      </c>
      <c r="N167" s="541" t="s">
        <v>107</v>
      </c>
      <c r="O167" s="541" t="s">
        <v>107</v>
      </c>
      <c r="P167" s="541">
        <v>2</v>
      </c>
      <c r="Q167" s="446">
        <v>5.2219321148825066E-3</v>
      </c>
      <c r="R167" s="541">
        <v>8</v>
      </c>
      <c r="S167" s="446">
        <v>2.0887728459530026E-2</v>
      </c>
      <c r="T167" s="541">
        <v>13</v>
      </c>
      <c r="U167" s="446">
        <v>3.3942558746736295E-2</v>
      </c>
      <c r="V167" s="522">
        <v>3.3045729076790334E-2</v>
      </c>
      <c r="X167" s="503"/>
    </row>
    <row r="168" spans="1:24" ht="12.75" customHeight="1" x14ac:dyDescent="0.25">
      <c r="A168" s="400"/>
      <c r="B168" s="58"/>
      <c r="D168" s="472" t="s">
        <v>5</v>
      </c>
      <c r="E168" s="507">
        <v>332</v>
      </c>
      <c r="F168" s="541">
        <v>41</v>
      </c>
      <c r="G168" s="446">
        <v>0.12349397590361445</v>
      </c>
      <c r="H168" s="541">
        <v>23</v>
      </c>
      <c r="I168" s="446">
        <v>6.9277108433734941E-2</v>
      </c>
      <c r="J168" s="541">
        <v>104</v>
      </c>
      <c r="K168" s="446">
        <v>0.31325301204819278</v>
      </c>
      <c r="L168" s="541">
        <v>148</v>
      </c>
      <c r="M168" s="446">
        <v>0.44578313253012047</v>
      </c>
      <c r="N168" s="541" t="s">
        <v>107</v>
      </c>
      <c r="O168" s="541" t="s">
        <v>107</v>
      </c>
      <c r="P168" s="541">
        <v>8</v>
      </c>
      <c r="Q168" s="446">
        <v>2.4096385542168676E-2</v>
      </c>
      <c r="R168" s="541">
        <v>2</v>
      </c>
      <c r="S168" s="446">
        <v>6.024096385542169E-3</v>
      </c>
      <c r="T168" s="541">
        <v>6</v>
      </c>
      <c r="U168" s="446">
        <v>1.8072289156626505E-2</v>
      </c>
      <c r="V168" s="522">
        <v>3.2696474295844005E-2</v>
      </c>
      <c r="X168" s="503"/>
    </row>
    <row r="169" spans="1:24" ht="12.75" customHeight="1" x14ac:dyDescent="0.25">
      <c r="A169" s="400"/>
      <c r="B169" s="58"/>
      <c r="D169" s="472" t="s">
        <v>6</v>
      </c>
      <c r="E169" s="507">
        <v>319</v>
      </c>
      <c r="F169" s="541">
        <v>29</v>
      </c>
      <c r="G169" s="446">
        <v>9.0909090909090912E-2</v>
      </c>
      <c r="H169" s="541">
        <v>17</v>
      </c>
      <c r="I169" s="446">
        <v>5.329153605015674E-2</v>
      </c>
      <c r="J169" s="541">
        <v>116</v>
      </c>
      <c r="K169" s="446">
        <v>0.36363636363636365</v>
      </c>
      <c r="L169" s="541">
        <v>127</v>
      </c>
      <c r="M169" s="446">
        <v>0.39811912225705332</v>
      </c>
      <c r="N169" s="541" t="s">
        <v>107</v>
      </c>
      <c r="O169" s="541" t="s">
        <v>107</v>
      </c>
      <c r="P169" s="541">
        <v>9</v>
      </c>
      <c r="Q169" s="446">
        <v>2.8213166144200628E-2</v>
      </c>
      <c r="R169" s="541">
        <v>10</v>
      </c>
      <c r="S169" s="446">
        <v>3.1347962382445138E-2</v>
      </c>
      <c r="T169" s="541">
        <v>11</v>
      </c>
      <c r="U169" s="446">
        <v>3.4482758620689655E-2</v>
      </c>
      <c r="V169" s="522">
        <v>3.2251541805681933E-2</v>
      </c>
      <c r="X169" s="503"/>
    </row>
    <row r="170" spans="1:24" ht="26.25" customHeight="1" x14ac:dyDescent="0.25">
      <c r="A170" s="400"/>
      <c r="B170" s="58"/>
      <c r="C170" s="405">
        <v>2015</v>
      </c>
      <c r="D170" s="472" t="s">
        <v>7</v>
      </c>
      <c r="E170" s="507">
        <v>304</v>
      </c>
      <c r="F170" s="541">
        <v>36</v>
      </c>
      <c r="G170" s="446">
        <v>0.11842105263157894</v>
      </c>
      <c r="H170" s="541">
        <v>17</v>
      </c>
      <c r="I170" s="446">
        <v>5.5921052631578948E-2</v>
      </c>
      <c r="J170" s="541">
        <v>83</v>
      </c>
      <c r="K170" s="446">
        <v>0.27302631578947367</v>
      </c>
      <c r="L170" s="541">
        <v>132</v>
      </c>
      <c r="M170" s="446">
        <v>0.43421052631578949</v>
      </c>
      <c r="N170" s="541" t="s">
        <v>107</v>
      </c>
      <c r="O170" s="541" t="s">
        <v>107</v>
      </c>
      <c r="P170" s="541">
        <v>2</v>
      </c>
      <c r="Q170" s="446">
        <v>6.5789473684210523E-3</v>
      </c>
      <c r="R170" s="541">
        <v>11</v>
      </c>
      <c r="S170" s="446">
        <v>3.6184210526315791E-2</v>
      </c>
      <c r="T170" s="541">
        <v>23</v>
      </c>
      <c r="U170" s="446">
        <v>7.5657894736842105E-2</v>
      </c>
      <c r="V170" s="522">
        <v>2.9082560030613221E-2</v>
      </c>
      <c r="X170" s="503"/>
    </row>
    <row r="171" spans="1:24" ht="12.75" customHeight="1" x14ac:dyDescent="0.25">
      <c r="A171" s="400"/>
      <c r="B171" s="58"/>
      <c r="D171" s="472" t="s">
        <v>4</v>
      </c>
      <c r="E171" s="507">
        <v>314</v>
      </c>
      <c r="F171" s="541">
        <v>47</v>
      </c>
      <c r="G171" s="446">
        <v>0.14968152866242038</v>
      </c>
      <c r="H171" s="541">
        <v>10</v>
      </c>
      <c r="I171" s="446">
        <v>3.1847133757961783E-2</v>
      </c>
      <c r="J171" s="541">
        <v>123</v>
      </c>
      <c r="K171" s="446">
        <v>0.39171974522292996</v>
      </c>
      <c r="L171" s="541">
        <v>83</v>
      </c>
      <c r="M171" s="446">
        <v>0.2643312101910828</v>
      </c>
      <c r="N171" s="541" t="s">
        <v>107</v>
      </c>
      <c r="O171" s="541" t="s">
        <v>107</v>
      </c>
      <c r="P171" s="541">
        <v>7</v>
      </c>
      <c r="Q171" s="446">
        <v>2.2292993630573247E-2</v>
      </c>
      <c r="R171" s="541">
        <v>21</v>
      </c>
      <c r="S171" s="446">
        <v>6.6878980891719744E-2</v>
      </c>
      <c r="T171" s="541">
        <v>23</v>
      </c>
      <c r="U171" s="446">
        <v>7.32484076433121E-2</v>
      </c>
      <c r="V171" s="522">
        <v>3.1868466456916676E-2</v>
      </c>
      <c r="X171" s="503"/>
    </row>
    <row r="172" spans="1:24" ht="12.75" customHeight="1" x14ac:dyDescent="0.25">
      <c r="A172" s="400"/>
      <c r="B172" s="58"/>
      <c r="D172" s="444" t="s">
        <v>234</v>
      </c>
      <c r="E172" s="507">
        <v>203</v>
      </c>
      <c r="F172" s="541">
        <v>29</v>
      </c>
      <c r="G172" s="446">
        <v>0.14285714285714285</v>
      </c>
      <c r="H172" s="541">
        <v>5</v>
      </c>
      <c r="I172" s="446">
        <v>2.4630541871921183E-2</v>
      </c>
      <c r="J172" s="541">
        <v>85</v>
      </c>
      <c r="K172" s="446">
        <v>0.41871921182266009</v>
      </c>
      <c r="L172" s="541">
        <v>45</v>
      </c>
      <c r="M172" s="446">
        <v>0.22167487684729065</v>
      </c>
      <c r="N172" s="541" t="s">
        <v>107</v>
      </c>
      <c r="O172" s="541" t="s">
        <v>107</v>
      </c>
      <c r="P172" s="541">
        <v>3</v>
      </c>
      <c r="Q172" s="446">
        <v>1.4778325123152709E-2</v>
      </c>
      <c r="R172" s="541">
        <v>21</v>
      </c>
      <c r="S172" s="446">
        <v>0.10344827586206896</v>
      </c>
      <c r="T172" s="541">
        <v>15</v>
      </c>
      <c r="U172" s="446">
        <v>7.3891625615763554E-2</v>
      </c>
      <c r="V172" s="522">
        <v>2.1296684851028112E-2</v>
      </c>
      <c r="X172" s="503"/>
    </row>
    <row r="173" spans="1:24" ht="12.75" customHeight="1" x14ac:dyDescent="0.25">
      <c r="A173" s="400"/>
      <c r="B173" s="58"/>
      <c r="D173" s="444" t="s">
        <v>235</v>
      </c>
      <c r="E173" s="507">
        <v>186</v>
      </c>
      <c r="F173" s="541">
        <v>27</v>
      </c>
      <c r="G173" s="446">
        <v>0.14516129032258066</v>
      </c>
      <c r="H173" s="541">
        <v>21</v>
      </c>
      <c r="I173" s="446">
        <v>0.11290322580645161</v>
      </c>
      <c r="J173" s="541">
        <v>84</v>
      </c>
      <c r="K173" s="446">
        <v>0.45161290322580644</v>
      </c>
      <c r="L173" s="541">
        <v>32</v>
      </c>
      <c r="M173" s="446">
        <v>0.17204301075268819</v>
      </c>
      <c r="N173" s="541" t="s">
        <v>107</v>
      </c>
      <c r="O173" s="541" t="s">
        <v>107</v>
      </c>
      <c r="P173" s="541">
        <v>2</v>
      </c>
      <c r="Q173" s="446">
        <v>1.0752688172043012E-2</v>
      </c>
      <c r="R173" s="541">
        <v>18</v>
      </c>
      <c r="S173" s="446">
        <v>9.6774193548387094E-2</v>
      </c>
      <c r="T173" s="541">
        <v>2</v>
      </c>
      <c r="U173" s="446">
        <v>1.0752688172043012E-2</v>
      </c>
      <c r="V173" s="522">
        <v>2.2504537205081668E-2</v>
      </c>
      <c r="X173" s="503"/>
    </row>
    <row r="174" spans="1:24" ht="26.25" customHeight="1" x14ac:dyDescent="0.25">
      <c r="A174" s="400"/>
      <c r="B174" s="58"/>
      <c r="C174" s="405">
        <v>2016</v>
      </c>
      <c r="D174" s="444" t="s">
        <v>25</v>
      </c>
      <c r="E174" s="507">
        <v>210</v>
      </c>
      <c r="F174" s="542">
        <v>24</v>
      </c>
      <c r="G174" s="508">
        <v>0.11428571428571428</v>
      </c>
      <c r="H174" s="542">
        <v>14</v>
      </c>
      <c r="I174" s="508">
        <v>6.6666666666666666E-2</v>
      </c>
      <c r="J174" s="542">
        <v>109</v>
      </c>
      <c r="K174" s="508">
        <v>0.51904761904761909</v>
      </c>
      <c r="L174" s="542">
        <v>38</v>
      </c>
      <c r="M174" s="508">
        <v>0.18095238095238095</v>
      </c>
      <c r="N174" s="541" t="s">
        <v>107</v>
      </c>
      <c r="O174" s="541" t="s">
        <v>107</v>
      </c>
      <c r="P174" s="542">
        <v>2</v>
      </c>
      <c r="Q174" s="508">
        <v>9.5238095238095247E-3</v>
      </c>
      <c r="R174" s="542">
        <v>22</v>
      </c>
      <c r="S174" s="508">
        <v>0.10476190476190476</v>
      </c>
      <c r="T174" s="542">
        <v>1</v>
      </c>
      <c r="U174" s="543">
        <v>4.7619047619047623E-3</v>
      </c>
      <c r="V174" s="522">
        <v>2.2495982860203535E-2</v>
      </c>
      <c r="W174" s="350"/>
      <c r="X174" s="350"/>
    </row>
    <row r="175" spans="1:24" s="98" customFormat="1" ht="12.75" customHeight="1" x14ac:dyDescent="0.25">
      <c r="A175" s="511"/>
      <c r="B175" s="454"/>
      <c r="D175" s="444" t="s">
        <v>73</v>
      </c>
      <c r="E175" s="507">
        <v>189</v>
      </c>
      <c r="F175" s="542">
        <v>23</v>
      </c>
      <c r="G175" s="508">
        <v>0.12169312169312169</v>
      </c>
      <c r="H175" s="542">
        <v>7</v>
      </c>
      <c r="I175" s="508">
        <v>3.7037037037037035E-2</v>
      </c>
      <c r="J175" s="542">
        <v>76</v>
      </c>
      <c r="K175" s="508">
        <v>0.40211640211640209</v>
      </c>
      <c r="L175" s="542">
        <v>56</v>
      </c>
      <c r="M175" s="508">
        <v>0.29629629629629628</v>
      </c>
      <c r="N175" s="541" t="s">
        <v>107</v>
      </c>
      <c r="O175" s="541" t="s">
        <v>107</v>
      </c>
      <c r="P175" s="542">
        <v>1</v>
      </c>
      <c r="Q175" s="508">
        <v>5.2910052910052907E-3</v>
      </c>
      <c r="R175" s="542">
        <v>22</v>
      </c>
      <c r="S175" s="508">
        <v>0.1164021164021164</v>
      </c>
      <c r="T175" s="542">
        <v>4</v>
      </c>
      <c r="U175" s="508">
        <v>2.1164021164021163E-2</v>
      </c>
      <c r="V175" s="522">
        <v>1.9106348564496563E-2</v>
      </c>
      <c r="W175" s="513"/>
      <c r="X175" s="513"/>
    </row>
    <row r="176" spans="1:24" s="98" customFormat="1" ht="12.75" customHeight="1" x14ac:dyDescent="0.25">
      <c r="A176" s="511"/>
      <c r="B176" s="454"/>
      <c r="D176" s="444" t="s">
        <v>234</v>
      </c>
      <c r="E176" s="507">
        <v>202</v>
      </c>
      <c r="F176" s="542">
        <v>29</v>
      </c>
      <c r="G176" s="508">
        <v>0.14356435643564355</v>
      </c>
      <c r="H176" s="542">
        <v>11</v>
      </c>
      <c r="I176" s="508">
        <v>5.4455445544554455E-2</v>
      </c>
      <c r="J176" s="542">
        <v>68</v>
      </c>
      <c r="K176" s="508">
        <v>0.33663366336633666</v>
      </c>
      <c r="L176" s="542">
        <v>70</v>
      </c>
      <c r="M176" s="508">
        <v>0.34653465346534651</v>
      </c>
      <c r="N176" s="542" t="s">
        <v>107</v>
      </c>
      <c r="O176" s="542" t="s">
        <v>107</v>
      </c>
      <c r="P176" s="542">
        <v>2</v>
      </c>
      <c r="Q176" s="508">
        <v>9.9009900990099011E-3</v>
      </c>
      <c r="R176" s="542">
        <v>19</v>
      </c>
      <c r="S176" s="508">
        <v>9.405940594059406E-2</v>
      </c>
      <c r="T176" s="542">
        <v>3</v>
      </c>
      <c r="U176" s="508">
        <v>1.4851485148514851E-2</v>
      </c>
      <c r="V176" s="522">
        <v>1.8714100426162682E-2</v>
      </c>
      <c r="W176" s="513"/>
      <c r="X176" s="513"/>
    </row>
    <row r="177" spans="1:24" s="98" customFormat="1" ht="15.6" customHeight="1" x14ac:dyDescent="0.25">
      <c r="A177" s="511"/>
      <c r="B177" s="451" t="s">
        <v>236</v>
      </c>
      <c r="C177" s="474"/>
      <c r="D177" s="475" t="s">
        <v>237</v>
      </c>
      <c r="E177" s="476">
        <v>311</v>
      </c>
      <c r="F177" s="477" t="s">
        <v>249</v>
      </c>
      <c r="G177" s="477" t="s">
        <v>249</v>
      </c>
      <c r="H177" s="477" t="s">
        <v>249</v>
      </c>
      <c r="I177" s="477" t="s">
        <v>249</v>
      </c>
      <c r="J177" s="477" t="s">
        <v>249</v>
      </c>
      <c r="K177" s="477" t="s">
        <v>249</v>
      </c>
      <c r="L177" s="477" t="s">
        <v>249</v>
      </c>
      <c r="M177" s="477" t="s">
        <v>249</v>
      </c>
      <c r="N177" s="477" t="s">
        <v>249</v>
      </c>
      <c r="O177" s="477" t="s">
        <v>249</v>
      </c>
      <c r="P177" s="477" t="s">
        <v>249</v>
      </c>
      <c r="Q177" s="477" t="s">
        <v>249</v>
      </c>
      <c r="R177" s="477" t="s">
        <v>249</v>
      </c>
      <c r="S177" s="477" t="s">
        <v>249</v>
      </c>
      <c r="T177" s="477" t="s">
        <v>249</v>
      </c>
      <c r="U177" s="477" t="s">
        <v>249</v>
      </c>
      <c r="V177" s="478">
        <v>2.6465832695089779E-2</v>
      </c>
      <c r="X177" s="513"/>
    </row>
    <row r="178" spans="1:24" s="98" customFormat="1" ht="26.25" customHeight="1" x14ac:dyDescent="0.25">
      <c r="A178" s="511"/>
      <c r="B178" s="392"/>
      <c r="C178" s="72">
        <v>2017</v>
      </c>
      <c r="D178" s="444" t="s">
        <v>238</v>
      </c>
      <c r="E178" s="445">
        <v>302</v>
      </c>
      <c r="F178" s="541">
        <v>51</v>
      </c>
      <c r="G178" s="446">
        <v>0.16887417218543047</v>
      </c>
      <c r="H178" s="541">
        <v>10</v>
      </c>
      <c r="I178" s="446">
        <v>3.3112582781456956E-2</v>
      </c>
      <c r="J178" s="541">
        <v>96</v>
      </c>
      <c r="K178" s="446">
        <v>0.31788079470198677</v>
      </c>
      <c r="L178" s="541">
        <v>41</v>
      </c>
      <c r="M178" s="446">
        <v>0.13576158940397351</v>
      </c>
      <c r="N178" s="541">
        <v>34</v>
      </c>
      <c r="O178" s="446">
        <v>0.11258278145695365</v>
      </c>
      <c r="P178" s="541">
        <v>20</v>
      </c>
      <c r="Q178" s="446">
        <v>6.6225165562913912E-2</v>
      </c>
      <c r="R178" s="541">
        <v>29</v>
      </c>
      <c r="S178" s="446">
        <v>9.602649006622517E-2</v>
      </c>
      <c r="T178" s="541">
        <v>21</v>
      </c>
      <c r="U178" s="446">
        <v>6.9536423841059597E-2</v>
      </c>
      <c r="V178" s="446">
        <v>2.4303878963463706E-2</v>
      </c>
      <c r="X178" s="513"/>
    </row>
    <row r="179" spans="1:24" s="98" customFormat="1" x14ac:dyDescent="0.25">
      <c r="A179" s="511"/>
      <c r="B179" s="392"/>
      <c r="C179" s="72"/>
      <c r="D179" s="444" t="s">
        <v>73</v>
      </c>
      <c r="E179" s="445">
        <v>207</v>
      </c>
      <c r="F179" s="541">
        <v>53</v>
      </c>
      <c r="G179" s="446">
        <v>0.2560386473429952</v>
      </c>
      <c r="H179" s="541">
        <v>12</v>
      </c>
      <c r="I179" s="446">
        <v>5.7971014492753624E-2</v>
      </c>
      <c r="J179" s="541">
        <v>81</v>
      </c>
      <c r="K179" s="446">
        <v>0.39130434782608697</v>
      </c>
      <c r="L179" s="541">
        <v>17</v>
      </c>
      <c r="M179" s="446">
        <v>8.2125603864734303E-2</v>
      </c>
      <c r="N179" s="541">
        <v>15</v>
      </c>
      <c r="O179" s="446">
        <v>7.2463768115942032E-2</v>
      </c>
      <c r="P179" s="541">
        <v>4</v>
      </c>
      <c r="Q179" s="446">
        <v>1.932367149758454E-2</v>
      </c>
      <c r="R179" s="541">
        <v>11</v>
      </c>
      <c r="S179" s="446">
        <v>5.3140096618357488E-2</v>
      </c>
      <c r="T179" s="541">
        <v>14</v>
      </c>
      <c r="U179" s="446">
        <v>6.7632850241545889E-2</v>
      </c>
      <c r="V179" s="446">
        <v>1.8635217861001082E-2</v>
      </c>
      <c r="X179" s="513"/>
    </row>
    <row r="180" spans="1:24" s="98" customFormat="1" x14ac:dyDescent="0.25">
      <c r="A180" s="511"/>
      <c r="B180" s="392"/>
      <c r="C180" s="72"/>
      <c r="D180" s="444" t="s">
        <v>234</v>
      </c>
      <c r="E180" s="445">
        <v>163</v>
      </c>
      <c r="F180" s="541">
        <v>37</v>
      </c>
      <c r="G180" s="446">
        <v>0.22699386503067484</v>
      </c>
      <c r="H180" s="541">
        <v>16</v>
      </c>
      <c r="I180" s="446">
        <v>9.815950920245399E-2</v>
      </c>
      <c r="J180" s="541">
        <v>59</v>
      </c>
      <c r="K180" s="446">
        <v>0.3619631901840491</v>
      </c>
      <c r="L180" s="541">
        <v>29</v>
      </c>
      <c r="M180" s="446">
        <v>0.17791411042944785</v>
      </c>
      <c r="N180" s="541">
        <v>5</v>
      </c>
      <c r="O180" s="446">
        <v>3.0674846625766871E-2</v>
      </c>
      <c r="P180" s="541">
        <v>4</v>
      </c>
      <c r="Q180" s="446">
        <v>2.4539877300613498E-2</v>
      </c>
      <c r="R180" s="541">
        <v>3</v>
      </c>
      <c r="S180" s="446">
        <v>1.8404907975460124E-2</v>
      </c>
      <c r="T180" s="541">
        <v>10</v>
      </c>
      <c r="U180" s="446">
        <v>6.1349693251533742E-2</v>
      </c>
      <c r="V180" s="446">
        <v>1.5120593692022264E-2</v>
      </c>
      <c r="X180" s="513"/>
    </row>
    <row r="181" spans="1:24" s="98" customFormat="1" x14ac:dyDescent="0.25">
      <c r="A181" s="511"/>
      <c r="B181" s="392"/>
      <c r="C181" s="72"/>
      <c r="D181" s="444" t="s">
        <v>235</v>
      </c>
      <c r="E181" s="445">
        <v>218</v>
      </c>
      <c r="F181" s="541">
        <v>44</v>
      </c>
      <c r="G181" s="446">
        <v>0.20183486238532111</v>
      </c>
      <c r="H181" s="541">
        <v>11</v>
      </c>
      <c r="I181" s="446">
        <v>5.0458715596330278E-2</v>
      </c>
      <c r="J181" s="541">
        <v>85</v>
      </c>
      <c r="K181" s="446">
        <v>0.38990825688073394</v>
      </c>
      <c r="L181" s="541">
        <v>42</v>
      </c>
      <c r="M181" s="446">
        <v>0.19266055045871561</v>
      </c>
      <c r="N181" s="541">
        <v>10</v>
      </c>
      <c r="O181" s="446">
        <v>4.5871559633027525E-2</v>
      </c>
      <c r="P181" s="541">
        <v>8</v>
      </c>
      <c r="Q181" s="446">
        <v>3.669724770642202E-2</v>
      </c>
      <c r="R181" s="541">
        <v>12</v>
      </c>
      <c r="S181" s="446">
        <v>5.5045871559633031E-2</v>
      </c>
      <c r="T181" s="541">
        <v>6</v>
      </c>
      <c r="U181" s="446">
        <v>2.7522935779816515E-2</v>
      </c>
      <c r="V181" s="446">
        <v>1.9845243513882567E-2</v>
      </c>
      <c r="X181" s="513"/>
    </row>
    <row r="182" spans="1:24" s="98" customFormat="1" ht="24.6" customHeight="1" x14ac:dyDescent="0.25">
      <c r="A182" s="511"/>
      <c r="B182" s="392"/>
      <c r="C182" s="481">
        <v>2018</v>
      </c>
      <c r="D182" s="482" t="s">
        <v>25</v>
      </c>
      <c r="E182" s="483">
        <v>132</v>
      </c>
      <c r="F182" s="484">
        <v>35</v>
      </c>
      <c r="G182" s="485">
        <v>0.26515151515151514</v>
      </c>
      <c r="H182" s="484">
        <v>3</v>
      </c>
      <c r="I182" s="485">
        <v>2.2727272727272728E-2</v>
      </c>
      <c r="J182" s="484">
        <v>41</v>
      </c>
      <c r="K182" s="485">
        <v>0.31060606060606061</v>
      </c>
      <c r="L182" s="484">
        <v>26</v>
      </c>
      <c r="M182" s="485">
        <v>0.19696969696969696</v>
      </c>
      <c r="N182" s="484">
        <v>11</v>
      </c>
      <c r="O182" s="485">
        <v>8.3333333333333329E-2</v>
      </c>
      <c r="P182" s="484">
        <v>3</v>
      </c>
      <c r="Q182" s="485">
        <v>2.2727272727272728E-2</v>
      </c>
      <c r="R182" s="484">
        <v>8</v>
      </c>
      <c r="S182" s="485">
        <v>6.0606060606060608E-2</v>
      </c>
      <c r="T182" s="484">
        <v>5</v>
      </c>
      <c r="U182" s="485">
        <v>3.787878787878788E-2</v>
      </c>
      <c r="V182" s="485">
        <v>1.15617062275554E-2</v>
      </c>
      <c r="X182" s="513"/>
    </row>
    <row r="183" spans="1:24" ht="26.25" customHeight="1" x14ac:dyDescent="0.25">
      <c r="A183" s="400"/>
      <c r="B183" s="75" t="s">
        <v>245</v>
      </c>
      <c r="C183" s="72">
        <v>2013</v>
      </c>
      <c r="D183" s="72"/>
      <c r="E183" s="507">
        <v>115</v>
      </c>
      <c r="F183" s="541">
        <v>25</v>
      </c>
      <c r="G183" s="446">
        <v>0.21739130434782608</v>
      </c>
      <c r="H183" s="541">
        <v>4</v>
      </c>
      <c r="I183" s="446">
        <v>3.4782608695652174E-2</v>
      </c>
      <c r="J183" s="541">
        <v>14</v>
      </c>
      <c r="K183" s="446">
        <v>0.12173913043478261</v>
      </c>
      <c r="L183" s="541">
        <v>55</v>
      </c>
      <c r="M183" s="446">
        <v>0.47826086956521741</v>
      </c>
      <c r="N183" s="541" t="s">
        <v>107</v>
      </c>
      <c r="O183" s="541" t="s">
        <v>107</v>
      </c>
      <c r="P183" s="541">
        <v>1</v>
      </c>
      <c r="Q183" s="446">
        <v>8.6956521739130436E-3</v>
      </c>
      <c r="R183" s="541">
        <v>15</v>
      </c>
      <c r="S183" s="446">
        <v>0.13043478260869565</v>
      </c>
      <c r="T183" s="541">
        <v>1</v>
      </c>
      <c r="U183" s="446">
        <v>8.6956521739130436E-3</v>
      </c>
      <c r="V183" s="522">
        <v>1.3462889253102317E-2</v>
      </c>
      <c r="X183" s="503"/>
    </row>
    <row r="184" spans="1:24" ht="12.75" customHeight="1" x14ac:dyDescent="0.25">
      <c r="A184" s="400"/>
      <c r="B184" s="58"/>
      <c r="C184" s="72">
        <v>2014</v>
      </c>
      <c r="D184" s="72"/>
      <c r="E184" s="507">
        <v>78</v>
      </c>
      <c r="F184" s="541">
        <v>21</v>
      </c>
      <c r="G184" s="446">
        <v>0.26923076923076922</v>
      </c>
      <c r="H184" s="541">
        <v>10</v>
      </c>
      <c r="I184" s="446">
        <v>0.12820512820512819</v>
      </c>
      <c r="J184" s="541">
        <v>10</v>
      </c>
      <c r="K184" s="446">
        <v>0.12820512820512819</v>
      </c>
      <c r="L184" s="541">
        <v>23</v>
      </c>
      <c r="M184" s="446">
        <v>0.29487179487179488</v>
      </c>
      <c r="N184" s="541" t="s">
        <v>107</v>
      </c>
      <c r="O184" s="541" t="s">
        <v>107</v>
      </c>
      <c r="P184" s="541">
        <v>4</v>
      </c>
      <c r="Q184" s="446">
        <v>5.128205128205128E-2</v>
      </c>
      <c r="R184" s="541">
        <v>7</v>
      </c>
      <c r="S184" s="446">
        <v>8.9743589743589744E-2</v>
      </c>
      <c r="T184" s="541">
        <v>3</v>
      </c>
      <c r="U184" s="446">
        <v>3.8461538461538464E-2</v>
      </c>
      <c r="V184" s="522">
        <v>6.2984496124031007E-3</v>
      </c>
      <c r="X184" s="503"/>
    </row>
    <row r="185" spans="1:24" ht="12.75" customHeight="1" x14ac:dyDescent="0.25">
      <c r="A185" s="400"/>
      <c r="B185" s="58"/>
      <c r="C185" s="72">
        <v>2015</v>
      </c>
      <c r="D185" s="72"/>
      <c r="E185" s="507">
        <v>121</v>
      </c>
      <c r="F185" s="541">
        <v>26</v>
      </c>
      <c r="G185" s="446">
        <v>0.21487603305785125</v>
      </c>
      <c r="H185" s="541">
        <v>16</v>
      </c>
      <c r="I185" s="446">
        <v>0.13223140495867769</v>
      </c>
      <c r="J185" s="541">
        <v>29</v>
      </c>
      <c r="K185" s="446">
        <v>0.23966942148760331</v>
      </c>
      <c r="L185" s="541">
        <v>16</v>
      </c>
      <c r="M185" s="446">
        <v>0.13223140495867769</v>
      </c>
      <c r="N185" s="541" t="s">
        <v>107</v>
      </c>
      <c r="O185" s="541" t="s">
        <v>107</v>
      </c>
      <c r="P185" s="541">
        <v>9</v>
      </c>
      <c r="Q185" s="446">
        <v>7.43801652892562E-2</v>
      </c>
      <c r="R185" s="541">
        <v>20</v>
      </c>
      <c r="S185" s="446">
        <v>0.16528925619834711</v>
      </c>
      <c r="T185" s="541">
        <v>5</v>
      </c>
      <c r="U185" s="446">
        <v>4.1322314049586778E-2</v>
      </c>
      <c r="V185" s="522">
        <v>7.3072045413370371E-3</v>
      </c>
      <c r="X185" s="503"/>
    </row>
    <row r="186" spans="1:24" ht="15.6" customHeight="1" x14ac:dyDescent="0.25">
      <c r="A186" s="400"/>
      <c r="B186" s="58"/>
      <c r="C186" s="555" t="s">
        <v>233</v>
      </c>
      <c r="D186" s="556"/>
      <c r="E186" s="569">
        <v>143</v>
      </c>
      <c r="F186" s="558" t="s">
        <v>249</v>
      </c>
      <c r="G186" s="558" t="s">
        <v>249</v>
      </c>
      <c r="H186" s="558" t="s">
        <v>249</v>
      </c>
      <c r="I186" s="558" t="s">
        <v>249</v>
      </c>
      <c r="J186" s="558" t="s">
        <v>249</v>
      </c>
      <c r="K186" s="558" t="s">
        <v>249</v>
      </c>
      <c r="L186" s="558" t="s">
        <v>249</v>
      </c>
      <c r="M186" s="558" t="s">
        <v>249</v>
      </c>
      <c r="N186" s="558" t="s">
        <v>249</v>
      </c>
      <c r="O186" s="558" t="s">
        <v>249</v>
      </c>
      <c r="P186" s="558" t="s">
        <v>249</v>
      </c>
      <c r="Q186" s="558" t="s">
        <v>249</v>
      </c>
      <c r="R186" s="558" t="s">
        <v>249</v>
      </c>
      <c r="S186" s="558" t="s">
        <v>249</v>
      </c>
      <c r="T186" s="558" t="s">
        <v>249</v>
      </c>
      <c r="U186" s="558" t="s">
        <v>249</v>
      </c>
      <c r="V186" s="559">
        <v>7.0294450179422896E-3</v>
      </c>
      <c r="X186" s="503"/>
    </row>
    <row r="187" spans="1:24" ht="15.6" customHeight="1" x14ac:dyDescent="0.25">
      <c r="A187" s="400"/>
      <c r="B187" s="58"/>
      <c r="C187" s="561" t="s">
        <v>282</v>
      </c>
      <c r="D187" s="562"/>
      <c r="E187" s="570">
        <v>216</v>
      </c>
      <c r="F187" s="564">
        <v>52</v>
      </c>
      <c r="G187" s="571">
        <v>0.24074074074074073</v>
      </c>
      <c r="H187" s="564">
        <v>17</v>
      </c>
      <c r="I187" s="571">
        <v>7.8703703703703706E-2</v>
      </c>
      <c r="J187" s="564">
        <v>40</v>
      </c>
      <c r="K187" s="571">
        <v>0.18518518518518517</v>
      </c>
      <c r="L187" s="564">
        <v>23</v>
      </c>
      <c r="M187" s="571">
        <v>0.10648148148148148</v>
      </c>
      <c r="N187" s="564">
        <v>28</v>
      </c>
      <c r="O187" s="571">
        <v>0.12962962962962962</v>
      </c>
      <c r="P187" s="564">
        <v>18</v>
      </c>
      <c r="Q187" s="571">
        <v>8.3333333333333329E-2</v>
      </c>
      <c r="R187" s="564">
        <v>20</v>
      </c>
      <c r="S187" s="571">
        <v>9.2592592592592587E-2</v>
      </c>
      <c r="T187" s="564">
        <v>18</v>
      </c>
      <c r="U187" s="571">
        <v>8.3333333333333329E-2</v>
      </c>
      <c r="V187" s="565">
        <v>1.0210352162609312E-2</v>
      </c>
      <c r="X187" s="503"/>
    </row>
    <row r="188" spans="1:24" ht="26.25" customHeight="1" x14ac:dyDescent="0.25">
      <c r="A188" s="400"/>
      <c r="B188" s="58"/>
      <c r="C188" s="72">
        <v>2014</v>
      </c>
      <c r="D188" s="472" t="s">
        <v>7</v>
      </c>
      <c r="E188" s="507">
        <v>12</v>
      </c>
      <c r="F188" s="541">
        <v>7</v>
      </c>
      <c r="G188" s="446">
        <v>0.58333333333333337</v>
      </c>
      <c r="H188" s="541">
        <v>2</v>
      </c>
      <c r="I188" s="446">
        <v>0.16666666666666666</v>
      </c>
      <c r="J188" s="541">
        <v>2</v>
      </c>
      <c r="K188" s="446">
        <v>0.16666666666666666</v>
      </c>
      <c r="L188" s="541">
        <v>1</v>
      </c>
      <c r="M188" s="446">
        <v>8.3333333333333329E-2</v>
      </c>
      <c r="N188" s="541" t="s">
        <v>107</v>
      </c>
      <c r="O188" s="541" t="s">
        <v>107</v>
      </c>
      <c r="P188" s="541">
        <v>0</v>
      </c>
      <c r="Q188" s="541">
        <v>0</v>
      </c>
      <c r="R188" s="541">
        <v>0</v>
      </c>
      <c r="S188" s="541">
        <v>0</v>
      </c>
      <c r="T188" s="541">
        <v>0</v>
      </c>
      <c r="U188" s="541">
        <v>0</v>
      </c>
      <c r="V188" s="525">
        <v>4.2313117066290554E-3</v>
      </c>
      <c r="X188" s="503"/>
    </row>
    <row r="189" spans="1:24" ht="12.75" customHeight="1" x14ac:dyDescent="0.25">
      <c r="A189" s="400"/>
      <c r="B189" s="58"/>
      <c r="D189" s="472" t="s">
        <v>4</v>
      </c>
      <c r="E189" s="507">
        <v>27</v>
      </c>
      <c r="F189" s="541">
        <v>9</v>
      </c>
      <c r="G189" s="446">
        <v>0.33333333333333331</v>
      </c>
      <c r="H189" s="541">
        <v>1</v>
      </c>
      <c r="I189" s="446">
        <v>3.7037037037037035E-2</v>
      </c>
      <c r="J189" s="541">
        <v>4</v>
      </c>
      <c r="K189" s="446">
        <v>0.14814814814814814</v>
      </c>
      <c r="L189" s="541">
        <v>9</v>
      </c>
      <c r="M189" s="446">
        <v>0.33333333333333331</v>
      </c>
      <c r="N189" s="541" t="s">
        <v>107</v>
      </c>
      <c r="O189" s="541" t="s">
        <v>107</v>
      </c>
      <c r="P189" s="541">
        <v>0</v>
      </c>
      <c r="Q189" s="541">
        <v>0</v>
      </c>
      <c r="R189" s="541">
        <v>3</v>
      </c>
      <c r="S189" s="446">
        <v>0.1111111111111111</v>
      </c>
      <c r="T189" s="541">
        <v>1</v>
      </c>
      <c r="U189" s="446">
        <v>3.7037037037037035E-2</v>
      </c>
      <c r="V189" s="522">
        <v>8.8757396449704144E-3</v>
      </c>
      <c r="X189" s="503"/>
    </row>
    <row r="190" spans="1:24" ht="12.75" customHeight="1" x14ac:dyDescent="0.25">
      <c r="A190" s="400"/>
      <c r="B190" s="58"/>
      <c r="D190" s="472" t="s">
        <v>5</v>
      </c>
      <c r="E190" s="507">
        <v>21</v>
      </c>
      <c r="F190" s="541">
        <v>5</v>
      </c>
      <c r="G190" s="446">
        <v>0.23809523809523808</v>
      </c>
      <c r="H190" s="541">
        <v>4</v>
      </c>
      <c r="I190" s="446">
        <v>0.19047619047619047</v>
      </c>
      <c r="J190" s="541">
        <v>3</v>
      </c>
      <c r="K190" s="446">
        <v>0.14285714285714285</v>
      </c>
      <c r="L190" s="541">
        <v>6</v>
      </c>
      <c r="M190" s="446">
        <v>0.2857142857142857</v>
      </c>
      <c r="N190" s="541" t="s">
        <v>107</v>
      </c>
      <c r="O190" s="541" t="s">
        <v>107</v>
      </c>
      <c r="P190" s="541">
        <v>1</v>
      </c>
      <c r="Q190" s="446">
        <v>4.7619047619047616E-2</v>
      </c>
      <c r="R190" s="541">
        <v>1</v>
      </c>
      <c r="S190" s="446">
        <v>4.7619047619047616E-2</v>
      </c>
      <c r="T190" s="541">
        <v>1</v>
      </c>
      <c r="U190" s="446">
        <v>4.7619047619047616E-2</v>
      </c>
      <c r="V190" s="522">
        <v>6.5136476426799006E-3</v>
      </c>
      <c r="X190" s="503"/>
    </row>
    <row r="191" spans="1:24" ht="12.75" customHeight="1" x14ac:dyDescent="0.25">
      <c r="A191" s="400"/>
      <c r="B191" s="58"/>
      <c r="D191" s="472" t="s">
        <v>6</v>
      </c>
      <c r="E191" s="507">
        <v>18</v>
      </c>
      <c r="F191" s="541">
        <v>0</v>
      </c>
      <c r="G191" s="541">
        <v>0</v>
      </c>
      <c r="H191" s="541">
        <v>3</v>
      </c>
      <c r="I191" s="446">
        <v>0.16666666666666666</v>
      </c>
      <c r="J191" s="541">
        <v>1</v>
      </c>
      <c r="K191" s="446">
        <v>5.5555555555555552E-2</v>
      </c>
      <c r="L191" s="541">
        <v>7</v>
      </c>
      <c r="M191" s="446">
        <v>0.3888888888888889</v>
      </c>
      <c r="N191" s="541" t="s">
        <v>107</v>
      </c>
      <c r="O191" s="541" t="s">
        <v>107</v>
      </c>
      <c r="P191" s="541">
        <v>3</v>
      </c>
      <c r="Q191" s="446">
        <v>0.16666666666666666</v>
      </c>
      <c r="R191" s="541">
        <v>3</v>
      </c>
      <c r="S191" s="446">
        <v>0.16666666666666666</v>
      </c>
      <c r="T191" s="541">
        <v>1</v>
      </c>
      <c r="U191" s="446">
        <v>5.5555555555555552E-2</v>
      </c>
      <c r="V191" s="522">
        <v>5.4844606946983544E-3</v>
      </c>
      <c r="X191" s="503"/>
    </row>
    <row r="192" spans="1:24" ht="26.25" customHeight="1" x14ac:dyDescent="0.25">
      <c r="A192" s="400"/>
      <c r="B192" s="58"/>
      <c r="C192" s="405">
        <v>2015</v>
      </c>
      <c r="D192" s="472" t="s">
        <v>7</v>
      </c>
      <c r="E192" s="507">
        <v>35</v>
      </c>
      <c r="F192" s="541">
        <v>7</v>
      </c>
      <c r="G192" s="446">
        <v>0.2</v>
      </c>
      <c r="H192" s="541">
        <v>8</v>
      </c>
      <c r="I192" s="446">
        <v>0.22857142857142856</v>
      </c>
      <c r="J192" s="541">
        <v>8</v>
      </c>
      <c r="K192" s="446">
        <v>0.22857142857142856</v>
      </c>
      <c r="L192" s="541">
        <v>3</v>
      </c>
      <c r="M192" s="446">
        <v>8.5714285714285715E-2</v>
      </c>
      <c r="N192" s="541" t="s">
        <v>107</v>
      </c>
      <c r="O192" s="541" t="s">
        <v>107</v>
      </c>
      <c r="P192" s="541">
        <v>3</v>
      </c>
      <c r="Q192" s="446">
        <v>8.5714285714285715E-2</v>
      </c>
      <c r="R192" s="541">
        <v>6</v>
      </c>
      <c r="S192" s="446">
        <v>0.17142857142857143</v>
      </c>
      <c r="T192" s="541">
        <v>0</v>
      </c>
      <c r="U192" s="541">
        <v>0</v>
      </c>
      <c r="V192" s="522">
        <v>9.1027308192457735E-3</v>
      </c>
      <c r="X192" s="503"/>
    </row>
    <row r="193" spans="1:24" ht="12.75" customHeight="1" x14ac:dyDescent="0.25">
      <c r="A193" s="400"/>
      <c r="B193" s="58"/>
      <c r="D193" s="472" t="s">
        <v>4</v>
      </c>
      <c r="E193" s="507">
        <v>24</v>
      </c>
      <c r="F193" s="541">
        <v>1</v>
      </c>
      <c r="G193" s="446">
        <v>4.1666666666666664E-2</v>
      </c>
      <c r="H193" s="541">
        <v>1</v>
      </c>
      <c r="I193" s="446">
        <v>4.1666666666666664E-2</v>
      </c>
      <c r="J193" s="541">
        <v>2</v>
      </c>
      <c r="K193" s="446">
        <v>8.3333333333333329E-2</v>
      </c>
      <c r="L193" s="541">
        <v>8</v>
      </c>
      <c r="M193" s="446">
        <v>0.33333333333333331</v>
      </c>
      <c r="N193" s="541" t="s">
        <v>107</v>
      </c>
      <c r="O193" s="541" t="s">
        <v>107</v>
      </c>
      <c r="P193" s="541">
        <v>2</v>
      </c>
      <c r="Q193" s="446">
        <v>8.3333333333333329E-2</v>
      </c>
      <c r="R193" s="541">
        <v>8</v>
      </c>
      <c r="S193" s="446">
        <v>0.33333333333333331</v>
      </c>
      <c r="T193" s="541">
        <v>2</v>
      </c>
      <c r="U193" s="446">
        <v>8.3333333333333329E-2</v>
      </c>
      <c r="V193" s="522">
        <v>6.0652009097801364E-3</v>
      </c>
      <c r="X193" s="503"/>
    </row>
    <row r="194" spans="1:24" ht="12.75" customHeight="1" x14ac:dyDescent="0.25">
      <c r="A194" s="400"/>
      <c r="B194" s="58"/>
      <c r="D194" s="444" t="s">
        <v>234</v>
      </c>
      <c r="E194" s="507">
        <v>32</v>
      </c>
      <c r="F194" s="541">
        <v>10</v>
      </c>
      <c r="G194" s="446">
        <v>0.3125</v>
      </c>
      <c r="H194" s="541">
        <v>3</v>
      </c>
      <c r="I194" s="446">
        <v>9.375E-2</v>
      </c>
      <c r="J194" s="541">
        <v>10</v>
      </c>
      <c r="K194" s="446">
        <v>0.3125</v>
      </c>
      <c r="L194" s="541">
        <v>1</v>
      </c>
      <c r="M194" s="446">
        <v>3.125E-2</v>
      </c>
      <c r="N194" s="541" t="s">
        <v>107</v>
      </c>
      <c r="O194" s="541" t="s">
        <v>107</v>
      </c>
      <c r="P194" s="541">
        <v>2</v>
      </c>
      <c r="Q194" s="446">
        <v>6.25E-2</v>
      </c>
      <c r="R194" s="541">
        <v>4</v>
      </c>
      <c r="S194" s="446">
        <v>0.125</v>
      </c>
      <c r="T194" s="541">
        <v>2</v>
      </c>
      <c r="U194" s="446">
        <v>6.25E-2</v>
      </c>
      <c r="V194" s="522">
        <v>7.4923905408569424E-3</v>
      </c>
      <c r="X194" s="503"/>
    </row>
    <row r="195" spans="1:24" ht="12.75" customHeight="1" x14ac:dyDescent="0.25">
      <c r="A195" s="400"/>
      <c r="B195" s="58"/>
      <c r="D195" s="444" t="s">
        <v>235</v>
      </c>
      <c r="E195" s="507">
        <v>30</v>
      </c>
      <c r="F195" s="541">
        <v>8</v>
      </c>
      <c r="G195" s="446">
        <v>0.26666666666666666</v>
      </c>
      <c r="H195" s="541">
        <v>4</v>
      </c>
      <c r="I195" s="446">
        <v>0.13333333333333333</v>
      </c>
      <c r="J195" s="541">
        <v>9</v>
      </c>
      <c r="K195" s="446">
        <v>0.3</v>
      </c>
      <c r="L195" s="541">
        <v>4</v>
      </c>
      <c r="M195" s="446">
        <v>0.13333333333333333</v>
      </c>
      <c r="N195" s="541" t="s">
        <v>107</v>
      </c>
      <c r="O195" s="541" t="s">
        <v>107</v>
      </c>
      <c r="P195" s="541">
        <v>2</v>
      </c>
      <c r="Q195" s="446">
        <v>6.6666666666666666E-2</v>
      </c>
      <c r="R195" s="541">
        <v>2</v>
      </c>
      <c r="S195" s="446">
        <v>6.6666666666666666E-2</v>
      </c>
      <c r="T195" s="541">
        <v>1</v>
      </c>
      <c r="U195" s="446">
        <v>3.3333333333333333E-2</v>
      </c>
      <c r="V195" s="522">
        <v>6.6874721355327689E-3</v>
      </c>
      <c r="X195" s="503"/>
    </row>
    <row r="196" spans="1:24" ht="26.25" customHeight="1" x14ac:dyDescent="0.25">
      <c r="A196" s="400"/>
      <c r="B196" s="58"/>
      <c r="C196" s="405">
        <v>2016</v>
      </c>
      <c r="D196" s="444" t="s">
        <v>25</v>
      </c>
      <c r="E196" s="507">
        <v>31</v>
      </c>
      <c r="F196" s="542">
        <v>5</v>
      </c>
      <c r="G196" s="508">
        <v>0.16129032258064516</v>
      </c>
      <c r="H196" s="542">
        <v>2</v>
      </c>
      <c r="I196" s="508">
        <v>6.4516129032258063E-2</v>
      </c>
      <c r="J196" s="542">
        <v>10</v>
      </c>
      <c r="K196" s="508">
        <v>0.32258064516129031</v>
      </c>
      <c r="L196" s="542">
        <v>2</v>
      </c>
      <c r="M196" s="508">
        <v>6.4516129032258063E-2</v>
      </c>
      <c r="N196" s="541" t="s">
        <v>107</v>
      </c>
      <c r="O196" s="541" t="s">
        <v>107</v>
      </c>
      <c r="P196" s="542">
        <v>2</v>
      </c>
      <c r="Q196" s="508">
        <v>6.4516129032258063E-2</v>
      </c>
      <c r="R196" s="542">
        <v>8</v>
      </c>
      <c r="S196" s="508">
        <v>0.25806451612903225</v>
      </c>
      <c r="T196" s="542">
        <v>2</v>
      </c>
      <c r="U196" s="508">
        <v>6.4516129032258063E-2</v>
      </c>
      <c r="V196" s="522">
        <v>6.6896849374190768E-3</v>
      </c>
      <c r="X196" s="503"/>
    </row>
    <row r="197" spans="1:24" s="98" customFormat="1" ht="12.75" customHeight="1" x14ac:dyDescent="0.25">
      <c r="A197" s="511"/>
      <c r="B197" s="454"/>
      <c r="D197" s="444" t="s">
        <v>73</v>
      </c>
      <c r="E197" s="507">
        <v>38</v>
      </c>
      <c r="F197" s="542">
        <v>5</v>
      </c>
      <c r="G197" s="508">
        <v>0.13157894736842105</v>
      </c>
      <c r="H197" s="542">
        <v>0</v>
      </c>
      <c r="I197" s="542">
        <v>0</v>
      </c>
      <c r="J197" s="542">
        <v>14</v>
      </c>
      <c r="K197" s="508">
        <v>0.36842105263157893</v>
      </c>
      <c r="L197" s="542">
        <v>2</v>
      </c>
      <c r="M197" s="508">
        <v>5.2631578947368418E-2</v>
      </c>
      <c r="N197" s="541" t="s">
        <v>107</v>
      </c>
      <c r="O197" s="541" t="s">
        <v>107</v>
      </c>
      <c r="P197" s="542">
        <v>0</v>
      </c>
      <c r="Q197" s="542">
        <v>0</v>
      </c>
      <c r="R197" s="542">
        <v>17</v>
      </c>
      <c r="S197" s="508">
        <v>0.44736842105263158</v>
      </c>
      <c r="T197" s="542">
        <v>0</v>
      </c>
      <c r="U197" s="542">
        <v>0</v>
      </c>
      <c r="V197" s="522">
        <v>7.1779372874952773E-3</v>
      </c>
      <c r="X197" s="512"/>
    </row>
    <row r="198" spans="1:24" s="98" customFormat="1" ht="12.75" customHeight="1" x14ac:dyDescent="0.25">
      <c r="A198" s="511"/>
      <c r="B198" s="454"/>
      <c r="D198" s="444" t="s">
        <v>234</v>
      </c>
      <c r="E198" s="507">
        <v>30</v>
      </c>
      <c r="F198" s="542">
        <v>5</v>
      </c>
      <c r="G198" s="508">
        <v>0.16666666666666666</v>
      </c>
      <c r="H198" s="542">
        <v>4</v>
      </c>
      <c r="I198" s="508">
        <v>0.13333333333333333</v>
      </c>
      <c r="J198" s="542">
        <v>6</v>
      </c>
      <c r="K198" s="508">
        <v>0.2</v>
      </c>
      <c r="L198" s="542">
        <v>6</v>
      </c>
      <c r="M198" s="508">
        <v>0.2</v>
      </c>
      <c r="N198" s="542" t="s">
        <v>107</v>
      </c>
      <c r="O198" s="542" t="s">
        <v>107</v>
      </c>
      <c r="P198" s="542">
        <v>0</v>
      </c>
      <c r="Q198" s="542">
        <v>0</v>
      </c>
      <c r="R198" s="542">
        <v>9</v>
      </c>
      <c r="S198" s="508">
        <v>0.3</v>
      </c>
      <c r="T198" s="542">
        <v>0</v>
      </c>
      <c r="U198" s="542">
        <v>0</v>
      </c>
      <c r="V198" s="522">
        <v>5.6904400606980262E-3</v>
      </c>
      <c r="X198" s="512"/>
    </row>
    <row r="199" spans="1:24" s="98" customFormat="1" ht="16.2" customHeight="1" x14ac:dyDescent="0.25">
      <c r="A199" s="511"/>
      <c r="B199" s="451" t="s">
        <v>236</v>
      </c>
      <c r="C199" s="474"/>
      <c r="D199" s="475" t="s">
        <v>237</v>
      </c>
      <c r="E199" s="476">
        <v>44</v>
      </c>
      <c r="F199" s="477" t="s">
        <v>249</v>
      </c>
      <c r="G199" s="477" t="s">
        <v>249</v>
      </c>
      <c r="H199" s="477" t="s">
        <v>249</v>
      </c>
      <c r="I199" s="477" t="s">
        <v>249</v>
      </c>
      <c r="J199" s="477" t="s">
        <v>249</v>
      </c>
      <c r="K199" s="477" t="s">
        <v>249</v>
      </c>
      <c r="L199" s="477" t="s">
        <v>249</v>
      </c>
      <c r="M199" s="477" t="s">
        <v>249</v>
      </c>
      <c r="N199" s="477" t="s">
        <v>249</v>
      </c>
      <c r="O199" s="477" t="s">
        <v>249</v>
      </c>
      <c r="P199" s="477" t="s">
        <v>249</v>
      </c>
      <c r="Q199" s="477" t="s">
        <v>249</v>
      </c>
      <c r="R199" s="477" t="s">
        <v>249</v>
      </c>
      <c r="S199" s="477" t="s">
        <v>249</v>
      </c>
      <c r="T199" s="477" t="s">
        <v>249</v>
      </c>
      <c r="U199" s="477" t="s">
        <v>249</v>
      </c>
      <c r="V199" s="478">
        <v>8.555317907835893E-3</v>
      </c>
      <c r="X199" s="512"/>
    </row>
    <row r="200" spans="1:24" s="98" customFormat="1" ht="26.25" customHeight="1" x14ac:dyDescent="0.25">
      <c r="A200" s="511"/>
      <c r="B200" s="392"/>
      <c r="C200" s="72">
        <v>2017</v>
      </c>
      <c r="D200" s="444" t="s">
        <v>238</v>
      </c>
      <c r="E200" s="445">
        <v>81</v>
      </c>
      <c r="F200" s="541">
        <v>13</v>
      </c>
      <c r="G200" s="446">
        <v>0.16049382716049382</v>
      </c>
      <c r="H200" s="541">
        <v>11</v>
      </c>
      <c r="I200" s="446">
        <v>0.13580246913580246</v>
      </c>
      <c r="J200" s="541">
        <v>13</v>
      </c>
      <c r="K200" s="446">
        <v>0.16049382716049382</v>
      </c>
      <c r="L200" s="541">
        <v>11</v>
      </c>
      <c r="M200" s="446">
        <v>0.13580246913580246</v>
      </c>
      <c r="N200" s="541">
        <v>11</v>
      </c>
      <c r="O200" s="446">
        <v>0.13580246913580246</v>
      </c>
      <c r="P200" s="541">
        <v>8</v>
      </c>
      <c r="Q200" s="446">
        <v>9.8765432098765427E-2</v>
      </c>
      <c r="R200" s="541">
        <v>9</v>
      </c>
      <c r="S200" s="446">
        <v>0.1111111111111111</v>
      </c>
      <c r="T200" s="541">
        <v>5</v>
      </c>
      <c r="U200" s="446">
        <v>6.1728395061728392E-2</v>
      </c>
      <c r="V200" s="446">
        <v>1.6811955168119553E-2</v>
      </c>
      <c r="X200" s="512"/>
    </row>
    <row r="201" spans="1:24" s="98" customFormat="1" x14ac:dyDescent="0.25">
      <c r="A201" s="511"/>
      <c r="B201" s="392"/>
      <c r="C201" s="72"/>
      <c r="D201" s="444" t="s">
        <v>73</v>
      </c>
      <c r="E201" s="445">
        <v>51</v>
      </c>
      <c r="F201" s="541">
        <v>14</v>
      </c>
      <c r="G201" s="446">
        <v>0.27450980392156865</v>
      </c>
      <c r="H201" s="541">
        <v>4</v>
      </c>
      <c r="I201" s="446">
        <v>7.8431372549019607E-2</v>
      </c>
      <c r="J201" s="541">
        <v>12</v>
      </c>
      <c r="K201" s="446">
        <v>0.23529411764705882</v>
      </c>
      <c r="L201" s="541">
        <v>4</v>
      </c>
      <c r="M201" s="446">
        <v>7.8431372549019607E-2</v>
      </c>
      <c r="N201" s="541">
        <v>6</v>
      </c>
      <c r="O201" s="446">
        <v>0.11764705882352941</v>
      </c>
      <c r="P201" s="541">
        <v>4</v>
      </c>
      <c r="Q201" s="446">
        <v>7.8431372549019607E-2</v>
      </c>
      <c r="R201" s="541">
        <v>6</v>
      </c>
      <c r="S201" s="446">
        <v>0.11764705882352941</v>
      </c>
      <c r="T201" s="541">
        <v>1</v>
      </c>
      <c r="U201" s="446">
        <v>1.9607843137254902E-2</v>
      </c>
      <c r="V201" s="446">
        <v>9.6099491237987555E-3</v>
      </c>
      <c r="X201" s="512"/>
    </row>
    <row r="202" spans="1:24" s="98" customFormat="1" x14ac:dyDescent="0.25">
      <c r="A202" s="511"/>
      <c r="B202" s="392"/>
      <c r="C202" s="72"/>
      <c r="D202" s="444" t="s">
        <v>234</v>
      </c>
      <c r="E202" s="445">
        <v>36</v>
      </c>
      <c r="F202" s="541">
        <v>9</v>
      </c>
      <c r="G202" s="446">
        <v>0.25</v>
      </c>
      <c r="H202" s="541">
        <v>1</v>
      </c>
      <c r="I202" s="446">
        <v>2.7777777777777776E-2</v>
      </c>
      <c r="J202" s="541">
        <v>5</v>
      </c>
      <c r="K202" s="446">
        <v>0.1388888888888889</v>
      </c>
      <c r="L202" s="541">
        <v>4</v>
      </c>
      <c r="M202" s="446">
        <v>0.1111111111111111</v>
      </c>
      <c r="N202" s="541">
        <v>6</v>
      </c>
      <c r="O202" s="446">
        <v>0.16666666666666666</v>
      </c>
      <c r="P202" s="541">
        <v>4</v>
      </c>
      <c r="Q202" s="446">
        <v>0.1111111111111111</v>
      </c>
      <c r="R202" s="541">
        <v>3</v>
      </c>
      <c r="S202" s="446">
        <v>8.3333333333333329E-2</v>
      </c>
      <c r="T202" s="541">
        <v>4</v>
      </c>
      <c r="U202" s="446">
        <v>0.1111111111111111</v>
      </c>
      <c r="V202" s="446">
        <v>6.6777963272120202E-3</v>
      </c>
      <c r="X202" s="512"/>
    </row>
    <row r="203" spans="1:24" s="98" customFormat="1" x14ac:dyDescent="0.25">
      <c r="A203" s="511"/>
      <c r="B203" s="392"/>
      <c r="C203" s="72"/>
      <c r="D203" s="444" t="s">
        <v>235</v>
      </c>
      <c r="E203" s="445">
        <v>48</v>
      </c>
      <c r="F203" s="541">
        <v>16</v>
      </c>
      <c r="G203" s="446">
        <v>0.33333333333333331</v>
      </c>
      <c r="H203" s="541">
        <v>1</v>
      </c>
      <c r="I203" s="446">
        <v>2.0833333333333332E-2</v>
      </c>
      <c r="J203" s="541">
        <v>10</v>
      </c>
      <c r="K203" s="446">
        <v>0.20833333333333334</v>
      </c>
      <c r="L203" s="541">
        <v>4</v>
      </c>
      <c r="M203" s="446">
        <v>8.3333333333333329E-2</v>
      </c>
      <c r="N203" s="541">
        <v>5</v>
      </c>
      <c r="O203" s="446">
        <v>0.10416666666666667</v>
      </c>
      <c r="P203" s="541">
        <v>2</v>
      </c>
      <c r="Q203" s="446">
        <v>4.1666666666666664E-2</v>
      </c>
      <c r="R203" s="541">
        <v>2</v>
      </c>
      <c r="S203" s="446">
        <v>4.1666666666666664E-2</v>
      </c>
      <c r="T203" s="541">
        <v>8</v>
      </c>
      <c r="U203" s="446">
        <v>0.16666666666666666</v>
      </c>
      <c r="V203" s="446">
        <v>8.51214754389076E-3</v>
      </c>
      <c r="X203" s="512"/>
    </row>
    <row r="204" spans="1:24" s="98" customFormat="1" ht="22.8" customHeight="1" x14ac:dyDescent="0.25">
      <c r="A204" s="511"/>
      <c r="B204" s="392"/>
      <c r="C204" s="481">
        <v>2018</v>
      </c>
      <c r="D204" s="482" t="s">
        <v>25</v>
      </c>
      <c r="E204" s="483">
        <v>26</v>
      </c>
      <c r="F204" s="484">
        <v>9</v>
      </c>
      <c r="G204" s="485">
        <v>0.34615384615384615</v>
      </c>
      <c r="H204" s="484">
        <v>2</v>
      </c>
      <c r="I204" s="485">
        <v>7.6923076923076927E-2</v>
      </c>
      <c r="J204" s="484">
        <v>5</v>
      </c>
      <c r="K204" s="485">
        <v>0.19230769230769232</v>
      </c>
      <c r="L204" s="484">
        <v>1</v>
      </c>
      <c r="M204" s="485">
        <v>3.8461538461538464E-2</v>
      </c>
      <c r="N204" s="484">
        <v>5</v>
      </c>
      <c r="O204" s="485">
        <v>0.19230769230769232</v>
      </c>
      <c r="P204" s="484">
        <v>2</v>
      </c>
      <c r="Q204" s="485">
        <v>7.6923076923076927E-2</v>
      </c>
      <c r="R204" s="484">
        <v>1</v>
      </c>
      <c r="S204" s="485">
        <v>3.8461538461538464E-2</v>
      </c>
      <c r="T204" s="484">
        <v>1</v>
      </c>
      <c r="U204" s="485">
        <v>3.8461538461538464E-2</v>
      </c>
      <c r="V204" s="486">
        <v>4.2539267015706808E-3</v>
      </c>
      <c r="X204" s="512"/>
    </row>
    <row r="205" spans="1:24" ht="26.25" customHeight="1" x14ac:dyDescent="0.25">
      <c r="A205" s="400"/>
      <c r="B205" s="75" t="s">
        <v>246</v>
      </c>
      <c r="C205" s="72">
        <v>2013</v>
      </c>
      <c r="D205" s="72"/>
      <c r="E205" s="507">
        <v>4</v>
      </c>
      <c r="F205" s="541">
        <v>0</v>
      </c>
      <c r="G205" s="541">
        <v>0</v>
      </c>
      <c r="H205" s="541">
        <v>1</v>
      </c>
      <c r="I205" s="446">
        <v>0.25</v>
      </c>
      <c r="J205" s="541">
        <v>2</v>
      </c>
      <c r="K205" s="446">
        <v>0.5</v>
      </c>
      <c r="L205" s="541">
        <v>1</v>
      </c>
      <c r="M205" s="446">
        <v>0.25</v>
      </c>
      <c r="N205" s="541" t="s">
        <v>107</v>
      </c>
      <c r="O205" s="541" t="s">
        <v>107</v>
      </c>
      <c r="P205" s="541">
        <v>0</v>
      </c>
      <c r="Q205" s="541">
        <v>0</v>
      </c>
      <c r="R205" s="541">
        <v>0</v>
      </c>
      <c r="S205" s="541">
        <v>0</v>
      </c>
      <c r="T205" s="541">
        <v>0</v>
      </c>
      <c r="U205" s="541">
        <v>0</v>
      </c>
      <c r="V205" s="431">
        <v>4</v>
      </c>
      <c r="X205" s="514"/>
    </row>
    <row r="206" spans="1:24" ht="12.75" customHeight="1" x14ac:dyDescent="0.25">
      <c r="A206" s="400"/>
      <c r="B206" s="58"/>
      <c r="C206" s="72">
        <v>2014</v>
      </c>
      <c r="D206" s="72"/>
      <c r="E206" s="507">
        <v>4</v>
      </c>
      <c r="F206" s="541">
        <v>1</v>
      </c>
      <c r="G206" s="446">
        <v>0.25</v>
      </c>
      <c r="H206" s="541">
        <v>0</v>
      </c>
      <c r="I206" s="541">
        <v>0</v>
      </c>
      <c r="J206" s="541">
        <v>0</v>
      </c>
      <c r="K206" s="541">
        <v>0</v>
      </c>
      <c r="L206" s="541">
        <v>3</v>
      </c>
      <c r="M206" s="446">
        <v>0.75</v>
      </c>
      <c r="N206" s="541" t="s">
        <v>107</v>
      </c>
      <c r="O206" s="541" t="s">
        <v>107</v>
      </c>
      <c r="P206" s="541">
        <v>0</v>
      </c>
      <c r="Q206" s="541">
        <v>0</v>
      </c>
      <c r="R206" s="541">
        <v>0</v>
      </c>
      <c r="S206" s="541">
        <v>0</v>
      </c>
      <c r="T206" s="541">
        <v>0</v>
      </c>
      <c r="U206" s="541">
        <v>0</v>
      </c>
      <c r="V206" s="431">
        <v>0.66666666666666652</v>
      </c>
      <c r="X206" s="514"/>
    </row>
    <row r="207" spans="1:24" ht="12.75" customHeight="1" x14ac:dyDescent="0.25">
      <c r="A207" s="400"/>
      <c r="B207" s="58"/>
      <c r="C207" s="72">
        <v>2015</v>
      </c>
      <c r="D207" s="72"/>
      <c r="E207" s="507">
        <v>0</v>
      </c>
      <c r="F207" s="541">
        <v>0</v>
      </c>
      <c r="G207" s="541">
        <v>0</v>
      </c>
      <c r="H207" s="541">
        <v>0</v>
      </c>
      <c r="I207" s="541">
        <v>0</v>
      </c>
      <c r="J207" s="541">
        <v>0</v>
      </c>
      <c r="K207" s="541">
        <v>0</v>
      </c>
      <c r="L207" s="541">
        <v>0</v>
      </c>
      <c r="M207" s="541">
        <v>0</v>
      </c>
      <c r="N207" s="541" t="s">
        <v>107</v>
      </c>
      <c r="O207" s="541" t="s">
        <v>107</v>
      </c>
      <c r="P207" s="541">
        <v>0</v>
      </c>
      <c r="Q207" s="541">
        <v>0</v>
      </c>
      <c r="R207" s="541">
        <v>0</v>
      </c>
      <c r="S207" s="541">
        <v>0</v>
      </c>
      <c r="T207" s="541">
        <v>0</v>
      </c>
      <c r="U207" s="541">
        <v>0</v>
      </c>
      <c r="V207" s="522" t="s">
        <v>107</v>
      </c>
      <c r="X207" s="514"/>
    </row>
    <row r="208" spans="1:24" ht="17.399999999999999" customHeight="1" x14ac:dyDescent="0.25">
      <c r="A208" s="400"/>
      <c r="B208" s="58"/>
      <c r="C208" s="555" t="s">
        <v>233</v>
      </c>
      <c r="D208" s="556"/>
      <c r="E208" s="569">
        <v>27</v>
      </c>
      <c r="F208" s="558" t="s">
        <v>249</v>
      </c>
      <c r="G208" s="558" t="s">
        <v>249</v>
      </c>
      <c r="H208" s="558" t="s">
        <v>249</v>
      </c>
      <c r="I208" s="558" t="s">
        <v>249</v>
      </c>
      <c r="J208" s="558" t="s">
        <v>249</v>
      </c>
      <c r="K208" s="558" t="s">
        <v>249</v>
      </c>
      <c r="L208" s="558" t="s">
        <v>249</v>
      </c>
      <c r="M208" s="558" t="s">
        <v>249</v>
      </c>
      <c r="N208" s="558" t="s">
        <v>249</v>
      </c>
      <c r="O208" s="558" t="s">
        <v>249</v>
      </c>
      <c r="P208" s="558" t="s">
        <v>249</v>
      </c>
      <c r="Q208" s="558" t="s">
        <v>249</v>
      </c>
      <c r="R208" s="558" t="s">
        <v>249</v>
      </c>
      <c r="S208" s="558" t="s">
        <v>249</v>
      </c>
      <c r="T208" s="558" t="s">
        <v>249</v>
      </c>
      <c r="U208" s="558" t="s">
        <v>249</v>
      </c>
      <c r="V208" s="559">
        <v>2.3076923076923078E-2</v>
      </c>
      <c r="X208" s="514"/>
    </row>
    <row r="209" spans="1:24" ht="17.399999999999999" customHeight="1" x14ac:dyDescent="0.25">
      <c r="A209" s="400"/>
      <c r="B209" s="58"/>
      <c r="C209" s="561" t="s">
        <v>282</v>
      </c>
      <c r="D209" s="562"/>
      <c r="E209" s="570">
        <v>91</v>
      </c>
      <c r="F209" s="564">
        <v>35</v>
      </c>
      <c r="G209" s="571">
        <v>0.38461538461538464</v>
      </c>
      <c r="H209" s="564">
        <v>10</v>
      </c>
      <c r="I209" s="571">
        <v>0.10989010989010989</v>
      </c>
      <c r="J209" s="564">
        <v>24</v>
      </c>
      <c r="K209" s="571">
        <v>0.26373626373626374</v>
      </c>
      <c r="L209" s="564">
        <v>10</v>
      </c>
      <c r="M209" s="571">
        <v>0.10989010989010989</v>
      </c>
      <c r="N209" s="564">
        <v>6</v>
      </c>
      <c r="O209" s="571">
        <v>6.5934065934065936E-2</v>
      </c>
      <c r="P209" s="564">
        <v>2</v>
      </c>
      <c r="Q209" s="571">
        <v>2.197802197802198E-2</v>
      </c>
      <c r="R209" s="564">
        <v>3</v>
      </c>
      <c r="S209" s="571">
        <v>3.2967032967032968E-2</v>
      </c>
      <c r="T209" s="564">
        <v>1</v>
      </c>
      <c r="U209" s="571">
        <v>1.098901098901099E-2</v>
      </c>
      <c r="V209" s="565">
        <v>1.1855132881709224E-2</v>
      </c>
      <c r="X209" s="514"/>
    </row>
    <row r="210" spans="1:24" ht="26.25" customHeight="1" x14ac:dyDescent="0.25">
      <c r="A210" s="400"/>
      <c r="B210" s="58"/>
      <c r="C210" s="72">
        <v>2014</v>
      </c>
      <c r="D210" s="472" t="s">
        <v>7</v>
      </c>
      <c r="E210" s="507">
        <v>4</v>
      </c>
      <c r="F210" s="541">
        <v>1</v>
      </c>
      <c r="G210" s="446">
        <v>0.25</v>
      </c>
      <c r="H210" s="541">
        <v>0</v>
      </c>
      <c r="I210" s="541">
        <v>0</v>
      </c>
      <c r="J210" s="541">
        <v>0</v>
      </c>
      <c r="K210" s="541">
        <v>0</v>
      </c>
      <c r="L210" s="541">
        <v>3</v>
      </c>
      <c r="M210" s="446">
        <v>0.75</v>
      </c>
      <c r="N210" s="541" t="s">
        <v>107</v>
      </c>
      <c r="O210" s="541" t="s">
        <v>107</v>
      </c>
      <c r="P210" s="541">
        <v>0</v>
      </c>
      <c r="Q210" s="541">
        <v>0</v>
      </c>
      <c r="R210" s="541">
        <v>0</v>
      </c>
      <c r="S210" s="541">
        <v>0</v>
      </c>
      <c r="T210" s="541">
        <v>0</v>
      </c>
      <c r="U210" s="541">
        <v>0</v>
      </c>
      <c r="V210" s="525" t="s">
        <v>107</v>
      </c>
      <c r="X210" s="514"/>
    </row>
    <row r="211" spans="1:24" ht="12.75" customHeight="1" x14ac:dyDescent="0.25">
      <c r="A211" s="400"/>
      <c r="B211" s="58"/>
      <c r="D211" s="472" t="s">
        <v>4</v>
      </c>
      <c r="E211" s="507">
        <v>0</v>
      </c>
      <c r="F211" s="541">
        <v>0</v>
      </c>
      <c r="G211" s="541">
        <v>0</v>
      </c>
      <c r="H211" s="541">
        <v>0</v>
      </c>
      <c r="I211" s="541">
        <v>0</v>
      </c>
      <c r="J211" s="541">
        <v>0</v>
      </c>
      <c r="K211" s="541">
        <v>0</v>
      </c>
      <c r="L211" s="541">
        <v>0</v>
      </c>
      <c r="M211" s="541">
        <v>0</v>
      </c>
      <c r="N211" s="541">
        <v>0</v>
      </c>
      <c r="O211" s="541">
        <v>0</v>
      </c>
      <c r="P211" s="541">
        <v>0</v>
      </c>
      <c r="Q211" s="541">
        <v>0</v>
      </c>
      <c r="R211" s="541">
        <v>0</v>
      </c>
      <c r="S211" s="541">
        <v>0</v>
      </c>
      <c r="T211" s="541">
        <v>0</v>
      </c>
      <c r="U211" s="541">
        <v>0</v>
      </c>
      <c r="V211" s="522" t="s">
        <v>107</v>
      </c>
      <c r="X211" s="514"/>
    </row>
    <row r="212" spans="1:24" ht="12.75" customHeight="1" x14ac:dyDescent="0.25">
      <c r="A212" s="400"/>
      <c r="B212" s="58"/>
      <c r="D212" s="472" t="s">
        <v>5</v>
      </c>
      <c r="E212" s="507">
        <v>0</v>
      </c>
      <c r="F212" s="541">
        <v>0</v>
      </c>
      <c r="G212" s="541">
        <v>0</v>
      </c>
      <c r="H212" s="541">
        <v>0</v>
      </c>
      <c r="I212" s="541">
        <v>0</v>
      </c>
      <c r="J212" s="541">
        <v>0</v>
      </c>
      <c r="K212" s="541">
        <v>0</v>
      </c>
      <c r="L212" s="541">
        <v>0</v>
      </c>
      <c r="M212" s="541">
        <v>0</v>
      </c>
      <c r="N212" s="541">
        <v>0</v>
      </c>
      <c r="O212" s="541">
        <v>0</v>
      </c>
      <c r="P212" s="541">
        <v>0</v>
      </c>
      <c r="Q212" s="541">
        <v>0</v>
      </c>
      <c r="R212" s="541">
        <v>0</v>
      </c>
      <c r="S212" s="541">
        <v>0</v>
      </c>
      <c r="T212" s="541">
        <v>0</v>
      </c>
      <c r="U212" s="541">
        <v>0</v>
      </c>
      <c r="V212" s="522" t="s">
        <v>107</v>
      </c>
      <c r="X212" s="514"/>
    </row>
    <row r="213" spans="1:24" ht="12.75" customHeight="1" x14ac:dyDescent="0.25">
      <c r="A213" s="400"/>
      <c r="B213" s="58"/>
      <c r="D213" s="472" t="s">
        <v>6</v>
      </c>
      <c r="E213" s="507">
        <v>0</v>
      </c>
      <c r="F213" s="541">
        <v>0</v>
      </c>
      <c r="G213" s="541">
        <v>0</v>
      </c>
      <c r="H213" s="541">
        <v>0</v>
      </c>
      <c r="I213" s="541">
        <v>0</v>
      </c>
      <c r="J213" s="541">
        <v>0</v>
      </c>
      <c r="K213" s="541">
        <v>0</v>
      </c>
      <c r="L213" s="541">
        <v>0</v>
      </c>
      <c r="M213" s="541">
        <v>0</v>
      </c>
      <c r="N213" s="541">
        <v>0</v>
      </c>
      <c r="O213" s="541">
        <v>0</v>
      </c>
      <c r="P213" s="541">
        <v>0</v>
      </c>
      <c r="Q213" s="541">
        <v>0</v>
      </c>
      <c r="R213" s="541">
        <v>0</v>
      </c>
      <c r="S213" s="541">
        <v>0</v>
      </c>
      <c r="T213" s="541">
        <v>0</v>
      </c>
      <c r="U213" s="541">
        <v>0</v>
      </c>
      <c r="V213" s="522" t="s">
        <v>107</v>
      </c>
      <c r="X213" s="514"/>
    </row>
    <row r="214" spans="1:24" ht="26.25" customHeight="1" x14ac:dyDescent="0.25">
      <c r="A214" s="400"/>
      <c r="B214" s="58"/>
      <c r="C214" s="405">
        <v>2015</v>
      </c>
      <c r="D214" s="472" t="s">
        <v>7</v>
      </c>
      <c r="E214" s="507">
        <v>0</v>
      </c>
      <c r="F214" s="541">
        <v>0</v>
      </c>
      <c r="G214" s="541">
        <v>0</v>
      </c>
      <c r="H214" s="541">
        <v>0</v>
      </c>
      <c r="I214" s="541">
        <v>0</v>
      </c>
      <c r="J214" s="541">
        <v>0</v>
      </c>
      <c r="K214" s="541">
        <v>0</v>
      </c>
      <c r="L214" s="541">
        <v>0</v>
      </c>
      <c r="M214" s="541">
        <v>0</v>
      </c>
      <c r="N214" s="541">
        <v>0</v>
      </c>
      <c r="O214" s="541">
        <v>0</v>
      </c>
      <c r="P214" s="541">
        <v>0</v>
      </c>
      <c r="Q214" s="541">
        <v>0</v>
      </c>
      <c r="R214" s="541">
        <v>0</v>
      </c>
      <c r="S214" s="541">
        <v>0</v>
      </c>
      <c r="T214" s="541">
        <v>0</v>
      </c>
      <c r="U214" s="541">
        <v>0</v>
      </c>
      <c r="V214" s="522" t="s">
        <v>107</v>
      </c>
      <c r="X214" s="514"/>
    </row>
    <row r="215" spans="1:24" ht="12.75" customHeight="1" x14ac:dyDescent="0.25">
      <c r="A215" s="58"/>
      <c r="B215" s="58"/>
      <c r="D215" s="472" t="s">
        <v>4</v>
      </c>
      <c r="E215" s="507">
        <v>0</v>
      </c>
      <c r="F215" s="541">
        <v>0</v>
      </c>
      <c r="G215" s="541">
        <v>0</v>
      </c>
      <c r="H215" s="541">
        <v>0</v>
      </c>
      <c r="I215" s="541">
        <v>0</v>
      </c>
      <c r="J215" s="541">
        <v>0</v>
      </c>
      <c r="K215" s="541">
        <v>0</v>
      </c>
      <c r="L215" s="541">
        <v>0</v>
      </c>
      <c r="M215" s="541">
        <v>0</v>
      </c>
      <c r="N215" s="541">
        <v>0</v>
      </c>
      <c r="O215" s="541">
        <v>0</v>
      </c>
      <c r="P215" s="541">
        <v>0</v>
      </c>
      <c r="Q215" s="541">
        <v>0</v>
      </c>
      <c r="R215" s="541">
        <v>0</v>
      </c>
      <c r="S215" s="541">
        <v>0</v>
      </c>
      <c r="T215" s="541">
        <v>0</v>
      </c>
      <c r="U215" s="541">
        <v>0</v>
      </c>
      <c r="V215" s="522" t="s">
        <v>107</v>
      </c>
      <c r="X215" s="514"/>
    </row>
    <row r="216" spans="1:24" ht="12.75" customHeight="1" x14ac:dyDescent="0.25">
      <c r="A216" s="58"/>
      <c r="B216" s="58"/>
      <c r="D216" s="444" t="s">
        <v>234</v>
      </c>
      <c r="E216" s="507">
        <v>0</v>
      </c>
      <c r="F216" s="541">
        <v>0</v>
      </c>
      <c r="G216" s="541">
        <v>0</v>
      </c>
      <c r="H216" s="541">
        <v>0</v>
      </c>
      <c r="I216" s="541">
        <v>0</v>
      </c>
      <c r="J216" s="541">
        <v>0</v>
      </c>
      <c r="K216" s="541">
        <v>0</v>
      </c>
      <c r="L216" s="541">
        <v>0</v>
      </c>
      <c r="M216" s="541">
        <v>0</v>
      </c>
      <c r="N216" s="541">
        <v>0</v>
      </c>
      <c r="O216" s="541">
        <v>0</v>
      </c>
      <c r="P216" s="541">
        <v>0</v>
      </c>
      <c r="Q216" s="541">
        <v>0</v>
      </c>
      <c r="R216" s="541">
        <v>0</v>
      </c>
      <c r="S216" s="541">
        <v>0</v>
      </c>
      <c r="T216" s="541">
        <v>0</v>
      </c>
      <c r="U216" s="541">
        <v>0</v>
      </c>
      <c r="V216" s="522" t="s">
        <v>107</v>
      </c>
      <c r="X216" s="514"/>
    </row>
    <row r="217" spans="1:24" s="58" customFormat="1" ht="12.75" customHeight="1" x14ac:dyDescent="0.25">
      <c r="C217" s="52"/>
      <c r="D217" s="444" t="s">
        <v>235</v>
      </c>
      <c r="E217" s="507">
        <v>0</v>
      </c>
      <c r="F217" s="541">
        <v>0</v>
      </c>
      <c r="G217" s="541">
        <v>0</v>
      </c>
      <c r="H217" s="541">
        <v>0</v>
      </c>
      <c r="I217" s="541">
        <v>0</v>
      </c>
      <c r="J217" s="541">
        <v>0</v>
      </c>
      <c r="K217" s="541">
        <v>0</v>
      </c>
      <c r="L217" s="541">
        <v>0</v>
      </c>
      <c r="M217" s="541">
        <v>0</v>
      </c>
      <c r="N217" s="541">
        <v>0</v>
      </c>
      <c r="O217" s="541">
        <v>0</v>
      </c>
      <c r="P217" s="541">
        <v>0</v>
      </c>
      <c r="Q217" s="541">
        <v>0</v>
      </c>
      <c r="R217" s="541">
        <v>0</v>
      </c>
      <c r="S217" s="541">
        <v>0</v>
      </c>
      <c r="T217" s="541">
        <v>0</v>
      </c>
      <c r="U217" s="541">
        <v>0</v>
      </c>
      <c r="V217" s="522" t="s">
        <v>107</v>
      </c>
      <c r="X217" s="526"/>
    </row>
    <row r="218" spans="1:24" ht="26.25" customHeight="1" x14ac:dyDescent="0.25">
      <c r="A218" s="58"/>
      <c r="B218" s="58"/>
      <c r="C218" s="405">
        <v>2016</v>
      </c>
      <c r="D218" s="444" t="s">
        <v>25</v>
      </c>
      <c r="E218" s="507">
        <v>0</v>
      </c>
      <c r="F218" s="542">
        <v>0</v>
      </c>
      <c r="G218" s="542">
        <v>0</v>
      </c>
      <c r="H218" s="542">
        <v>0</v>
      </c>
      <c r="I218" s="542">
        <v>0</v>
      </c>
      <c r="J218" s="542">
        <v>0</v>
      </c>
      <c r="K218" s="542">
        <v>0</v>
      </c>
      <c r="L218" s="542">
        <v>0</v>
      </c>
      <c r="M218" s="542">
        <v>0</v>
      </c>
      <c r="N218" s="542">
        <v>0</v>
      </c>
      <c r="O218" s="542">
        <v>0</v>
      </c>
      <c r="P218" s="542">
        <v>0</v>
      </c>
      <c r="Q218" s="542">
        <v>0</v>
      </c>
      <c r="R218" s="542">
        <v>0</v>
      </c>
      <c r="S218" s="542">
        <v>0</v>
      </c>
      <c r="T218" s="542">
        <v>0</v>
      </c>
      <c r="U218" s="542">
        <v>0</v>
      </c>
      <c r="V218" s="522" t="s">
        <v>107</v>
      </c>
      <c r="X218" s="503"/>
    </row>
    <row r="219" spans="1:24" ht="12.75" customHeight="1" x14ac:dyDescent="0.25">
      <c r="A219" s="58"/>
      <c r="B219" s="58"/>
      <c r="D219" s="444" t="s">
        <v>73</v>
      </c>
      <c r="E219" s="507">
        <v>0</v>
      </c>
      <c r="F219" s="542">
        <v>0</v>
      </c>
      <c r="G219" s="542">
        <v>0</v>
      </c>
      <c r="H219" s="542">
        <v>0</v>
      </c>
      <c r="I219" s="542">
        <v>0</v>
      </c>
      <c r="J219" s="542">
        <v>0</v>
      </c>
      <c r="K219" s="542">
        <v>0</v>
      </c>
      <c r="L219" s="542">
        <v>0</v>
      </c>
      <c r="M219" s="542">
        <v>0</v>
      </c>
      <c r="N219" s="542">
        <v>0</v>
      </c>
      <c r="O219" s="542">
        <v>0</v>
      </c>
      <c r="P219" s="542">
        <v>0</v>
      </c>
      <c r="Q219" s="542">
        <v>0</v>
      </c>
      <c r="R219" s="542">
        <v>0</v>
      </c>
      <c r="S219" s="542">
        <v>0</v>
      </c>
      <c r="T219" s="542">
        <v>0</v>
      </c>
      <c r="U219" s="542">
        <v>0</v>
      </c>
      <c r="V219" s="522" t="s">
        <v>107</v>
      </c>
      <c r="X219" s="503"/>
    </row>
    <row r="220" spans="1:24" ht="12.75" customHeight="1" x14ac:dyDescent="0.25">
      <c r="A220" s="58"/>
      <c r="B220" s="58"/>
      <c r="D220" s="444" t="s">
        <v>234</v>
      </c>
      <c r="E220" s="507">
        <v>0</v>
      </c>
      <c r="F220" s="542">
        <v>0</v>
      </c>
      <c r="G220" s="542">
        <v>0</v>
      </c>
      <c r="H220" s="542">
        <v>0</v>
      </c>
      <c r="I220" s="542">
        <v>0</v>
      </c>
      <c r="J220" s="542">
        <v>0</v>
      </c>
      <c r="K220" s="542">
        <v>0</v>
      </c>
      <c r="L220" s="542">
        <v>0</v>
      </c>
      <c r="M220" s="542">
        <v>0</v>
      </c>
      <c r="N220" s="542">
        <v>0</v>
      </c>
      <c r="O220" s="542">
        <v>0</v>
      </c>
      <c r="P220" s="542">
        <v>0</v>
      </c>
      <c r="Q220" s="542">
        <v>0</v>
      </c>
      <c r="R220" s="542">
        <v>0</v>
      </c>
      <c r="S220" s="542">
        <v>0</v>
      </c>
      <c r="T220" s="542">
        <v>0</v>
      </c>
      <c r="U220" s="542">
        <v>0</v>
      </c>
      <c r="V220" s="446" t="s">
        <v>107</v>
      </c>
      <c r="X220" s="503"/>
    </row>
    <row r="221" spans="1:24" ht="15" customHeight="1" x14ac:dyDescent="0.25">
      <c r="A221" s="58"/>
      <c r="B221" s="451" t="s">
        <v>236</v>
      </c>
      <c r="C221" s="474"/>
      <c r="D221" s="475" t="s">
        <v>237</v>
      </c>
      <c r="E221" s="476">
        <v>27</v>
      </c>
      <c r="F221" s="477" t="s">
        <v>249</v>
      </c>
      <c r="G221" s="477" t="s">
        <v>249</v>
      </c>
      <c r="H221" s="477" t="s">
        <v>249</v>
      </c>
      <c r="I221" s="477" t="s">
        <v>249</v>
      </c>
      <c r="J221" s="477" t="s">
        <v>249</v>
      </c>
      <c r="K221" s="477" t="s">
        <v>249</v>
      </c>
      <c r="L221" s="477" t="s">
        <v>249</v>
      </c>
      <c r="M221" s="477" t="s">
        <v>249</v>
      </c>
      <c r="N221" s="477" t="s">
        <v>249</v>
      </c>
      <c r="O221" s="477" t="s">
        <v>249</v>
      </c>
      <c r="P221" s="477" t="s">
        <v>249</v>
      </c>
      <c r="Q221" s="477" t="s">
        <v>249</v>
      </c>
      <c r="R221" s="477" t="s">
        <v>249</v>
      </c>
      <c r="S221" s="477" t="s">
        <v>249</v>
      </c>
      <c r="T221" s="477" t="s">
        <v>249</v>
      </c>
      <c r="U221" s="477" t="s">
        <v>249</v>
      </c>
      <c r="V221" s="478">
        <v>2.3096663815226688E-2</v>
      </c>
      <c r="X221" s="503"/>
    </row>
    <row r="222" spans="1:24" ht="26.25" customHeight="1" x14ac:dyDescent="0.25">
      <c r="A222" s="58"/>
      <c r="B222" s="392"/>
      <c r="C222" s="72">
        <v>2017</v>
      </c>
      <c r="D222" s="444" t="s">
        <v>238</v>
      </c>
      <c r="E222" s="445">
        <v>20</v>
      </c>
      <c r="F222" s="541">
        <v>6</v>
      </c>
      <c r="G222" s="446">
        <v>0.3</v>
      </c>
      <c r="H222" s="541">
        <v>2</v>
      </c>
      <c r="I222" s="446">
        <v>0.1</v>
      </c>
      <c r="J222" s="541">
        <v>6</v>
      </c>
      <c r="K222" s="446">
        <v>0.3</v>
      </c>
      <c r="L222" s="541">
        <v>3</v>
      </c>
      <c r="M222" s="446">
        <v>0.15</v>
      </c>
      <c r="N222" s="541">
        <v>2</v>
      </c>
      <c r="O222" s="446">
        <v>0.1</v>
      </c>
      <c r="P222" s="541">
        <v>0</v>
      </c>
      <c r="Q222" s="541">
        <v>0</v>
      </c>
      <c r="R222" s="541">
        <v>1</v>
      </c>
      <c r="S222" s="446">
        <v>0.05</v>
      </c>
      <c r="T222" s="541">
        <v>0</v>
      </c>
      <c r="U222" s="541">
        <v>0</v>
      </c>
      <c r="V222" s="446">
        <v>1.2084592145015106E-2</v>
      </c>
      <c r="X222" s="503"/>
    </row>
    <row r="223" spans="1:24" x14ac:dyDescent="0.25">
      <c r="A223" s="58"/>
      <c r="B223" s="392"/>
      <c r="C223" s="72"/>
      <c r="D223" s="444" t="s">
        <v>73</v>
      </c>
      <c r="E223" s="445">
        <v>20</v>
      </c>
      <c r="F223" s="541">
        <v>9</v>
      </c>
      <c r="G223" s="446">
        <v>0.45</v>
      </c>
      <c r="H223" s="541">
        <v>2</v>
      </c>
      <c r="I223" s="446">
        <v>0.1</v>
      </c>
      <c r="J223" s="541">
        <v>5</v>
      </c>
      <c r="K223" s="446">
        <v>0.25</v>
      </c>
      <c r="L223" s="541">
        <v>1</v>
      </c>
      <c r="M223" s="446">
        <v>0.05</v>
      </c>
      <c r="N223" s="541">
        <v>1</v>
      </c>
      <c r="O223" s="446">
        <v>0.05</v>
      </c>
      <c r="P223" s="541">
        <v>2</v>
      </c>
      <c r="Q223" s="446">
        <v>0.1</v>
      </c>
      <c r="R223" s="541">
        <v>0</v>
      </c>
      <c r="S223" s="446" t="s">
        <v>107</v>
      </c>
      <c r="T223" s="541">
        <v>0</v>
      </c>
      <c r="U223" s="541">
        <v>0</v>
      </c>
      <c r="V223" s="446">
        <v>1.1771630370806356E-2</v>
      </c>
      <c r="X223" s="503"/>
    </row>
    <row r="224" spans="1:24" x14ac:dyDescent="0.25">
      <c r="A224" s="58"/>
      <c r="B224" s="392"/>
      <c r="C224" s="72"/>
      <c r="D224" s="444" t="s">
        <v>234</v>
      </c>
      <c r="E224" s="445">
        <v>24</v>
      </c>
      <c r="F224" s="541">
        <v>11</v>
      </c>
      <c r="G224" s="446">
        <v>0.45833333333333331</v>
      </c>
      <c r="H224" s="541">
        <v>2</v>
      </c>
      <c r="I224" s="446">
        <v>8.3333333333333329E-2</v>
      </c>
      <c r="J224" s="541">
        <v>6</v>
      </c>
      <c r="K224" s="446">
        <v>0.25</v>
      </c>
      <c r="L224" s="541">
        <v>4</v>
      </c>
      <c r="M224" s="446">
        <v>0.16666666666666666</v>
      </c>
      <c r="N224" s="541">
        <v>0</v>
      </c>
      <c r="O224" s="541">
        <v>0</v>
      </c>
      <c r="P224" s="541">
        <v>0</v>
      </c>
      <c r="Q224" s="541">
        <v>0</v>
      </c>
      <c r="R224" s="541">
        <v>1</v>
      </c>
      <c r="S224" s="446">
        <v>4.1666666666666664E-2</v>
      </c>
      <c r="T224" s="541">
        <v>0</v>
      </c>
      <c r="U224" s="541">
        <v>0</v>
      </c>
      <c r="V224" s="446">
        <v>1.1494252873563218E-2</v>
      </c>
      <c r="X224" s="503"/>
    </row>
    <row r="225" spans="1:24" x14ac:dyDescent="0.25">
      <c r="A225" s="58"/>
      <c r="B225" s="392"/>
      <c r="C225" s="72"/>
      <c r="D225" s="444" t="s">
        <v>235</v>
      </c>
      <c r="E225" s="445">
        <v>27</v>
      </c>
      <c r="F225" s="541">
        <v>9</v>
      </c>
      <c r="G225" s="446">
        <v>0.33333333333333331</v>
      </c>
      <c r="H225" s="541">
        <v>4</v>
      </c>
      <c r="I225" s="446">
        <v>0.14814814814814814</v>
      </c>
      <c r="J225" s="541">
        <v>7</v>
      </c>
      <c r="K225" s="446">
        <v>0.25925925925925924</v>
      </c>
      <c r="L225" s="541">
        <v>2</v>
      </c>
      <c r="M225" s="446">
        <v>7.407407407407407E-2</v>
      </c>
      <c r="N225" s="541">
        <v>3</v>
      </c>
      <c r="O225" s="446">
        <v>0.1111111111111111</v>
      </c>
      <c r="P225" s="541">
        <v>0</v>
      </c>
      <c r="Q225" s="541">
        <v>0</v>
      </c>
      <c r="R225" s="541">
        <v>1</v>
      </c>
      <c r="S225" s="446">
        <v>3.7037037037037035E-2</v>
      </c>
      <c r="T225" s="541">
        <v>1</v>
      </c>
      <c r="U225" s="552">
        <v>3.7037037037037035E-2</v>
      </c>
      <c r="V225" s="446">
        <v>1.2085944494180842E-2</v>
      </c>
      <c r="X225" s="503"/>
    </row>
    <row r="226" spans="1:24" ht="24" customHeight="1" x14ac:dyDescent="0.25">
      <c r="A226" s="149"/>
      <c r="B226" s="527"/>
      <c r="C226" s="490">
        <v>2018</v>
      </c>
      <c r="D226" s="455" t="s">
        <v>25</v>
      </c>
      <c r="E226" s="456">
        <v>76</v>
      </c>
      <c r="F226" s="538">
        <v>22</v>
      </c>
      <c r="G226" s="457">
        <v>0.28947368421052633</v>
      </c>
      <c r="H226" s="538">
        <v>3</v>
      </c>
      <c r="I226" s="457">
        <v>3.9473684210526314E-2</v>
      </c>
      <c r="J226" s="538">
        <v>32</v>
      </c>
      <c r="K226" s="457">
        <v>0.42105263157894735</v>
      </c>
      <c r="L226" s="538">
        <v>10</v>
      </c>
      <c r="M226" s="457">
        <v>0.13157894736842105</v>
      </c>
      <c r="N226" s="538">
        <v>5</v>
      </c>
      <c r="O226" s="457">
        <v>6.5789473684210523E-2</v>
      </c>
      <c r="P226" s="538">
        <v>0</v>
      </c>
      <c r="Q226" s="538">
        <v>0</v>
      </c>
      <c r="R226" s="538">
        <v>4</v>
      </c>
      <c r="S226" s="457">
        <v>5.2631578947368418E-2</v>
      </c>
      <c r="T226" s="538">
        <v>0</v>
      </c>
      <c r="U226" s="538">
        <v>0</v>
      </c>
      <c r="V226" s="457">
        <v>3.4080717488789235E-2</v>
      </c>
      <c r="X226" s="503"/>
    </row>
    <row r="227" spans="1:24" ht="26.25" customHeight="1" x14ac:dyDescent="0.25">
      <c r="A227" s="75" t="s">
        <v>278</v>
      </c>
      <c r="B227" s="75" t="s">
        <v>35</v>
      </c>
      <c r="C227" s="72">
        <v>2013</v>
      </c>
      <c r="D227" s="72"/>
      <c r="E227" s="507">
        <v>919</v>
      </c>
      <c r="F227" s="541">
        <v>105</v>
      </c>
      <c r="G227" s="446">
        <v>0.11425462459194777</v>
      </c>
      <c r="H227" s="541">
        <v>25</v>
      </c>
      <c r="I227" s="446">
        <v>2.720348204570185E-2</v>
      </c>
      <c r="J227" s="541">
        <v>101</v>
      </c>
      <c r="K227" s="446">
        <v>0.10990206746463548</v>
      </c>
      <c r="L227" s="541">
        <v>604</v>
      </c>
      <c r="M227" s="446">
        <v>0.65723612622415672</v>
      </c>
      <c r="N227" s="541" t="s">
        <v>107</v>
      </c>
      <c r="O227" s="541" t="s">
        <v>107</v>
      </c>
      <c r="P227" s="541">
        <v>11</v>
      </c>
      <c r="Q227" s="446">
        <v>1.1969532100108813E-2</v>
      </c>
      <c r="R227" s="541">
        <v>35</v>
      </c>
      <c r="S227" s="446">
        <v>3.8084874863982592E-2</v>
      </c>
      <c r="T227" s="541">
        <v>38</v>
      </c>
      <c r="U227" s="446">
        <v>4.1349292709466814E-2</v>
      </c>
      <c r="V227" s="446">
        <v>7.4274630243271633E-2</v>
      </c>
      <c r="X227" s="503"/>
    </row>
    <row r="228" spans="1:24" ht="12.75" customHeight="1" x14ac:dyDescent="0.25">
      <c r="A228" s="56"/>
      <c r="B228" s="58"/>
      <c r="C228" s="72">
        <v>2014</v>
      </c>
      <c r="D228" s="72"/>
      <c r="E228" s="507">
        <v>487</v>
      </c>
      <c r="F228" s="541">
        <v>46</v>
      </c>
      <c r="G228" s="446">
        <v>9.4455852156057493E-2</v>
      </c>
      <c r="H228" s="541">
        <v>30</v>
      </c>
      <c r="I228" s="446">
        <v>6.1601642710472276E-2</v>
      </c>
      <c r="J228" s="541">
        <v>134</v>
      </c>
      <c r="K228" s="446">
        <v>0.27515400410677621</v>
      </c>
      <c r="L228" s="541">
        <v>242</v>
      </c>
      <c r="M228" s="446">
        <v>0.49691991786447637</v>
      </c>
      <c r="N228" s="541" t="s">
        <v>107</v>
      </c>
      <c r="O228" s="541" t="s">
        <v>107</v>
      </c>
      <c r="P228" s="541">
        <v>13</v>
      </c>
      <c r="Q228" s="446">
        <v>2.6694045174537988E-2</v>
      </c>
      <c r="R228" s="541">
        <v>10</v>
      </c>
      <c r="S228" s="446">
        <v>2.0533880903490759E-2</v>
      </c>
      <c r="T228" s="541">
        <v>12</v>
      </c>
      <c r="U228" s="446">
        <v>2.4640657084188913E-2</v>
      </c>
      <c r="V228" s="522">
        <v>3.9449169704333736E-2</v>
      </c>
      <c r="X228" s="503"/>
    </row>
    <row r="229" spans="1:24" ht="12.75" customHeight="1" x14ac:dyDescent="0.25">
      <c r="A229" s="56"/>
      <c r="B229" s="58"/>
      <c r="C229" s="72">
        <v>2015</v>
      </c>
      <c r="D229" s="72"/>
      <c r="E229" s="507">
        <v>315</v>
      </c>
      <c r="F229" s="541">
        <v>23</v>
      </c>
      <c r="G229" s="446">
        <v>7.301587301587302E-2</v>
      </c>
      <c r="H229" s="541">
        <v>37</v>
      </c>
      <c r="I229" s="446">
        <v>0.11746031746031746</v>
      </c>
      <c r="J229" s="541">
        <v>71</v>
      </c>
      <c r="K229" s="446">
        <v>0.2253968253968254</v>
      </c>
      <c r="L229" s="541">
        <v>156</v>
      </c>
      <c r="M229" s="446">
        <v>0.49523809523809526</v>
      </c>
      <c r="N229" s="541" t="s">
        <v>107</v>
      </c>
      <c r="O229" s="541" t="s">
        <v>107</v>
      </c>
      <c r="P229" s="541">
        <v>5</v>
      </c>
      <c r="Q229" s="446">
        <v>1.5873015873015872E-2</v>
      </c>
      <c r="R229" s="541">
        <v>17</v>
      </c>
      <c r="S229" s="446">
        <v>5.3968253968253971E-2</v>
      </c>
      <c r="T229" s="541">
        <v>6</v>
      </c>
      <c r="U229" s="446">
        <v>1.9047619047619049E-2</v>
      </c>
      <c r="V229" s="522">
        <v>2.503576537911302E-2</v>
      </c>
      <c r="X229" s="503"/>
    </row>
    <row r="230" spans="1:24" ht="16.2" customHeight="1" x14ac:dyDescent="0.25">
      <c r="A230" s="56"/>
      <c r="B230" s="58"/>
      <c r="C230" s="555" t="s">
        <v>233</v>
      </c>
      <c r="D230" s="556"/>
      <c r="E230" s="569">
        <v>343</v>
      </c>
      <c r="F230" s="558" t="s">
        <v>249</v>
      </c>
      <c r="G230" s="558" t="s">
        <v>249</v>
      </c>
      <c r="H230" s="558" t="s">
        <v>249</v>
      </c>
      <c r="I230" s="558" t="s">
        <v>249</v>
      </c>
      <c r="J230" s="558" t="s">
        <v>249</v>
      </c>
      <c r="K230" s="558" t="s">
        <v>249</v>
      </c>
      <c r="L230" s="558" t="s">
        <v>249</v>
      </c>
      <c r="M230" s="558" t="s">
        <v>249</v>
      </c>
      <c r="N230" s="558" t="s">
        <v>249</v>
      </c>
      <c r="O230" s="558" t="s">
        <v>249</v>
      </c>
      <c r="P230" s="558" t="s">
        <v>249</v>
      </c>
      <c r="Q230" s="558" t="s">
        <v>249</v>
      </c>
      <c r="R230" s="558" t="s">
        <v>249</v>
      </c>
      <c r="S230" s="558" t="s">
        <v>249</v>
      </c>
      <c r="T230" s="558" t="s">
        <v>249</v>
      </c>
      <c r="U230" s="558" t="s">
        <v>249</v>
      </c>
      <c r="V230" s="559">
        <v>2.476355497797993E-2</v>
      </c>
      <c r="X230" s="503"/>
    </row>
    <row r="231" spans="1:24" ht="16.2" customHeight="1" x14ac:dyDescent="0.25">
      <c r="A231" s="56"/>
      <c r="B231" s="58"/>
      <c r="C231" s="561" t="s">
        <v>282</v>
      </c>
      <c r="D231" s="562"/>
      <c r="E231" s="570">
        <v>324</v>
      </c>
      <c r="F231" s="564">
        <v>44</v>
      </c>
      <c r="G231" s="571">
        <v>0.13580246913580246</v>
      </c>
      <c r="H231" s="564">
        <v>18</v>
      </c>
      <c r="I231" s="571">
        <v>5.5555555555555552E-2</v>
      </c>
      <c r="J231" s="564">
        <v>63</v>
      </c>
      <c r="K231" s="571">
        <v>0.19444444444444445</v>
      </c>
      <c r="L231" s="564">
        <v>115</v>
      </c>
      <c r="M231" s="571">
        <v>0.35493827160493829</v>
      </c>
      <c r="N231" s="564">
        <v>26</v>
      </c>
      <c r="O231" s="571">
        <v>8.0246913580246909E-2</v>
      </c>
      <c r="P231" s="564">
        <v>19</v>
      </c>
      <c r="Q231" s="571">
        <v>5.8641975308641972E-2</v>
      </c>
      <c r="R231" s="564">
        <v>22</v>
      </c>
      <c r="S231" s="571">
        <v>6.7901234567901231E-2</v>
      </c>
      <c r="T231" s="564">
        <v>17</v>
      </c>
      <c r="U231" s="571">
        <v>5.2469135802469133E-2</v>
      </c>
      <c r="V231" s="565">
        <v>3.0187272896673809E-2</v>
      </c>
      <c r="X231" s="503"/>
    </row>
    <row r="232" spans="1:24" ht="26.25" customHeight="1" x14ac:dyDescent="0.25">
      <c r="A232" s="56"/>
      <c r="B232" s="58"/>
      <c r="C232" s="72">
        <v>2014</v>
      </c>
      <c r="D232" s="472" t="s">
        <v>7</v>
      </c>
      <c r="E232" s="507">
        <v>152</v>
      </c>
      <c r="F232" s="541">
        <v>18</v>
      </c>
      <c r="G232" s="446">
        <v>0.11842105263157894</v>
      </c>
      <c r="H232" s="541">
        <v>9</v>
      </c>
      <c r="I232" s="446">
        <v>5.921052631578947E-2</v>
      </c>
      <c r="J232" s="541">
        <v>48</v>
      </c>
      <c r="K232" s="446">
        <v>0.31578947368421051</v>
      </c>
      <c r="L232" s="541">
        <v>71</v>
      </c>
      <c r="M232" s="446">
        <v>0.46710526315789475</v>
      </c>
      <c r="N232" s="541" t="s">
        <v>107</v>
      </c>
      <c r="O232" s="541" t="s">
        <v>107</v>
      </c>
      <c r="P232" s="541">
        <v>1</v>
      </c>
      <c r="Q232" s="446">
        <v>6.5789473684210523E-3</v>
      </c>
      <c r="R232" s="541">
        <v>0</v>
      </c>
      <c r="S232" s="541">
        <v>0</v>
      </c>
      <c r="T232" s="541">
        <v>5</v>
      </c>
      <c r="U232" s="446">
        <v>3.2894736842105261E-2</v>
      </c>
      <c r="V232" s="522">
        <v>4.2553191489361701E-2</v>
      </c>
      <c r="X232" s="503"/>
    </row>
    <row r="233" spans="1:24" ht="12.75" customHeight="1" x14ac:dyDescent="0.25">
      <c r="A233" s="56"/>
      <c r="B233" s="58"/>
      <c r="D233" s="472" t="s">
        <v>4</v>
      </c>
      <c r="E233" s="507">
        <v>113</v>
      </c>
      <c r="F233" s="541">
        <v>10</v>
      </c>
      <c r="G233" s="446">
        <v>8.8495575221238937E-2</v>
      </c>
      <c r="H233" s="541">
        <v>6</v>
      </c>
      <c r="I233" s="446">
        <v>5.3097345132743362E-2</v>
      </c>
      <c r="J233" s="541">
        <v>36</v>
      </c>
      <c r="K233" s="446">
        <v>0.31858407079646017</v>
      </c>
      <c r="L233" s="541">
        <v>49</v>
      </c>
      <c r="M233" s="446">
        <v>0.4336283185840708</v>
      </c>
      <c r="N233" s="541" t="s">
        <v>107</v>
      </c>
      <c r="O233" s="541" t="s">
        <v>107</v>
      </c>
      <c r="P233" s="541">
        <v>3</v>
      </c>
      <c r="Q233" s="446">
        <v>2.6548672566371681E-2</v>
      </c>
      <c r="R233" s="541">
        <v>7</v>
      </c>
      <c r="S233" s="446">
        <v>6.1946902654867256E-2</v>
      </c>
      <c r="T233" s="541">
        <v>2</v>
      </c>
      <c r="U233" s="446">
        <v>1.7699115044247787E-2</v>
      </c>
      <c r="V233" s="522">
        <v>3.742961245445512E-2</v>
      </c>
      <c r="X233" s="503"/>
    </row>
    <row r="234" spans="1:24" ht="12.75" customHeight="1" x14ac:dyDescent="0.25">
      <c r="A234" s="56"/>
      <c r="B234" s="58"/>
      <c r="D234" s="472" t="s">
        <v>5</v>
      </c>
      <c r="E234" s="507">
        <v>112</v>
      </c>
      <c r="F234" s="541">
        <v>7</v>
      </c>
      <c r="G234" s="446">
        <v>6.25E-2</v>
      </c>
      <c r="H234" s="541">
        <v>7</v>
      </c>
      <c r="I234" s="446">
        <v>6.25E-2</v>
      </c>
      <c r="J234" s="541">
        <v>27</v>
      </c>
      <c r="K234" s="446">
        <v>0.24107142857142858</v>
      </c>
      <c r="L234" s="541">
        <v>61</v>
      </c>
      <c r="M234" s="446">
        <v>0.5446428571428571</v>
      </c>
      <c r="N234" s="541" t="s">
        <v>107</v>
      </c>
      <c r="O234" s="541" t="s">
        <v>107</v>
      </c>
      <c r="P234" s="541">
        <v>6</v>
      </c>
      <c r="Q234" s="446">
        <v>5.3571428571428568E-2</v>
      </c>
      <c r="R234" s="541">
        <v>1</v>
      </c>
      <c r="S234" s="446">
        <v>8.9285714285714281E-3</v>
      </c>
      <c r="T234" s="541">
        <v>3</v>
      </c>
      <c r="U234" s="446">
        <v>2.6785714285714284E-2</v>
      </c>
      <c r="V234" s="522">
        <v>3.8929440389294405E-2</v>
      </c>
      <c r="X234" s="503"/>
    </row>
    <row r="235" spans="1:24" ht="12.75" customHeight="1" x14ac:dyDescent="0.25">
      <c r="A235" s="56"/>
      <c r="B235" s="58"/>
      <c r="D235" s="472" t="s">
        <v>6</v>
      </c>
      <c r="E235" s="507">
        <v>110</v>
      </c>
      <c r="F235" s="541">
        <v>11</v>
      </c>
      <c r="G235" s="446">
        <v>0.1</v>
      </c>
      <c r="H235" s="541">
        <v>8</v>
      </c>
      <c r="I235" s="446">
        <v>7.2727272727272724E-2</v>
      </c>
      <c r="J235" s="541">
        <v>23</v>
      </c>
      <c r="K235" s="446">
        <v>0.20909090909090908</v>
      </c>
      <c r="L235" s="541">
        <v>61</v>
      </c>
      <c r="M235" s="446">
        <v>0.55454545454545456</v>
      </c>
      <c r="N235" s="541" t="s">
        <v>107</v>
      </c>
      <c r="O235" s="541" t="s">
        <v>107</v>
      </c>
      <c r="P235" s="541">
        <v>3</v>
      </c>
      <c r="Q235" s="446">
        <v>2.7272727272727271E-2</v>
      </c>
      <c r="R235" s="541">
        <v>2</v>
      </c>
      <c r="S235" s="446">
        <v>1.8181818181818181E-2</v>
      </c>
      <c r="T235" s="541">
        <v>2</v>
      </c>
      <c r="U235" s="446">
        <v>1.8181818181818181E-2</v>
      </c>
      <c r="V235" s="522">
        <v>3.8234271810914149E-2</v>
      </c>
      <c r="X235" s="503"/>
    </row>
    <row r="236" spans="1:24" s="58" customFormat="1" ht="26.25" customHeight="1" x14ac:dyDescent="0.25">
      <c r="A236" s="56"/>
      <c r="C236" s="405">
        <v>2015</v>
      </c>
      <c r="D236" s="444" t="s">
        <v>25</v>
      </c>
      <c r="E236" s="507">
        <v>104</v>
      </c>
      <c r="F236" s="541">
        <v>7</v>
      </c>
      <c r="G236" s="446">
        <v>6.7307692307692304E-2</v>
      </c>
      <c r="H236" s="541">
        <v>9</v>
      </c>
      <c r="I236" s="446">
        <v>8.6538461538461536E-2</v>
      </c>
      <c r="J236" s="541">
        <v>17</v>
      </c>
      <c r="K236" s="446">
        <v>0.16346153846153846</v>
      </c>
      <c r="L236" s="541">
        <v>66</v>
      </c>
      <c r="M236" s="446">
        <v>0.63461538461538458</v>
      </c>
      <c r="N236" s="541" t="s">
        <v>107</v>
      </c>
      <c r="O236" s="541" t="s">
        <v>107</v>
      </c>
      <c r="P236" s="541">
        <v>4</v>
      </c>
      <c r="Q236" s="446">
        <v>3.8461538461538464E-2</v>
      </c>
      <c r="R236" s="541">
        <v>1</v>
      </c>
      <c r="S236" s="446">
        <v>9.6153846153846159E-3</v>
      </c>
      <c r="T236" s="541">
        <v>0</v>
      </c>
      <c r="U236" s="541">
        <v>0</v>
      </c>
      <c r="V236" s="522">
        <v>3.2900980702309394E-2</v>
      </c>
      <c r="W236" s="52"/>
      <c r="X236" s="528"/>
    </row>
    <row r="237" spans="1:24" s="58" customFormat="1" ht="12.75" customHeight="1" x14ac:dyDescent="0.25">
      <c r="A237" s="56"/>
      <c r="C237" s="52"/>
      <c r="D237" s="444" t="s">
        <v>73</v>
      </c>
      <c r="E237" s="507">
        <v>80</v>
      </c>
      <c r="F237" s="541">
        <v>5</v>
      </c>
      <c r="G237" s="446">
        <v>6.25E-2</v>
      </c>
      <c r="H237" s="541">
        <v>8</v>
      </c>
      <c r="I237" s="446">
        <v>0.1</v>
      </c>
      <c r="J237" s="541">
        <v>19</v>
      </c>
      <c r="K237" s="446">
        <v>0.23749999999999999</v>
      </c>
      <c r="L237" s="541">
        <v>41</v>
      </c>
      <c r="M237" s="446">
        <v>0.51249999999999996</v>
      </c>
      <c r="N237" s="541" t="s">
        <v>107</v>
      </c>
      <c r="O237" s="541" t="s">
        <v>107</v>
      </c>
      <c r="P237" s="541">
        <v>1</v>
      </c>
      <c r="Q237" s="446">
        <v>1.2500000000000001E-2</v>
      </c>
      <c r="R237" s="541">
        <v>3</v>
      </c>
      <c r="S237" s="446">
        <v>3.7499999999999999E-2</v>
      </c>
      <c r="T237" s="541">
        <v>3</v>
      </c>
      <c r="U237" s="446">
        <v>3.7499999999999999E-2</v>
      </c>
      <c r="V237" s="522">
        <v>2.4852438645542093E-2</v>
      </c>
      <c r="W237" s="52"/>
      <c r="X237" s="528"/>
    </row>
    <row r="238" spans="1:24" s="58" customFormat="1" ht="12.75" customHeight="1" x14ac:dyDescent="0.25">
      <c r="A238" s="56"/>
      <c r="C238" s="52"/>
      <c r="D238" s="444" t="s">
        <v>234</v>
      </c>
      <c r="E238" s="507">
        <v>72</v>
      </c>
      <c r="F238" s="541">
        <v>4</v>
      </c>
      <c r="G238" s="446">
        <v>5.5555555555555552E-2</v>
      </c>
      <c r="H238" s="541">
        <v>12</v>
      </c>
      <c r="I238" s="446">
        <v>0.16666666666666666</v>
      </c>
      <c r="J238" s="541">
        <v>20</v>
      </c>
      <c r="K238" s="446">
        <v>0.27777777777777779</v>
      </c>
      <c r="L238" s="541">
        <v>28</v>
      </c>
      <c r="M238" s="446">
        <v>0.3888888888888889</v>
      </c>
      <c r="N238" s="541" t="s">
        <v>107</v>
      </c>
      <c r="O238" s="541" t="s">
        <v>107</v>
      </c>
      <c r="P238" s="541">
        <v>0</v>
      </c>
      <c r="Q238" s="541">
        <v>0</v>
      </c>
      <c r="R238" s="541">
        <v>6</v>
      </c>
      <c r="S238" s="446">
        <v>8.3333333333333329E-2</v>
      </c>
      <c r="T238" s="541">
        <v>2</v>
      </c>
      <c r="U238" s="446">
        <v>2.7777777777777776E-2</v>
      </c>
      <c r="V238" s="522">
        <v>2.187784867821331E-2</v>
      </c>
      <c r="W238" s="52"/>
      <c r="X238" s="528"/>
    </row>
    <row r="239" spans="1:24" s="58" customFormat="1" ht="12.75" customHeight="1" x14ac:dyDescent="0.25">
      <c r="A239" s="56"/>
      <c r="C239" s="52"/>
      <c r="D239" s="444" t="s">
        <v>235</v>
      </c>
      <c r="E239" s="507">
        <v>59</v>
      </c>
      <c r="F239" s="541">
        <v>7</v>
      </c>
      <c r="G239" s="446">
        <v>0.11864406779661017</v>
      </c>
      <c r="H239" s="541">
        <v>8</v>
      </c>
      <c r="I239" s="446">
        <v>0.13559322033898305</v>
      </c>
      <c r="J239" s="541">
        <v>15</v>
      </c>
      <c r="K239" s="446">
        <v>0.25423728813559321</v>
      </c>
      <c r="L239" s="541">
        <v>21</v>
      </c>
      <c r="M239" s="446">
        <v>0.3559322033898305</v>
      </c>
      <c r="N239" s="541" t="s">
        <v>107</v>
      </c>
      <c r="O239" s="541" t="s">
        <v>107</v>
      </c>
      <c r="P239" s="541">
        <v>0</v>
      </c>
      <c r="Q239" s="541">
        <v>0</v>
      </c>
      <c r="R239" s="541">
        <v>7</v>
      </c>
      <c r="S239" s="446">
        <v>0.11864406779661017</v>
      </c>
      <c r="T239" s="541">
        <v>1</v>
      </c>
      <c r="U239" s="446">
        <v>1.6949152542372881E-2</v>
      </c>
      <c r="V239" s="522">
        <v>2.0267949158364818E-2</v>
      </c>
      <c r="W239" s="52"/>
      <c r="X239" s="528"/>
    </row>
    <row r="240" spans="1:24" ht="26.25" customHeight="1" x14ac:dyDescent="0.25">
      <c r="A240" s="56"/>
      <c r="B240" s="58"/>
      <c r="C240" s="405">
        <v>2016</v>
      </c>
      <c r="D240" s="444" t="s">
        <v>25</v>
      </c>
      <c r="E240" s="507">
        <v>71</v>
      </c>
      <c r="F240" s="541">
        <v>6</v>
      </c>
      <c r="G240" s="446">
        <v>8.4507042253521125E-2</v>
      </c>
      <c r="H240" s="541">
        <v>7</v>
      </c>
      <c r="I240" s="446">
        <v>9.8591549295774641E-2</v>
      </c>
      <c r="J240" s="541">
        <v>23</v>
      </c>
      <c r="K240" s="446">
        <v>0.323943661971831</v>
      </c>
      <c r="L240" s="541">
        <v>23</v>
      </c>
      <c r="M240" s="446">
        <v>0.323943661971831</v>
      </c>
      <c r="N240" s="541" t="s">
        <v>107</v>
      </c>
      <c r="O240" s="541" t="s">
        <v>107</v>
      </c>
      <c r="P240" s="541">
        <v>2</v>
      </c>
      <c r="Q240" s="446">
        <v>2.8169014084507043E-2</v>
      </c>
      <c r="R240" s="541">
        <v>10</v>
      </c>
      <c r="S240" s="446">
        <v>0.14084507042253522</v>
      </c>
      <c r="T240" s="541">
        <v>0</v>
      </c>
      <c r="U240" s="541">
        <v>0</v>
      </c>
      <c r="V240" s="522">
        <v>2.1739130434782608E-2</v>
      </c>
      <c r="X240" s="503"/>
    </row>
    <row r="241" spans="1:24" ht="12.75" customHeight="1" x14ac:dyDescent="0.25">
      <c r="A241" s="56"/>
      <c r="B241" s="392"/>
      <c r="D241" s="444" t="s">
        <v>73</v>
      </c>
      <c r="E241" s="507">
        <v>95</v>
      </c>
      <c r="F241" s="541">
        <v>5</v>
      </c>
      <c r="G241" s="446">
        <v>5.2631578947368418E-2</v>
      </c>
      <c r="H241" s="541">
        <v>9</v>
      </c>
      <c r="I241" s="446">
        <v>9.4736842105263161E-2</v>
      </c>
      <c r="J241" s="541">
        <v>25</v>
      </c>
      <c r="K241" s="446">
        <v>0.26315789473684209</v>
      </c>
      <c r="L241" s="541">
        <v>44</v>
      </c>
      <c r="M241" s="446">
        <v>0.4631578947368421</v>
      </c>
      <c r="N241" s="541" t="s">
        <v>107</v>
      </c>
      <c r="O241" s="541" t="s">
        <v>107</v>
      </c>
      <c r="P241" s="541">
        <v>3</v>
      </c>
      <c r="Q241" s="446">
        <v>3.1578947368421054E-2</v>
      </c>
      <c r="R241" s="541">
        <v>7</v>
      </c>
      <c r="S241" s="446">
        <v>7.3684210526315783E-2</v>
      </c>
      <c r="T241" s="541">
        <v>2</v>
      </c>
      <c r="U241" s="446">
        <v>2.1052631578947368E-2</v>
      </c>
      <c r="V241" s="522">
        <v>2.6006022447303587E-2</v>
      </c>
      <c r="X241" s="503"/>
    </row>
    <row r="242" spans="1:24" ht="12.75" customHeight="1" x14ac:dyDescent="0.25">
      <c r="A242" s="56"/>
      <c r="B242" s="392"/>
      <c r="D242" s="444" t="s">
        <v>234</v>
      </c>
      <c r="E242" s="507">
        <v>80</v>
      </c>
      <c r="F242" s="541">
        <v>2</v>
      </c>
      <c r="G242" s="446">
        <v>2.5000000000000001E-2</v>
      </c>
      <c r="H242" s="541">
        <v>7</v>
      </c>
      <c r="I242" s="446">
        <v>8.7499999999999994E-2</v>
      </c>
      <c r="J242" s="541">
        <v>19</v>
      </c>
      <c r="K242" s="446">
        <v>0.23749999999999999</v>
      </c>
      <c r="L242" s="541">
        <v>44</v>
      </c>
      <c r="M242" s="446">
        <v>0.55000000000000004</v>
      </c>
      <c r="N242" s="541" t="s">
        <v>107</v>
      </c>
      <c r="O242" s="541" t="s">
        <v>107</v>
      </c>
      <c r="P242" s="541">
        <v>0</v>
      </c>
      <c r="Q242" s="541">
        <v>0</v>
      </c>
      <c r="R242" s="541">
        <v>8</v>
      </c>
      <c r="S242" s="446">
        <v>0.1</v>
      </c>
      <c r="T242" s="541">
        <v>0</v>
      </c>
      <c r="U242" s="541">
        <v>0</v>
      </c>
      <c r="V242" s="522">
        <v>2.1036024191427818E-2</v>
      </c>
      <c r="X242" s="503"/>
    </row>
    <row r="243" spans="1:24" ht="15" customHeight="1" x14ac:dyDescent="0.25">
      <c r="A243" s="56"/>
      <c r="B243" s="451" t="s">
        <v>236</v>
      </c>
      <c r="C243" s="474"/>
      <c r="D243" s="475" t="s">
        <v>237</v>
      </c>
      <c r="E243" s="476">
        <v>97</v>
      </c>
      <c r="F243" s="477" t="s">
        <v>249</v>
      </c>
      <c r="G243" s="477" t="s">
        <v>249</v>
      </c>
      <c r="H243" s="477" t="s">
        <v>249</v>
      </c>
      <c r="I243" s="477" t="s">
        <v>249</v>
      </c>
      <c r="J243" s="477" t="s">
        <v>249</v>
      </c>
      <c r="K243" s="477" t="s">
        <v>249</v>
      </c>
      <c r="L243" s="477" t="s">
        <v>249</v>
      </c>
      <c r="M243" s="477" t="s">
        <v>249</v>
      </c>
      <c r="N243" s="477" t="s">
        <v>249</v>
      </c>
      <c r="O243" s="477" t="s">
        <v>249</v>
      </c>
      <c r="P243" s="477" t="s">
        <v>249</v>
      </c>
      <c r="Q243" s="477" t="s">
        <v>249</v>
      </c>
      <c r="R243" s="477" t="s">
        <v>249</v>
      </c>
      <c r="S243" s="477" t="s">
        <v>249</v>
      </c>
      <c r="T243" s="477" t="s">
        <v>249</v>
      </c>
      <c r="U243" s="477" t="s">
        <v>249</v>
      </c>
      <c r="V243" s="478">
        <v>3.1000319590923617E-2</v>
      </c>
      <c r="X243" s="503"/>
    </row>
    <row r="244" spans="1:24" ht="26.25" customHeight="1" x14ac:dyDescent="0.25">
      <c r="A244" s="56"/>
      <c r="B244" s="392"/>
      <c r="C244" s="72">
        <v>2017</v>
      </c>
      <c r="D244" s="444" t="s">
        <v>238</v>
      </c>
      <c r="E244" s="445">
        <v>126</v>
      </c>
      <c r="F244" s="541">
        <v>11</v>
      </c>
      <c r="G244" s="446">
        <v>8.7301587301587297E-2</v>
      </c>
      <c r="H244" s="541">
        <v>7</v>
      </c>
      <c r="I244" s="446">
        <v>5.5555555555555552E-2</v>
      </c>
      <c r="J244" s="541">
        <v>19</v>
      </c>
      <c r="K244" s="446">
        <v>0.15079365079365079</v>
      </c>
      <c r="L244" s="541">
        <v>49</v>
      </c>
      <c r="M244" s="446">
        <v>0.3888888888888889</v>
      </c>
      <c r="N244" s="541">
        <v>13</v>
      </c>
      <c r="O244" s="446">
        <v>0.10317460317460317</v>
      </c>
      <c r="P244" s="541">
        <v>9</v>
      </c>
      <c r="Q244" s="446">
        <v>7.1428571428571425E-2</v>
      </c>
      <c r="R244" s="541">
        <v>12</v>
      </c>
      <c r="S244" s="446">
        <v>9.5238095238095233E-2</v>
      </c>
      <c r="T244" s="541">
        <v>6</v>
      </c>
      <c r="U244" s="446">
        <v>4.7619047619047616E-2</v>
      </c>
      <c r="V244" s="446">
        <v>4.3887147335423198E-2</v>
      </c>
      <c r="X244" s="503"/>
    </row>
    <row r="245" spans="1:24" x14ac:dyDescent="0.25">
      <c r="A245" s="56"/>
      <c r="B245" s="392"/>
      <c r="C245" s="72"/>
      <c r="D245" s="444" t="s">
        <v>73</v>
      </c>
      <c r="E245" s="445">
        <v>55</v>
      </c>
      <c r="F245" s="541">
        <v>8</v>
      </c>
      <c r="G245" s="446">
        <v>0.14545454545454545</v>
      </c>
      <c r="H245" s="541">
        <v>2</v>
      </c>
      <c r="I245" s="446">
        <v>3.6363636363636362E-2</v>
      </c>
      <c r="J245" s="541">
        <v>12</v>
      </c>
      <c r="K245" s="446">
        <v>0.21818181818181817</v>
      </c>
      <c r="L245" s="541">
        <v>18</v>
      </c>
      <c r="M245" s="446">
        <v>0.32727272727272727</v>
      </c>
      <c r="N245" s="541">
        <v>4</v>
      </c>
      <c r="O245" s="446">
        <v>7.2727272727272724E-2</v>
      </c>
      <c r="P245" s="541">
        <v>3</v>
      </c>
      <c r="Q245" s="446">
        <v>5.4545454545454543E-2</v>
      </c>
      <c r="R245" s="541">
        <v>2</v>
      </c>
      <c r="S245" s="446">
        <v>3.6363636363636362E-2</v>
      </c>
      <c r="T245" s="541">
        <v>6</v>
      </c>
      <c r="U245" s="446">
        <v>0.10909090909090909</v>
      </c>
      <c r="V245" s="446">
        <v>2.0591538749532009E-2</v>
      </c>
      <c r="X245" s="503"/>
    </row>
    <row r="246" spans="1:24" x14ac:dyDescent="0.25">
      <c r="A246" s="56"/>
      <c r="B246" s="392"/>
      <c r="C246" s="72"/>
      <c r="D246" s="444" t="s">
        <v>234</v>
      </c>
      <c r="E246" s="445">
        <v>73</v>
      </c>
      <c r="F246" s="541">
        <v>15</v>
      </c>
      <c r="G246" s="446">
        <v>0.20547945205479451</v>
      </c>
      <c r="H246" s="541">
        <v>6</v>
      </c>
      <c r="I246" s="446">
        <v>8.2191780821917804E-2</v>
      </c>
      <c r="J246" s="541">
        <v>6</v>
      </c>
      <c r="K246" s="446">
        <v>8.2191780821917804E-2</v>
      </c>
      <c r="L246" s="541">
        <v>30</v>
      </c>
      <c r="M246" s="446">
        <v>0.41095890410958902</v>
      </c>
      <c r="N246" s="541">
        <v>2</v>
      </c>
      <c r="O246" s="446">
        <v>2.7397260273972601E-2</v>
      </c>
      <c r="P246" s="541">
        <v>7</v>
      </c>
      <c r="Q246" s="446">
        <v>9.5890410958904104E-2</v>
      </c>
      <c r="R246" s="541">
        <v>4</v>
      </c>
      <c r="S246" s="446">
        <v>5.4794520547945202E-2</v>
      </c>
      <c r="T246" s="541">
        <v>3</v>
      </c>
      <c r="U246" s="446">
        <v>4.1095890410958902E-2</v>
      </c>
      <c r="V246" s="446">
        <v>2.8098537336412627E-2</v>
      </c>
      <c r="X246" s="503"/>
    </row>
    <row r="247" spans="1:24" x14ac:dyDescent="0.25">
      <c r="A247" s="56"/>
      <c r="B247" s="392"/>
      <c r="C247" s="72"/>
      <c r="D247" s="444" t="s">
        <v>235</v>
      </c>
      <c r="E247" s="445">
        <v>70</v>
      </c>
      <c r="F247" s="541">
        <v>10</v>
      </c>
      <c r="G247" s="446">
        <v>0.14285714285714285</v>
      </c>
      <c r="H247" s="541">
        <v>3</v>
      </c>
      <c r="I247" s="446">
        <v>4.2857142857142858E-2</v>
      </c>
      <c r="J247" s="541">
        <v>26</v>
      </c>
      <c r="K247" s="446">
        <v>0.37142857142857144</v>
      </c>
      <c r="L247" s="541">
        <v>18</v>
      </c>
      <c r="M247" s="446">
        <v>0.25714285714285712</v>
      </c>
      <c r="N247" s="541">
        <v>7</v>
      </c>
      <c r="O247" s="446">
        <v>0.1</v>
      </c>
      <c r="P247" s="541">
        <v>0</v>
      </c>
      <c r="Q247" s="446">
        <v>0</v>
      </c>
      <c r="R247" s="541">
        <v>4</v>
      </c>
      <c r="S247" s="446">
        <v>5.7142857142857141E-2</v>
      </c>
      <c r="T247" s="541">
        <v>2</v>
      </c>
      <c r="U247" s="446">
        <v>2.8571428571428571E-2</v>
      </c>
      <c r="V247" s="446">
        <v>2.699575780948708E-2</v>
      </c>
      <c r="X247" s="503"/>
    </row>
    <row r="248" spans="1:24" ht="22.8" customHeight="1" x14ac:dyDescent="0.25">
      <c r="A248" s="56"/>
      <c r="B248" s="392"/>
      <c r="C248" s="481">
        <v>2018</v>
      </c>
      <c r="D248" s="482" t="s">
        <v>25</v>
      </c>
      <c r="E248" s="483">
        <v>54</v>
      </c>
      <c r="F248" s="484">
        <v>8</v>
      </c>
      <c r="G248" s="485">
        <v>0.14814814814814814</v>
      </c>
      <c r="H248" s="484">
        <v>1</v>
      </c>
      <c r="I248" s="485">
        <v>1.8518518518518517E-2</v>
      </c>
      <c r="J248" s="484">
        <v>12</v>
      </c>
      <c r="K248" s="485">
        <v>0.22222222222222221</v>
      </c>
      <c r="L248" s="484">
        <v>27</v>
      </c>
      <c r="M248" s="485">
        <v>0.5</v>
      </c>
      <c r="N248" s="484">
        <v>1</v>
      </c>
      <c r="O248" s="485">
        <v>1.8518518518518517E-2</v>
      </c>
      <c r="P248" s="484">
        <v>1</v>
      </c>
      <c r="Q248" s="485">
        <v>1.8518518518518517E-2</v>
      </c>
      <c r="R248" s="484">
        <v>3</v>
      </c>
      <c r="S248" s="485">
        <v>5.5555555555555552E-2</v>
      </c>
      <c r="T248" s="484">
        <v>1</v>
      </c>
      <c r="U248" s="485">
        <v>1.8518518518518517E-2</v>
      </c>
      <c r="V248" s="485">
        <v>2.0626432391138275E-2</v>
      </c>
      <c r="X248" s="503"/>
    </row>
    <row r="249" spans="1:24" ht="26.25" customHeight="1" x14ac:dyDescent="0.25">
      <c r="B249" s="75" t="s">
        <v>243</v>
      </c>
      <c r="C249" s="72">
        <v>2013</v>
      </c>
      <c r="D249" s="72"/>
      <c r="E249" s="507">
        <v>98</v>
      </c>
      <c r="F249" s="541">
        <v>16</v>
      </c>
      <c r="G249" s="446">
        <v>0.16326530612244897</v>
      </c>
      <c r="H249" s="541">
        <v>0</v>
      </c>
      <c r="I249" s="541">
        <v>0</v>
      </c>
      <c r="J249" s="541">
        <v>7</v>
      </c>
      <c r="K249" s="446">
        <v>7.1428571428571425E-2</v>
      </c>
      <c r="L249" s="541">
        <v>65</v>
      </c>
      <c r="M249" s="446">
        <v>0.66326530612244894</v>
      </c>
      <c r="N249" s="541" t="s">
        <v>107</v>
      </c>
      <c r="O249" s="541" t="s">
        <v>107</v>
      </c>
      <c r="P249" s="541">
        <v>2</v>
      </c>
      <c r="Q249" s="446">
        <v>2.0408163265306121E-2</v>
      </c>
      <c r="R249" s="541">
        <v>7</v>
      </c>
      <c r="S249" s="446">
        <v>7.1428571428571425E-2</v>
      </c>
      <c r="T249" s="541">
        <v>1</v>
      </c>
      <c r="U249" s="446">
        <v>1.020408163265306E-2</v>
      </c>
      <c r="V249" s="522">
        <v>4.4124268347591172E-2</v>
      </c>
      <c r="X249" s="503"/>
    </row>
    <row r="250" spans="1:24" ht="12" customHeight="1" x14ac:dyDescent="0.25">
      <c r="B250" s="58"/>
      <c r="C250" s="72">
        <v>2014</v>
      </c>
      <c r="D250" s="72"/>
      <c r="E250" s="507">
        <v>39</v>
      </c>
      <c r="F250" s="541">
        <v>4</v>
      </c>
      <c r="G250" s="446">
        <v>0.10256410256410256</v>
      </c>
      <c r="H250" s="541">
        <v>4</v>
      </c>
      <c r="I250" s="446">
        <v>0.10256410256410256</v>
      </c>
      <c r="J250" s="541">
        <v>5</v>
      </c>
      <c r="K250" s="446">
        <v>0.12820512820512819</v>
      </c>
      <c r="L250" s="541">
        <v>21</v>
      </c>
      <c r="M250" s="446">
        <v>0.53846153846153844</v>
      </c>
      <c r="N250" s="541" t="s">
        <v>107</v>
      </c>
      <c r="O250" s="541" t="s">
        <v>107</v>
      </c>
      <c r="P250" s="541">
        <v>4</v>
      </c>
      <c r="Q250" s="446">
        <v>0.10256410256410256</v>
      </c>
      <c r="R250" s="541">
        <v>0</v>
      </c>
      <c r="S250" s="541">
        <v>0</v>
      </c>
      <c r="T250" s="541">
        <v>1</v>
      </c>
      <c r="U250" s="446">
        <v>2.564102564102564E-2</v>
      </c>
      <c r="V250" s="522">
        <v>1.6400336417157275E-2</v>
      </c>
      <c r="X250" s="503"/>
    </row>
    <row r="251" spans="1:24" ht="12" customHeight="1" x14ac:dyDescent="0.25">
      <c r="B251" s="58"/>
      <c r="C251" s="72">
        <v>2015</v>
      </c>
      <c r="D251" s="72"/>
      <c r="E251" s="507">
        <v>35</v>
      </c>
      <c r="F251" s="541">
        <v>2</v>
      </c>
      <c r="G251" s="446">
        <v>5.7142857142857141E-2</v>
      </c>
      <c r="H251" s="541">
        <v>7</v>
      </c>
      <c r="I251" s="446">
        <v>0.2</v>
      </c>
      <c r="J251" s="541">
        <v>4</v>
      </c>
      <c r="K251" s="446">
        <v>0.11428571428571428</v>
      </c>
      <c r="L251" s="541">
        <v>11</v>
      </c>
      <c r="M251" s="446">
        <v>0.31428571428571428</v>
      </c>
      <c r="N251" s="541" t="s">
        <v>107</v>
      </c>
      <c r="O251" s="541" t="s">
        <v>107</v>
      </c>
      <c r="P251" s="541">
        <v>1</v>
      </c>
      <c r="Q251" s="446">
        <v>2.8571428571428571E-2</v>
      </c>
      <c r="R251" s="541">
        <v>8</v>
      </c>
      <c r="S251" s="446">
        <v>0.22857142857142856</v>
      </c>
      <c r="T251" s="541">
        <v>2</v>
      </c>
      <c r="U251" s="446">
        <v>5.7142857142857141E-2</v>
      </c>
      <c r="V251" s="522">
        <v>1.2280701754385965E-2</v>
      </c>
      <c r="X251" s="503"/>
    </row>
    <row r="252" spans="1:24" ht="16.8" customHeight="1" x14ac:dyDescent="0.25">
      <c r="B252" s="58"/>
      <c r="C252" s="555" t="s">
        <v>233</v>
      </c>
      <c r="D252" s="556"/>
      <c r="E252" s="569">
        <v>36</v>
      </c>
      <c r="F252" s="558" t="s">
        <v>249</v>
      </c>
      <c r="G252" s="558" t="s">
        <v>249</v>
      </c>
      <c r="H252" s="558" t="s">
        <v>249</v>
      </c>
      <c r="I252" s="558" t="s">
        <v>249</v>
      </c>
      <c r="J252" s="558" t="s">
        <v>249</v>
      </c>
      <c r="K252" s="558" t="s">
        <v>249</v>
      </c>
      <c r="L252" s="558" t="s">
        <v>249</v>
      </c>
      <c r="M252" s="558" t="s">
        <v>249</v>
      </c>
      <c r="N252" s="558" t="s">
        <v>249</v>
      </c>
      <c r="O252" s="558" t="s">
        <v>249</v>
      </c>
      <c r="P252" s="558" t="s">
        <v>249</v>
      </c>
      <c r="Q252" s="558" t="s">
        <v>249</v>
      </c>
      <c r="R252" s="558" t="s">
        <v>249</v>
      </c>
      <c r="S252" s="558" t="s">
        <v>249</v>
      </c>
      <c r="T252" s="558" t="s">
        <v>249</v>
      </c>
      <c r="U252" s="558" t="s">
        <v>249</v>
      </c>
      <c r="V252" s="559">
        <v>1.4463640016070711E-2</v>
      </c>
      <c r="X252" s="503"/>
    </row>
    <row r="253" spans="1:24" ht="16.8" customHeight="1" x14ac:dyDescent="0.25">
      <c r="B253" s="58"/>
      <c r="C253" s="561" t="s">
        <v>282</v>
      </c>
      <c r="D253" s="562"/>
      <c r="E253" s="570">
        <v>49</v>
      </c>
      <c r="F253" s="564">
        <v>7</v>
      </c>
      <c r="G253" s="571">
        <v>0.14285714285714285</v>
      </c>
      <c r="H253" s="564">
        <v>4</v>
      </c>
      <c r="I253" s="571">
        <v>8.1632653061224483E-2</v>
      </c>
      <c r="J253" s="564">
        <v>6</v>
      </c>
      <c r="K253" s="571">
        <v>0.12244897959183673</v>
      </c>
      <c r="L253" s="564">
        <v>19</v>
      </c>
      <c r="M253" s="571">
        <v>0.38775510204081631</v>
      </c>
      <c r="N253" s="564">
        <v>5</v>
      </c>
      <c r="O253" s="571">
        <v>0.10204081632653061</v>
      </c>
      <c r="P253" s="564">
        <v>3</v>
      </c>
      <c r="Q253" s="571">
        <v>6.1224489795918366E-2</v>
      </c>
      <c r="R253" s="564">
        <v>4</v>
      </c>
      <c r="S253" s="571">
        <v>8.1632653061224483E-2</v>
      </c>
      <c r="T253" s="564">
        <v>1</v>
      </c>
      <c r="U253" s="571">
        <v>2.0408163265306121E-2</v>
      </c>
      <c r="V253" s="565">
        <v>2.4365987071108902E-2</v>
      </c>
      <c r="X253" s="503"/>
    </row>
    <row r="254" spans="1:24" ht="26.25" customHeight="1" x14ac:dyDescent="0.25">
      <c r="B254" s="58"/>
      <c r="C254" s="72">
        <v>2014</v>
      </c>
      <c r="D254" s="472" t="s">
        <v>7</v>
      </c>
      <c r="E254" s="507">
        <v>11</v>
      </c>
      <c r="F254" s="541">
        <v>2</v>
      </c>
      <c r="G254" s="446">
        <v>0.18181818181818182</v>
      </c>
      <c r="H254" s="541">
        <v>1</v>
      </c>
      <c r="I254" s="446">
        <v>9.0909090909090912E-2</v>
      </c>
      <c r="J254" s="541">
        <v>1</v>
      </c>
      <c r="K254" s="446">
        <v>9.0909090909090912E-2</v>
      </c>
      <c r="L254" s="541">
        <v>7</v>
      </c>
      <c r="M254" s="446">
        <v>0.63636363636363635</v>
      </c>
      <c r="N254" s="541" t="s">
        <v>107</v>
      </c>
      <c r="O254" s="541" t="s">
        <v>107</v>
      </c>
      <c r="P254" s="541">
        <v>0</v>
      </c>
      <c r="Q254" s="541">
        <v>0</v>
      </c>
      <c r="R254" s="541">
        <v>0</v>
      </c>
      <c r="S254" s="541">
        <v>0</v>
      </c>
      <c r="T254" s="541">
        <v>0</v>
      </c>
      <c r="U254" s="541">
        <v>0</v>
      </c>
      <c r="V254" s="522">
        <v>1.9469026548672566E-2</v>
      </c>
      <c r="X254" s="503"/>
    </row>
    <row r="255" spans="1:24" ht="12.75" customHeight="1" x14ac:dyDescent="0.25">
      <c r="B255" s="58"/>
      <c r="D255" s="472" t="s">
        <v>4</v>
      </c>
      <c r="E255" s="507">
        <v>6</v>
      </c>
      <c r="F255" s="541">
        <v>1</v>
      </c>
      <c r="G255" s="446">
        <v>0.16666666666666666</v>
      </c>
      <c r="H255" s="541">
        <v>0</v>
      </c>
      <c r="I255" s="541">
        <v>0</v>
      </c>
      <c r="J255" s="541">
        <v>1</v>
      </c>
      <c r="K255" s="446">
        <v>0.16666666666666666</v>
      </c>
      <c r="L255" s="541">
        <v>3</v>
      </c>
      <c r="M255" s="446">
        <v>0.5</v>
      </c>
      <c r="N255" s="541" t="s">
        <v>107</v>
      </c>
      <c r="O255" s="541" t="s">
        <v>107</v>
      </c>
      <c r="P255" s="541">
        <v>1</v>
      </c>
      <c r="Q255" s="446">
        <v>0.16666666666666666</v>
      </c>
      <c r="R255" s="541">
        <v>0</v>
      </c>
      <c r="S255" s="541">
        <v>0</v>
      </c>
      <c r="T255" s="541">
        <v>0</v>
      </c>
      <c r="U255" s="541">
        <v>0</v>
      </c>
      <c r="V255" s="522">
        <v>1.0582010582010581E-2</v>
      </c>
      <c r="X255" s="503"/>
    </row>
    <row r="256" spans="1:24" ht="12.75" customHeight="1" x14ac:dyDescent="0.25">
      <c r="B256" s="58"/>
      <c r="D256" s="472" t="s">
        <v>5</v>
      </c>
      <c r="E256" s="507">
        <v>13</v>
      </c>
      <c r="F256" s="541">
        <v>1</v>
      </c>
      <c r="G256" s="446">
        <v>7.6923076923076927E-2</v>
      </c>
      <c r="H256" s="541">
        <v>1</v>
      </c>
      <c r="I256" s="446">
        <v>7.6923076923076927E-2</v>
      </c>
      <c r="J256" s="541">
        <v>3</v>
      </c>
      <c r="K256" s="446">
        <v>0.23076923076923078</v>
      </c>
      <c r="L256" s="541">
        <v>5</v>
      </c>
      <c r="M256" s="446">
        <v>0.38461538461538464</v>
      </c>
      <c r="N256" s="541" t="s">
        <v>107</v>
      </c>
      <c r="O256" s="541" t="s">
        <v>107</v>
      </c>
      <c r="P256" s="541">
        <v>2</v>
      </c>
      <c r="Q256" s="446">
        <v>0.15384615384615385</v>
      </c>
      <c r="R256" s="541">
        <v>0</v>
      </c>
      <c r="S256" s="541">
        <v>0</v>
      </c>
      <c r="T256" s="541">
        <v>1</v>
      </c>
      <c r="U256" s="446">
        <v>7.6923076923076927E-2</v>
      </c>
      <c r="V256" s="522">
        <v>2.0866773675762441E-2</v>
      </c>
      <c r="X256" s="503"/>
    </row>
    <row r="257" spans="2:24" x14ac:dyDescent="0.25">
      <c r="B257" s="58"/>
      <c r="D257" s="472" t="s">
        <v>6</v>
      </c>
      <c r="E257" s="507">
        <v>9</v>
      </c>
      <c r="F257" s="541">
        <v>0</v>
      </c>
      <c r="G257" s="541">
        <v>0</v>
      </c>
      <c r="H257" s="541">
        <v>2</v>
      </c>
      <c r="I257" s="446">
        <v>0.22222222222222221</v>
      </c>
      <c r="J257" s="541">
        <v>0</v>
      </c>
      <c r="K257" s="541">
        <v>0</v>
      </c>
      <c r="L257" s="541">
        <v>6</v>
      </c>
      <c r="M257" s="446">
        <v>0.66666666666666663</v>
      </c>
      <c r="N257" s="541" t="s">
        <v>107</v>
      </c>
      <c r="O257" s="541" t="s">
        <v>107</v>
      </c>
      <c r="P257" s="541">
        <v>1</v>
      </c>
      <c r="Q257" s="446">
        <v>0.1111111111111111</v>
      </c>
      <c r="R257" s="541">
        <v>0</v>
      </c>
      <c r="S257" s="541">
        <v>0</v>
      </c>
      <c r="T257" s="541">
        <v>0</v>
      </c>
      <c r="U257" s="541">
        <v>0</v>
      </c>
      <c r="V257" s="522">
        <v>1.4446227929373995E-2</v>
      </c>
      <c r="X257" s="503"/>
    </row>
    <row r="258" spans="2:24" ht="26.25" customHeight="1" x14ac:dyDescent="0.25">
      <c r="B258" s="58"/>
      <c r="C258" s="405">
        <v>2015</v>
      </c>
      <c r="D258" s="444" t="s">
        <v>25</v>
      </c>
      <c r="E258" s="507">
        <v>9</v>
      </c>
      <c r="F258" s="541">
        <v>0</v>
      </c>
      <c r="G258" s="541">
        <v>0</v>
      </c>
      <c r="H258" s="541">
        <v>1</v>
      </c>
      <c r="I258" s="446">
        <v>0.1111111111111111</v>
      </c>
      <c r="J258" s="541">
        <v>3</v>
      </c>
      <c r="K258" s="446">
        <v>0.33333333333333331</v>
      </c>
      <c r="L258" s="541">
        <v>4</v>
      </c>
      <c r="M258" s="446">
        <v>0.44444444444444442</v>
      </c>
      <c r="N258" s="541" t="s">
        <v>107</v>
      </c>
      <c r="O258" s="541" t="s">
        <v>107</v>
      </c>
      <c r="P258" s="541">
        <v>1</v>
      </c>
      <c r="Q258" s="446">
        <v>0.1111111111111111</v>
      </c>
      <c r="R258" s="541">
        <v>0</v>
      </c>
      <c r="S258" s="541">
        <v>0</v>
      </c>
      <c r="T258" s="541">
        <v>0</v>
      </c>
      <c r="U258" s="541">
        <v>0</v>
      </c>
      <c r="V258" s="522">
        <v>1.2500000000000001E-2</v>
      </c>
      <c r="X258" s="503"/>
    </row>
    <row r="259" spans="2:24" x14ac:dyDescent="0.25">
      <c r="B259" s="58"/>
      <c r="D259" s="444" t="s">
        <v>73</v>
      </c>
      <c r="E259" s="507">
        <v>9</v>
      </c>
      <c r="F259" s="541">
        <v>1</v>
      </c>
      <c r="G259" s="446">
        <v>0.1111111111111111</v>
      </c>
      <c r="H259" s="541">
        <v>4</v>
      </c>
      <c r="I259" s="446">
        <v>0.44444444444444442</v>
      </c>
      <c r="J259" s="541">
        <v>0</v>
      </c>
      <c r="K259" s="541">
        <v>0</v>
      </c>
      <c r="L259" s="541">
        <v>0</v>
      </c>
      <c r="M259" s="541">
        <v>0</v>
      </c>
      <c r="N259" s="541" t="s">
        <v>107</v>
      </c>
      <c r="O259" s="541" t="s">
        <v>107</v>
      </c>
      <c r="P259" s="541">
        <v>0</v>
      </c>
      <c r="Q259" s="541">
        <v>0</v>
      </c>
      <c r="R259" s="541">
        <v>2</v>
      </c>
      <c r="S259" s="446">
        <v>0.22222222222222221</v>
      </c>
      <c r="T259" s="541">
        <v>2</v>
      </c>
      <c r="U259" s="446">
        <v>0.22222222222222221</v>
      </c>
      <c r="V259" s="522">
        <v>1.3024602026049204E-2</v>
      </c>
      <c r="X259" s="503"/>
    </row>
    <row r="260" spans="2:24" x14ac:dyDescent="0.25">
      <c r="B260" s="58"/>
      <c r="D260" s="444" t="s">
        <v>234</v>
      </c>
      <c r="E260" s="507">
        <v>10</v>
      </c>
      <c r="F260" s="541">
        <v>0</v>
      </c>
      <c r="G260" s="541">
        <v>0</v>
      </c>
      <c r="H260" s="541">
        <v>1</v>
      </c>
      <c r="I260" s="446">
        <v>0.1</v>
      </c>
      <c r="J260" s="541">
        <v>1</v>
      </c>
      <c r="K260" s="446">
        <v>0.1</v>
      </c>
      <c r="L260" s="541">
        <v>4</v>
      </c>
      <c r="M260" s="446">
        <v>0.4</v>
      </c>
      <c r="N260" s="541" t="s">
        <v>107</v>
      </c>
      <c r="O260" s="541" t="s">
        <v>107</v>
      </c>
      <c r="P260" s="541">
        <v>0</v>
      </c>
      <c r="Q260" s="541">
        <v>0</v>
      </c>
      <c r="R260" s="541">
        <v>4</v>
      </c>
      <c r="S260" s="446">
        <v>0.4</v>
      </c>
      <c r="T260" s="541">
        <v>0</v>
      </c>
      <c r="U260" s="541">
        <v>0</v>
      </c>
      <c r="V260" s="522">
        <v>1.3140604467805518E-2</v>
      </c>
      <c r="X260" s="503"/>
    </row>
    <row r="261" spans="2:24" x14ac:dyDescent="0.25">
      <c r="B261" s="58"/>
      <c r="D261" s="444" t="s">
        <v>235</v>
      </c>
      <c r="E261" s="507">
        <v>7</v>
      </c>
      <c r="F261" s="541">
        <v>1</v>
      </c>
      <c r="G261" s="446">
        <v>0.14285714285714285</v>
      </c>
      <c r="H261" s="541">
        <v>1</v>
      </c>
      <c r="I261" s="446">
        <v>0.14285714285714285</v>
      </c>
      <c r="J261" s="541">
        <v>0</v>
      </c>
      <c r="K261" s="541">
        <v>0</v>
      </c>
      <c r="L261" s="541">
        <v>3</v>
      </c>
      <c r="M261" s="446">
        <v>0.42857142857142855</v>
      </c>
      <c r="N261" s="541" t="s">
        <v>107</v>
      </c>
      <c r="O261" s="541" t="s">
        <v>107</v>
      </c>
      <c r="P261" s="541">
        <v>0</v>
      </c>
      <c r="Q261" s="541">
        <v>0</v>
      </c>
      <c r="R261" s="541">
        <v>2</v>
      </c>
      <c r="S261" s="446">
        <v>0.2857142857142857</v>
      </c>
      <c r="T261" s="541">
        <v>0</v>
      </c>
      <c r="U261" s="541">
        <v>0</v>
      </c>
      <c r="V261" s="522">
        <v>1.0324483775811209E-2</v>
      </c>
      <c r="X261" s="503"/>
    </row>
    <row r="262" spans="2:24" ht="26.25" customHeight="1" x14ac:dyDescent="0.25">
      <c r="B262" s="58"/>
      <c r="C262" s="405">
        <v>2016</v>
      </c>
      <c r="D262" s="444" t="s">
        <v>25</v>
      </c>
      <c r="E262" s="507">
        <v>5</v>
      </c>
      <c r="F262" s="542">
        <v>0</v>
      </c>
      <c r="G262" s="542">
        <v>0</v>
      </c>
      <c r="H262" s="542">
        <v>0</v>
      </c>
      <c r="I262" s="542">
        <v>0</v>
      </c>
      <c r="J262" s="542">
        <v>0</v>
      </c>
      <c r="K262" s="542">
        <v>0</v>
      </c>
      <c r="L262" s="542">
        <v>2</v>
      </c>
      <c r="M262" s="508">
        <v>0.4</v>
      </c>
      <c r="N262" s="541" t="s">
        <v>107</v>
      </c>
      <c r="O262" s="541" t="s">
        <v>107</v>
      </c>
      <c r="P262" s="542">
        <v>1</v>
      </c>
      <c r="Q262" s="508">
        <v>0.2</v>
      </c>
      <c r="R262" s="542">
        <v>2</v>
      </c>
      <c r="S262" s="508">
        <v>0.4</v>
      </c>
      <c r="T262" s="542">
        <v>0</v>
      </c>
      <c r="U262" s="542">
        <v>0</v>
      </c>
      <c r="V262" s="522">
        <v>8.0385852090032149E-3</v>
      </c>
      <c r="X262" s="503"/>
    </row>
    <row r="263" spans="2:24" s="98" customFormat="1" ht="12.75" customHeight="1" x14ac:dyDescent="0.25">
      <c r="B263" s="454"/>
      <c r="D263" s="444" t="s">
        <v>73</v>
      </c>
      <c r="E263" s="507">
        <v>10</v>
      </c>
      <c r="F263" s="542">
        <v>2</v>
      </c>
      <c r="G263" s="508">
        <v>0.2</v>
      </c>
      <c r="H263" s="542">
        <v>2</v>
      </c>
      <c r="I263" s="508">
        <v>0.2</v>
      </c>
      <c r="J263" s="542">
        <v>0</v>
      </c>
      <c r="K263" s="542">
        <v>0</v>
      </c>
      <c r="L263" s="542">
        <v>2</v>
      </c>
      <c r="M263" s="508">
        <v>0.2</v>
      </c>
      <c r="N263" s="541" t="s">
        <v>107</v>
      </c>
      <c r="O263" s="541" t="s">
        <v>107</v>
      </c>
      <c r="P263" s="542">
        <v>1</v>
      </c>
      <c r="Q263" s="508">
        <v>0.1</v>
      </c>
      <c r="R263" s="542">
        <v>3</v>
      </c>
      <c r="S263" s="508">
        <v>0.3</v>
      </c>
      <c r="T263" s="542">
        <v>0</v>
      </c>
      <c r="U263" s="542">
        <v>0</v>
      </c>
      <c r="V263" s="522">
        <v>1.6393442622950821E-2</v>
      </c>
      <c r="X263" s="512"/>
    </row>
    <row r="264" spans="2:24" s="98" customFormat="1" ht="12.75" customHeight="1" x14ac:dyDescent="0.25">
      <c r="B264" s="454"/>
      <c r="D264" s="444" t="s">
        <v>234</v>
      </c>
      <c r="E264" s="507">
        <v>4</v>
      </c>
      <c r="F264" s="542">
        <v>0</v>
      </c>
      <c r="G264" s="542">
        <v>0</v>
      </c>
      <c r="H264" s="542">
        <v>0</v>
      </c>
      <c r="I264" s="542">
        <v>0</v>
      </c>
      <c r="J264" s="542">
        <v>2</v>
      </c>
      <c r="K264" s="508">
        <v>0.5</v>
      </c>
      <c r="L264" s="542">
        <v>1</v>
      </c>
      <c r="M264" s="508">
        <v>0.25</v>
      </c>
      <c r="N264" s="542" t="s">
        <v>107</v>
      </c>
      <c r="O264" s="542" t="s">
        <v>107</v>
      </c>
      <c r="P264" s="542">
        <v>0</v>
      </c>
      <c r="Q264" s="542">
        <v>0</v>
      </c>
      <c r="R264" s="542">
        <v>1</v>
      </c>
      <c r="S264" s="508">
        <v>0.25</v>
      </c>
      <c r="T264" s="542">
        <v>0</v>
      </c>
      <c r="U264" s="542">
        <v>0</v>
      </c>
      <c r="V264" s="522">
        <v>6.2208398133748056E-3</v>
      </c>
      <c r="X264" s="512"/>
    </row>
    <row r="265" spans="2:24" s="98" customFormat="1" ht="16.2" customHeight="1" x14ac:dyDescent="0.25">
      <c r="B265" s="451" t="s">
        <v>236</v>
      </c>
      <c r="C265" s="474"/>
      <c r="D265" s="475" t="s">
        <v>237</v>
      </c>
      <c r="E265" s="476">
        <v>17</v>
      </c>
      <c r="F265" s="477" t="s">
        <v>249</v>
      </c>
      <c r="G265" s="477" t="s">
        <v>249</v>
      </c>
      <c r="H265" s="477" t="s">
        <v>249</v>
      </c>
      <c r="I265" s="477" t="s">
        <v>249</v>
      </c>
      <c r="J265" s="477" t="s">
        <v>249</v>
      </c>
      <c r="K265" s="477" t="s">
        <v>249</v>
      </c>
      <c r="L265" s="477" t="s">
        <v>249</v>
      </c>
      <c r="M265" s="477" t="s">
        <v>249</v>
      </c>
      <c r="N265" s="477" t="s">
        <v>249</v>
      </c>
      <c r="O265" s="477" t="s">
        <v>249</v>
      </c>
      <c r="P265" s="477" t="s">
        <v>249</v>
      </c>
      <c r="Q265" s="477" t="s">
        <v>249</v>
      </c>
      <c r="R265" s="477" t="s">
        <v>249</v>
      </c>
      <c r="S265" s="477" t="s">
        <v>249</v>
      </c>
      <c r="T265" s="477" t="s">
        <v>249</v>
      </c>
      <c r="U265" s="477" t="s">
        <v>249</v>
      </c>
      <c r="V265" s="478">
        <v>2.7687296416938109E-2</v>
      </c>
      <c r="X265" s="512"/>
    </row>
    <row r="266" spans="2:24" s="98" customFormat="1" ht="26.25" customHeight="1" x14ac:dyDescent="0.25">
      <c r="B266" s="392"/>
      <c r="C266" s="72">
        <v>2017</v>
      </c>
      <c r="D266" s="444" t="s">
        <v>238</v>
      </c>
      <c r="E266" s="445">
        <v>17</v>
      </c>
      <c r="F266" s="541">
        <v>2</v>
      </c>
      <c r="G266" s="446">
        <v>0.11764705882352941</v>
      </c>
      <c r="H266" s="541">
        <v>1</v>
      </c>
      <c r="I266" s="446">
        <v>5.8823529411764705E-2</v>
      </c>
      <c r="J266" s="541">
        <v>2</v>
      </c>
      <c r="K266" s="446">
        <v>0.11764705882352941</v>
      </c>
      <c r="L266" s="541">
        <v>8</v>
      </c>
      <c r="M266" s="446">
        <v>0.47058823529411764</v>
      </c>
      <c r="N266" s="541">
        <v>2</v>
      </c>
      <c r="O266" s="446">
        <v>0.11764705882352941</v>
      </c>
      <c r="P266" s="541">
        <v>1</v>
      </c>
      <c r="Q266" s="446">
        <v>5.8823529411764705E-2</v>
      </c>
      <c r="R266" s="541">
        <v>1</v>
      </c>
      <c r="S266" s="446">
        <v>5.8823529411764705E-2</v>
      </c>
      <c r="T266" s="541">
        <v>0</v>
      </c>
      <c r="U266" s="541">
        <v>0</v>
      </c>
      <c r="V266" s="446">
        <v>3.2136105860113423E-2</v>
      </c>
      <c r="X266" s="512"/>
    </row>
    <row r="267" spans="2:24" s="98" customFormat="1" x14ac:dyDescent="0.25">
      <c r="B267" s="392"/>
      <c r="C267" s="72"/>
      <c r="D267" s="444" t="s">
        <v>73</v>
      </c>
      <c r="E267" s="445">
        <v>13</v>
      </c>
      <c r="F267" s="541">
        <v>2</v>
      </c>
      <c r="G267" s="446">
        <v>0.15384615384615385</v>
      </c>
      <c r="H267" s="541">
        <v>0</v>
      </c>
      <c r="I267" s="446" t="s">
        <v>107</v>
      </c>
      <c r="J267" s="541">
        <v>1</v>
      </c>
      <c r="K267" s="446">
        <v>7.6923076923076927E-2</v>
      </c>
      <c r="L267" s="541">
        <v>6</v>
      </c>
      <c r="M267" s="446">
        <v>0.46153846153846156</v>
      </c>
      <c r="N267" s="541">
        <v>2</v>
      </c>
      <c r="O267" s="446">
        <v>0.15384615384615385</v>
      </c>
      <c r="P267" s="541">
        <v>1</v>
      </c>
      <c r="Q267" s="446">
        <v>7.6923076923076927E-2</v>
      </c>
      <c r="R267" s="541">
        <v>1</v>
      </c>
      <c r="S267" s="446">
        <v>7.6923076923076927E-2</v>
      </c>
      <c r="T267" s="541">
        <v>0</v>
      </c>
      <c r="U267" s="541">
        <v>0</v>
      </c>
      <c r="V267" s="446">
        <v>2.5948103792415168E-2</v>
      </c>
      <c r="X267" s="512"/>
    </row>
    <row r="268" spans="2:24" s="98" customFormat="1" x14ac:dyDescent="0.25">
      <c r="B268" s="392"/>
      <c r="C268" s="72"/>
      <c r="D268" s="444" t="s">
        <v>234</v>
      </c>
      <c r="E268" s="445">
        <v>13</v>
      </c>
      <c r="F268" s="541">
        <v>2</v>
      </c>
      <c r="G268" s="446">
        <v>0.15384615384615385</v>
      </c>
      <c r="H268" s="541">
        <v>3</v>
      </c>
      <c r="I268" s="446">
        <v>0.23076923076923078</v>
      </c>
      <c r="J268" s="541">
        <v>0</v>
      </c>
      <c r="K268" s="446">
        <v>0</v>
      </c>
      <c r="L268" s="541">
        <v>5</v>
      </c>
      <c r="M268" s="446">
        <v>0.38461538461538464</v>
      </c>
      <c r="N268" s="541">
        <v>1</v>
      </c>
      <c r="O268" s="446">
        <v>7.6923076923076927E-2</v>
      </c>
      <c r="P268" s="541">
        <v>1</v>
      </c>
      <c r="Q268" s="446">
        <v>7.6923076923076927E-2</v>
      </c>
      <c r="R268" s="541">
        <v>1</v>
      </c>
      <c r="S268" s="446">
        <v>7.6923076923076927E-2</v>
      </c>
      <c r="T268" s="541">
        <v>0</v>
      </c>
      <c r="U268" s="541">
        <v>0</v>
      </c>
      <c r="V268" s="446">
        <v>2.736842105263158E-2</v>
      </c>
      <c r="X268" s="512"/>
    </row>
    <row r="269" spans="2:24" s="98" customFormat="1" x14ac:dyDescent="0.25">
      <c r="B269" s="392"/>
      <c r="C269" s="72"/>
      <c r="D269" s="444" t="s">
        <v>235</v>
      </c>
      <c r="E269" s="445">
        <v>6</v>
      </c>
      <c r="F269" s="541">
        <v>1</v>
      </c>
      <c r="G269" s="446">
        <v>0.16666666666666666</v>
      </c>
      <c r="H269" s="541">
        <v>0</v>
      </c>
      <c r="I269" s="541">
        <v>0</v>
      </c>
      <c r="J269" s="541">
        <v>3</v>
      </c>
      <c r="K269" s="446">
        <v>0.5</v>
      </c>
      <c r="L269" s="541">
        <v>0</v>
      </c>
      <c r="M269" s="541">
        <v>0</v>
      </c>
      <c r="N269" s="541">
        <v>0</v>
      </c>
      <c r="O269" s="541">
        <v>0</v>
      </c>
      <c r="P269" s="541">
        <v>0</v>
      </c>
      <c r="Q269" s="541">
        <v>0</v>
      </c>
      <c r="R269" s="541">
        <v>1</v>
      </c>
      <c r="S269" s="446">
        <v>0.16666666666666666</v>
      </c>
      <c r="T269" s="541">
        <v>1</v>
      </c>
      <c r="U269" s="552">
        <v>0.16666666666666666</v>
      </c>
      <c r="V269" s="446">
        <v>1.1857707509881422E-2</v>
      </c>
      <c r="X269" s="512"/>
    </row>
    <row r="270" spans="2:24" s="98" customFormat="1" ht="22.2" customHeight="1" x14ac:dyDescent="0.25">
      <c r="B270" s="392"/>
      <c r="C270" s="481">
        <v>2018</v>
      </c>
      <c r="D270" s="482" t="s">
        <v>25</v>
      </c>
      <c r="E270" s="483">
        <v>5</v>
      </c>
      <c r="F270" s="484">
        <v>1</v>
      </c>
      <c r="G270" s="485">
        <v>0.2</v>
      </c>
      <c r="H270" s="484">
        <v>0</v>
      </c>
      <c r="I270" s="484">
        <v>0</v>
      </c>
      <c r="J270" s="484">
        <v>1</v>
      </c>
      <c r="K270" s="485">
        <v>0.2</v>
      </c>
      <c r="L270" s="484">
        <v>1</v>
      </c>
      <c r="M270" s="553">
        <v>0.2</v>
      </c>
      <c r="N270" s="484">
        <v>1</v>
      </c>
      <c r="O270" s="553">
        <v>0.2</v>
      </c>
      <c r="P270" s="484">
        <v>0</v>
      </c>
      <c r="Q270" s="484">
        <v>0</v>
      </c>
      <c r="R270" s="484">
        <v>1</v>
      </c>
      <c r="S270" s="485">
        <v>0.2</v>
      </c>
      <c r="T270" s="484">
        <v>0</v>
      </c>
      <c r="U270" s="484">
        <v>0</v>
      </c>
      <c r="V270" s="485">
        <v>9.3984962406015032E-3</v>
      </c>
      <c r="X270" s="512"/>
    </row>
    <row r="271" spans="2:24" ht="26.25" customHeight="1" x14ac:dyDescent="0.25">
      <c r="B271" s="75" t="s">
        <v>244</v>
      </c>
      <c r="C271" s="72">
        <v>2013</v>
      </c>
      <c r="D271" s="72"/>
      <c r="E271" s="507">
        <v>802</v>
      </c>
      <c r="F271" s="541">
        <v>85</v>
      </c>
      <c r="G271" s="446">
        <v>0.1059850374064838</v>
      </c>
      <c r="H271" s="541">
        <v>23</v>
      </c>
      <c r="I271" s="446">
        <v>2.8678304239401497E-2</v>
      </c>
      <c r="J271" s="541">
        <v>93</v>
      </c>
      <c r="K271" s="446">
        <v>0.11596009975062344</v>
      </c>
      <c r="L271" s="541">
        <v>530</v>
      </c>
      <c r="M271" s="446">
        <v>0.6608478802992519</v>
      </c>
      <c r="N271" s="541" t="s">
        <v>107</v>
      </c>
      <c r="O271" s="541" t="s">
        <v>107</v>
      </c>
      <c r="P271" s="541">
        <v>9</v>
      </c>
      <c r="Q271" s="446">
        <v>1.1221945137157107E-2</v>
      </c>
      <c r="R271" s="541">
        <v>25</v>
      </c>
      <c r="S271" s="446">
        <v>3.117206982543641E-2</v>
      </c>
      <c r="T271" s="541">
        <v>37</v>
      </c>
      <c r="U271" s="446">
        <v>4.6134663341645885E-2</v>
      </c>
      <c r="V271" s="522">
        <v>8.576622821088653E-2</v>
      </c>
      <c r="X271" s="503"/>
    </row>
    <row r="272" spans="2:24" x14ac:dyDescent="0.25">
      <c r="B272" s="58"/>
      <c r="C272" s="72">
        <v>2014</v>
      </c>
      <c r="D272" s="72"/>
      <c r="E272" s="507">
        <v>436</v>
      </c>
      <c r="F272" s="541">
        <v>39</v>
      </c>
      <c r="G272" s="446">
        <v>8.9449541284403675E-2</v>
      </c>
      <c r="H272" s="541">
        <v>25</v>
      </c>
      <c r="I272" s="446">
        <v>5.7339449541284407E-2</v>
      </c>
      <c r="J272" s="541">
        <v>126</v>
      </c>
      <c r="K272" s="446">
        <v>0.28899082568807338</v>
      </c>
      <c r="L272" s="541">
        <v>218</v>
      </c>
      <c r="M272" s="446">
        <v>0.5</v>
      </c>
      <c r="N272" s="541" t="s">
        <v>107</v>
      </c>
      <c r="O272" s="541" t="s">
        <v>107</v>
      </c>
      <c r="P272" s="541">
        <v>8</v>
      </c>
      <c r="Q272" s="446">
        <v>1.834862385321101E-2</v>
      </c>
      <c r="R272" s="541">
        <v>10</v>
      </c>
      <c r="S272" s="446">
        <v>2.2935779816513763E-2</v>
      </c>
      <c r="T272" s="541">
        <v>10</v>
      </c>
      <c r="U272" s="446">
        <v>2.2935779816513763E-2</v>
      </c>
      <c r="V272" s="522">
        <v>5.0603528319405754E-2</v>
      </c>
      <c r="X272" s="503"/>
    </row>
    <row r="273" spans="2:24" x14ac:dyDescent="0.25">
      <c r="B273" s="58"/>
      <c r="C273" s="72">
        <v>2015</v>
      </c>
      <c r="D273" s="72"/>
      <c r="E273" s="507">
        <v>266</v>
      </c>
      <c r="F273" s="541">
        <v>19</v>
      </c>
      <c r="G273" s="446">
        <v>7.1428571428571425E-2</v>
      </c>
      <c r="H273" s="541">
        <v>26</v>
      </c>
      <c r="I273" s="446">
        <v>9.7744360902255634E-2</v>
      </c>
      <c r="J273" s="541">
        <v>64</v>
      </c>
      <c r="K273" s="446">
        <v>0.24060150375939848</v>
      </c>
      <c r="L273" s="541">
        <v>143</v>
      </c>
      <c r="M273" s="446">
        <v>0.53759398496240607</v>
      </c>
      <c r="N273" s="541" t="s">
        <v>107</v>
      </c>
      <c r="O273" s="541" t="s">
        <v>107</v>
      </c>
      <c r="P273" s="541">
        <v>1</v>
      </c>
      <c r="Q273" s="447">
        <v>3.7593984962406013E-3</v>
      </c>
      <c r="R273" s="541">
        <v>9</v>
      </c>
      <c r="S273" s="446">
        <v>3.3834586466165412E-2</v>
      </c>
      <c r="T273" s="541">
        <v>4</v>
      </c>
      <c r="U273" s="446">
        <v>1.5037593984962405E-2</v>
      </c>
      <c r="V273" s="522">
        <v>3.5073839662447259E-2</v>
      </c>
      <c r="X273" s="503"/>
    </row>
    <row r="274" spans="2:24" ht="16.2" customHeight="1" x14ac:dyDescent="0.25">
      <c r="B274" s="58"/>
      <c r="C274" s="555" t="s">
        <v>233</v>
      </c>
      <c r="D274" s="556"/>
      <c r="E274" s="569">
        <v>287</v>
      </c>
      <c r="F274" s="558" t="s">
        <v>249</v>
      </c>
      <c r="G274" s="558" t="s">
        <v>249</v>
      </c>
      <c r="H274" s="558" t="s">
        <v>249</v>
      </c>
      <c r="I274" s="558" t="s">
        <v>249</v>
      </c>
      <c r="J274" s="558" t="s">
        <v>249</v>
      </c>
      <c r="K274" s="558" t="s">
        <v>249</v>
      </c>
      <c r="L274" s="558" t="s">
        <v>249</v>
      </c>
      <c r="M274" s="558" t="s">
        <v>249</v>
      </c>
      <c r="N274" s="558" t="s">
        <v>249</v>
      </c>
      <c r="O274" s="558" t="s">
        <v>249</v>
      </c>
      <c r="P274" s="558" t="s">
        <v>249</v>
      </c>
      <c r="Q274" s="558" t="s">
        <v>249</v>
      </c>
      <c r="R274" s="558" t="s">
        <v>249</v>
      </c>
      <c r="S274" s="558" t="s">
        <v>249</v>
      </c>
      <c r="T274" s="558" t="s">
        <v>249</v>
      </c>
      <c r="U274" s="558" t="s">
        <v>249</v>
      </c>
      <c r="V274" s="559">
        <v>3.3064516129032259E-2</v>
      </c>
      <c r="X274" s="503"/>
    </row>
    <row r="275" spans="2:24" ht="16.2" customHeight="1" x14ac:dyDescent="0.25">
      <c r="B275" s="58"/>
      <c r="C275" s="561" t="s">
        <v>282</v>
      </c>
      <c r="D275" s="562"/>
      <c r="E275" s="570">
        <v>245</v>
      </c>
      <c r="F275" s="564">
        <v>31</v>
      </c>
      <c r="G275" s="571">
        <v>0.12653061224489795</v>
      </c>
      <c r="H275" s="564">
        <v>12</v>
      </c>
      <c r="I275" s="571">
        <v>4.8979591836734691E-2</v>
      </c>
      <c r="J275" s="564">
        <v>49</v>
      </c>
      <c r="K275" s="571">
        <v>0.2</v>
      </c>
      <c r="L275" s="564">
        <v>91</v>
      </c>
      <c r="M275" s="571">
        <v>0.37142857142857144</v>
      </c>
      <c r="N275" s="564">
        <v>19</v>
      </c>
      <c r="O275" s="571">
        <v>7.7551020408163265E-2</v>
      </c>
      <c r="P275" s="564">
        <v>14</v>
      </c>
      <c r="Q275" s="571">
        <v>5.7142857142857141E-2</v>
      </c>
      <c r="R275" s="564">
        <v>14</v>
      </c>
      <c r="S275" s="571">
        <v>5.7142857142857141E-2</v>
      </c>
      <c r="T275" s="564">
        <v>15</v>
      </c>
      <c r="U275" s="571">
        <v>6.1224489795918366E-2</v>
      </c>
      <c r="V275" s="565">
        <v>3.652899955270613E-2</v>
      </c>
      <c r="X275" s="503"/>
    </row>
    <row r="276" spans="2:24" ht="26.25" customHeight="1" x14ac:dyDescent="0.25">
      <c r="B276" s="58"/>
      <c r="C276" s="72">
        <v>2014</v>
      </c>
      <c r="D276" s="472" t="s">
        <v>7</v>
      </c>
      <c r="E276" s="507">
        <v>136</v>
      </c>
      <c r="F276" s="541">
        <v>15</v>
      </c>
      <c r="G276" s="446">
        <v>0.11029411764705882</v>
      </c>
      <c r="H276" s="541">
        <v>8</v>
      </c>
      <c r="I276" s="446">
        <v>5.8823529411764705E-2</v>
      </c>
      <c r="J276" s="541">
        <v>46</v>
      </c>
      <c r="K276" s="446">
        <v>0.33823529411764708</v>
      </c>
      <c r="L276" s="541">
        <v>62</v>
      </c>
      <c r="M276" s="446">
        <v>0.45588235294117646</v>
      </c>
      <c r="N276" s="541" t="s">
        <v>107</v>
      </c>
      <c r="O276" s="541" t="s">
        <v>107</v>
      </c>
      <c r="P276" s="541">
        <v>1</v>
      </c>
      <c r="Q276" s="446">
        <v>7.3529411764705881E-3</v>
      </c>
      <c r="R276" s="541">
        <v>0</v>
      </c>
      <c r="S276" s="541">
        <v>0</v>
      </c>
      <c r="T276" s="541">
        <v>4</v>
      </c>
      <c r="U276" s="446">
        <v>2.9411764705882353E-2</v>
      </c>
      <c r="V276" s="522">
        <v>5.0295857988165688E-2</v>
      </c>
      <c r="X276" s="503"/>
    </row>
    <row r="277" spans="2:24" x14ac:dyDescent="0.25">
      <c r="B277" s="58"/>
      <c r="D277" s="472" t="s">
        <v>4</v>
      </c>
      <c r="E277" s="507">
        <v>105</v>
      </c>
      <c r="F277" s="541">
        <v>8</v>
      </c>
      <c r="G277" s="446">
        <v>7.6190476190476197E-2</v>
      </c>
      <c r="H277" s="541">
        <v>6</v>
      </c>
      <c r="I277" s="446">
        <v>5.7142857142857141E-2</v>
      </c>
      <c r="J277" s="541">
        <v>34</v>
      </c>
      <c r="K277" s="446">
        <v>0.32380952380952382</v>
      </c>
      <c r="L277" s="541">
        <v>46</v>
      </c>
      <c r="M277" s="446">
        <v>0.43809523809523809</v>
      </c>
      <c r="N277" s="541" t="s">
        <v>107</v>
      </c>
      <c r="O277" s="541" t="s">
        <v>107</v>
      </c>
      <c r="P277" s="541">
        <v>2</v>
      </c>
      <c r="Q277" s="446">
        <v>1.9047619047619049E-2</v>
      </c>
      <c r="R277" s="541">
        <v>7</v>
      </c>
      <c r="S277" s="446">
        <v>6.6666666666666666E-2</v>
      </c>
      <c r="T277" s="541">
        <v>2</v>
      </c>
      <c r="U277" s="446">
        <v>1.9047619047619049E-2</v>
      </c>
      <c r="V277" s="522">
        <v>4.9226441631504921E-2</v>
      </c>
      <c r="X277" s="503"/>
    </row>
    <row r="278" spans="2:24" x14ac:dyDescent="0.25">
      <c r="B278" s="58"/>
      <c r="D278" s="472" t="s">
        <v>5</v>
      </c>
      <c r="E278" s="507">
        <v>97</v>
      </c>
      <c r="F278" s="541">
        <v>6</v>
      </c>
      <c r="G278" s="446">
        <v>6.1855670103092786E-2</v>
      </c>
      <c r="H278" s="541">
        <v>5</v>
      </c>
      <c r="I278" s="446">
        <v>5.1546391752577317E-2</v>
      </c>
      <c r="J278" s="541">
        <v>24</v>
      </c>
      <c r="K278" s="446">
        <v>0.24742268041237114</v>
      </c>
      <c r="L278" s="541">
        <v>56</v>
      </c>
      <c r="M278" s="446">
        <v>0.57731958762886593</v>
      </c>
      <c r="N278" s="541" t="s">
        <v>107</v>
      </c>
      <c r="O278" s="541" t="s">
        <v>107</v>
      </c>
      <c r="P278" s="541">
        <v>3</v>
      </c>
      <c r="Q278" s="446">
        <v>3.0927835051546393E-2</v>
      </c>
      <c r="R278" s="541">
        <v>1</v>
      </c>
      <c r="S278" s="446">
        <v>1.0309278350515464E-2</v>
      </c>
      <c r="T278" s="541">
        <v>2</v>
      </c>
      <c r="U278" s="446">
        <v>2.0618556701030927E-2</v>
      </c>
      <c r="V278" s="522">
        <v>5.1268498942917545E-2</v>
      </c>
      <c r="X278" s="503"/>
    </row>
    <row r="279" spans="2:24" x14ac:dyDescent="0.25">
      <c r="B279" s="58"/>
      <c r="D279" s="472" t="s">
        <v>6</v>
      </c>
      <c r="E279" s="507">
        <v>98</v>
      </c>
      <c r="F279" s="541">
        <v>10</v>
      </c>
      <c r="G279" s="446">
        <v>0.10204081632653061</v>
      </c>
      <c r="H279" s="541">
        <v>6</v>
      </c>
      <c r="I279" s="446">
        <v>6.1224489795918366E-2</v>
      </c>
      <c r="J279" s="541">
        <v>22</v>
      </c>
      <c r="K279" s="446">
        <v>0.22448979591836735</v>
      </c>
      <c r="L279" s="541">
        <v>54</v>
      </c>
      <c r="M279" s="446">
        <v>0.55102040816326525</v>
      </c>
      <c r="N279" s="541" t="s">
        <v>107</v>
      </c>
      <c r="O279" s="541" t="s">
        <v>107</v>
      </c>
      <c r="P279" s="541">
        <v>2</v>
      </c>
      <c r="Q279" s="446">
        <v>2.0408163265306121E-2</v>
      </c>
      <c r="R279" s="541">
        <v>2</v>
      </c>
      <c r="S279" s="446">
        <v>2.0408163265306121E-2</v>
      </c>
      <c r="T279" s="541">
        <v>2</v>
      </c>
      <c r="U279" s="446">
        <v>2.0408163265306121E-2</v>
      </c>
      <c r="V279" s="522">
        <v>5.1934287228404867E-2</v>
      </c>
      <c r="X279" s="503"/>
    </row>
    <row r="280" spans="2:24" ht="26.25" customHeight="1" x14ac:dyDescent="0.25">
      <c r="B280" s="58"/>
      <c r="C280" s="405">
        <v>2015</v>
      </c>
      <c r="D280" s="444" t="s">
        <v>25</v>
      </c>
      <c r="E280" s="507">
        <v>90</v>
      </c>
      <c r="F280" s="541">
        <v>7</v>
      </c>
      <c r="G280" s="446">
        <v>7.7777777777777779E-2</v>
      </c>
      <c r="H280" s="541">
        <v>6</v>
      </c>
      <c r="I280" s="446">
        <v>6.6666666666666666E-2</v>
      </c>
      <c r="J280" s="541">
        <v>14</v>
      </c>
      <c r="K280" s="446">
        <v>0.15555555555555556</v>
      </c>
      <c r="L280" s="541">
        <v>62</v>
      </c>
      <c r="M280" s="446">
        <v>0.68888888888888888</v>
      </c>
      <c r="N280" s="541" t="s">
        <v>107</v>
      </c>
      <c r="O280" s="541" t="s">
        <v>107</v>
      </c>
      <c r="P280" s="541">
        <v>0</v>
      </c>
      <c r="Q280" s="541">
        <v>0</v>
      </c>
      <c r="R280" s="541">
        <v>1</v>
      </c>
      <c r="S280" s="446">
        <v>1.1111111111111112E-2</v>
      </c>
      <c r="T280" s="541">
        <v>0</v>
      </c>
      <c r="U280" s="541">
        <v>0</v>
      </c>
      <c r="V280" s="522">
        <v>4.5112781954887209E-2</v>
      </c>
      <c r="X280" s="503"/>
    </row>
    <row r="281" spans="2:24" x14ac:dyDescent="0.25">
      <c r="B281" s="58"/>
      <c r="D281" s="444" t="s">
        <v>73</v>
      </c>
      <c r="E281" s="507">
        <v>70</v>
      </c>
      <c r="F281" s="541">
        <v>3</v>
      </c>
      <c r="G281" s="446">
        <v>4.2857142857142858E-2</v>
      </c>
      <c r="H281" s="541">
        <v>4</v>
      </c>
      <c r="I281" s="446">
        <v>5.7142857142857141E-2</v>
      </c>
      <c r="J281" s="541">
        <v>19</v>
      </c>
      <c r="K281" s="446">
        <v>0.27142857142857141</v>
      </c>
      <c r="L281" s="541">
        <v>41</v>
      </c>
      <c r="M281" s="446">
        <v>0.58571428571428574</v>
      </c>
      <c r="N281" s="541" t="s">
        <v>107</v>
      </c>
      <c r="O281" s="541" t="s">
        <v>107</v>
      </c>
      <c r="P281" s="541">
        <v>1</v>
      </c>
      <c r="Q281" s="446">
        <v>1.4285714285714285E-2</v>
      </c>
      <c r="R281" s="541">
        <v>1</v>
      </c>
      <c r="S281" s="446">
        <v>1.4285714285714285E-2</v>
      </c>
      <c r="T281" s="541">
        <v>1</v>
      </c>
      <c r="U281" s="446">
        <v>1.4285714285714285E-2</v>
      </c>
      <c r="V281" s="522">
        <v>3.5371399696816574E-2</v>
      </c>
      <c r="X281" s="503"/>
    </row>
    <row r="282" spans="2:24" x14ac:dyDescent="0.25">
      <c r="B282" s="58"/>
      <c r="D282" s="444" t="s">
        <v>234</v>
      </c>
      <c r="E282" s="507">
        <v>55</v>
      </c>
      <c r="F282" s="541">
        <v>3</v>
      </c>
      <c r="G282" s="446">
        <v>5.4545454545454543E-2</v>
      </c>
      <c r="H282" s="541">
        <v>10</v>
      </c>
      <c r="I282" s="446">
        <v>0.18181818181818182</v>
      </c>
      <c r="J282" s="541">
        <v>16</v>
      </c>
      <c r="K282" s="446">
        <v>0.29090909090909089</v>
      </c>
      <c r="L282" s="541">
        <v>22</v>
      </c>
      <c r="M282" s="446">
        <v>0.4</v>
      </c>
      <c r="N282" s="541" t="s">
        <v>107</v>
      </c>
      <c r="O282" s="541" t="s">
        <v>107</v>
      </c>
      <c r="P282" s="541">
        <v>0</v>
      </c>
      <c r="Q282" s="541">
        <v>0</v>
      </c>
      <c r="R282" s="541">
        <v>2</v>
      </c>
      <c r="S282" s="446">
        <v>3.6363636363636362E-2</v>
      </c>
      <c r="T282" s="541">
        <v>2</v>
      </c>
      <c r="U282" s="446">
        <v>3.6363636363636362E-2</v>
      </c>
      <c r="V282" s="522">
        <v>2.7791814047498736E-2</v>
      </c>
      <c r="X282" s="503"/>
    </row>
    <row r="283" spans="2:24" x14ac:dyDescent="0.25">
      <c r="B283" s="58"/>
      <c r="D283" s="444" t="s">
        <v>235</v>
      </c>
      <c r="E283" s="507">
        <v>51</v>
      </c>
      <c r="F283" s="541">
        <v>6</v>
      </c>
      <c r="G283" s="446">
        <v>0.11764705882352941</v>
      </c>
      <c r="H283" s="541">
        <v>6</v>
      </c>
      <c r="I283" s="446">
        <v>0.11764705882352941</v>
      </c>
      <c r="J283" s="541">
        <v>15</v>
      </c>
      <c r="K283" s="446">
        <v>0.29411764705882354</v>
      </c>
      <c r="L283" s="541">
        <v>18</v>
      </c>
      <c r="M283" s="446">
        <v>0.35294117647058826</v>
      </c>
      <c r="N283" s="541" t="s">
        <v>107</v>
      </c>
      <c r="O283" s="541" t="s">
        <v>107</v>
      </c>
      <c r="P283" s="541">
        <v>0</v>
      </c>
      <c r="Q283" s="541">
        <v>0</v>
      </c>
      <c r="R283" s="541">
        <v>5</v>
      </c>
      <c r="S283" s="446">
        <v>9.8039215686274508E-2</v>
      </c>
      <c r="T283" s="541">
        <v>1</v>
      </c>
      <c r="U283" s="446">
        <v>1.9607843137254902E-2</v>
      </c>
      <c r="V283" s="522">
        <v>3.1269160024524831E-2</v>
      </c>
      <c r="X283" s="503"/>
    </row>
    <row r="284" spans="2:24" ht="26.25" customHeight="1" x14ac:dyDescent="0.25">
      <c r="B284" s="58"/>
      <c r="C284" s="405">
        <v>2016</v>
      </c>
      <c r="D284" s="444" t="s">
        <v>25</v>
      </c>
      <c r="E284" s="507">
        <v>61</v>
      </c>
      <c r="F284" s="542">
        <v>6</v>
      </c>
      <c r="G284" s="508">
        <v>9.8360655737704916E-2</v>
      </c>
      <c r="H284" s="542">
        <v>5</v>
      </c>
      <c r="I284" s="508">
        <v>8.1967213114754092E-2</v>
      </c>
      <c r="J284" s="542">
        <v>22</v>
      </c>
      <c r="K284" s="508">
        <v>0.36065573770491804</v>
      </c>
      <c r="L284" s="542">
        <v>21</v>
      </c>
      <c r="M284" s="508">
        <v>0.34426229508196721</v>
      </c>
      <c r="N284" s="541" t="s">
        <v>107</v>
      </c>
      <c r="O284" s="541" t="s">
        <v>107</v>
      </c>
      <c r="P284" s="542">
        <v>1</v>
      </c>
      <c r="Q284" s="508">
        <v>1.6393442622950821E-2</v>
      </c>
      <c r="R284" s="542">
        <v>6</v>
      </c>
      <c r="S284" s="508">
        <v>9.8360655737704916E-2</v>
      </c>
      <c r="T284" s="542">
        <v>0</v>
      </c>
      <c r="U284" s="542">
        <v>0</v>
      </c>
      <c r="V284" s="522">
        <v>3.0078895463510849E-2</v>
      </c>
      <c r="X284" s="503"/>
    </row>
    <row r="285" spans="2:24" s="98" customFormat="1" x14ac:dyDescent="0.25">
      <c r="B285" s="454"/>
      <c r="D285" s="444" t="s">
        <v>73</v>
      </c>
      <c r="E285" s="507">
        <v>79</v>
      </c>
      <c r="F285" s="542">
        <v>2</v>
      </c>
      <c r="G285" s="508">
        <v>2.5316455696202531E-2</v>
      </c>
      <c r="H285" s="542">
        <v>4</v>
      </c>
      <c r="I285" s="508">
        <v>5.0632911392405063E-2</v>
      </c>
      <c r="J285" s="542">
        <v>24</v>
      </c>
      <c r="K285" s="508">
        <v>0.30379746835443039</v>
      </c>
      <c r="L285" s="542">
        <v>42</v>
      </c>
      <c r="M285" s="508">
        <v>0.53164556962025311</v>
      </c>
      <c r="N285" s="541" t="s">
        <v>107</v>
      </c>
      <c r="O285" s="541" t="s">
        <v>107</v>
      </c>
      <c r="P285" s="542">
        <v>2</v>
      </c>
      <c r="Q285" s="508">
        <v>2.5316455696202531E-2</v>
      </c>
      <c r="R285" s="542">
        <v>3</v>
      </c>
      <c r="S285" s="508">
        <v>3.7974683544303799E-2</v>
      </c>
      <c r="T285" s="542">
        <v>2</v>
      </c>
      <c r="U285" s="508">
        <v>2.5316455696202531E-2</v>
      </c>
      <c r="V285" s="522">
        <v>3.4037052994398964E-2</v>
      </c>
      <c r="X285" s="512"/>
    </row>
    <row r="286" spans="2:24" s="98" customFormat="1" x14ac:dyDescent="0.25">
      <c r="B286" s="454"/>
      <c r="D286" s="444" t="s">
        <v>234</v>
      </c>
      <c r="E286" s="507">
        <v>74</v>
      </c>
      <c r="F286" s="542">
        <v>2</v>
      </c>
      <c r="G286" s="508">
        <v>2.7027027027027029E-2</v>
      </c>
      <c r="H286" s="542">
        <v>7</v>
      </c>
      <c r="I286" s="508">
        <v>9.45945945945946E-2</v>
      </c>
      <c r="J286" s="542">
        <v>16</v>
      </c>
      <c r="K286" s="508">
        <v>0.21621621621621623</v>
      </c>
      <c r="L286" s="542">
        <v>42</v>
      </c>
      <c r="M286" s="508">
        <v>0.56756756756756754</v>
      </c>
      <c r="N286" s="542" t="s">
        <v>107</v>
      </c>
      <c r="O286" s="542" t="s">
        <v>107</v>
      </c>
      <c r="P286" s="542">
        <v>0</v>
      </c>
      <c r="Q286" s="542">
        <v>0</v>
      </c>
      <c r="R286" s="542">
        <v>7</v>
      </c>
      <c r="S286" s="508">
        <v>9.45945945945946E-2</v>
      </c>
      <c r="T286" s="542">
        <v>0</v>
      </c>
      <c r="U286" s="542">
        <v>0</v>
      </c>
      <c r="V286" s="522">
        <v>3.0910609857978281E-2</v>
      </c>
      <c r="X286" s="512"/>
    </row>
    <row r="287" spans="2:24" s="98" customFormat="1" ht="15.6" x14ac:dyDescent="0.25">
      <c r="B287" s="451" t="s">
        <v>236</v>
      </c>
      <c r="C287" s="474"/>
      <c r="D287" s="475" t="s">
        <v>237</v>
      </c>
      <c r="E287" s="476">
        <v>73</v>
      </c>
      <c r="F287" s="477" t="s">
        <v>249</v>
      </c>
      <c r="G287" s="477" t="s">
        <v>249</v>
      </c>
      <c r="H287" s="477" t="s">
        <v>249</v>
      </c>
      <c r="I287" s="477" t="s">
        <v>249</v>
      </c>
      <c r="J287" s="477" t="s">
        <v>249</v>
      </c>
      <c r="K287" s="477" t="s">
        <v>249</v>
      </c>
      <c r="L287" s="477" t="s">
        <v>249</v>
      </c>
      <c r="M287" s="477" t="s">
        <v>249</v>
      </c>
      <c r="N287" s="477" t="s">
        <v>249</v>
      </c>
      <c r="O287" s="477" t="s">
        <v>249</v>
      </c>
      <c r="P287" s="477" t="s">
        <v>249</v>
      </c>
      <c r="Q287" s="477" t="s">
        <v>249</v>
      </c>
      <c r="R287" s="477" t="s">
        <v>249</v>
      </c>
      <c r="S287" s="477" t="s">
        <v>249</v>
      </c>
      <c r="T287" s="477" t="s">
        <v>249</v>
      </c>
      <c r="U287" s="477" t="s">
        <v>249</v>
      </c>
      <c r="V287" s="478">
        <v>3.7687145069695407E-2</v>
      </c>
      <c r="X287" s="512"/>
    </row>
    <row r="288" spans="2:24" s="98" customFormat="1" ht="26.25" customHeight="1" x14ac:dyDescent="0.25">
      <c r="B288" s="392"/>
      <c r="C288" s="72">
        <v>2017</v>
      </c>
      <c r="D288" s="444" t="s">
        <v>238</v>
      </c>
      <c r="E288" s="445">
        <v>105</v>
      </c>
      <c r="F288" s="541">
        <v>9</v>
      </c>
      <c r="G288" s="446">
        <v>8.5714285714285715E-2</v>
      </c>
      <c r="H288" s="541">
        <v>6</v>
      </c>
      <c r="I288" s="446">
        <v>5.7142857142857141E-2</v>
      </c>
      <c r="J288" s="541">
        <v>17</v>
      </c>
      <c r="K288" s="446">
        <v>0.16190476190476191</v>
      </c>
      <c r="L288" s="541">
        <v>38</v>
      </c>
      <c r="M288" s="446">
        <v>0.3619047619047619</v>
      </c>
      <c r="N288" s="541">
        <v>11</v>
      </c>
      <c r="O288" s="446">
        <v>0.10476190476190476</v>
      </c>
      <c r="P288" s="541">
        <v>8</v>
      </c>
      <c r="Q288" s="446">
        <v>7.6190476190476197E-2</v>
      </c>
      <c r="R288" s="541">
        <v>10</v>
      </c>
      <c r="S288" s="446">
        <v>9.5238095238095233E-2</v>
      </c>
      <c r="T288" s="541">
        <v>6</v>
      </c>
      <c r="U288" s="446">
        <v>5.7142857142857141E-2</v>
      </c>
      <c r="V288" s="446">
        <v>5.6879739978331526E-2</v>
      </c>
      <c r="X288" s="512"/>
    </row>
    <row r="289" spans="2:24" s="98" customFormat="1" x14ac:dyDescent="0.25">
      <c r="B289" s="392"/>
      <c r="C289" s="72"/>
      <c r="D289" s="444" t="s">
        <v>73</v>
      </c>
      <c r="E289" s="445">
        <v>41</v>
      </c>
      <c r="F289" s="541">
        <v>6</v>
      </c>
      <c r="G289" s="446">
        <v>0.14634146341463414</v>
      </c>
      <c r="H289" s="541">
        <v>2</v>
      </c>
      <c r="I289" s="446">
        <v>4.878048780487805E-2</v>
      </c>
      <c r="J289" s="541">
        <v>11</v>
      </c>
      <c r="K289" s="446">
        <v>0.26829268292682928</v>
      </c>
      <c r="L289" s="541">
        <v>12</v>
      </c>
      <c r="M289" s="446">
        <v>0.29268292682926828</v>
      </c>
      <c r="N289" s="541">
        <v>2</v>
      </c>
      <c r="O289" s="446">
        <v>4.878048780487805E-2</v>
      </c>
      <c r="P289" s="541">
        <v>1</v>
      </c>
      <c r="Q289" s="446">
        <v>2.4390243902439025E-2</v>
      </c>
      <c r="R289" s="541">
        <v>1</v>
      </c>
      <c r="S289" s="446">
        <v>2.4390243902439025E-2</v>
      </c>
      <c r="T289" s="541">
        <v>6</v>
      </c>
      <c r="U289" s="446">
        <v>0.14634146341463414</v>
      </c>
      <c r="V289" s="446">
        <v>2.3809523809523808E-2</v>
      </c>
      <c r="X289" s="512"/>
    </row>
    <row r="290" spans="2:24" s="98" customFormat="1" x14ac:dyDescent="0.25">
      <c r="B290" s="392"/>
      <c r="C290" s="72"/>
      <c r="D290" s="444" t="s">
        <v>234</v>
      </c>
      <c r="E290" s="445">
        <v>49</v>
      </c>
      <c r="F290" s="541">
        <v>8</v>
      </c>
      <c r="G290" s="446">
        <v>0.16326530612244897</v>
      </c>
      <c r="H290" s="541">
        <v>2</v>
      </c>
      <c r="I290" s="446">
        <v>4.0816326530612242E-2</v>
      </c>
      <c r="J290" s="541">
        <v>6</v>
      </c>
      <c r="K290" s="446">
        <v>0.12244897959183673</v>
      </c>
      <c r="L290" s="541">
        <v>23</v>
      </c>
      <c r="M290" s="446">
        <v>0.46938775510204084</v>
      </c>
      <c r="N290" s="541">
        <v>1</v>
      </c>
      <c r="O290" s="446">
        <v>2.0408163265306121E-2</v>
      </c>
      <c r="P290" s="541">
        <v>5</v>
      </c>
      <c r="Q290" s="446">
        <v>0.10204081632653061</v>
      </c>
      <c r="R290" s="541">
        <v>2</v>
      </c>
      <c r="S290" s="446">
        <v>4.0816326530612242E-2</v>
      </c>
      <c r="T290" s="541">
        <v>2</v>
      </c>
      <c r="U290" s="446">
        <v>4.0816326530612242E-2</v>
      </c>
      <c r="V290" s="446">
        <v>3.0798240100565682E-2</v>
      </c>
      <c r="X290" s="512"/>
    </row>
    <row r="291" spans="2:24" s="98" customFormat="1" x14ac:dyDescent="0.25">
      <c r="B291" s="392"/>
      <c r="C291" s="72"/>
      <c r="D291" s="444" t="s">
        <v>235</v>
      </c>
      <c r="E291" s="445">
        <v>50</v>
      </c>
      <c r="F291" s="541">
        <v>8</v>
      </c>
      <c r="G291" s="446">
        <v>0.16</v>
      </c>
      <c r="H291" s="541">
        <v>2</v>
      </c>
      <c r="I291" s="446">
        <v>0.04</v>
      </c>
      <c r="J291" s="541">
        <v>15</v>
      </c>
      <c r="K291" s="446">
        <v>0.3</v>
      </c>
      <c r="L291" s="541">
        <v>18</v>
      </c>
      <c r="M291" s="446">
        <v>0.36</v>
      </c>
      <c r="N291" s="541">
        <v>5</v>
      </c>
      <c r="O291" s="446">
        <v>0.1</v>
      </c>
      <c r="P291" s="541">
        <v>0</v>
      </c>
      <c r="Q291" s="446">
        <v>0</v>
      </c>
      <c r="R291" s="541">
        <v>1</v>
      </c>
      <c r="S291" s="446">
        <v>0.02</v>
      </c>
      <c r="T291" s="541">
        <v>1</v>
      </c>
      <c r="U291" s="446">
        <v>0.02</v>
      </c>
      <c r="V291" s="446">
        <v>3.2299741602067181E-2</v>
      </c>
      <c r="X291" s="512"/>
    </row>
    <row r="292" spans="2:24" s="98" customFormat="1" ht="23.4" customHeight="1" x14ac:dyDescent="0.25">
      <c r="B292" s="392"/>
      <c r="C292" s="481">
        <v>2018</v>
      </c>
      <c r="D292" s="482" t="s">
        <v>25</v>
      </c>
      <c r="E292" s="483">
        <v>38</v>
      </c>
      <c r="F292" s="484">
        <v>4</v>
      </c>
      <c r="G292" s="485">
        <v>0.10526315789473684</v>
      </c>
      <c r="H292" s="484">
        <v>1</v>
      </c>
      <c r="I292" s="485">
        <v>2.6315789473684209E-2</v>
      </c>
      <c r="J292" s="484">
        <v>8</v>
      </c>
      <c r="K292" s="485">
        <v>0.21052631578947367</v>
      </c>
      <c r="L292" s="484">
        <v>22</v>
      </c>
      <c r="M292" s="485">
        <v>0.57894736842105265</v>
      </c>
      <c r="N292" s="484">
        <v>0</v>
      </c>
      <c r="O292" s="572" t="s">
        <v>107</v>
      </c>
      <c r="P292" s="484">
        <v>1</v>
      </c>
      <c r="Q292" s="485">
        <v>2.6315789473684209E-2</v>
      </c>
      <c r="R292" s="484">
        <v>2</v>
      </c>
      <c r="S292" s="485">
        <v>5.2631578947368418E-2</v>
      </c>
      <c r="T292" s="484">
        <v>0</v>
      </c>
      <c r="U292" s="572" t="s">
        <v>107</v>
      </c>
      <c r="V292" s="485">
        <v>2.5401069518716578E-2</v>
      </c>
      <c r="W292" s="550"/>
      <c r="X292" s="512"/>
    </row>
    <row r="293" spans="2:24" ht="26.25" customHeight="1" x14ac:dyDescent="0.25">
      <c r="B293" s="75" t="s">
        <v>245</v>
      </c>
      <c r="C293" s="72">
        <v>2013</v>
      </c>
      <c r="D293" s="72"/>
      <c r="E293" s="507">
        <v>19</v>
      </c>
      <c r="F293" s="541">
        <v>4</v>
      </c>
      <c r="G293" s="446">
        <v>0.21052631578947367</v>
      </c>
      <c r="H293" s="541">
        <v>2</v>
      </c>
      <c r="I293" s="446">
        <v>0.10526315789473684</v>
      </c>
      <c r="J293" s="541">
        <v>1</v>
      </c>
      <c r="K293" s="446">
        <v>5.2631578947368418E-2</v>
      </c>
      <c r="L293" s="541">
        <v>9</v>
      </c>
      <c r="M293" s="446">
        <v>0.47368421052631576</v>
      </c>
      <c r="N293" s="541" t="s">
        <v>107</v>
      </c>
      <c r="O293" s="541" t="s">
        <v>107</v>
      </c>
      <c r="P293" s="541">
        <v>0</v>
      </c>
      <c r="Q293" s="541">
        <v>0</v>
      </c>
      <c r="R293" s="541">
        <v>3</v>
      </c>
      <c r="S293" s="446">
        <v>0.15789473684210525</v>
      </c>
      <c r="T293" s="541">
        <v>0</v>
      </c>
      <c r="U293" s="541">
        <v>0</v>
      </c>
      <c r="V293" s="522">
        <v>2.3720349563046191E-2</v>
      </c>
      <c r="X293" s="503"/>
    </row>
    <row r="294" spans="2:24" x14ac:dyDescent="0.25">
      <c r="B294" s="58"/>
      <c r="C294" s="72">
        <v>2014</v>
      </c>
      <c r="D294" s="72"/>
      <c r="E294" s="507">
        <v>12</v>
      </c>
      <c r="F294" s="541">
        <v>3</v>
      </c>
      <c r="G294" s="446">
        <v>0.25</v>
      </c>
      <c r="H294" s="541">
        <v>1</v>
      </c>
      <c r="I294" s="446">
        <v>8.3333333333333329E-2</v>
      </c>
      <c r="J294" s="541">
        <v>3</v>
      </c>
      <c r="K294" s="446">
        <v>0.25</v>
      </c>
      <c r="L294" s="541">
        <v>3</v>
      </c>
      <c r="M294" s="446">
        <v>0.25</v>
      </c>
      <c r="N294" s="541" t="s">
        <v>107</v>
      </c>
      <c r="O294" s="541" t="s">
        <v>107</v>
      </c>
      <c r="P294" s="541">
        <v>1</v>
      </c>
      <c r="Q294" s="446">
        <v>8.3333333333333329E-2</v>
      </c>
      <c r="R294" s="541">
        <v>0</v>
      </c>
      <c r="S294" s="541">
        <v>0</v>
      </c>
      <c r="T294" s="541">
        <v>1</v>
      </c>
      <c r="U294" s="446">
        <v>8.3333333333333329E-2</v>
      </c>
      <c r="V294" s="522">
        <v>8.8823094004441151E-3</v>
      </c>
      <c r="X294" s="503"/>
    </row>
    <row r="295" spans="2:24" x14ac:dyDescent="0.25">
      <c r="B295" s="58"/>
      <c r="C295" s="72">
        <v>2015</v>
      </c>
      <c r="D295" s="72"/>
      <c r="E295" s="507">
        <v>12</v>
      </c>
      <c r="F295" s="541">
        <v>1</v>
      </c>
      <c r="G295" s="446">
        <v>8.3333333333333329E-2</v>
      </c>
      <c r="H295" s="541">
        <v>4</v>
      </c>
      <c r="I295" s="446">
        <v>0.33333333333333331</v>
      </c>
      <c r="J295" s="541">
        <v>3</v>
      </c>
      <c r="K295" s="446">
        <v>0.25</v>
      </c>
      <c r="L295" s="541">
        <v>1</v>
      </c>
      <c r="M295" s="446">
        <v>8.3333333333333329E-2</v>
      </c>
      <c r="N295" s="541" t="s">
        <v>107</v>
      </c>
      <c r="O295" s="541" t="s">
        <v>107</v>
      </c>
      <c r="P295" s="541">
        <v>3</v>
      </c>
      <c r="Q295" s="446">
        <v>0.25</v>
      </c>
      <c r="R295" s="541">
        <v>0</v>
      </c>
      <c r="S295" s="541">
        <v>0</v>
      </c>
      <c r="T295" s="541">
        <v>0</v>
      </c>
      <c r="U295" s="541">
        <v>0</v>
      </c>
      <c r="V295" s="522">
        <v>5.597014925373134E-3</v>
      </c>
      <c r="X295" s="503"/>
    </row>
    <row r="296" spans="2:24" ht="15.6" x14ac:dyDescent="0.25">
      <c r="B296" s="58"/>
      <c r="C296" s="555" t="s">
        <v>233</v>
      </c>
      <c r="D296" s="556"/>
      <c r="E296" s="569">
        <v>19</v>
      </c>
      <c r="F296" s="558" t="s">
        <v>249</v>
      </c>
      <c r="G296" s="558" t="s">
        <v>249</v>
      </c>
      <c r="H296" s="558" t="s">
        <v>249</v>
      </c>
      <c r="I296" s="558" t="s">
        <v>249</v>
      </c>
      <c r="J296" s="558" t="s">
        <v>249</v>
      </c>
      <c r="K296" s="558" t="s">
        <v>249</v>
      </c>
      <c r="L296" s="558" t="s">
        <v>249</v>
      </c>
      <c r="M296" s="558" t="s">
        <v>249</v>
      </c>
      <c r="N296" s="558" t="s">
        <v>249</v>
      </c>
      <c r="O296" s="558" t="s">
        <v>249</v>
      </c>
      <c r="P296" s="558" t="s">
        <v>249</v>
      </c>
      <c r="Q296" s="558" t="s">
        <v>249</v>
      </c>
      <c r="R296" s="558" t="s">
        <v>249</v>
      </c>
      <c r="S296" s="558" t="s">
        <v>249</v>
      </c>
      <c r="T296" s="558" t="s">
        <v>249</v>
      </c>
      <c r="U296" s="558" t="s">
        <v>249</v>
      </c>
      <c r="V296" s="559">
        <v>7.2713356295445852E-3</v>
      </c>
      <c r="X296" s="503"/>
    </row>
    <row r="297" spans="2:24" x14ac:dyDescent="0.25">
      <c r="B297" s="58"/>
      <c r="C297" s="561" t="s">
        <v>282</v>
      </c>
      <c r="D297" s="562"/>
      <c r="E297" s="570">
        <v>11</v>
      </c>
      <c r="F297" s="564">
        <v>1</v>
      </c>
      <c r="G297" s="571">
        <v>9.0909090909090912E-2</v>
      </c>
      <c r="H297" s="564">
        <v>2</v>
      </c>
      <c r="I297" s="571">
        <v>0.18181818181818182</v>
      </c>
      <c r="J297" s="564">
        <v>2</v>
      </c>
      <c r="K297" s="571">
        <v>0.18181818181818182</v>
      </c>
      <c r="L297" s="564">
        <v>3</v>
      </c>
      <c r="M297" s="571">
        <v>0.27272727272727271</v>
      </c>
      <c r="N297" s="564">
        <v>1</v>
      </c>
      <c r="O297" s="571">
        <v>9.0909090909090912E-2</v>
      </c>
      <c r="P297" s="564">
        <v>1</v>
      </c>
      <c r="Q297" s="571">
        <v>9.0909090909090912E-2</v>
      </c>
      <c r="R297" s="564">
        <v>1</v>
      </c>
      <c r="S297" s="571">
        <v>9.0909090909090912E-2</v>
      </c>
      <c r="T297" s="564">
        <v>0</v>
      </c>
      <c r="U297" s="564">
        <v>0</v>
      </c>
      <c r="V297" s="565">
        <v>6.7775723967960569E-3</v>
      </c>
      <c r="X297" s="503"/>
    </row>
    <row r="298" spans="2:24" ht="26.25" customHeight="1" x14ac:dyDescent="0.25">
      <c r="B298" s="58"/>
      <c r="C298" s="72">
        <v>2014</v>
      </c>
      <c r="D298" s="472" t="s">
        <v>7</v>
      </c>
      <c r="E298" s="507">
        <v>5</v>
      </c>
      <c r="F298" s="541">
        <v>1</v>
      </c>
      <c r="G298" s="446">
        <v>0.2</v>
      </c>
      <c r="H298" s="541">
        <v>0</v>
      </c>
      <c r="I298" s="541">
        <v>0</v>
      </c>
      <c r="J298" s="541">
        <v>1</v>
      </c>
      <c r="K298" s="446">
        <v>0.2</v>
      </c>
      <c r="L298" s="541">
        <v>2</v>
      </c>
      <c r="M298" s="446">
        <v>0.4</v>
      </c>
      <c r="N298" s="541" t="s">
        <v>107</v>
      </c>
      <c r="O298" s="541" t="s">
        <v>107</v>
      </c>
      <c r="P298" s="541">
        <v>0</v>
      </c>
      <c r="Q298" s="541">
        <v>0</v>
      </c>
      <c r="R298" s="541">
        <v>0</v>
      </c>
      <c r="S298" s="541">
        <v>0</v>
      </c>
      <c r="T298" s="541">
        <v>1</v>
      </c>
      <c r="U298" s="446">
        <v>0.2</v>
      </c>
      <c r="V298" s="522">
        <v>1.65016501650165E-2</v>
      </c>
      <c r="X298" s="503"/>
    </row>
    <row r="299" spans="2:24" x14ac:dyDescent="0.25">
      <c r="B299" s="58"/>
      <c r="D299" s="472" t="s">
        <v>4</v>
      </c>
      <c r="E299" s="507">
        <v>2</v>
      </c>
      <c r="F299" s="541">
        <v>1</v>
      </c>
      <c r="G299" s="446">
        <v>0.5</v>
      </c>
      <c r="H299" s="541">
        <v>0</v>
      </c>
      <c r="I299" s="541">
        <v>0</v>
      </c>
      <c r="J299" s="541">
        <v>1</v>
      </c>
      <c r="K299" s="446">
        <v>0.5</v>
      </c>
      <c r="L299" s="541">
        <v>0</v>
      </c>
      <c r="M299" s="541">
        <v>0</v>
      </c>
      <c r="N299" s="541" t="s">
        <v>107</v>
      </c>
      <c r="O299" s="541" t="s">
        <v>107</v>
      </c>
      <c r="P299" s="541">
        <v>0</v>
      </c>
      <c r="Q299" s="541">
        <v>0</v>
      </c>
      <c r="R299" s="541">
        <v>0</v>
      </c>
      <c r="S299" s="541">
        <v>0</v>
      </c>
      <c r="T299" s="541">
        <v>0</v>
      </c>
      <c r="U299" s="541">
        <v>0</v>
      </c>
      <c r="V299" s="522">
        <v>6.269592476489028E-3</v>
      </c>
      <c r="X299" s="503"/>
    </row>
    <row r="300" spans="2:24" x14ac:dyDescent="0.25">
      <c r="B300" s="58"/>
      <c r="D300" s="472" t="s">
        <v>5</v>
      </c>
      <c r="E300" s="507">
        <v>2</v>
      </c>
      <c r="F300" s="541">
        <v>0</v>
      </c>
      <c r="G300" s="541">
        <v>0</v>
      </c>
      <c r="H300" s="541">
        <v>1</v>
      </c>
      <c r="I300" s="446">
        <v>0.5</v>
      </c>
      <c r="J300" s="541">
        <v>0</v>
      </c>
      <c r="K300" s="541">
        <v>0</v>
      </c>
      <c r="L300" s="541">
        <v>0</v>
      </c>
      <c r="M300" s="541">
        <v>0</v>
      </c>
      <c r="N300" s="541" t="s">
        <v>107</v>
      </c>
      <c r="O300" s="541" t="s">
        <v>107</v>
      </c>
      <c r="P300" s="541">
        <v>1</v>
      </c>
      <c r="Q300" s="446">
        <v>0.5</v>
      </c>
      <c r="R300" s="541">
        <v>0</v>
      </c>
      <c r="S300" s="541">
        <v>0</v>
      </c>
      <c r="T300" s="541">
        <v>0</v>
      </c>
      <c r="U300" s="541">
        <v>0</v>
      </c>
      <c r="V300" s="522">
        <v>5.5248618784530376E-3</v>
      </c>
      <c r="X300" s="503"/>
    </row>
    <row r="301" spans="2:24" x14ac:dyDescent="0.25">
      <c r="B301" s="58"/>
      <c r="D301" s="472" t="s">
        <v>6</v>
      </c>
      <c r="E301" s="507">
        <v>3</v>
      </c>
      <c r="F301" s="541">
        <v>1</v>
      </c>
      <c r="G301" s="446">
        <v>0.33333333333333331</v>
      </c>
      <c r="H301" s="541">
        <v>0</v>
      </c>
      <c r="I301" s="541">
        <v>0</v>
      </c>
      <c r="J301" s="541">
        <v>1</v>
      </c>
      <c r="K301" s="446">
        <v>0.33333333333333331</v>
      </c>
      <c r="L301" s="541">
        <v>1</v>
      </c>
      <c r="M301" s="446">
        <v>0.33333333333333331</v>
      </c>
      <c r="N301" s="541" t="s">
        <v>107</v>
      </c>
      <c r="O301" s="541" t="s">
        <v>107</v>
      </c>
      <c r="P301" s="541">
        <v>0</v>
      </c>
      <c r="Q301" s="541">
        <v>0</v>
      </c>
      <c r="R301" s="541">
        <v>0</v>
      </c>
      <c r="S301" s="541">
        <v>0</v>
      </c>
      <c r="T301" s="541">
        <v>0</v>
      </c>
      <c r="U301" s="541">
        <v>0</v>
      </c>
      <c r="V301" s="522">
        <v>8.1743869209809257E-3</v>
      </c>
      <c r="X301" s="503"/>
    </row>
    <row r="302" spans="2:24" ht="26.25" customHeight="1" x14ac:dyDescent="0.25">
      <c r="B302" s="58"/>
      <c r="C302" s="405">
        <v>2015</v>
      </c>
      <c r="D302" s="444" t="s">
        <v>25</v>
      </c>
      <c r="E302" s="507">
        <v>5</v>
      </c>
      <c r="F302" s="541">
        <v>0</v>
      </c>
      <c r="G302" s="541">
        <v>0</v>
      </c>
      <c r="H302" s="541">
        <v>2</v>
      </c>
      <c r="I302" s="446">
        <v>0.4</v>
      </c>
      <c r="J302" s="541">
        <v>0</v>
      </c>
      <c r="K302" s="541">
        <v>0</v>
      </c>
      <c r="L302" s="541">
        <v>0</v>
      </c>
      <c r="M302" s="541">
        <v>0</v>
      </c>
      <c r="N302" s="541" t="s">
        <v>107</v>
      </c>
      <c r="O302" s="541" t="s">
        <v>107</v>
      </c>
      <c r="P302" s="541">
        <v>3</v>
      </c>
      <c r="Q302" s="446">
        <v>0.6</v>
      </c>
      <c r="R302" s="541">
        <v>0</v>
      </c>
      <c r="S302" s="541">
        <v>0</v>
      </c>
      <c r="T302" s="541">
        <v>0</v>
      </c>
      <c r="U302" s="541">
        <v>0</v>
      </c>
      <c r="V302" s="522">
        <v>1.1235955056179777E-2</v>
      </c>
      <c r="X302" s="503"/>
    </row>
    <row r="303" spans="2:24" x14ac:dyDescent="0.25">
      <c r="B303" s="58"/>
      <c r="D303" s="444" t="s">
        <v>73</v>
      </c>
      <c r="E303" s="507">
        <v>1</v>
      </c>
      <c r="F303" s="541">
        <v>1</v>
      </c>
      <c r="G303" s="446">
        <v>1</v>
      </c>
      <c r="H303" s="541">
        <v>0</v>
      </c>
      <c r="I303" s="541">
        <v>0</v>
      </c>
      <c r="J303" s="541">
        <v>0</v>
      </c>
      <c r="K303" s="541">
        <v>0</v>
      </c>
      <c r="L303" s="541">
        <v>0</v>
      </c>
      <c r="M303" s="541">
        <v>0</v>
      </c>
      <c r="N303" s="541" t="s">
        <v>107</v>
      </c>
      <c r="O303" s="541" t="s">
        <v>107</v>
      </c>
      <c r="P303" s="541">
        <v>0</v>
      </c>
      <c r="Q303" s="541">
        <v>0</v>
      </c>
      <c r="R303" s="541">
        <v>0</v>
      </c>
      <c r="S303" s="541">
        <v>0</v>
      </c>
      <c r="T303" s="541">
        <v>0</v>
      </c>
      <c r="U303" s="541">
        <v>0</v>
      </c>
      <c r="V303" s="525">
        <v>1.8281535648994515E-3</v>
      </c>
      <c r="X303" s="503"/>
    </row>
    <row r="304" spans="2:24" x14ac:dyDescent="0.25">
      <c r="B304" s="58"/>
      <c r="D304" s="444" t="s">
        <v>234</v>
      </c>
      <c r="E304" s="507">
        <v>5</v>
      </c>
      <c r="F304" s="541">
        <v>0</v>
      </c>
      <c r="G304" s="541">
        <v>0</v>
      </c>
      <c r="H304" s="541">
        <v>1</v>
      </c>
      <c r="I304" s="446">
        <v>0.2</v>
      </c>
      <c r="J304" s="541">
        <v>3</v>
      </c>
      <c r="K304" s="446">
        <v>0.6</v>
      </c>
      <c r="L304" s="541">
        <v>1</v>
      </c>
      <c r="M304" s="446">
        <v>0.2</v>
      </c>
      <c r="N304" s="541" t="s">
        <v>107</v>
      </c>
      <c r="O304" s="541" t="s">
        <v>107</v>
      </c>
      <c r="P304" s="541">
        <v>0</v>
      </c>
      <c r="Q304" s="541">
        <v>0</v>
      </c>
      <c r="R304" s="541">
        <v>0</v>
      </c>
      <c r="S304" s="541">
        <v>0</v>
      </c>
      <c r="T304" s="541">
        <v>0</v>
      </c>
      <c r="U304" s="541">
        <v>0</v>
      </c>
      <c r="V304" s="522">
        <v>9.0909090909090905E-3</v>
      </c>
      <c r="X304" s="503"/>
    </row>
    <row r="305" spans="2:24" x14ac:dyDescent="0.25">
      <c r="B305" s="58"/>
      <c r="D305" s="444" t="s">
        <v>235</v>
      </c>
      <c r="E305" s="507">
        <v>1</v>
      </c>
      <c r="F305" s="541">
        <v>0</v>
      </c>
      <c r="G305" s="541">
        <v>0</v>
      </c>
      <c r="H305" s="541">
        <v>1</v>
      </c>
      <c r="I305" s="446">
        <v>1</v>
      </c>
      <c r="J305" s="541">
        <v>0</v>
      </c>
      <c r="K305" s="541">
        <v>0</v>
      </c>
      <c r="L305" s="541">
        <v>0</v>
      </c>
      <c r="M305" s="541">
        <v>0</v>
      </c>
      <c r="N305" s="541" t="s">
        <v>107</v>
      </c>
      <c r="O305" s="541" t="s">
        <v>107</v>
      </c>
      <c r="P305" s="541">
        <v>0</v>
      </c>
      <c r="Q305" s="541">
        <v>0</v>
      </c>
      <c r="R305" s="541">
        <v>0</v>
      </c>
      <c r="S305" s="541">
        <v>0</v>
      </c>
      <c r="T305" s="541">
        <v>0</v>
      </c>
      <c r="U305" s="541">
        <v>0</v>
      </c>
      <c r="V305" s="525">
        <v>1.6611295681063123E-3</v>
      </c>
      <c r="X305" s="503"/>
    </row>
    <row r="306" spans="2:24" ht="26.25" customHeight="1" x14ac:dyDescent="0.25">
      <c r="B306" s="58"/>
      <c r="C306" s="405">
        <v>2016</v>
      </c>
      <c r="D306" s="444" t="s">
        <v>25</v>
      </c>
      <c r="E306" s="507">
        <v>5</v>
      </c>
      <c r="F306" s="542">
        <v>0</v>
      </c>
      <c r="G306" s="542">
        <v>0</v>
      </c>
      <c r="H306" s="542">
        <v>2</v>
      </c>
      <c r="I306" s="508">
        <v>0.4</v>
      </c>
      <c r="J306" s="542">
        <v>1</v>
      </c>
      <c r="K306" s="508">
        <v>0.2</v>
      </c>
      <c r="L306" s="542">
        <v>0</v>
      </c>
      <c r="M306" s="542">
        <v>0</v>
      </c>
      <c r="N306" s="541" t="s">
        <v>107</v>
      </c>
      <c r="O306" s="541" t="s">
        <v>107</v>
      </c>
      <c r="P306" s="542">
        <v>0</v>
      </c>
      <c r="Q306" s="542">
        <v>0</v>
      </c>
      <c r="R306" s="542">
        <v>2</v>
      </c>
      <c r="S306" s="508">
        <v>0.4</v>
      </c>
      <c r="T306" s="542">
        <v>0</v>
      </c>
      <c r="U306" s="542">
        <v>0</v>
      </c>
      <c r="V306" s="522">
        <v>8.1168831168831161E-3</v>
      </c>
      <c r="X306" s="503"/>
    </row>
    <row r="307" spans="2:24" s="98" customFormat="1" ht="12.75" customHeight="1" x14ac:dyDescent="0.25">
      <c r="B307" s="454"/>
      <c r="D307" s="444" t="s">
        <v>73</v>
      </c>
      <c r="E307" s="507">
        <v>6</v>
      </c>
      <c r="F307" s="542">
        <v>1</v>
      </c>
      <c r="G307" s="508">
        <v>0.16666666666666666</v>
      </c>
      <c r="H307" s="542">
        <v>3</v>
      </c>
      <c r="I307" s="508">
        <v>0.5</v>
      </c>
      <c r="J307" s="542">
        <v>1</v>
      </c>
      <c r="K307" s="508">
        <v>0.16666666666666666</v>
      </c>
      <c r="L307" s="542">
        <v>0</v>
      </c>
      <c r="M307" s="542">
        <v>0</v>
      </c>
      <c r="N307" s="541" t="s">
        <v>107</v>
      </c>
      <c r="O307" s="541" t="s">
        <v>107</v>
      </c>
      <c r="P307" s="542">
        <v>0</v>
      </c>
      <c r="Q307" s="542">
        <v>0</v>
      </c>
      <c r="R307" s="542">
        <v>1</v>
      </c>
      <c r="S307" s="508">
        <v>0.16666666666666666</v>
      </c>
      <c r="T307" s="542">
        <v>0</v>
      </c>
      <c r="U307" s="542">
        <v>0</v>
      </c>
      <c r="V307" s="522">
        <v>8.3102493074792248E-3</v>
      </c>
      <c r="X307" s="512"/>
    </row>
    <row r="308" spans="2:24" s="98" customFormat="1" ht="12.75" customHeight="1" x14ac:dyDescent="0.25">
      <c r="B308" s="454"/>
      <c r="D308" s="444" t="s">
        <v>234</v>
      </c>
      <c r="E308" s="507">
        <v>2</v>
      </c>
      <c r="F308" s="542">
        <v>0</v>
      </c>
      <c r="G308" s="542">
        <v>0</v>
      </c>
      <c r="H308" s="542">
        <v>0</v>
      </c>
      <c r="I308" s="542">
        <v>0</v>
      </c>
      <c r="J308" s="542">
        <v>1</v>
      </c>
      <c r="K308" s="508">
        <v>0.5</v>
      </c>
      <c r="L308" s="542">
        <v>1</v>
      </c>
      <c r="M308" s="508">
        <v>0.5</v>
      </c>
      <c r="N308" s="542" t="s">
        <v>107</v>
      </c>
      <c r="O308" s="542" t="s">
        <v>107</v>
      </c>
      <c r="P308" s="542">
        <v>0</v>
      </c>
      <c r="Q308" s="542">
        <v>0</v>
      </c>
      <c r="R308" s="542">
        <v>0</v>
      </c>
      <c r="S308" s="542">
        <v>0</v>
      </c>
      <c r="T308" s="542">
        <v>0</v>
      </c>
      <c r="U308" s="542">
        <v>0</v>
      </c>
      <c r="V308" s="447">
        <v>2.6109660574412537E-3</v>
      </c>
      <c r="X308" s="512"/>
    </row>
    <row r="309" spans="2:24" s="98" customFormat="1" ht="15.6" customHeight="1" x14ac:dyDescent="0.25">
      <c r="B309" s="451" t="s">
        <v>236</v>
      </c>
      <c r="C309" s="474"/>
      <c r="D309" s="475" t="s">
        <v>237</v>
      </c>
      <c r="E309" s="476">
        <v>6</v>
      </c>
      <c r="F309" s="477" t="s">
        <v>249</v>
      </c>
      <c r="G309" s="477" t="s">
        <v>249</v>
      </c>
      <c r="H309" s="477" t="s">
        <v>249</v>
      </c>
      <c r="I309" s="477" t="s">
        <v>249</v>
      </c>
      <c r="J309" s="477" t="s">
        <v>249</v>
      </c>
      <c r="K309" s="477" t="s">
        <v>249</v>
      </c>
      <c r="L309" s="477" t="s">
        <v>249</v>
      </c>
      <c r="M309" s="477" t="s">
        <v>249</v>
      </c>
      <c r="N309" s="477" t="s">
        <v>249</v>
      </c>
      <c r="O309" s="477" t="s">
        <v>249</v>
      </c>
      <c r="P309" s="477" t="s">
        <v>249</v>
      </c>
      <c r="Q309" s="477" t="s">
        <v>249</v>
      </c>
      <c r="R309" s="477" t="s">
        <v>249</v>
      </c>
      <c r="S309" s="477" t="s">
        <v>249</v>
      </c>
      <c r="T309" s="477" t="s">
        <v>249</v>
      </c>
      <c r="U309" s="477" t="s">
        <v>249</v>
      </c>
      <c r="V309" s="478">
        <v>1.1787819253438114E-2</v>
      </c>
      <c r="X309" s="512"/>
    </row>
    <row r="310" spans="2:24" s="98" customFormat="1" ht="26.25" customHeight="1" x14ac:dyDescent="0.25">
      <c r="B310" s="392"/>
      <c r="C310" s="72">
        <v>2017</v>
      </c>
      <c r="D310" s="444" t="s">
        <v>238</v>
      </c>
      <c r="E310" s="445">
        <v>3</v>
      </c>
      <c r="F310" s="541">
        <v>0</v>
      </c>
      <c r="G310" s="541">
        <v>0</v>
      </c>
      <c r="H310" s="541">
        <v>0</v>
      </c>
      <c r="I310" s="541">
        <v>0</v>
      </c>
      <c r="J310" s="541">
        <v>0</v>
      </c>
      <c r="K310" s="541">
        <v>0</v>
      </c>
      <c r="L310" s="541">
        <v>2</v>
      </c>
      <c r="M310" s="446">
        <v>0.66666666666666663</v>
      </c>
      <c r="N310" s="541">
        <v>0</v>
      </c>
      <c r="O310" s="541">
        <v>0</v>
      </c>
      <c r="P310" s="541">
        <v>0</v>
      </c>
      <c r="Q310" s="541">
        <v>0</v>
      </c>
      <c r="R310" s="541">
        <v>1</v>
      </c>
      <c r="S310" s="446">
        <v>0.33333333333333331</v>
      </c>
      <c r="T310" s="541">
        <v>0</v>
      </c>
      <c r="U310" s="541">
        <v>0</v>
      </c>
      <c r="V310" s="446">
        <v>7.7922077922077922E-3</v>
      </c>
      <c r="X310" s="512"/>
    </row>
    <row r="311" spans="2:24" s="98" customFormat="1" x14ac:dyDescent="0.25">
      <c r="B311" s="392"/>
      <c r="C311" s="72"/>
      <c r="D311" s="444" t="s">
        <v>73</v>
      </c>
      <c r="E311" s="445">
        <v>1</v>
      </c>
      <c r="F311" s="541">
        <v>0</v>
      </c>
      <c r="G311" s="541">
        <v>0</v>
      </c>
      <c r="H311" s="541">
        <v>0</v>
      </c>
      <c r="I311" s="541">
        <v>0</v>
      </c>
      <c r="J311" s="541">
        <v>0</v>
      </c>
      <c r="K311" s="541">
        <v>0</v>
      </c>
      <c r="L311" s="541">
        <v>0</v>
      </c>
      <c r="M311" s="446" t="s">
        <v>107</v>
      </c>
      <c r="N311" s="541">
        <v>0</v>
      </c>
      <c r="O311" s="541">
        <v>0</v>
      </c>
      <c r="P311" s="541">
        <v>1</v>
      </c>
      <c r="Q311" s="446">
        <v>1</v>
      </c>
      <c r="R311" s="541">
        <v>0</v>
      </c>
      <c r="S311" s="446" t="s">
        <v>107</v>
      </c>
      <c r="T311" s="541">
        <v>0</v>
      </c>
      <c r="U311" s="541">
        <v>0</v>
      </c>
      <c r="V311" s="447">
        <v>2.8248587570621469E-3</v>
      </c>
      <c r="X311" s="512"/>
    </row>
    <row r="312" spans="2:24" s="98" customFormat="1" x14ac:dyDescent="0.25">
      <c r="B312" s="392"/>
      <c r="C312" s="72"/>
      <c r="D312" s="444" t="s">
        <v>234</v>
      </c>
      <c r="E312" s="445">
        <v>3</v>
      </c>
      <c r="F312" s="541">
        <v>1</v>
      </c>
      <c r="G312" s="552">
        <v>0.33333333333333331</v>
      </c>
      <c r="H312" s="541">
        <v>1</v>
      </c>
      <c r="I312" s="552">
        <v>0.33333333333333331</v>
      </c>
      <c r="J312" s="541">
        <v>0</v>
      </c>
      <c r="K312" s="541">
        <v>0</v>
      </c>
      <c r="L312" s="541">
        <v>1</v>
      </c>
      <c r="M312" s="446">
        <v>0.33333333333333331</v>
      </c>
      <c r="N312" s="541">
        <v>0</v>
      </c>
      <c r="O312" s="541">
        <v>0</v>
      </c>
      <c r="P312" s="541">
        <v>0</v>
      </c>
      <c r="Q312" s="541">
        <v>0</v>
      </c>
      <c r="R312" s="541">
        <v>0</v>
      </c>
      <c r="S312" s="541">
        <v>0</v>
      </c>
      <c r="T312" s="541">
        <v>0</v>
      </c>
      <c r="U312" s="541">
        <v>0</v>
      </c>
      <c r="V312" s="446">
        <v>6.7114093959731542E-3</v>
      </c>
      <c r="X312" s="512"/>
    </row>
    <row r="313" spans="2:24" s="98" customFormat="1" x14ac:dyDescent="0.25">
      <c r="B313" s="392"/>
      <c r="C313" s="72"/>
      <c r="D313" s="444" t="s">
        <v>235</v>
      </c>
      <c r="E313" s="445">
        <v>4</v>
      </c>
      <c r="F313" s="541">
        <v>0</v>
      </c>
      <c r="G313" s="541">
        <v>0</v>
      </c>
      <c r="H313" s="541">
        <v>1</v>
      </c>
      <c r="I313" s="552">
        <v>0.25</v>
      </c>
      <c r="J313" s="541">
        <v>2</v>
      </c>
      <c r="K313" s="552">
        <v>0.5</v>
      </c>
      <c r="L313" s="541">
        <v>0</v>
      </c>
      <c r="M313" s="541">
        <v>0</v>
      </c>
      <c r="N313" s="541">
        <v>1</v>
      </c>
      <c r="O313" s="552">
        <v>0.25</v>
      </c>
      <c r="P313" s="541">
        <v>0</v>
      </c>
      <c r="Q313" s="541">
        <v>0</v>
      </c>
      <c r="R313" s="541">
        <v>0</v>
      </c>
      <c r="S313" s="541">
        <v>0</v>
      </c>
      <c r="T313" s="541">
        <v>0</v>
      </c>
      <c r="U313" s="541">
        <v>0</v>
      </c>
      <c r="V313" s="446">
        <v>9.1533180778032037E-3</v>
      </c>
      <c r="X313" s="512"/>
    </row>
    <row r="314" spans="2:24" s="98" customFormat="1" ht="19.8" customHeight="1" x14ac:dyDescent="0.25">
      <c r="B314" s="392"/>
      <c r="C314" s="481">
        <v>2018</v>
      </c>
      <c r="D314" s="482" t="s">
        <v>25</v>
      </c>
      <c r="E314" s="483">
        <v>4</v>
      </c>
      <c r="F314" s="484">
        <v>3</v>
      </c>
      <c r="G314" s="553">
        <v>0.75</v>
      </c>
      <c r="H314" s="484">
        <v>0</v>
      </c>
      <c r="I314" s="484">
        <v>0</v>
      </c>
      <c r="J314" s="484">
        <v>1</v>
      </c>
      <c r="K314" s="553">
        <v>0.25</v>
      </c>
      <c r="L314" s="484">
        <v>0</v>
      </c>
      <c r="M314" s="484">
        <v>0</v>
      </c>
      <c r="N314" s="484">
        <v>0</v>
      </c>
      <c r="O314" s="484">
        <v>0</v>
      </c>
      <c r="P314" s="484">
        <v>0</v>
      </c>
      <c r="Q314" s="484">
        <v>0</v>
      </c>
      <c r="R314" s="484">
        <v>0</v>
      </c>
      <c r="S314" s="484">
        <v>0</v>
      </c>
      <c r="T314" s="484">
        <v>0</v>
      </c>
      <c r="U314" s="484">
        <v>0</v>
      </c>
      <c r="V314" s="485">
        <v>8.2644628099173556E-3</v>
      </c>
      <c r="X314" s="512"/>
    </row>
    <row r="315" spans="2:24" ht="26.25" customHeight="1" x14ac:dyDescent="0.25">
      <c r="B315" s="75" t="s">
        <v>246</v>
      </c>
      <c r="C315" s="72">
        <v>2013</v>
      </c>
      <c r="D315" s="72"/>
      <c r="E315" s="507">
        <v>0</v>
      </c>
      <c r="F315" s="541">
        <v>0</v>
      </c>
      <c r="G315" s="541">
        <v>0</v>
      </c>
      <c r="H315" s="541">
        <v>0</v>
      </c>
      <c r="I315" s="541">
        <v>0</v>
      </c>
      <c r="J315" s="541">
        <v>0</v>
      </c>
      <c r="K315" s="541">
        <v>0</v>
      </c>
      <c r="L315" s="541">
        <v>0</v>
      </c>
      <c r="M315" s="541">
        <v>0</v>
      </c>
      <c r="N315" s="541">
        <v>0</v>
      </c>
      <c r="O315" s="541">
        <v>0</v>
      </c>
      <c r="P315" s="541">
        <v>0</v>
      </c>
      <c r="Q315" s="541">
        <v>0</v>
      </c>
      <c r="R315" s="541">
        <v>0</v>
      </c>
      <c r="S315" s="541">
        <v>0</v>
      </c>
      <c r="T315" s="541">
        <v>0</v>
      </c>
      <c r="U315" s="541">
        <v>0</v>
      </c>
      <c r="V315" s="522" t="s">
        <v>107</v>
      </c>
      <c r="X315" s="515"/>
    </row>
    <row r="316" spans="2:24" x14ac:dyDescent="0.25">
      <c r="B316" s="75"/>
      <c r="C316" s="72">
        <v>2014</v>
      </c>
      <c r="D316" s="72"/>
      <c r="E316" s="507">
        <v>0</v>
      </c>
      <c r="F316" s="541">
        <v>0</v>
      </c>
      <c r="G316" s="541">
        <v>0</v>
      </c>
      <c r="H316" s="541">
        <v>0</v>
      </c>
      <c r="I316" s="541">
        <v>0</v>
      </c>
      <c r="J316" s="541">
        <v>0</v>
      </c>
      <c r="K316" s="541">
        <v>0</v>
      </c>
      <c r="L316" s="541">
        <v>0</v>
      </c>
      <c r="M316" s="541">
        <v>0</v>
      </c>
      <c r="N316" s="541">
        <v>0</v>
      </c>
      <c r="O316" s="541">
        <v>0</v>
      </c>
      <c r="P316" s="541">
        <v>0</v>
      </c>
      <c r="Q316" s="541">
        <v>0</v>
      </c>
      <c r="R316" s="541">
        <v>0</v>
      </c>
      <c r="S316" s="541">
        <v>0</v>
      </c>
      <c r="T316" s="541">
        <v>0</v>
      </c>
      <c r="U316" s="541">
        <v>0</v>
      </c>
      <c r="V316" s="522" t="s">
        <v>107</v>
      </c>
      <c r="X316" s="515"/>
    </row>
    <row r="317" spans="2:24" x14ac:dyDescent="0.25">
      <c r="B317" s="75"/>
      <c r="C317" s="72">
        <v>2015</v>
      </c>
      <c r="D317" s="72"/>
      <c r="E317" s="507">
        <v>2</v>
      </c>
      <c r="F317" s="541">
        <v>1</v>
      </c>
      <c r="G317" s="446">
        <v>0.5</v>
      </c>
      <c r="H317" s="541">
        <v>0</v>
      </c>
      <c r="I317" s="541">
        <v>0</v>
      </c>
      <c r="J317" s="541">
        <v>0</v>
      </c>
      <c r="K317" s="541">
        <v>0</v>
      </c>
      <c r="L317" s="541">
        <v>1</v>
      </c>
      <c r="M317" s="446">
        <v>0.5</v>
      </c>
      <c r="N317" s="541" t="s">
        <v>107</v>
      </c>
      <c r="O317" s="541" t="s">
        <v>107</v>
      </c>
      <c r="P317" s="541" t="s">
        <v>107</v>
      </c>
      <c r="Q317" s="541" t="s">
        <v>107</v>
      </c>
      <c r="R317" s="541" t="s">
        <v>107</v>
      </c>
      <c r="S317" s="541" t="s">
        <v>107</v>
      </c>
      <c r="T317" s="541" t="s">
        <v>107</v>
      </c>
      <c r="U317" s="541" t="s">
        <v>107</v>
      </c>
      <c r="V317" s="431">
        <v>0.5</v>
      </c>
      <c r="X317" s="515"/>
    </row>
    <row r="318" spans="2:24" ht="18" customHeight="1" x14ac:dyDescent="0.25">
      <c r="B318" s="75"/>
      <c r="C318" s="555" t="s">
        <v>233</v>
      </c>
      <c r="D318" s="556"/>
      <c r="E318" s="569">
        <v>1</v>
      </c>
      <c r="F318" s="558" t="s">
        <v>249</v>
      </c>
      <c r="G318" s="558" t="s">
        <v>249</v>
      </c>
      <c r="H318" s="558" t="s">
        <v>249</v>
      </c>
      <c r="I318" s="558" t="s">
        <v>249</v>
      </c>
      <c r="J318" s="558" t="s">
        <v>249</v>
      </c>
      <c r="K318" s="558" t="s">
        <v>249</v>
      </c>
      <c r="L318" s="558" t="s">
        <v>249</v>
      </c>
      <c r="M318" s="558" t="s">
        <v>249</v>
      </c>
      <c r="N318" s="558" t="s">
        <v>249</v>
      </c>
      <c r="O318" s="558" t="s">
        <v>249</v>
      </c>
      <c r="P318" s="558" t="s">
        <v>249</v>
      </c>
      <c r="Q318" s="558" t="s">
        <v>249</v>
      </c>
      <c r="R318" s="558" t="s">
        <v>249</v>
      </c>
      <c r="S318" s="558" t="s">
        <v>249</v>
      </c>
      <c r="T318" s="558" t="s">
        <v>249</v>
      </c>
      <c r="U318" s="558" t="s">
        <v>249</v>
      </c>
      <c r="V318" s="567">
        <v>1.4492753623188406E-2</v>
      </c>
      <c r="X318" s="515"/>
    </row>
    <row r="319" spans="2:24" ht="18" customHeight="1" x14ac:dyDescent="0.25">
      <c r="B319" s="75"/>
      <c r="C319" s="561" t="s">
        <v>282</v>
      </c>
      <c r="D319" s="562"/>
      <c r="E319" s="570">
        <v>19</v>
      </c>
      <c r="F319" s="564">
        <v>5</v>
      </c>
      <c r="G319" s="571">
        <v>0.26315789473684209</v>
      </c>
      <c r="H319" s="564">
        <v>0</v>
      </c>
      <c r="I319" s="564">
        <v>0</v>
      </c>
      <c r="J319" s="564">
        <v>6</v>
      </c>
      <c r="K319" s="571">
        <v>0.31578947368421051</v>
      </c>
      <c r="L319" s="564">
        <v>2</v>
      </c>
      <c r="M319" s="571">
        <v>0.10526315789473684</v>
      </c>
      <c r="N319" s="564">
        <v>1</v>
      </c>
      <c r="O319" s="571">
        <v>5.2631578947368418E-2</v>
      </c>
      <c r="P319" s="564">
        <v>1</v>
      </c>
      <c r="Q319" s="571">
        <v>5.2631578947368418E-2</v>
      </c>
      <c r="R319" s="564">
        <v>3</v>
      </c>
      <c r="S319" s="571">
        <v>0.15789473684210525</v>
      </c>
      <c r="T319" s="564">
        <v>1</v>
      </c>
      <c r="U319" s="571">
        <v>5.2631578947368418E-2</v>
      </c>
      <c r="V319" s="565">
        <v>4.8469387755102039E-2</v>
      </c>
      <c r="X319" s="515"/>
    </row>
    <row r="320" spans="2:24" ht="26.25" customHeight="1" x14ac:dyDescent="0.25">
      <c r="B320" s="75"/>
      <c r="C320" s="72">
        <v>2014</v>
      </c>
      <c r="D320" s="472" t="s">
        <v>7</v>
      </c>
      <c r="E320" s="507">
        <v>0</v>
      </c>
      <c r="F320" s="541">
        <v>0</v>
      </c>
      <c r="G320" s="541">
        <v>0</v>
      </c>
      <c r="H320" s="541">
        <v>0</v>
      </c>
      <c r="I320" s="541">
        <v>0</v>
      </c>
      <c r="J320" s="541">
        <v>0</v>
      </c>
      <c r="K320" s="541">
        <v>0</v>
      </c>
      <c r="L320" s="541">
        <v>0</v>
      </c>
      <c r="M320" s="541">
        <v>0</v>
      </c>
      <c r="N320" s="541" t="s">
        <v>107</v>
      </c>
      <c r="O320" s="541" t="s">
        <v>107</v>
      </c>
      <c r="P320" s="541">
        <v>0</v>
      </c>
      <c r="Q320" s="541">
        <v>0</v>
      </c>
      <c r="R320" s="541">
        <v>0</v>
      </c>
      <c r="S320" s="541">
        <v>0</v>
      </c>
      <c r="T320" s="541">
        <v>0</v>
      </c>
      <c r="U320" s="541">
        <v>0</v>
      </c>
      <c r="V320" s="522" t="s">
        <v>107</v>
      </c>
      <c r="X320" s="515"/>
    </row>
    <row r="321" spans="1:24" x14ac:dyDescent="0.25">
      <c r="B321" s="75"/>
      <c r="D321" s="472" t="s">
        <v>4</v>
      </c>
      <c r="E321" s="507">
        <v>0</v>
      </c>
      <c r="F321" s="541">
        <v>0</v>
      </c>
      <c r="G321" s="541">
        <v>0</v>
      </c>
      <c r="H321" s="541">
        <v>0</v>
      </c>
      <c r="I321" s="541">
        <v>0</v>
      </c>
      <c r="J321" s="541">
        <v>0</v>
      </c>
      <c r="K321" s="541">
        <v>0</v>
      </c>
      <c r="L321" s="541">
        <v>0</v>
      </c>
      <c r="M321" s="541">
        <v>0</v>
      </c>
      <c r="N321" s="541" t="s">
        <v>107</v>
      </c>
      <c r="O321" s="541" t="s">
        <v>107</v>
      </c>
      <c r="P321" s="541">
        <v>0</v>
      </c>
      <c r="Q321" s="541">
        <v>0</v>
      </c>
      <c r="R321" s="541">
        <v>0</v>
      </c>
      <c r="S321" s="541">
        <v>0</v>
      </c>
      <c r="T321" s="541">
        <v>0</v>
      </c>
      <c r="U321" s="541">
        <v>0</v>
      </c>
      <c r="V321" s="522" t="s">
        <v>107</v>
      </c>
      <c r="X321" s="515"/>
    </row>
    <row r="322" spans="1:24" x14ac:dyDescent="0.25">
      <c r="B322" s="75"/>
      <c r="D322" s="472" t="s">
        <v>5</v>
      </c>
      <c r="E322" s="507">
        <v>0</v>
      </c>
      <c r="F322" s="541">
        <v>0</v>
      </c>
      <c r="G322" s="541">
        <v>0</v>
      </c>
      <c r="H322" s="541">
        <v>0</v>
      </c>
      <c r="I322" s="541">
        <v>0</v>
      </c>
      <c r="J322" s="541">
        <v>0</v>
      </c>
      <c r="K322" s="541">
        <v>0</v>
      </c>
      <c r="L322" s="541">
        <v>0</v>
      </c>
      <c r="M322" s="541">
        <v>0</v>
      </c>
      <c r="N322" s="541" t="s">
        <v>107</v>
      </c>
      <c r="O322" s="541" t="s">
        <v>107</v>
      </c>
      <c r="P322" s="541">
        <v>0</v>
      </c>
      <c r="Q322" s="541">
        <v>0</v>
      </c>
      <c r="R322" s="541">
        <v>0</v>
      </c>
      <c r="S322" s="541">
        <v>0</v>
      </c>
      <c r="T322" s="541">
        <v>0</v>
      </c>
      <c r="U322" s="541">
        <v>0</v>
      </c>
      <c r="V322" s="522" t="s">
        <v>107</v>
      </c>
      <c r="X322" s="515"/>
    </row>
    <row r="323" spans="1:24" x14ac:dyDescent="0.25">
      <c r="B323" s="75"/>
      <c r="D323" s="472" t="s">
        <v>6</v>
      </c>
      <c r="E323" s="507">
        <v>0</v>
      </c>
      <c r="F323" s="541">
        <v>0</v>
      </c>
      <c r="G323" s="541">
        <v>0</v>
      </c>
      <c r="H323" s="541">
        <v>0</v>
      </c>
      <c r="I323" s="541">
        <v>0</v>
      </c>
      <c r="J323" s="541">
        <v>0</v>
      </c>
      <c r="K323" s="541">
        <v>0</v>
      </c>
      <c r="L323" s="541">
        <v>0</v>
      </c>
      <c r="M323" s="541">
        <v>0</v>
      </c>
      <c r="N323" s="541" t="s">
        <v>107</v>
      </c>
      <c r="O323" s="541" t="s">
        <v>107</v>
      </c>
      <c r="P323" s="541">
        <v>0</v>
      </c>
      <c r="Q323" s="541">
        <v>0</v>
      </c>
      <c r="R323" s="541">
        <v>0</v>
      </c>
      <c r="S323" s="541">
        <v>0</v>
      </c>
      <c r="T323" s="541">
        <v>0</v>
      </c>
      <c r="U323" s="541">
        <v>0</v>
      </c>
      <c r="V323" s="522" t="s">
        <v>107</v>
      </c>
      <c r="X323" s="515"/>
    </row>
    <row r="324" spans="1:24" ht="26.25" customHeight="1" x14ac:dyDescent="0.25">
      <c r="A324" s="58"/>
      <c r="B324" s="75"/>
      <c r="C324" s="405">
        <v>2015</v>
      </c>
      <c r="D324" s="444" t="s">
        <v>25</v>
      </c>
      <c r="E324" s="507">
        <v>0</v>
      </c>
      <c r="F324" s="541">
        <v>0</v>
      </c>
      <c r="G324" s="541">
        <v>0</v>
      </c>
      <c r="H324" s="541">
        <v>0</v>
      </c>
      <c r="I324" s="541">
        <v>0</v>
      </c>
      <c r="J324" s="541">
        <v>0</v>
      </c>
      <c r="K324" s="541">
        <v>0</v>
      </c>
      <c r="L324" s="541">
        <v>0</v>
      </c>
      <c r="M324" s="541">
        <v>0</v>
      </c>
      <c r="N324" s="541" t="s">
        <v>107</v>
      </c>
      <c r="O324" s="541" t="s">
        <v>107</v>
      </c>
      <c r="P324" s="541">
        <v>0</v>
      </c>
      <c r="Q324" s="541">
        <v>0</v>
      </c>
      <c r="R324" s="541">
        <v>0</v>
      </c>
      <c r="S324" s="541">
        <v>0</v>
      </c>
      <c r="T324" s="541">
        <v>0</v>
      </c>
      <c r="U324" s="541">
        <v>0</v>
      </c>
      <c r="V324" s="522" t="s">
        <v>107</v>
      </c>
      <c r="X324" s="514"/>
    </row>
    <row r="325" spans="1:24" s="58" customFormat="1" x14ac:dyDescent="0.25">
      <c r="B325" s="75"/>
      <c r="C325" s="52"/>
      <c r="D325" s="444" t="s">
        <v>73</v>
      </c>
      <c r="E325" s="507">
        <v>0</v>
      </c>
      <c r="F325" s="541">
        <v>0</v>
      </c>
      <c r="G325" s="541">
        <v>0</v>
      </c>
      <c r="H325" s="541">
        <v>0</v>
      </c>
      <c r="I325" s="541">
        <v>0</v>
      </c>
      <c r="J325" s="541">
        <v>0</v>
      </c>
      <c r="K325" s="541">
        <v>0</v>
      </c>
      <c r="L325" s="541">
        <v>0</v>
      </c>
      <c r="M325" s="541">
        <v>0</v>
      </c>
      <c r="N325" s="541" t="s">
        <v>107</v>
      </c>
      <c r="O325" s="541" t="s">
        <v>107</v>
      </c>
      <c r="P325" s="541">
        <v>0</v>
      </c>
      <c r="Q325" s="541">
        <v>0</v>
      </c>
      <c r="R325" s="541">
        <v>0</v>
      </c>
      <c r="S325" s="541">
        <v>0</v>
      </c>
      <c r="T325" s="541">
        <v>0</v>
      </c>
      <c r="U325" s="541">
        <v>0</v>
      </c>
      <c r="V325" s="522" t="s">
        <v>107</v>
      </c>
      <c r="X325" s="526"/>
    </row>
    <row r="326" spans="1:24" x14ac:dyDescent="0.25">
      <c r="A326" s="58"/>
      <c r="B326" s="75"/>
      <c r="D326" s="444" t="s">
        <v>234</v>
      </c>
      <c r="E326" s="507">
        <v>2</v>
      </c>
      <c r="F326" s="541">
        <v>1</v>
      </c>
      <c r="G326" s="446">
        <v>0.5</v>
      </c>
      <c r="H326" s="541">
        <v>0</v>
      </c>
      <c r="I326" s="541">
        <v>0</v>
      </c>
      <c r="J326" s="541">
        <v>0</v>
      </c>
      <c r="K326" s="541">
        <v>0</v>
      </c>
      <c r="L326" s="541">
        <v>1</v>
      </c>
      <c r="M326" s="446">
        <v>0.5</v>
      </c>
      <c r="N326" s="541" t="s">
        <v>107</v>
      </c>
      <c r="O326" s="541" t="s">
        <v>107</v>
      </c>
      <c r="P326" s="541">
        <v>0</v>
      </c>
      <c r="Q326" s="541">
        <v>0</v>
      </c>
      <c r="R326" s="541">
        <v>0</v>
      </c>
      <c r="S326" s="541">
        <v>0</v>
      </c>
      <c r="T326" s="541">
        <v>0</v>
      </c>
      <c r="U326" s="541">
        <v>0</v>
      </c>
      <c r="V326" s="431">
        <v>2</v>
      </c>
      <c r="X326" s="514"/>
    </row>
    <row r="327" spans="1:24" x14ac:dyDescent="0.25">
      <c r="A327" s="58"/>
      <c r="B327" s="75"/>
      <c r="D327" s="444" t="s">
        <v>235</v>
      </c>
      <c r="E327" s="507">
        <v>0</v>
      </c>
      <c r="F327" s="541">
        <v>0</v>
      </c>
      <c r="G327" s="541">
        <v>0</v>
      </c>
      <c r="H327" s="541">
        <v>0</v>
      </c>
      <c r="I327" s="541">
        <v>0</v>
      </c>
      <c r="J327" s="541">
        <v>0</v>
      </c>
      <c r="K327" s="541">
        <v>0</v>
      </c>
      <c r="L327" s="541">
        <v>0</v>
      </c>
      <c r="M327" s="541">
        <v>0</v>
      </c>
      <c r="N327" s="541" t="s">
        <v>107</v>
      </c>
      <c r="O327" s="541" t="s">
        <v>107</v>
      </c>
      <c r="P327" s="541">
        <v>0</v>
      </c>
      <c r="Q327" s="541">
        <v>0</v>
      </c>
      <c r="R327" s="541">
        <v>0</v>
      </c>
      <c r="S327" s="541">
        <v>0</v>
      </c>
      <c r="T327" s="541">
        <v>0</v>
      </c>
      <c r="U327" s="541">
        <v>0</v>
      </c>
      <c r="V327" s="522" t="s">
        <v>107</v>
      </c>
      <c r="X327" s="514"/>
    </row>
    <row r="328" spans="1:24" ht="26.25" customHeight="1" x14ac:dyDescent="0.25">
      <c r="B328" s="75"/>
      <c r="C328" s="405">
        <v>2016</v>
      </c>
      <c r="D328" s="444" t="s">
        <v>25</v>
      </c>
      <c r="E328" s="507">
        <v>0</v>
      </c>
      <c r="F328" s="542">
        <v>0</v>
      </c>
      <c r="G328" s="542">
        <v>0</v>
      </c>
      <c r="H328" s="542">
        <v>0</v>
      </c>
      <c r="I328" s="542">
        <v>0</v>
      </c>
      <c r="J328" s="542">
        <v>0</v>
      </c>
      <c r="K328" s="542">
        <v>0</v>
      </c>
      <c r="L328" s="542">
        <v>0</v>
      </c>
      <c r="M328" s="542">
        <v>0</v>
      </c>
      <c r="N328" s="541" t="s">
        <v>107</v>
      </c>
      <c r="O328" s="541" t="s">
        <v>107</v>
      </c>
      <c r="P328" s="542">
        <v>0</v>
      </c>
      <c r="Q328" s="542">
        <v>0</v>
      </c>
      <c r="R328" s="542">
        <v>0</v>
      </c>
      <c r="S328" s="542">
        <v>0</v>
      </c>
      <c r="T328" s="542">
        <v>0</v>
      </c>
      <c r="U328" s="542">
        <v>0</v>
      </c>
      <c r="V328" s="522" t="s">
        <v>107</v>
      </c>
      <c r="X328" s="503"/>
    </row>
    <row r="329" spans="1:24" x14ac:dyDescent="0.25">
      <c r="B329" s="75"/>
      <c r="D329" s="444" t="s">
        <v>73</v>
      </c>
      <c r="E329" s="507">
        <v>0</v>
      </c>
      <c r="F329" s="542">
        <v>0</v>
      </c>
      <c r="G329" s="542">
        <v>0</v>
      </c>
      <c r="H329" s="542">
        <v>0</v>
      </c>
      <c r="I329" s="542">
        <v>0</v>
      </c>
      <c r="J329" s="542">
        <v>0</v>
      </c>
      <c r="K329" s="542">
        <v>0</v>
      </c>
      <c r="L329" s="542">
        <v>0</v>
      </c>
      <c r="M329" s="542">
        <v>0</v>
      </c>
      <c r="N329" s="541" t="s">
        <v>107</v>
      </c>
      <c r="O329" s="541" t="s">
        <v>107</v>
      </c>
      <c r="P329" s="542">
        <v>0</v>
      </c>
      <c r="Q329" s="542">
        <v>0</v>
      </c>
      <c r="R329" s="542">
        <v>0</v>
      </c>
      <c r="S329" s="542">
        <v>0</v>
      </c>
      <c r="T329" s="542">
        <v>0</v>
      </c>
      <c r="U329" s="542">
        <v>0</v>
      </c>
      <c r="V329" s="522" t="s">
        <v>107</v>
      </c>
      <c r="X329" s="503"/>
    </row>
    <row r="330" spans="1:24" x14ac:dyDescent="0.25">
      <c r="B330" s="75"/>
      <c r="D330" s="444" t="s">
        <v>234</v>
      </c>
      <c r="E330" s="507">
        <v>0</v>
      </c>
      <c r="F330" s="542">
        <v>0</v>
      </c>
      <c r="G330" s="542">
        <v>0</v>
      </c>
      <c r="H330" s="542">
        <v>0</v>
      </c>
      <c r="I330" s="542">
        <v>0</v>
      </c>
      <c r="J330" s="542">
        <v>0</v>
      </c>
      <c r="K330" s="542">
        <v>0</v>
      </c>
      <c r="L330" s="542">
        <v>0</v>
      </c>
      <c r="M330" s="542">
        <v>0</v>
      </c>
      <c r="N330" s="542" t="s">
        <v>107</v>
      </c>
      <c r="O330" s="542" t="s">
        <v>107</v>
      </c>
      <c r="P330" s="542">
        <v>0</v>
      </c>
      <c r="Q330" s="542">
        <v>0</v>
      </c>
      <c r="R330" s="542">
        <v>0</v>
      </c>
      <c r="S330" s="542">
        <v>0</v>
      </c>
      <c r="T330" s="542">
        <v>0</v>
      </c>
      <c r="U330" s="542">
        <v>0</v>
      </c>
      <c r="V330" s="522" t="s">
        <v>107</v>
      </c>
      <c r="X330" s="503"/>
    </row>
    <row r="331" spans="1:24" ht="17.399999999999999" customHeight="1" x14ac:dyDescent="0.25">
      <c r="B331" s="451" t="s">
        <v>236</v>
      </c>
      <c r="C331" s="474"/>
      <c r="D331" s="475" t="s">
        <v>237</v>
      </c>
      <c r="E331" s="476">
        <v>1</v>
      </c>
      <c r="F331" s="477" t="s">
        <v>249</v>
      </c>
      <c r="G331" s="477" t="s">
        <v>249</v>
      </c>
      <c r="H331" s="477" t="s">
        <v>249</v>
      </c>
      <c r="I331" s="477" t="s">
        <v>249</v>
      </c>
      <c r="J331" s="477" t="s">
        <v>249</v>
      </c>
      <c r="K331" s="477" t="s">
        <v>249</v>
      </c>
      <c r="L331" s="477" t="s">
        <v>249</v>
      </c>
      <c r="M331" s="477" t="s">
        <v>249</v>
      </c>
      <c r="N331" s="477" t="s">
        <v>249</v>
      </c>
      <c r="O331" s="477" t="s">
        <v>249</v>
      </c>
      <c r="P331" s="477" t="s">
        <v>249</v>
      </c>
      <c r="Q331" s="477" t="s">
        <v>249</v>
      </c>
      <c r="R331" s="477" t="s">
        <v>249</v>
      </c>
      <c r="S331" s="477" t="s">
        <v>249</v>
      </c>
      <c r="T331" s="477" t="s">
        <v>249</v>
      </c>
      <c r="U331" s="477" t="s">
        <v>249</v>
      </c>
      <c r="V331" s="478">
        <v>1.4492753623188406E-2</v>
      </c>
      <c r="X331" s="503"/>
    </row>
    <row r="332" spans="1:24" ht="26.25" customHeight="1" x14ac:dyDescent="0.25">
      <c r="A332" s="58"/>
      <c r="B332" s="392"/>
      <c r="C332" s="72">
        <v>2017</v>
      </c>
      <c r="D332" s="444" t="s">
        <v>238</v>
      </c>
      <c r="E332" s="445">
        <v>1</v>
      </c>
      <c r="F332" s="541">
        <v>0</v>
      </c>
      <c r="G332" s="541">
        <v>0</v>
      </c>
      <c r="H332" s="541">
        <v>0</v>
      </c>
      <c r="I332" s="541">
        <v>0</v>
      </c>
      <c r="J332" s="541">
        <v>0</v>
      </c>
      <c r="K332" s="541">
        <v>0</v>
      </c>
      <c r="L332" s="541">
        <v>1</v>
      </c>
      <c r="M332" s="446">
        <v>1</v>
      </c>
      <c r="N332" s="541">
        <v>0</v>
      </c>
      <c r="O332" s="541">
        <v>0</v>
      </c>
      <c r="P332" s="541">
        <v>0</v>
      </c>
      <c r="Q332" s="541">
        <v>0</v>
      </c>
      <c r="R332" s="541">
        <v>0</v>
      </c>
      <c r="S332" s="541">
        <v>0</v>
      </c>
      <c r="T332" s="541">
        <v>0</v>
      </c>
      <c r="U332" s="541">
        <v>0</v>
      </c>
      <c r="V332" s="446">
        <v>9.0090090090090089E-3</v>
      </c>
      <c r="X332" s="503"/>
    </row>
    <row r="333" spans="1:24" x14ac:dyDescent="0.25">
      <c r="A333" s="58"/>
      <c r="B333" s="392"/>
      <c r="C333" s="72"/>
      <c r="D333" s="444" t="s">
        <v>73</v>
      </c>
      <c r="E333" s="445">
        <v>0</v>
      </c>
      <c r="F333" s="541">
        <v>0</v>
      </c>
      <c r="G333" s="541" t="s">
        <v>107</v>
      </c>
      <c r="H333" s="541">
        <v>0</v>
      </c>
      <c r="I333" s="541" t="s">
        <v>107</v>
      </c>
      <c r="J333" s="541">
        <v>0</v>
      </c>
      <c r="K333" s="541" t="s">
        <v>107</v>
      </c>
      <c r="L333" s="541">
        <v>0</v>
      </c>
      <c r="M333" s="446" t="s">
        <v>107</v>
      </c>
      <c r="N333" s="541">
        <v>0</v>
      </c>
      <c r="O333" s="541" t="s">
        <v>107</v>
      </c>
      <c r="P333" s="541">
        <v>0</v>
      </c>
      <c r="Q333" s="541" t="s">
        <v>107</v>
      </c>
      <c r="R333" s="541">
        <v>0</v>
      </c>
      <c r="S333" s="541" t="s">
        <v>107</v>
      </c>
      <c r="T333" s="541">
        <v>0</v>
      </c>
      <c r="U333" s="541" t="s">
        <v>107</v>
      </c>
      <c r="V333" s="446" t="s">
        <v>107</v>
      </c>
      <c r="X333" s="503"/>
    </row>
    <row r="334" spans="1:24" x14ac:dyDescent="0.25">
      <c r="A334" s="58"/>
      <c r="B334" s="392"/>
      <c r="C334" s="72"/>
      <c r="D334" s="444" t="s">
        <v>234</v>
      </c>
      <c r="E334" s="445">
        <v>8</v>
      </c>
      <c r="F334" s="541">
        <v>4</v>
      </c>
      <c r="G334" s="552">
        <v>0.5</v>
      </c>
      <c r="H334" s="541">
        <v>0</v>
      </c>
      <c r="I334" s="541">
        <v>0</v>
      </c>
      <c r="J334" s="541">
        <v>0</v>
      </c>
      <c r="K334" s="541">
        <v>0</v>
      </c>
      <c r="L334" s="541">
        <v>1</v>
      </c>
      <c r="M334" s="446">
        <v>0.125</v>
      </c>
      <c r="N334" s="541">
        <v>0</v>
      </c>
      <c r="O334" s="541">
        <v>0</v>
      </c>
      <c r="P334" s="541">
        <v>1</v>
      </c>
      <c r="Q334" s="552">
        <v>0.125</v>
      </c>
      <c r="R334" s="541">
        <v>1</v>
      </c>
      <c r="S334" s="552">
        <v>0.125</v>
      </c>
      <c r="T334" s="541">
        <v>1</v>
      </c>
      <c r="U334" s="552">
        <v>0.125</v>
      </c>
      <c r="V334" s="431">
        <v>9.4117647058823528E-2</v>
      </c>
      <c r="X334" s="503"/>
    </row>
    <row r="335" spans="1:24" x14ac:dyDescent="0.25">
      <c r="A335" s="58"/>
      <c r="B335" s="392"/>
      <c r="C335" s="72"/>
      <c r="D335" s="444" t="s">
        <v>235</v>
      </c>
      <c r="E335" s="445">
        <v>10</v>
      </c>
      <c r="F335" s="541">
        <v>1</v>
      </c>
      <c r="G335" s="552">
        <v>0.1</v>
      </c>
      <c r="H335" s="541">
        <v>0</v>
      </c>
      <c r="I335" s="541">
        <v>0</v>
      </c>
      <c r="J335" s="541">
        <v>6</v>
      </c>
      <c r="K335" s="552">
        <v>0.6</v>
      </c>
      <c r="L335" s="541">
        <v>0</v>
      </c>
      <c r="M335" s="541">
        <v>0</v>
      </c>
      <c r="N335" s="541">
        <v>1</v>
      </c>
      <c r="O335" s="552">
        <v>0.1</v>
      </c>
      <c r="P335" s="541">
        <v>0</v>
      </c>
      <c r="Q335" s="541">
        <v>0</v>
      </c>
      <c r="R335" s="541">
        <v>2</v>
      </c>
      <c r="S335" s="552">
        <v>0.2</v>
      </c>
      <c r="T335" s="541">
        <v>0</v>
      </c>
      <c r="U335" s="541">
        <v>0</v>
      </c>
      <c r="V335" s="446">
        <v>9.8039215686274508E-2</v>
      </c>
      <c r="X335" s="503"/>
    </row>
    <row r="336" spans="1:24" ht="23.4" customHeight="1" x14ac:dyDescent="0.25">
      <c r="A336" s="149"/>
      <c r="B336" s="527"/>
      <c r="C336" s="490">
        <v>2018</v>
      </c>
      <c r="D336" s="455" t="s">
        <v>25</v>
      </c>
      <c r="E336" s="456">
        <v>7</v>
      </c>
      <c r="F336" s="538">
        <v>0</v>
      </c>
      <c r="G336" s="538">
        <v>0</v>
      </c>
      <c r="H336" s="538">
        <v>0</v>
      </c>
      <c r="I336" s="538">
        <v>0</v>
      </c>
      <c r="J336" s="538">
        <v>2</v>
      </c>
      <c r="K336" s="551">
        <v>0.2857142857142857</v>
      </c>
      <c r="L336" s="538">
        <v>4</v>
      </c>
      <c r="M336" s="551">
        <v>0.5714285714285714</v>
      </c>
      <c r="N336" s="538">
        <v>0</v>
      </c>
      <c r="O336" s="538">
        <v>0</v>
      </c>
      <c r="P336" s="538">
        <v>0</v>
      </c>
      <c r="Q336" s="538">
        <v>0</v>
      </c>
      <c r="R336" s="538">
        <v>0</v>
      </c>
      <c r="S336" s="538">
        <v>0</v>
      </c>
      <c r="T336" s="538">
        <v>1</v>
      </c>
      <c r="U336" s="551">
        <v>0.14285714285714285</v>
      </c>
      <c r="V336" s="457">
        <v>6.6037735849056603E-2</v>
      </c>
      <c r="X336" s="503"/>
    </row>
    <row r="337" spans="1:24" ht="26.25" customHeight="1" x14ac:dyDescent="0.25">
      <c r="A337" s="75" t="s">
        <v>248</v>
      </c>
      <c r="B337" s="75" t="s">
        <v>35</v>
      </c>
      <c r="C337" s="72">
        <v>2013</v>
      </c>
      <c r="D337" s="72"/>
      <c r="E337" s="507">
        <v>86</v>
      </c>
      <c r="F337" s="541">
        <v>13</v>
      </c>
      <c r="G337" s="446">
        <v>0.15116279069767441</v>
      </c>
      <c r="H337" s="541">
        <v>0</v>
      </c>
      <c r="I337" s="541">
        <v>0</v>
      </c>
      <c r="J337" s="541">
        <v>3</v>
      </c>
      <c r="K337" s="446">
        <v>3.4883720930232558E-2</v>
      </c>
      <c r="L337" s="541">
        <v>22</v>
      </c>
      <c r="M337" s="446">
        <v>0.2558139534883721</v>
      </c>
      <c r="N337" s="541" t="s">
        <v>107</v>
      </c>
      <c r="O337" s="541" t="s">
        <v>107</v>
      </c>
      <c r="P337" s="541">
        <v>2</v>
      </c>
      <c r="Q337" s="446">
        <v>2.3255813953488372E-2</v>
      </c>
      <c r="R337" s="541">
        <v>32</v>
      </c>
      <c r="S337" s="446">
        <v>0.37209302325581395</v>
      </c>
      <c r="T337" s="541">
        <v>14</v>
      </c>
      <c r="U337" s="446">
        <v>0.16279069767441862</v>
      </c>
      <c r="V337" s="446">
        <v>2.5849113315299065E-2</v>
      </c>
      <c r="X337" s="503"/>
    </row>
    <row r="338" spans="1:24" x14ac:dyDescent="0.25">
      <c r="B338" s="58"/>
      <c r="C338" s="72">
        <v>2014</v>
      </c>
      <c r="D338" s="72"/>
      <c r="E338" s="507">
        <v>40</v>
      </c>
      <c r="F338" s="541">
        <v>8</v>
      </c>
      <c r="G338" s="446">
        <v>0.2</v>
      </c>
      <c r="H338" s="541">
        <v>1</v>
      </c>
      <c r="I338" s="446">
        <v>2.5000000000000001E-2</v>
      </c>
      <c r="J338" s="541">
        <v>7</v>
      </c>
      <c r="K338" s="446">
        <v>0.17499999999999999</v>
      </c>
      <c r="L338" s="541">
        <v>21</v>
      </c>
      <c r="M338" s="446">
        <v>0.52500000000000002</v>
      </c>
      <c r="N338" s="541" t="s">
        <v>107</v>
      </c>
      <c r="O338" s="541" t="s">
        <v>107</v>
      </c>
      <c r="P338" s="541">
        <v>1</v>
      </c>
      <c r="Q338" s="446">
        <v>2.5000000000000001E-2</v>
      </c>
      <c r="R338" s="541">
        <v>2</v>
      </c>
      <c r="S338" s="446">
        <v>0.05</v>
      </c>
      <c r="T338" s="541">
        <v>0</v>
      </c>
      <c r="U338" s="541">
        <v>0</v>
      </c>
      <c r="V338" s="522">
        <v>1.1363636363636364E-2</v>
      </c>
      <c r="X338" s="503"/>
    </row>
    <row r="339" spans="1:24" x14ac:dyDescent="0.25">
      <c r="B339" s="58"/>
      <c r="C339" s="72">
        <v>2015</v>
      </c>
      <c r="D339" s="72"/>
      <c r="E339" s="507">
        <v>48</v>
      </c>
      <c r="F339" s="541">
        <v>11</v>
      </c>
      <c r="G339" s="446">
        <v>0.22916666666666666</v>
      </c>
      <c r="H339" s="541">
        <v>0</v>
      </c>
      <c r="I339" s="541">
        <v>0</v>
      </c>
      <c r="J339" s="541">
        <v>3</v>
      </c>
      <c r="K339" s="446">
        <v>6.25E-2</v>
      </c>
      <c r="L339" s="541">
        <v>18</v>
      </c>
      <c r="M339" s="446">
        <v>0.375</v>
      </c>
      <c r="N339" s="541" t="s">
        <v>107</v>
      </c>
      <c r="O339" s="541" t="s">
        <v>107</v>
      </c>
      <c r="P339" s="541">
        <v>2</v>
      </c>
      <c r="Q339" s="446">
        <v>4.1666666666666664E-2</v>
      </c>
      <c r="R339" s="541">
        <v>11</v>
      </c>
      <c r="S339" s="446">
        <v>0.22916666666666666</v>
      </c>
      <c r="T339" s="541">
        <v>3</v>
      </c>
      <c r="U339" s="446">
        <v>6.25E-2</v>
      </c>
      <c r="V339" s="522">
        <v>1.4554275318374771E-2</v>
      </c>
      <c r="X339" s="503"/>
    </row>
    <row r="340" spans="1:24" ht="18" customHeight="1" x14ac:dyDescent="0.25">
      <c r="B340" s="58"/>
      <c r="C340" s="555" t="s">
        <v>233</v>
      </c>
      <c r="D340" s="556"/>
      <c r="E340" s="569">
        <v>53</v>
      </c>
      <c r="F340" s="558" t="s">
        <v>249</v>
      </c>
      <c r="G340" s="558" t="s">
        <v>249</v>
      </c>
      <c r="H340" s="558" t="s">
        <v>249</v>
      </c>
      <c r="I340" s="558" t="s">
        <v>249</v>
      </c>
      <c r="J340" s="558" t="s">
        <v>249</v>
      </c>
      <c r="K340" s="558" t="s">
        <v>249</v>
      </c>
      <c r="L340" s="558" t="s">
        <v>249</v>
      </c>
      <c r="M340" s="558" t="s">
        <v>249</v>
      </c>
      <c r="N340" s="558" t="s">
        <v>249</v>
      </c>
      <c r="O340" s="558" t="s">
        <v>249</v>
      </c>
      <c r="P340" s="558" t="s">
        <v>249</v>
      </c>
      <c r="Q340" s="558" t="s">
        <v>249</v>
      </c>
      <c r="R340" s="558" t="s">
        <v>249</v>
      </c>
      <c r="S340" s="558" t="s">
        <v>249</v>
      </c>
      <c r="T340" s="558" t="s">
        <v>249</v>
      </c>
      <c r="U340" s="558" t="s">
        <v>249</v>
      </c>
      <c r="V340" s="559">
        <v>1.3751946030098598E-2</v>
      </c>
      <c r="X340" s="503"/>
    </row>
    <row r="341" spans="1:24" ht="18" customHeight="1" x14ac:dyDescent="0.25">
      <c r="B341" s="58"/>
      <c r="C341" s="561" t="s">
        <v>282</v>
      </c>
      <c r="D341" s="562"/>
      <c r="E341" s="570">
        <v>0</v>
      </c>
      <c r="F341" s="564">
        <v>0</v>
      </c>
      <c r="G341" s="564">
        <v>0</v>
      </c>
      <c r="H341" s="564">
        <v>0</v>
      </c>
      <c r="I341" s="564">
        <v>0</v>
      </c>
      <c r="J341" s="564">
        <v>0</v>
      </c>
      <c r="K341" s="564">
        <v>0</v>
      </c>
      <c r="L341" s="564">
        <v>0</v>
      </c>
      <c r="M341" s="564">
        <v>0</v>
      </c>
      <c r="N341" s="564">
        <v>0</v>
      </c>
      <c r="O341" s="564">
        <v>0</v>
      </c>
      <c r="P341" s="564">
        <v>0</v>
      </c>
      <c r="Q341" s="564">
        <v>0</v>
      </c>
      <c r="R341" s="564">
        <v>0</v>
      </c>
      <c r="S341" s="564">
        <v>0</v>
      </c>
      <c r="T341" s="564">
        <v>0</v>
      </c>
      <c r="U341" s="564">
        <v>0</v>
      </c>
      <c r="V341" s="564">
        <v>0</v>
      </c>
      <c r="X341" s="503"/>
    </row>
    <row r="342" spans="1:24" ht="26.25" customHeight="1" x14ac:dyDescent="0.25">
      <c r="B342" s="58"/>
      <c r="C342" s="72">
        <v>2014</v>
      </c>
      <c r="D342" s="472" t="s">
        <v>7</v>
      </c>
      <c r="E342" s="507">
        <v>15</v>
      </c>
      <c r="F342" s="541">
        <v>4</v>
      </c>
      <c r="G342" s="446">
        <v>0.26666666666666666</v>
      </c>
      <c r="H342" s="541">
        <v>0</v>
      </c>
      <c r="I342" s="541">
        <v>0</v>
      </c>
      <c r="J342" s="541">
        <v>4</v>
      </c>
      <c r="K342" s="446">
        <v>0.26666666666666666</v>
      </c>
      <c r="L342" s="541">
        <v>7</v>
      </c>
      <c r="M342" s="446">
        <v>0.46666666666666667</v>
      </c>
      <c r="N342" s="541" t="s">
        <v>107</v>
      </c>
      <c r="O342" s="541" t="s">
        <v>107</v>
      </c>
      <c r="P342" s="541">
        <v>0</v>
      </c>
      <c r="Q342" s="541">
        <v>0</v>
      </c>
      <c r="R342" s="541">
        <v>0</v>
      </c>
      <c r="S342" s="541">
        <v>0</v>
      </c>
      <c r="T342" s="541">
        <v>0</v>
      </c>
      <c r="U342" s="541">
        <v>0</v>
      </c>
      <c r="V342" s="522">
        <v>1.6393442622950821E-2</v>
      </c>
      <c r="X342" s="503"/>
    </row>
    <row r="343" spans="1:24" x14ac:dyDescent="0.25">
      <c r="B343" s="58"/>
      <c r="D343" s="472" t="s">
        <v>4</v>
      </c>
      <c r="E343" s="507">
        <v>6</v>
      </c>
      <c r="F343" s="541">
        <v>2</v>
      </c>
      <c r="G343" s="446">
        <v>0.33333333333333331</v>
      </c>
      <c r="H343" s="541">
        <v>0</v>
      </c>
      <c r="I343" s="541">
        <v>0</v>
      </c>
      <c r="J343" s="541">
        <v>1</v>
      </c>
      <c r="K343" s="446">
        <v>0.16666666666666666</v>
      </c>
      <c r="L343" s="541">
        <v>2</v>
      </c>
      <c r="M343" s="446">
        <v>0.33333333333333331</v>
      </c>
      <c r="N343" s="541" t="s">
        <v>107</v>
      </c>
      <c r="O343" s="541" t="s">
        <v>107</v>
      </c>
      <c r="P343" s="541">
        <v>0</v>
      </c>
      <c r="Q343" s="541">
        <v>0</v>
      </c>
      <c r="R343" s="541">
        <v>1</v>
      </c>
      <c r="S343" s="446">
        <v>0.16666666666666666</v>
      </c>
      <c r="T343" s="541">
        <v>0</v>
      </c>
      <c r="U343" s="541">
        <v>0</v>
      </c>
      <c r="V343" s="522">
        <v>7.1684587813620072E-3</v>
      </c>
      <c r="X343" s="503"/>
    </row>
    <row r="344" spans="1:24" x14ac:dyDescent="0.25">
      <c r="B344" s="58"/>
      <c r="D344" s="472" t="s">
        <v>5</v>
      </c>
      <c r="E344" s="507">
        <v>7</v>
      </c>
      <c r="F344" s="541">
        <v>1</v>
      </c>
      <c r="G344" s="446">
        <v>0.14285714285714285</v>
      </c>
      <c r="H344" s="541">
        <v>1</v>
      </c>
      <c r="I344" s="446">
        <v>0.14285714285714285</v>
      </c>
      <c r="J344" s="541">
        <v>0</v>
      </c>
      <c r="K344" s="541">
        <v>0</v>
      </c>
      <c r="L344" s="541">
        <v>3</v>
      </c>
      <c r="M344" s="446">
        <v>0.42857142857142855</v>
      </c>
      <c r="N344" s="541" t="s">
        <v>107</v>
      </c>
      <c r="O344" s="541" t="s">
        <v>107</v>
      </c>
      <c r="P344" s="541">
        <v>1</v>
      </c>
      <c r="Q344" s="446">
        <v>0.14285714285714285</v>
      </c>
      <c r="R344" s="541">
        <v>1</v>
      </c>
      <c r="S344" s="446">
        <v>0.14285714285714285</v>
      </c>
      <c r="T344" s="541">
        <v>0</v>
      </c>
      <c r="U344" s="541">
        <v>0</v>
      </c>
      <c r="V344" s="522">
        <v>7.7951002227171495E-3</v>
      </c>
      <c r="X344" s="503"/>
    </row>
    <row r="345" spans="1:24" x14ac:dyDescent="0.25">
      <c r="B345" s="58"/>
      <c r="D345" s="472" t="s">
        <v>6</v>
      </c>
      <c r="E345" s="507">
        <v>12</v>
      </c>
      <c r="F345" s="541">
        <v>1</v>
      </c>
      <c r="G345" s="446">
        <v>8.3333333333333329E-2</v>
      </c>
      <c r="H345" s="541">
        <v>0</v>
      </c>
      <c r="I345" s="541">
        <v>0</v>
      </c>
      <c r="J345" s="541">
        <v>2</v>
      </c>
      <c r="K345" s="446">
        <v>0.16666666666666666</v>
      </c>
      <c r="L345" s="541">
        <v>9</v>
      </c>
      <c r="M345" s="446">
        <v>0.75</v>
      </c>
      <c r="N345" s="541" t="s">
        <v>107</v>
      </c>
      <c r="O345" s="541" t="s">
        <v>107</v>
      </c>
      <c r="P345" s="541">
        <v>0</v>
      </c>
      <c r="Q345" s="541">
        <v>0</v>
      </c>
      <c r="R345" s="541">
        <v>0</v>
      </c>
      <c r="S345" s="541">
        <v>0</v>
      </c>
      <c r="T345" s="541">
        <v>0</v>
      </c>
      <c r="U345" s="541">
        <v>0</v>
      </c>
      <c r="V345" s="522">
        <v>1.3793103448275864E-2</v>
      </c>
      <c r="X345" s="503"/>
    </row>
    <row r="346" spans="1:24" s="58" customFormat="1" ht="26.25" customHeight="1" x14ac:dyDescent="0.25">
      <c r="A346" s="56"/>
      <c r="C346" s="405">
        <v>2015</v>
      </c>
      <c r="D346" s="444" t="s">
        <v>25</v>
      </c>
      <c r="E346" s="507">
        <v>13</v>
      </c>
      <c r="F346" s="541">
        <v>2</v>
      </c>
      <c r="G346" s="446">
        <v>0.15384615384615385</v>
      </c>
      <c r="H346" s="541">
        <v>0</v>
      </c>
      <c r="I346" s="541">
        <v>0</v>
      </c>
      <c r="J346" s="541">
        <v>0</v>
      </c>
      <c r="K346" s="541">
        <v>0</v>
      </c>
      <c r="L346" s="541">
        <v>7</v>
      </c>
      <c r="M346" s="446">
        <v>0.53846153846153844</v>
      </c>
      <c r="N346" s="541" t="s">
        <v>107</v>
      </c>
      <c r="O346" s="541" t="s">
        <v>107</v>
      </c>
      <c r="P346" s="541">
        <v>1</v>
      </c>
      <c r="Q346" s="446">
        <v>7.6923076923076927E-2</v>
      </c>
      <c r="R346" s="541">
        <v>2</v>
      </c>
      <c r="S346" s="446">
        <v>0.15384615384615385</v>
      </c>
      <c r="T346" s="541">
        <v>1</v>
      </c>
      <c r="U346" s="446">
        <v>7.6923076923076927E-2</v>
      </c>
      <c r="V346" s="522">
        <v>1.591187270501836E-2</v>
      </c>
      <c r="W346" s="52"/>
      <c r="X346" s="528"/>
    </row>
    <row r="347" spans="1:24" s="58" customFormat="1" x14ac:dyDescent="0.25">
      <c r="A347" s="56"/>
      <c r="C347" s="52"/>
      <c r="D347" s="444" t="s">
        <v>73</v>
      </c>
      <c r="E347" s="507">
        <v>11</v>
      </c>
      <c r="F347" s="541">
        <v>1</v>
      </c>
      <c r="G347" s="446">
        <v>9.0909090909090912E-2</v>
      </c>
      <c r="H347" s="541">
        <v>0</v>
      </c>
      <c r="I347" s="541">
        <v>0</v>
      </c>
      <c r="J347" s="541">
        <v>0</v>
      </c>
      <c r="K347" s="541">
        <v>0</v>
      </c>
      <c r="L347" s="541">
        <v>4</v>
      </c>
      <c r="M347" s="446">
        <v>0.36363636363636365</v>
      </c>
      <c r="N347" s="541" t="s">
        <v>107</v>
      </c>
      <c r="O347" s="541" t="s">
        <v>107</v>
      </c>
      <c r="P347" s="541">
        <v>1</v>
      </c>
      <c r="Q347" s="446">
        <v>9.0909090909090912E-2</v>
      </c>
      <c r="R347" s="541">
        <v>3</v>
      </c>
      <c r="S347" s="446">
        <v>0.27272727272727271</v>
      </c>
      <c r="T347" s="541">
        <v>2</v>
      </c>
      <c r="U347" s="446">
        <v>0.18181818181818182</v>
      </c>
      <c r="V347" s="522">
        <v>1.3613861386138616E-2</v>
      </c>
      <c r="W347" s="52"/>
      <c r="X347" s="528"/>
    </row>
    <row r="348" spans="1:24" s="58" customFormat="1" x14ac:dyDescent="0.25">
      <c r="A348" s="56"/>
      <c r="C348" s="52"/>
      <c r="D348" s="444" t="s">
        <v>234</v>
      </c>
      <c r="E348" s="507">
        <v>11</v>
      </c>
      <c r="F348" s="541">
        <v>5</v>
      </c>
      <c r="G348" s="446">
        <v>0.45454545454545453</v>
      </c>
      <c r="H348" s="541">
        <v>0</v>
      </c>
      <c r="I348" s="541">
        <v>0</v>
      </c>
      <c r="J348" s="541">
        <v>1</v>
      </c>
      <c r="K348" s="446">
        <v>9.0909090909090912E-2</v>
      </c>
      <c r="L348" s="541">
        <v>2</v>
      </c>
      <c r="M348" s="446">
        <v>0.18181818181818182</v>
      </c>
      <c r="N348" s="541" t="s">
        <v>107</v>
      </c>
      <c r="O348" s="541" t="s">
        <v>107</v>
      </c>
      <c r="P348" s="541">
        <v>0</v>
      </c>
      <c r="Q348" s="541">
        <v>0</v>
      </c>
      <c r="R348" s="541">
        <v>3</v>
      </c>
      <c r="S348" s="446">
        <v>0.27272727272727271</v>
      </c>
      <c r="T348" s="541">
        <v>0</v>
      </c>
      <c r="U348" s="541">
        <v>0</v>
      </c>
      <c r="V348" s="522">
        <v>1.3095238095238096E-2</v>
      </c>
      <c r="W348" s="52"/>
      <c r="X348" s="528"/>
    </row>
    <row r="349" spans="1:24" s="58" customFormat="1" x14ac:dyDescent="0.25">
      <c r="A349" s="56"/>
      <c r="C349" s="52"/>
      <c r="D349" s="444" t="s">
        <v>235</v>
      </c>
      <c r="E349" s="507">
        <v>13</v>
      </c>
      <c r="F349" s="541">
        <v>3</v>
      </c>
      <c r="G349" s="446">
        <v>0.23076923076923078</v>
      </c>
      <c r="H349" s="541">
        <v>0</v>
      </c>
      <c r="I349" s="541">
        <v>0</v>
      </c>
      <c r="J349" s="541">
        <v>2</v>
      </c>
      <c r="K349" s="446">
        <v>0.15384615384615385</v>
      </c>
      <c r="L349" s="541">
        <v>5</v>
      </c>
      <c r="M349" s="446">
        <v>0.38461538461538464</v>
      </c>
      <c r="N349" s="541" t="s">
        <v>107</v>
      </c>
      <c r="O349" s="541" t="s">
        <v>107</v>
      </c>
      <c r="P349" s="541">
        <v>0</v>
      </c>
      <c r="Q349" s="541">
        <v>0</v>
      </c>
      <c r="R349" s="541">
        <v>3</v>
      </c>
      <c r="S349" s="446">
        <v>0.23076923076923078</v>
      </c>
      <c r="T349" s="541">
        <v>0</v>
      </c>
      <c r="U349" s="541">
        <v>0</v>
      </c>
      <c r="V349" s="522">
        <v>1.5606242496998799E-2</v>
      </c>
      <c r="W349" s="52"/>
      <c r="X349" s="528"/>
    </row>
    <row r="350" spans="1:24" ht="26.25" customHeight="1" x14ac:dyDescent="0.25">
      <c r="A350" s="56"/>
      <c r="B350" s="58"/>
      <c r="C350" s="405">
        <v>2016</v>
      </c>
      <c r="D350" s="444" t="s">
        <v>25</v>
      </c>
      <c r="E350" s="507">
        <v>14</v>
      </c>
      <c r="F350" s="541">
        <v>1</v>
      </c>
      <c r="G350" s="446">
        <v>7.1428571428571425E-2</v>
      </c>
      <c r="H350" s="541">
        <v>0</v>
      </c>
      <c r="I350" s="541">
        <v>0</v>
      </c>
      <c r="J350" s="541">
        <v>4</v>
      </c>
      <c r="K350" s="446">
        <v>0.2857142857142857</v>
      </c>
      <c r="L350" s="541">
        <v>2</v>
      </c>
      <c r="M350" s="446">
        <v>0.14285714285714285</v>
      </c>
      <c r="N350" s="541" t="s">
        <v>107</v>
      </c>
      <c r="O350" s="541" t="s">
        <v>107</v>
      </c>
      <c r="P350" s="541">
        <v>0</v>
      </c>
      <c r="Q350" s="541">
        <v>0</v>
      </c>
      <c r="R350" s="541">
        <v>7</v>
      </c>
      <c r="S350" s="446">
        <v>0.5</v>
      </c>
      <c r="T350" s="541">
        <v>0</v>
      </c>
      <c r="U350" s="541">
        <v>0</v>
      </c>
      <c r="V350" s="522">
        <v>1.5927189988623434E-2</v>
      </c>
      <c r="X350" s="503"/>
    </row>
    <row r="351" spans="1:24" x14ac:dyDescent="0.25">
      <c r="A351" s="56"/>
      <c r="B351" s="392"/>
      <c r="D351" s="444" t="s">
        <v>73</v>
      </c>
      <c r="E351" s="507">
        <v>13</v>
      </c>
      <c r="F351" s="541">
        <v>2</v>
      </c>
      <c r="G351" s="446">
        <v>0.15384615384615385</v>
      </c>
      <c r="H351" s="541">
        <v>0</v>
      </c>
      <c r="I351" s="541">
        <v>0</v>
      </c>
      <c r="J351" s="541">
        <v>1</v>
      </c>
      <c r="K351" s="446">
        <v>7.6923076923076927E-2</v>
      </c>
      <c r="L351" s="541">
        <v>3</v>
      </c>
      <c r="M351" s="446">
        <v>0.23076923076923078</v>
      </c>
      <c r="N351" s="541" t="s">
        <v>107</v>
      </c>
      <c r="O351" s="541" t="s">
        <v>107</v>
      </c>
      <c r="P351" s="541">
        <v>0</v>
      </c>
      <c r="Q351" s="541">
        <v>0</v>
      </c>
      <c r="R351" s="541">
        <v>7</v>
      </c>
      <c r="S351" s="446">
        <v>0.53846153846153844</v>
      </c>
      <c r="T351" s="541">
        <v>0</v>
      </c>
      <c r="U351" s="541">
        <v>0</v>
      </c>
      <c r="V351" s="522">
        <v>1.3713080168776372E-2</v>
      </c>
      <c r="X351" s="503"/>
    </row>
    <row r="352" spans="1:24" x14ac:dyDescent="0.25">
      <c r="A352" s="56"/>
      <c r="B352" s="392"/>
      <c r="D352" s="444" t="s">
        <v>234</v>
      </c>
      <c r="E352" s="507">
        <v>21</v>
      </c>
      <c r="F352" s="541">
        <v>4</v>
      </c>
      <c r="G352" s="446">
        <v>0.19047619047619047</v>
      </c>
      <c r="H352" s="541">
        <v>0</v>
      </c>
      <c r="I352" s="541">
        <v>0</v>
      </c>
      <c r="J352" s="541">
        <v>3</v>
      </c>
      <c r="K352" s="446">
        <v>0.14285714285714285</v>
      </c>
      <c r="L352" s="541">
        <v>6</v>
      </c>
      <c r="M352" s="446">
        <v>0.2857142857142857</v>
      </c>
      <c r="N352" s="541" t="s">
        <v>107</v>
      </c>
      <c r="O352" s="541" t="s">
        <v>107</v>
      </c>
      <c r="P352" s="541">
        <v>0</v>
      </c>
      <c r="Q352" s="541">
        <v>0</v>
      </c>
      <c r="R352" s="541">
        <v>8</v>
      </c>
      <c r="S352" s="446">
        <v>0.38095238095238093</v>
      </c>
      <c r="T352" s="541">
        <v>0</v>
      </c>
      <c r="U352" s="541">
        <v>0</v>
      </c>
      <c r="V352" s="522">
        <v>2.097902097902098E-2</v>
      </c>
      <c r="X352" s="503"/>
    </row>
    <row r="353" spans="1:24" ht="15.6" x14ac:dyDescent="0.25">
      <c r="A353" s="56"/>
      <c r="B353" s="451" t="s">
        <v>236</v>
      </c>
      <c r="C353" s="474"/>
      <c r="D353" s="475" t="s">
        <v>237</v>
      </c>
      <c r="E353" s="476">
        <v>5</v>
      </c>
      <c r="F353" s="477" t="s">
        <v>249</v>
      </c>
      <c r="G353" s="477" t="s">
        <v>249</v>
      </c>
      <c r="H353" s="477" t="s">
        <v>249</v>
      </c>
      <c r="I353" s="477" t="s">
        <v>249</v>
      </c>
      <c r="J353" s="477" t="s">
        <v>249</v>
      </c>
      <c r="K353" s="477" t="s">
        <v>249</v>
      </c>
      <c r="L353" s="477" t="s">
        <v>249</v>
      </c>
      <c r="M353" s="477" t="s">
        <v>249</v>
      </c>
      <c r="N353" s="477" t="s">
        <v>249</v>
      </c>
      <c r="O353" s="477" t="s">
        <v>249</v>
      </c>
      <c r="P353" s="477" t="s">
        <v>249</v>
      </c>
      <c r="Q353" s="477" t="s">
        <v>249</v>
      </c>
      <c r="R353" s="477" t="s">
        <v>249</v>
      </c>
      <c r="S353" s="477" t="s">
        <v>249</v>
      </c>
      <c r="T353" s="477" t="s">
        <v>249</v>
      </c>
      <c r="U353" s="477" t="s">
        <v>249</v>
      </c>
      <c r="V353" s="479">
        <v>4.8732943469785572E-3</v>
      </c>
      <c r="X353" s="503"/>
    </row>
    <row r="354" spans="1:24" ht="26.25" customHeight="1" x14ac:dyDescent="0.25">
      <c r="A354" s="56"/>
      <c r="B354" s="392"/>
      <c r="C354" s="72">
        <v>2017</v>
      </c>
      <c r="D354" s="444" t="s">
        <v>238</v>
      </c>
      <c r="E354" s="445" t="s">
        <v>107</v>
      </c>
      <c r="F354" s="541" t="s">
        <v>107</v>
      </c>
      <c r="G354" s="541" t="s">
        <v>107</v>
      </c>
      <c r="H354" s="541" t="s">
        <v>107</v>
      </c>
      <c r="I354" s="541" t="s">
        <v>107</v>
      </c>
      <c r="J354" s="541" t="s">
        <v>107</v>
      </c>
      <c r="K354" s="541" t="s">
        <v>107</v>
      </c>
      <c r="L354" s="541" t="s">
        <v>107</v>
      </c>
      <c r="M354" s="541" t="s">
        <v>107</v>
      </c>
      <c r="N354" s="541" t="s">
        <v>107</v>
      </c>
      <c r="O354" s="541" t="s">
        <v>107</v>
      </c>
      <c r="P354" s="541" t="s">
        <v>107</v>
      </c>
      <c r="Q354" s="541" t="s">
        <v>107</v>
      </c>
      <c r="R354" s="541" t="s">
        <v>107</v>
      </c>
      <c r="S354" s="541" t="s">
        <v>107</v>
      </c>
      <c r="T354" s="541" t="s">
        <v>107</v>
      </c>
      <c r="U354" s="541" t="s">
        <v>107</v>
      </c>
      <c r="V354" s="446" t="s">
        <v>107</v>
      </c>
      <c r="X354" s="503"/>
    </row>
    <row r="355" spans="1:24" x14ac:dyDescent="0.25">
      <c r="A355" s="56"/>
      <c r="B355" s="392"/>
      <c r="C355" s="72"/>
      <c r="D355" s="444" t="s">
        <v>73</v>
      </c>
      <c r="E355" s="445" t="s">
        <v>107</v>
      </c>
      <c r="F355" s="541" t="s">
        <v>107</v>
      </c>
      <c r="G355" s="541" t="s">
        <v>107</v>
      </c>
      <c r="H355" s="541" t="s">
        <v>107</v>
      </c>
      <c r="I355" s="541" t="s">
        <v>107</v>
      </c>
      <c r="J355" s="541" t="s">
        <v>107</v>
      </c>
      <c r="K355" s="541" t="s">
        <v>107</v>
      </c>
      <c r="L355" s="541" t="s">
        <v>107</v>
      </c>
      <c r="M355" s="541" t="s">
        <v>107</v>
      </c>
      <c r="N355" s="541" t="s">
        <v>107</v>
      </c>
      <c r="O355" s="541" t="s">
        <v>107</v>
      </c>
      <c r="P355" s="541" t="s">
        <v>107</v>
      </c>
      <c r="Q355" s="541" t="s">
        <v>107</v>
      </c>
      <c r="R355" s="541" t="s">
        <v>107</v>
      </c>
      <c r="S355" s="541" t="s">
        <v>107</v>
      </c>
      <c r="T355" s="541" t="s">
        <v>107</v>
      </c>
      <c r="U355" s="541" t="s">
        <v>107</v>
      </c>
      <c r="V355" s="446" t="s">
        <v>107</v>
      </c>
      <c r="X355" s="503"/>
    </row>
    <row r="356" spans="1:24" x14ac:dyDescent="0.25">
      <c r="A356" s="56"/>
      <c r="B356" s="392"/>
      <c r="C356" s="72"/>
      <c r="D356" s="444" t="s">
        <v>234</v>
      </c>
      <c r="E356" s="445" t="s">
        <v>107</v>
      </c>
      <c r="F356" s="541" t="s">
        <v>107</v>
      </c>
      <c r="G356" s="541" t="s">
        <v>107</v>
      </c>
      <c r="H356" s="541" t="s">
        <v>107</v>
      </c>
      <c r="I356" s="541" t="s">
        <v>107</v>
      </c>
      <c r="J356" s="541" t="s">
        <v>107</v>
      </c>
      <c r="K356" s="541" t="s">
        <v>107</v>
      </c>
      <c r="L356" s="541" t="s">
        <v>107</v>
      </c>
      <c r="M356" s="541" t="s">
        <v>107</v>
      </c>
      <c r="N356" s="541" t="s">
        <v>107</v>
      </c>
      <c r="O356" s="541" t="s">
        <v>107</v>
      </c>
      <c r="P356" s="541" t="s">
        <v>107</v>
      </c>
      <c r="Q356" s="541" t="s">
        <v>107</v>
      </c>
      <c r="R356" s="541" t="s">
        <v>107</v>
      </c>
      <c r="S356" s="541" t="s">
        <v>107</v>
      </c>
      <c r="T356" s="541" t="s">
        <v>107</v>
      </c>
      <c r="U356" s="541" t="s">
        <v>107</v>
      </c>
      <c r="V356" s="446" t="s">
        <v>107</v>
      </c>
      <c r="X356" s="503"/>
    </row>
    <row r="357" spans="1:24" x14ac:dyDescent="0.25">
      <c r="A357" s="56"/>
      <c r="B357" s="392"/>
      <c r="C357" s="72"/>
      <c r="D357" s="444" t="s">
        <v>235</v>
      </c>
      <c r="E357" s="445" t="s">
        <v>107</v>
      </c>
      <c r="F357" s="541" t="s">
        <v>107</v>
      </c>
      <c r="G357" s="541" t="s">
        <v>107</v>
      </c>
      <c r="H357" s="541" t="s">
        <v>107</v>
      </c>
      <c r="I357" s="541" t="s">
        <v>107</v>
      </c>
      <c r="J357" s="541" t="s">
        <v>107</v>
      </c>
      <c r="K357" s="541" t="s">
        <v>107</v>
      </c>
      <c r="L357" s="541" t="s">
        <v>107</v>
      </c>
      <c r="M357" s="541" t="s">
        <v>107</v>
      </c>
      <c r="N357" s="541" t="s">
        <v>107</v>
      </c>
      <c r="O357" s="541" t="s">
        <v>107</v>
      </c>
      <c r="P357" s="541" t="s">
        <v>107</v>
      </c>
      <c r="Q357" s="541" t="s">
        <v>107</v>
      </c>
      <c r="R357" s="541" t="s">
        <v>107</v>
      </c>
      <c r="S357" s="541" t="s">
        <v>107</v>
      </c>
      <c r="T357" s="541" t="s">
        <v>107</v>
      </c>
      <c r="U357" s="541" t="s">
        <v>107</v>
      </c>
      <c r="V357" s="446" t="s">
        <v>107</v>
      </c>
      <c r="X357" s="503"/>
    </row>
    <row r="358" spans="1:24" ht="24.6" customHeight="1" x14ac:dyDescent="0.25">
      <c r="A358" s="56"/>
      <c r="B358" s="392"/>
      <c r="C358" s="481">
        <v>2018</v>
      </c>
      <c r="D358" s="482" t="s">
        <v>25</v>
      </c>
      <c r="E358" s="483" t="s">
        <v>107</v>
      </c>
      <c r="F358" s="484" t="s">
        <v>107</v>
      </c>
      <c r="G358" s="484" t="s">
        <v>107</v>
      </c>
      <c r="H358" s="484" t="s">
        <v>107</v>
      </c>
      <c r="I358" s="484" t="s">
        <v>107</v>
      </c>
      <c r="J358" s="484" t="s">
        <v>107</v>
      </c>
      <c r="K358" s="484" t="s">
        <v>107</v>
      </c>
      <c r="L358" s="484" t="s">
        <v>107</v>
      </c>
      <c r="M358" s="484" t="s">
        <v>107</v>
      </c>
      <c r="N358" s="484" t="s">
        <v>107</v>
      </c>
      <c r="O358" s="484" t="s">
        <v>107</v>
      </c>
      <c r="P358" s="484" t="s">
        <v>107</v>
      </c>
      <c r="Q358" s="484" t="s">
        <v>107</v>
      </c>
      <c r="R358" s="484" t="s">
        <v>107</v>
      </c>
      <c r="S358" s="484" t="s">
        <v>107</v>
      </c>
      <c r="T358" s="484" t="s">
        <v>107</v>
      </c>
      <c r="U358" s="484" t="s">
        <v>107</v>
      </c>
      <c r="V358" s="485" t="s">
        <v>107</v>
      </c>
      <c r="X358" s="503"/>
    </row>
    <row r="359" spans="1:24" ht="26.25" customHeight="1" x14ac:dyDescent="0.25">
      <c r="B359" s="75" t="s">
        <v>243</v>
      </c>
      <c r="C359" s="72">
        <v>2013</v>
      </c>
      <c r="D359" s="72"/>
      <c r="E359" s="507">
        <v>18</v>
      </c>
      <c r="F359" s="541">
        <v>2</v>
      </c>
      <c r="G359" s="446">
        <v>0.1111111111111111</v>
      </c>
      <c r="H359" s="541">
        <v>0</v>
      </c>
      <c r="I359" s="541">
        <v>0</v>
      </c>
      <c r="J359" s="541">
        <v>0</v>
      </c>
      <c r="K359" s="541">
        <v>0</v>
      </c>
      <c r="L359" s="541">
        <v>5</v>
      </c>
      <c r="M359" s="446">
        <v>0.27777777777777779</v>
      </c>
      <c r="N359" s="541" t="s">
        <v>107</v>
      </c>
      <c r="O359" s="541" t="s">
        <v>107</v>
      </c>
      <c r="P359" s="541">
        <v>0</v>
      </c>
      <c r="Q359" s="541">
        <v>0</v>
      </c>
      <c r="R359" s="541">
        <v>7</v>
      </c>
      <c r="S359" s="446">
        <v>0.3888888888888889</v>
      </c>
      <c r="T359" s="541">
        <v>4</v>
      </c>
      <c r="U359" s="446">
        <v>0.22222222222222221</v>
      </c>
      <c r="V359" s="522">
        <v>1.2295081967213115E-2</v>
      </c>
      <c r="X359" s="503"/>
    </row>
    <row r="360" spans="1:24" x14ac:dyDescent="0.25">
      <c r="B360" s="58"/>
      <c r="C360" s="72">
        <v>2014</v>
      </c>
      <c r="D360" s="72"/>
      <c r="E360" s="507">
        <v>8</v>
      </c>
      <c r="F360" s="541">
        <v>0</v>
      </c>
      <c r="G360" s="541">
        <v>0</v>
      </c>
      <c r="H360" s="541">
        <v>0</v>
      </c>
      <c r="I360" s="541">
        <v>0</v>
      </c>
      <c r="J360" s="541">
        <v>2</v>
      </c>
      <c r="K360" s="446">
        <v>0.25</v>
      </c>
      <c r="L360" s="541">
        <v>6</v>
      </c>
      <c r="M360" s="446">
        <v>0.75</v>
      </c>
      <c r="N360" s="541" t="s">
        <v>107</v>
      </c>
      <c r="O360" s="541" t="s">
        <v>107</v>
      </c>
      <c r="P360" s="541">
        <v>0</v>
      </c>
      <c r="Q360" s="541">
        <v>0</v>
      </c>
      <c r="R360" s="541">
        <v>0</v>
      </c>
      <c r="S360" s="541">
        <v>0</v>
      </c>
      <c r="T360" s="541">
        <v>0</v>
      </c>
      <c r="U360" s="541">
        <v>0</v>
      </c>
      <c r="V360" s="525">
        <v>4.9906425452276981E-3</v>
      </c>
      <c r="X360" s="503"/>
    </row>
    <row r="361" spans="1:24" x14ac:dyDescent="0.25">
      <c r="B361" s="58"/>
      <c r="C361" s="72">
        <v>2015</v>
      </c>
      <c r="D361" s="72"/>
      <c r="E361" s="507">
        <v>17</v>
      </c>
      <c r="F361" s="541">
        <v>1</v>
      </c>
      <c r="G361" s="446">
        <v>5.8823529411764705E-2</v>
      </c>
      <c r="H361" s="541">
        <v>0</v>
      </c>
      <c r="I361" s="541">
        <v>0</v>
      </c>
      <c r="J361" s="541">
        <v>1</v>
      </c>
      <c r="K361" s="446">
        <v>5.8823529411764705E-2</v>
      </c>
      <c r="L361" s="541">
        <v>7</v>
      </c>
      <c r="M361" s="446">
        <v>0.41176470588235292</v>
      </c>
      <c r="N361" s="541" t="s">
        <v>107</v>
      </c>
      <c r="O361" s="541" t="s">
        <v>107</v>
      </c>
      <c r="P361" s="541">
        <v>1</v>
      </c>
      <c r="Q361" s="446">
        <v>5.8823529411764705E-2</v>
      </c>
      <c r="R361" s="541">
        <v>7</v>
      </c>
      <c r="S361" s="446">
        <v>0.41176470588235292</v>
      </c>
      <c r="T361" s="541">
        <v>0</v>
      </c>
      <c r="U361" s="541">
        <v>0</v>
      </c>
      <c r="V361" s="522">
        <v>1.0869565217391304E-2</v>
      </c>
      <c r="X361" s="503"/>
    </row>
    <row r="362" spans="1:24" ht="15.6" x14ac:dyDescent="0.25">
      <c r="B362" s="58"/>
      <c r="C362" s="555" t="s">
        <v>233</v>
      </c>
      <c r="D362" s="556"/>
      <c r="E362" s="569">
        <v>22</v>
      </c>
      <c r="F362" s="558" t="s">
        <v>249</v>
      </c>
      <c r="G362" s="558" t="s">
        <v>249</v>
      </c>
      <c r="H362" s="558" t="s">
        <v>249</v>
      </c>
      <c r="I362" s="558" t="s">
        <v>249</v>
      </c>
      <c r="J362" s="558" t="s">
        <v>249</v>
      </c>
      <c r="K362" s="558" t="s">
        <v>249</v>
      </c>
      <c r="L362" s="558" t="s">
        <v>249</v>
      </c>
      <c r="M362" s="558" t="s">
        <v>249</v>
      </c>
      <c r="N362" s="558" t="s">
        <v>249</v>
      </c>
      <c r="O362" s="558" t="s">
        <v>249</v>
      </c>
      <c r="P362" s="558" t="s">
        <v>249</v>
      </c>
      <c r="Q362" s="558" t="s">
        <v>249</v>
      </c>
      <c r="R362" s="558" t="s">
        <v>249</v>
      </c>
      <c r="S362" s="558" t="s">
        <v>249</v>
      </c>
      <c r="T362" s="558" t="s">
        <v>249</v>
      </c>
      <c r="U362" s="558" t="s">
        <v>249</v>
      </c>
      <c r="V362" s="559">
        <v>1.5815959741193385E-2</v>
      </c>
      <c r="X362" s="503"/>
    </row>
    <row r="363" spans="1:24" x14ac:dyDescent="0.25">
      <c r="B363" s="58"/>
      <c r="C363" s="561" t="s">
        <v>282</v>
      </c>
      <c r="D363" s="562"/>
      <c r="E363" s="570">
        <v>0</v>
      </c>
      <c r="F363" s="564">
        <v>0</v>
      </c>
      <c r="G363" s="564">
        <v>0</v>
      </c>
      <c r="H363" s="564">
        <v>0</v>
      </c>
      <c r="I363" s="564">
        <v>0</v>
      </c>
      <c r="J363" s="564">
        <v>0</v>
      </c>
      <c r="K363" s="564">
        <v>0</v>
      </c>
      <c r="L363" s="564">
        <v>0</v>
      </c>
      <c r="M363" s="564">
        <v>0</v>
      </c>
      <c r="N363" s="564">
        <v>0</v>
      </c>
      <c r="O363" s="564">
        <v>0</v>
      </c>
      <c r="P363" s="564">
        <v>0</v>
      </c>
      <c r="Q363" s="564">
        <v>0</v>
      </c>
      <c r="R363" s="564">
        <v>0</v>
      </c>
      <c r="S363" s="564">
        <v>0</v>
      </c>
      <c r="T363" s="564">
        <v>0</v>
      </c>
      <c r="U363" s="564">
        <v>0</v>
      </c>
      <c r="V363" s="564">
        <v>0</v>
      </c>
      <c r="X363" s="503"/>
    </row>
    <row r="364" spans="1:24" ht="26.25" customHeight="1" x14ac:dyDescent="0.25">
      <c r="B364" s="58"/>
      <c r="C364" s="72">
        <v>2014</v>
      </c>
      <c r="D364" s="472" t="s">
        <v>7</v>
      </c>
      <c r="E364" s="507">
        <v>0</v>
      </c>
      <c r="F364" s="541">
        <v>0</v>
      </c>
      <c r="G364" s="541">
        <v>0</v>
      </c>
      <c r="H364" s="541">
        <v>0</v>
      </c>
      <c r="I364" s="541">
        <v>0</v>
      </c>
      <c r="J364" s="541">
        <v>0</v>
      </c>
      <c r="K364" s="541">
        <v>0</v>
      </c>
      <c r="L364" s="541">
        <v>0</v>
      </c>
      <c r="M364" s="541">
        <v>0</v>
      </c>
      <c r="N364" s="541" t="s">
        <v>107</v>
      </c>
      <c r="O364" s="541" t="s">
        <v>107</v>
      </c>
      <c r="P364" s="541">
        <v>0</v>
      </c>
      <c r="Q364" s="541">
        <v>0</v>
      </c>
      <c r="R364" s="541">
        <v>0</v>
      </c>
      <c r="S364" s="541">
        <v>0</v>
      </c>
      <c r="T364" s="541">
        <v>0</v>
      </c>
      <c r="U364" s="541">
        <v>0</v>
      </c>
      <c r="V364" s="525" t="s">
        <v>107</v>
      </c>
      <c r="X364" s="503"/>
    </row>
    <row r="365" spans="1:24" x14ac:dyDescent="0.25">
      <c r="B365" s="58"/>
      <c r="D365" s="472" t="s">
        <v>4</v>
      </c>
      <c r="E365" s="507">
        <v>2</v>
      </c>
      <c r="F365" s="541">
        <v>0</v>
      </c>
      <c r="G365" s="541">
        <v>0</v>
      </c>
      <c r="H365" s="541">
        <v>0</v>
      </c>
      <c r="I365" s="541">
        <v>0</v>
      </c>
      <c r="J365" s="541">
        <v>1</v>
      </c>
      <c r="K365" s="446">
        <v>0.5</v>
      </c>
      <c r="L365" s="541">
        <v>1</v>
      </c>
      <c r="M365" s="446">
        <v>0.5</v>
      </c>
      <c r="N365" s="541" t="s">
        <v>107</v>
      </c>
      <c r="O365" s="541" t="s">
        <v>107</v>
      </c>
      <c r="P365" s="541">
        <v>0</v>
      </c>
      <c r="Q365" s="541">
        <v>0</v>
      </c>
      <c r="R365" s="541">
        <v>0</v>
      </c>
      <c r="S365" s="541">
        <v>0</v>
      </c>
      <c r="T365" s="541">
        <v>0</v>
      </c>
      <c r="U365" s="541">
        <v>0</v>
      </c>
      <c r="V365" s="522">
        <v>5.2493438320209973E-3</v>
      </c>
      <c r="X365" s="503"/>
    </row>
    <row r="366" spans="1:24" x14ac:dyDescent="0.25">
      <c r="B366" s="58"/>
      <c r="D366" s="472" t="s">
        <v>5</v>
      </c>
      <c r="E366" s="507">
        <v>2</v>
      </c>
      <c r="F366" s="541">
        <v>0</v>
      </c>
      <c r="G366" s="541">
        <v>0</v>
      </c>
      <c r="H366" s="541">
        <v>0</v>
      </c>
      <c r="I366" s="541">
        <v>0</v>
      </c>
      <c r="J366" s="541">
        <v>0</v>
      </c>
      <c r="K366" s="541">
        <v>0</v>
      </c>
      <c r="L366" s="541">
        <v>2</v>
      </c>
      <c r="M366" s="446">
        <v>1</v>
      </c>
      <c r="N366" s="541" t="s">
        <v>107</v>
      </c>
      <c r="O366" s="541" t="s">
        <v>107</v>
      </c>
      <c r="P366" s="541">
        <v>0</v>
      </c>
      <c r="Q366" s="541">
        <v>0</v>
      </c>
      <c r="R366" s="541">
        <v>0</v>
      </c>
      <c r="S366" s="541">
        <v>0</v>
      </c>
      <c r="T366" s="541">
        <v>0</v>
      </c>
      <c r="U366" s="541">
        <v>0</v>
      </c>
      <c r="V366" s="525">
        <v>4.5662100456621002E-3</v>
      </c>
      <c r="X366" s="503"/>
    </row>
    <row r="367" spans="1:24" x14ac:dyDescent="0.25">
      <c r="B367" s="58"/>
      <c r="D367" s="472" t="s">
        <v>6</v>
      </c>
      <c r="E367" s="507">
        <v>4</v>
      </c>
      <c r="F367" s="541">
        <v>0</v>
      </c>
      <c r="G367" s="541">
        <v>0</v>
      </c>
      <c r="H367" s="541">
        <v>0</v>
      </c>
      <c r="I367" s="541">
        <v>0</v>
      </c>
      <c r="J367" s="541">
        <v>1</v>
      </c>
      <c r="K367" s="446">
        <v>0.25</v>
      </c>
      <c r="L367" s="541">
        <v>3</v>
      </c>
      <c r="M367" s="446">
        <v>0.75</v>
      </c>
      <c r="N367" s="541" t="s">
        <v>107</v>
      </c>
      <c r="O367" s="541" t="s">
        <v>107</v>
      </c>
      <c r="P367" s="541">
        <v>0</v>
      </c>
      <c r="Q367" s="541">
        <v>0</v>
      </c>
      <c r="R367" s="541">
        <v>0</v>
      </c>
      <c r="S367" s="541">
        <v>0</v>
      </c>
      <c r="T367" s="541">
        <v>0</v>
      </c>
      <c r="U367" s="541">
        <v>0</v>
      </c>
      <c r="V367" s="522">
        <v>1.0582010582010581E-2</v>
      </c>
      <c r="X367" s="503"/>
    </row>
    <row r="368" spans="1:24" ht="26.25" customHeight="1" x14ac:dyDescent="0.25">
      <c r="B368" s="58"/>
      <c r="C368" s="405">
        <v>2015</v>
      </c>
      <c r="D368" s="444" t="s">
        <v>25</v>
      </c>
      <c r="E368" s="507">
        <v>3</v>
      </c>
      <c r="F368" s="541">
        <v>0</v>
      </c>
      <c r="G368" s="541">
        <v>0</v>
      </c>
      <c r="H368" s="541">
        <v>0</v>
      </c>
      <c r="I368" s="541">
        <v>0</v>
      </c>
      <c r="J368" s="541">
        <v>0</v>
      </c>
      <c r="K368" s="541">
        <v>0</v>
      </c>
      <c r="L368" s="541">
        <v>3</v>
      </c>
      <c r="M368" s="446">
        <v>1</v>
      </c>
      <c r="N368" s="541" t="s">
        <v>107</v>
      </c>
      <c r="O368" s="541" t="s">
        <v>107</v>
      </c>
      <c r="P368" s="541">
        <v>0</v>
      </c>
      <c r="Q368" s="541">
        <v>0</v>
      </c>
      <c r="R368" s="541">
        <v>0</v>
      </c>
      <c r="S368" s="541">
        <v>0</v>
      </c>
      <c r="T368" s="541">
        <v>0</v>
      </c>
      <c r="U368" s="541">
        <v>0</v>
      </c>
      <c r="V368" s="522">
        <v>7.1599045346062047E-3</v>
      </c>
      <c r="X368" s="503"/>
    </row>
    <row r="369" spans="2:24" x14ac:dyDescent="0.25">
      <c r="B369" s="58"/>
      <c r="D369" s="444" t="s">
        <v>73</v>
      </c>
      <c r="E369" s="507">
        <v>3</v>
      </c>
      <c r="F369" s="541">
        <v>0</v>
      </c>
      <c r="G369" s="541">
        <v>0</v>
      </c>
      <c r="H369" s="541">
        <v>0</v>
      </c>
      <c r="I369" s="541">
        <v>0</v>
      </c>
      <c r="J369" s="541">
        <v>0</v>
      </c>
      <c r="K369" s="541">
        <v>0</v>
      </c>
      <c r="L369" s="541">
        <v>0</v>
      </c>
      <c r="M369" s="541">
        <v>0</v>
      </c>
      <c r="N369" s="541" t="s">
        <v>107</v>
      </c>
      <c r="O369" s="541" t="s">
        <v>107</v>
      </c>
      <c r="P369" s="541">
        <v>1</v>
      </c>
      <c r="Q369" s="446">
        <v>0.33333333333333331</v>
      </c>
      <c r="R369" s="541">
        <v>2</v>
      </c>
      <c r="S369" s="446">
        <v>0.66666666666666663</v>
      </c>
      <c r="T369" s="541">
        <v>0</v>
      </c>
      <c r="U369" s="541">
        <v>0</v>
      </c>
      <c r="V369" s="522">
        <v>8.241758241758242E-3</v>
      </c>
      <c r="X369" s="503"/>
    </row>
    <row r="370" spans="2:24" x14ac:dyDescent="0.25">
      <c r="B370" s="58"/>
      <c r="D370" s="444" t="s">
        <v>234</v>
      </c>
      <c r="E370" s="507">
        <v>6</v>
      </c>
      <c r="F370" s="541">
        <v>0</v>
      </c>
      <c r="G370" s="541">
        <v>0</v>
      </c>
      <c r="H370" s="541">
        <v>0</v>
      </c>
      <c r="I370" s="541">
        <v>0</v>
      </c>
      <c r="J370" s="541">
        <v>1</v>
      </c>
      <c r="K370" s="446">
        <v>0.16666666666666666</v>
      </c>
      <c r="L370" s="541">
        <v>2</v>
      </c>
      <c r="M370" s="446">
        <v>0.33333333333333331</v>
      </c>
      <c r="N370" s="541" t="s">
        <v>107</v>
      </c>
      <c r="O370" s="541" t="s">
        <v>107</v>
      </c>
      <c r="P370" s="541">
        <v>0</v>
      </c>
      <c r="Q370" s="541">
        <v>0</v>
      </c>
      <c r="R370" s="541">
        <v>3</v>
      </c>
      <c r="S370" s="446">
        <v>0.5</v>
      </c>
      <c r="T370" s="541">
        <v>0</v>
      </c>
      <c r="U370" s="541">
        <v>0</v>
      </c>
      <c r="V370" s="522">
        <v>1.4814814814814815E-2</v>
      </c>
      <c r="X370" s="503"/>
    </row>
    <row r="371" spans="2:24" x14ac:dyDescent="0.25">
      <c r="B371" s="58"/>
      <c r="D371" s="444" t="s">
        <v>235</v>
      </c>
      <c r="E371" s="507">
        <v>5</v>
      </c>
      <c r="F371" s="541">
        <v>1</v>
      </c>
      <c r="G371" s="446">
        <v>0.2</v>
      </c>
      <c r="H371" s="541">
        <v>0</v>
      </c>
      <c r="I371" s="541">
        <v>0</v>
      </c>
      <c r="J371" s="541">
        <v>0</v>
      </c>
      <c r="K371" s="541">
        <v>0</v>
      </c>
      <c r="L371" s="541">
        <v>2</v>
      </c>
      <c r="M371" s="446">
        <v>0.4</v>
      </c>
      <c r="N371" s="541" t="s">
        <v>107</v>
      </c>
      <c r="O371" s="541" t="s">
        <v>107</v>
      </c>
      <c r="P371" s="541">
        <v>0</v>
      </c>
      <c r="Q371" s="541">
        <v>0</v>
      </c>
      <c r="R371" s="541">
        <v>2</v>
      </c>
      <c r="S371" s="446">
        <v>0.4</v>
      </c>
      <c r="T371" s="541">
        <v>0</v>
      </c>
      <c r="U371" s="541">
        <v>0</v>
      </c>
      <c r="V371" s="522">
        <v>1.3297872340425532E-2</v>
      </c>
      <c r="X371" s="503"/>
    </row>
    <row r="372" spans="2:24" ht="26.25" customHeight="1" x14ac:dyDescent="0.25">
      <c r="B372" s="58"/>
      <c r="C372" s="405">
        <v>2016</v>
      </c>
      <c r="D372" s="444" t="s">
        <v>25</v>
      </c>
      <c r="E372" s="507">
        <v>6</v>
      </c>
      <c r="F372" s="542">
        <v>1</v>
      </c>
      <c r="G372" s="508">
        <v>0.16666666666666666</v>
      </c>
      <c r="H372" s="542">
        <v>0</v>
      </c>
      <c r="I372" s="542">
        <v>0</v>
      </c>
      <c r="J372" s="542">
        <v>0</v>
      </c>
      <c r="K372" s="542">
        <v>0</v>
      </c>
      <c r="L372" s="542">
        <v>1</v>
      </c>
      <c r="M372" s="508">
        <v>0.16666666666666666</v>
      </c>
      <c r="N372" s="541" t="s">
        <v>107</v>
      </c>
      <c r="O372" s="541" t="s">
        <v>107</v>
      </c>
      <c r="P372" s="542">
        <v>0</v>
      </c>
      <c r="Q372" s="542">
        <v>0</v>
      </c>
      <c r="R372" s="542">
        <v>4</v>
      </c>
      <c r="S372" s="508">
        <v>0.66666666666666663</v>
      </c>
      <c r="T372" s="542">
        <v>0</v>
      </c>
      <c r="U372" s="542">
        <v>0</v>
      </c>
      <c r="V372" s="522">
        <v>1.5463917525773196E-2</v>
      </c>
      <c r="X372" s="503"/>
    </row>
    <row r="373" spans="2:24" x14ac:dyDescent="0.25">
      <c r="B373" s="58"/>
      <c r="D373" s="444" t="s">
        <v>73</v>
      </c>
      <c r="E373" s="507">
        <v>3</v>
      </c>
      <c r="F373" s="542">
        <v>1</v>
      </c>
      <c r="G373" s="508">
        <v>0.33333333333333331</v>
      </c>
      <c r="H373" s="542">
        <v>0</v>
      </c>
      <c r="I373" s="542">
        <v>0</v>
      </c>
      <c r="J373" s="542">
        <v>0</v>
      </c>
      <c r="K373" s="542">
        <v>0</v>
      </c>
      <c r="L373" s="542">
        <v>0</v>
      </c>
      <c r="M373" s="542">
        <v>0</v>
      </c>
      <c r="N373" s="541" t="s">
        <v>107</v>
      </c>
      <c r="O373" s="541" t="s">
        <v>107</v>
      </c>
      <c r="P373" s="542">
        <v>0</v>
      </c>
      <c r="Q373" s="542">
        <v>0</v>
      </c>
      <c r="R373" s="542">
        <v>2</v>
      </c>
      <c r="S373" s="508">
        <v>0.66666666666666663</v>
      </c>
      <c r="T373" s="542">
        <v>0</v>
      </c>
      <c r="U373" s="542">
        <v>0</v>
      </c>
      <c r="V373" s="522">
        <v>8.356545961002786E-3</v>
      </c>
      <c r="X373" s="503"/>
    </row>
    <row r="374" spans="2:24" x14ac:dyDescent="0.25">
      <c r="B374" s="58"/>
      <c r="D374" s="444" t="s">
        <v>234</v>
      </c>
      <c r="E374" s="507">
        <v>8</v>
      </c>
      <c r="F374" s="542">
        <v>1</v>
      </c>
      <c r="G374" s="508">
        <v>0.125</v>
      </c>
      <c r="H374" s="542">
        <v>0</v>
      </c>
      <c r="I374" s="542">
        <v>0</v>
      </c>
      <c r="J374" s="542">
        <v>0</v>
      </c>
      <c r="K374" s="542">
        <v>0</v>
      </c>
      <c r="L374" s="542">
        <v>2</v>
      </c>
      <c r="M374" s="508">
        <v>0.25</v>
      </c>
      <c r="N374" s="542" t="s">
        <v>107</v>
      </c>
      <c r="O374" s="542" t="s">
        <v>107</v>
      </c>
      <c r="P374" s="542">
        <v>0</v>
      </c>
      <c r="Q374" s="542">
        <v>0</v>
      </c>
      <c r="R374" s="542">
        <v>5</v>
      </c>
      <c r="S374" s="508">
        <v>0.625</v>
      </c>
      <c r="T374" s="542">
        <v>0</v>
      </c>
      <c r="U374" s="542">
        <v>0</v>
      </c>
      <c r="V374" s="446">
        <v>2.197802197802198E-2</v>
      </c>
      <c r="X374" s="503"/>
    </row>
    <row r="375" spans="2:24" ht="15.6" x14ac:dyDescent="0.25">
      <c r="B375" s="451" t="s">
        <v>236</v>
      </c>
      <c r="C375" s="474"/>
      <c r="D375" s="475" t="s">
        <v>237</v>
      </c>
      <c r="E375" s="476">
        <v>5</v>
      </c>
      <c r="F375" s="477" t="s">
        <v>249</v>
      </c>
      <c r="G375" s="477" t="s">
        <v>249</v>
      </c>
      <c r="H375" s="477" t="s">
        <v>249</v>
      </c>
      <c r="I375" s="477" t="s">
        <v>249</v>
      </c>
      <c r="J375" s="477" t="s">
        <v>249</v>
      </c>
      <c r="K375" s="477" t="s">
        <v>249</v>
      </c>
      <c r="L375" s="477" t="s">
        <v>249</v>
      </c>
      <c r="M375" s="477" t="s">
        <v>249</v>
      </c>
      <c r="N375" s="477" t="s">
        <v>249</v>
      </c>
      <c r="O375" s="477" t="s">
        <v>249</v>
      </c>
      <c r="P375" s="477" t="s">
        <v>249</v>
      </c>
      <c r="Q375" s="477" t="s">
        <v>249</v>
      </c>
      <c r="R375" s="477" t="s">
        <v>249</v>
      </c>
      <c r="S375" s="477" t="s">
        <v>249</v>
      </c>
      <c r="T375" s="477" t="s">
        <v>249</v>
      </c>
      <c r="U375" s="477" t="s">
        <v>249</v>
      </c>
      <c r="V375" s="478">
        <v>1.7857142857142856E-2</v>
      </c>
      <c r="X375" s="503"/>
    </row>
    <row r="376" spans="2:24" ht="26.25" customHeight="1" x14ac:dyDescent="0.25">
      <c r="B376" s="392"/>
      <c r="C376" s="72">
        <v>2017</v>
      </c>
      <c r="D376" s="444" t="s">
        <v>238</v>
      </c>
      <c r="E376" s="445" t="s">
        <v>107</v>
      </c>
      <c r="F376" s="541" t="s">
        <v>107</v>
      </c>
      <c r="G376" s="541" t="s">
        <v>107</v>
      </c>
      <c r="H376" s="541" t="s">
        <v>107</v>
      </c>
      <c r="I376" s="541" t="s">
        <v>107</v>
      </c>
      <c r="J376" s="541" t="s">
        <v>107</v>
      </c>
      <c r="K376" s="541" t="s">
        <v>107</v>
      </c>
      <c r="L376" s="541" t="s">
        <v>107</v>
      </c>
      <c r="M376" s="541" t="s">
        <v>107</v>
      </c>
      <c r="N376" s="541" t="s">
        <v>107</v>
      </c>
      <c r="O376" s="541" t="s">
        <v>107</v>
      </c>
      <c r="P376" s="541" t="s">
        <v>107</v>
      </c>
      <c r="Q376" s="541" t="s">
        <v>107</v>
      </c>
      <c r="R376" s="541" t="s">
        <v>107</v>
      </c>
      <c r="S376" s="541" t="s">
        <v>107</v>
      </c>
      <c r="T376" s="541" t="s">
        <v>107</v>
      </c>
      <c r="U376" s="541" t="s">
        <v>107</v>
      </c>
      <c r="V376" s="446" t="s">
        <v>107</v>
      </c>
      <c r="X376" s="503"/>
    </row>
    <row r="377" spans="2:24" x14ac:dyDescent="0.25">
      <c r="B377" s="392"/>
      <c r="C377" s="72"/>
      <c r="D377" s="444" t="s">
        <v>73</v>
      </c>
      <c r="E377" s="445" t="s">
        <v>107</v>
      </c>
      <c r="F377" s="541" t="s">
        <v>107</v>
      </c>
      <c r="G377" s="541" t="s">
        <v>107</v>
      </c>
      <c r="H377" s="541" t="s">
        <v>107</v>
      </c>
      <c r="I377" s="541" t="s">
        <v>107</v>
      </c>
      <c r="J377" s="541" t="s">
        <v>107</v>
      </c>
      <c r="K377" s="541" t="s">
        <v>107</v>
      </c>
      <c r="L377" s="541" t="s">
        <v>107</v>
      </c>
      <c r="M377" s="541" t="s">
        <v>107</v>
      </c>
      <c r="N377" s="541" t="s">
        <v>107</v>
      </c>
      <c r="O377" s="541" t="s">
        <v>107</v>
      </c>
      <c r="P377" s="541" t="s">
        <v>107</v>
      </c>
      <c r="Q377" s="541" t="s">
        <v>107</v>
      </c>
      <c r="R377" s="541" t="s">
        <v>107</v>
      </c>
      <c r="S377" s="541" t="s">
        <v>107</v>
      </c>
      <c r="T377" s="541" t="s">
        <v>107</v>
      </c>
      <c r="U377" s="541" t="s">
        <v>107</v>
      </c>
      <c r="V377" s="446" t="s">
        <v>107</v>
      </c>
      <c r="X377" s="503"/>
    </row>
    <row r="378" spans="2:24" x14ac:dyDescent="0.25">
      <c r="B378" s="392"/>
      <c r="C378" s="72"/>
      <c r="D378" s="444" t="s">
        <v>234</v>
      </c>
      <c r="E378" s="445" t="s">
        <v>107</v>
      </c>
      <c r="F378" s="541" t="s">
        <v>107</v>
      </c>
      <c r="G378" s="541" t="s">
        <v>107</v>
      </c>
      <c r="H378" s="541" t="s">
        <v>107</v>
      </c>
      <c r="I378" s="541" t="s">
        <v>107</v>
      </c>
      <c r="J378" s="541" t="s">
        <v>107</v>
      </c>
      <c r="K378" s="541" t="s">
        <v>107</v>
      </c>
      <c r="L378" s="541" t="s">
        <v>107</v>
      </c>
      <c r="M378" s="541" t="s">
        <v>107</v>
      </c>
      <c r="N378" s="541" t="s">
        <v>107</v>
      </c>
      <c r="O378" s="541" t="s">
        <v>107</v>
      </c>
      <c r="P378" s="541" t="s">
        <v>107</v>
      </c>
      <c r="Q378" s="541" t="s">
        <v>107</v>
      </c>
      <c r="R378" s="541" t="s">
        <v>107</v>
      </c>
      <c r="S378" s="541" t="s">
        <v>107</v>
      </c>
      <c r="T378" s="541" t="s">
        <v>107</v>
      </c>
      <c r="U378" s="541" t="s">
        <v>107</v>
      </c>
      <c r="V378" s="446" t="s">
        <v>107</v>
      </c>
      <c r="X378" s="503"/>
    </row>
    <row r="379" spans="2:24" x14ac:dyDescent="0.25">
      <c r="B379" s="392"/>
      <c r="C379" s="72"/>
      <c r="D379" s="444" t="s">
        <v>235</v>
      </c>
      <c r="E379" s="445" t="s">
        <v>107</v>
      </c>
      <c r="F379" s="541" t="s">
        <v>107</v>
      </c>
      <c r="G379" s="541" t="s">
        <v>107</v>
      </c>
      <c r="H379" s="541" t="s">
        <v>107</v>
      </c>
      <c r="I379" s="541" t="s">
        <v>107</v>
      </c>
      <c r="J379" s="541" t="s">
        <v>107</v>
      </c>
      <c r="K379" s="541" t="s">
        <v>107</v>
      </c>
      <c r="L379" s="541" t="s">
        <v>107</v>
      </c>
      <c r="M379" s="541" t="s">
        <v>107</v>
      </c>
      <c r="N379" s="541" t="s">
        <v>107</v>
      </c>
      <c r="O379" s="541" t="s">
        <v>107</v>
      </c>
      <c r="P379" s="541" t="s">
        <v>107</v>
      </c>
      <c r="Q379" s="541" t="s">
        <v>107</v>
      </c>
      <c r="R379" s="541" t="s">
        <v>107</v>
      </c>
      <c r="S379" s="541" t="s">
        <v>107</v>
      </c>
      <c r="T379" s="541" t="s">
        <v>107</v>
      </c>
      <c r="U379" s="541" t="s">
        <v>107</v>
      </c>
      <c r="V379" s="446" t="s">
        <v>107</v>
      </c>
      <c r="X379" s="503"/>
    </row>
    <row r="380" spans="2:24" ht="22.8" customHeight="1" x14ac:dyDescent="0.25">
      <c r="B380" s="392"/>
      <c r="C380" s="481">
        <v>2018</v>
      </c>
      <c r="D380" s="482" t="s">
        <v>25</v>
      </c>
      <c r="E380" s="483" t="s">
        <v>107</v>
      </c>
      <c r="F380" s="484" t="s">
        <v>107</v>
      </c>
      <c r="G380" s="484" t="s">
        <v>107</v>
      </c>
      <c r="H380" s="484" t="s">
        <v>107</v>
      </c>
      <c r="I380" s="484" t="s">
        <v>107</v>
      </c>
      <c r="J380" s="484" t="s">
        <v>107</v>
      </c>
      <c r="K380" s="484" t="s">
        <v>107</v>
      </c>
      <c r="L380" s="484" t="s">
        <v>107</v>
      </c>
      <c r="M380" s="484" t="s">
        <v>107</v>
      </c>
      <c r="N380" s="484" t="s">
        <v>107</v>
      </c>
      <c r="O380" s="484" t="s">
        <v>107</v>
      </c>
      <c r="P380" s="484" t="s">
        <v>107</v>
      </c>
      <c r="Q380" s="484" t="s">
        <v>107</v>
      </c>
      <c r="R380" s="484" t="s">
        <v>107</v>
      </c>
      <c r="S380" s="484" t="s">
        <v>107</v>
      </c>
      <c r="T380" s="484" t="s">
        <v>107</v>
      </c>
      <c r="U380" s="484" t="s">
        <v>107</v>
      </c>
      <c r="V380" s="485" t="s">
        <v>107</v>
      </c>
      <c r="X380" s="503"/>
    </row>
    <row r="381" spans="2:24" ht="26.25" customHeight="1" x14ac:dyDescent="0.25">
      <c r="B381" s="75" t="s">
        <v>244</v>
      </c>
      <c r="C381" s="72">
        <v>2013</v>
      </c>
      <c r="D381" s="72"/>
      <c r="E381" s="507">
        <v>60</v>
      </c>
      <c r="F381" s="541">
        <v>10</v>
      </c>
      <c r="G381" s="446">
        <v>0.16666666666666666</v>
      </c>
      <c r="H381" s="541">
        <v>0</v>
      </c>
      <c r="I381" s="541">
        <v>0</v>
      </c>
      <c r="J381" s="541">
        <v>3</v>
      </c>
      <c r="K381" s="446">
        <v>0.05</v>
      </c>
      <c r="L381" s="541">
        <v>16</v>
      </c>
      <c r="M381" s="446">
        <v>0.26666666666666666</v>
      </c>
      <c r="N381" s="541" t="s">
        <v>107</v>
      </c>
      <c r="O381" s="541" t="s">
        <v>107</v>
      </c>
      <c r="P381" s="541">
        <v>2</v>
      </c>
      <c r="Q381" s="446">
        <v>3.3333333333333333E-2</v>
      </c>
      <c r="R381" s="541">
        <v>19</v>
      </c>
      <c r="S381" s="446">
        <v>0.31666666666666665</v>
      </c>
      <c r="T381" s="541">
        <v>10</v>
      </c>
      <c r="U381" s="446">
        <v>0.16666666666666666</v>
      </c>
      <c r="V381" s="522">
        <v>5.6764427625354781E-2</v>
      </c>
      <c r="X381" s="503"/>
    </row>
    <row r="382" spans="2:24" ht="12.75" customHeight="1" x14ac:dyDescent="0.25">
      <c r="B382" s="58"/>
      <c r="C382" s="72">
        <v>2014</v>
      </c>
      <c r="D382" s="72"/>
      <c r="E382" s="507">
        <v>29</v>
      </c>
      <c r="F382" s="541">
        <v>7</v>
      </c>
      <c r="G382" s="446">
        <v>0.2413793103448276</v>
      </c>
      <c r="H382" s="541">
        <v>0</v>
      </c>
      <c r="I382" s="541">
        <v>0</v>
      </c>
      <c r="J382" s="541">
        <v>5</v>
      </c>
      <c r="K382" s="446">
        <v>0.17241379310344829</v>
      </c>
      <c r="L382" s="541">
        <v>15</v>
      </c>
      <c r="M382" s="446">
        <v>0.51724137931034486</v>
      </c>
      <c r="N382" s="541" t="s">
        <v>107</v>
      </c>
      <c r="O382" s="541" t="s">
        <v>107</v>
      </c>
      <c r="P382" s="541">
        <v>0</v>
      </c>
      <c r="Q382" s="541">
        <v>0</v>
      </c>
      <c r="R382" s="541">
        <v>2</v>
      </c>
      <c r="S382" s="446">
        <v>6.8965517241379309E-2</v>
      </c>
      <c r="T382" s="541">
        <v>0</v>
      </c>
      <c r="U382" s="541">
        <v>0</v>
      </c>
      <c r="V382" s="522">
        <v>2.7992277992277992E-2</v>
      </c>
      <c r="X382" s="503"/>
    </row>
    <row r="383" spans="2:24" ht="12.75" customHeight="1" x14ac:dyDescent="0.25">
      <c r="B383" s="58"/>
      <c r="C383" s="72">
        <v>2015</v>
      </c>
      <c r="D383" s="72"/>
      <c r="E383" s="507">
        <v>25</v>
      </c>
      <c r="F383" s="541">
        <v>8</v>
      </c>
      <c r="G383" s="446">
        <v>0.32</v>
      </c>
      <c r="H383" s="541">
        <v>0</v>
      </c>
      <c r="I383" s="541">
        <v>0</v>
      </c>
      <c r="J383" s="541">
        <v>2</v>
      </c>
      <c r="K383" s="446">
        <v>0.08</v>
      </c>
      <c r="L383" s="541">
        <v>10</v>
      </c>
      <c r="M383" s="446">
        <v>0.4</v>
      </c>
      <c r="N383" s="541" t="s">
        <v>107</v>
      </c>
      <c r="O383" s="541" t="s">
        <v>107</v>
      </c>
      <c r="P383" s="541">
        <v>1</v>
      </c>
      <c r="Q383" s="446">
        <v>0.04</v>
      </c>
      <c r="R383" s="541">
        <v>2</v>
      </c>
      <c r="S383" s="446">
        <v>0.08</v>
      </c>
      <c r="T383" s="541">
        <v>2</v>
      </c>
      <c r="U383" s="446">
        <v>0.08</v>
      </c>
      <c r="V383" s="522">
        <v>2.8835063437139562E-2</v>
      </c>
      <c r="X383" s="503"/>
    </row>
    <row r="384" spans="2:24" ht="12.75" customHeight="1" x14ac:dyDescent="0.25">
      <c r="B384" s="58"/>
      <c r="C384" s="555" t="s">
        <v>233</v>
      </c>
      <c r="D384" s="556"/>
      <c r="E384" s="569">
        <v>18</v>
      </c>
      <c r="F384" s="558" t="s">
        <v>249</v>
      </c>
      <c r="G384" s="558" t="s">
        <v>249</v>
      </c>
      <c r="H384" s="558" t="s">
        <v>249</v>
      </c>
      <c r="I384" s="558" t="s">
        <v>249</v>
      </c>
      <c r="J384" s="558" t="s">
        <v>249</v>
      </c>
      <c r="K384" s="558" t="s">
        <v>249</v>
      </c>
      <c r="L384" s="558" t="s">
        <v>249</v>
      </c>
      <c r="M384" s="558" t="s">
        <v>249</v>
      </c>
      <c r="N384" s="558" t="s">
        <v>249</v>
      </c>
      <c r="O384" s="558" t="s">
        <v>249</v>
      </c>
      <c r="P384" s="558" t="s">
        <v>249</v>
      </c>
      <c r="Q384" s="558" t="s">
        <v>249</v>
      </c>
      <c r="R384" s="558" t="s">
        <v>249</v>
      </c>
      <c r="S384" s="558" t="s">
        <v>249</v>
      </c>
      <c r="T384" s="558" t="s">
        <v>249</v>
      </c>
      <c r="U384" s="558" t="s">
        <v>249</v>
      </c>
      <c r="V384" s="559">
        <v>1.6085790884718499E-2</v>
      </c>
      <c r="X384" s="503"/>
    </row>
    <row r="385" spans="2:24" ht="12.75" customHeight="1" x14ac:dyDescent="0.25">
      <c r="B385" s="58"/>
      <c r="C385" s="561" t="s">
        <v>282</v>
      </c>
      <c r="D385" s="562"/>
      <c r="E385" s="570">
        <v>0</v>
      </c>
      <c r="F385" s="564">
        <v>0</v>
      </c>
      <c r="G385" s="564">
        <v>0</v>
      </c>
      <c r="H385" s="564">
        <v>0</v>
      </c>
      <c r="I385" s="564">
        <v>0</v>
      </c>
      <c r="J385" s="564">
        <v>0</v>
      </c>
      <c r="K385" s="564">
        <v>0</v>
      </c>
      <c r="L385" s="564">
        <v>0</v>
      </c>
      <c r="M385" s="564">
        <v>0</v>
      </c>
      <c r="N385" s="564">
        <v>0</v>
      </c>
      <c r="O385" s="564">
        <v>0</v>
      </c>
      <c r="P385" s="564">
        <v>0</v>
      </c>
      <c r="Q385" s="564">
        <v>0</v>
      </c>
      <c r="R385" s="564">
        <v>0</v>
      </c>
      <c r="S385" s="564">
        <v>0</v>
      </c>
      <c r="T385" s="564">
        <v>0</v>
      </c>
      <c r="U385" s="564">
        <v>0</v>
      </c>
      <c r="V385" s="564">
        <v>0</v>
      </c>
      <c r="X385" s="503"/>
    </row>
    <row r="386" spans="2:24" ht="26.25" customHeight="1" x14ac:dyDescent="0.25">
      <c r="B386" s="58"/>
      <c r="C386" s="72">
        <v>2014</v>
      </c>
      <c r="D386" s="472" t="s">
        <v>7</v>
      </c>
      <c r="E386" s="507">
        <v>15</v>
      </c>
      <c r="F386" s="541">
        <v>4</v>
      </c>
      <c r="G386" s="446">
        <v>0.26666666666666666</v>
      </c>
      <c r="H386" s="541">
        <v>0</v>
      </c>
      <c r="I386" s="541">
        <v>0</v>
      </c>
      <c r="J386" s="541">
        <v>4</v>
      </c>
      <c r="K386" s="446">
        <v>0.26666666666666666</v>
      </c>
      <c r="L386" s="541">
        <v>7</v>
      </c>
      <c r="M386" s="446">
        <v>0.46666666666666667</v>
      </c>
      <c r="N386" s="541" t="s">
        <v>107</v>
      </c>
      <c r="O386" s="541" t="s">
        <v>107</v>
      </c>
      <c r="P386" s="541">
        <v>0</v>
      </c>
      <c r="Q386" s="541">
        <v>0</v>
      </c>
      <c r="R386" s="541">
        <v>0</v>
      </c>
      <c r="S386" s="541">
        <v>0</v>
      </c>
      <c r="T386" s="541">
        <v>0</v>
      </c>
      <c r="U386" s="541">
        <v>0</v>
      </c>
      <c r="V386" s="522">
        <v>0.05</v>
      </c>
      <c r="X386" s="503"/>
    </row>
    <row r="387" spans="2:24" x14ac:dyDescent="0.25">
      <c r="B387" s="58"/>
      <c r="D387" s="472" t="s">
        <v>4</v>
      </c>
      <c r="E387" s="507">
        <v>4</v>
      </c>
      <c r="F387" s="541">
        <v>2</v>
      </c>
      <c r="G387" s="446">
        <v>0.5</v>
      </c>
      <c r="H387" s="541">
        <v>0</v>
      </c>
      <c r="I387" s="541">
        <v>0</v>
      </c>
      <c r="J387" s="541">
        <v>0</v>
      </c>
      <c r="K387" s="541">
        <v>0</v>
      </c>
      <c r="L387" s="541">
        <v>1</v>
      </c>
      <c r="M387" s="446">
        <v>0.25</v>
      </c>
      <c r="N387" s="541" t="s">
        <v>107</v>
      </c>
      <c r="O387" s="541" t="s">
        <v>107</v>
      </c>
      <c r="P387" s="541">
        <v>0</v>
      </c>
      <c r="Q387" s="541">
        <v>0</v>
      </c>
      <c r="R387" s="541">
        <v>1</v>
      </c>
      <c r="S387" s="446">
        <v>0.25</v>
      </c>
      <c r="T387" s="541">
        <v>0</v>
      </c>
      <c r="U387" s="541">
        <v>0</v>
      </c>
      <c r="V387" s="522">
        <v>1.6597510373443983E-2</v>
      </c>
      <c r="X387" s="503"/>
    </row>
    <row r="388" spans="2:24" x14ac:dyDescent="0.25">
      <c r="B388" s="58"/>
      <c r="D388" s="472" t="s">
        <v>5</v>
      </c>
      <c r="E388" s="507">
        <v>2</v>
      </c>
      <c r="F388" s="541">
        <v>0</v>
      </c>
      <c r="G388" s="541">
        <v>0</v>
      </c>
      <c r="H388" s="541">
        <v>0</v>
      </c>
      <c r="I388" s="541">
        <v>0</v>
      </c>
      <c r="J388" s="541">
        <v>0</v>
      </c>
      <c r="K388" s="541">
        <v>0</v>
      </c>
      <c r="L388" s="541">
        <v>1</v>
      </c>
      <c r="M388" s="446">
        <v>0.5</v>
      </c>
      <c r="N388" s="541" t="s">
        <v>107</v>
      </c>
      <c r="O388" s="541" t="s">
        <v>107</v>
      </c>
      <c r="P388" s="541">
        <v>0</v>
      </c>
      <c r="Q388" s="541">
        <v>0</v>
      </c>
      <c r="R388" s="541">
        <v>1</v>
      </c>
      <c r="S388" s="446">
        <v>0.5</v>
      </c>
      <c r="T388" s="541">
        <v>0</v>
      </c>
      <c r="U388" s="541">
        <v>0</v>
      </c>
      <c r="V388" s="522">
        <v>8.6206896551724137E-3</v>
      </c>
      <c r="X388" s="503"/>
    </row>
    <row r="389" spans="2:24" x14ac:dyDescent="0.25">
      <c r="B389" s="58"/>
      <c r="D389" s="472" t="s">
        <v>6</v>
      </c>
      <c r="E389" s="507">
        <v>8</v>
      </c>
      <c r="F389" s="541">
        <v>1</v>
      </c>
      <c r="G389" s="446">
        <v>0.125</v>
      </c>
      <c r="H389" s="541">
        <v>0</v>
      </c>
      <c r="I389" s="541">
        <v>0</v>
      </c>
      <c r="J389" s="541">
        <v>1</v>
      </c>
      <c r="K389" s="446">
        <v>0.125</v>
      </c>
      <c r="L389" s="541">
        <v>6</v>
      </c>
      <c r="M389" s="446">
        <v>0.75</v>
      </c>
      <c r="N389" s="541" t="s">
        <v>107</v>
      </c>
      <c r="O389" s="541" t="s">
        <v>107</v>
      </c>
      <c r="P389" s="541">
        <v>0</v>
      </c>
      <c r="Q389" s="541">
        <v>0</v>
      </c>
      <c r="R389" s="541">
        <v>0</v>
      </c>
      <c r="S389" s="541">
        <v>0</v>
      </c>
      <c r="T389" s="541">
        <v>0</v>
      </c>
      <c r="U389" s="541">
        <v>0</v>
      </c>
      <c r="V389" s="522">
        <v>3.0418250950570339E-2</v>
      </c>
      <c r="X389" s="503"/>
    </row>
    <row r="390" spans="2:24" ht="26.25" customHeight="1" x14ac:dyDescent="0.25">
      <c r="B390" s="58"/>
      <c r="C390" s="405">
        <v>2015</v>
      </c>
      <c r="D390" s="444" t="s">
        <v>25</v>
      </c>
      <c r="E390" s="507">
        <v>7</v>
      </c>
      <c r="F390" s="541">
        <v>2</v>
      </c>
      <c r="G390" s="446">
        <v>0.2857142857142857</v>
      </c>
      <c r="H390" s="541">
        <v>0</v>
      </c>
      <c r="I390" s="541">
        <v>0</v>
      </c>
      <c r="J390" s="541">
        <v>0</v>
      </c>
      <c r="K390" s="541">
        <v>0</v>
      </c>
      <c r="L390" s="541">
        <v>3</v>
      </c>
      <c r="M390" s="446">
        <v>0.42857142857142855</v>
      </c>
      <c r="N390" s="541" t="s">
        <v>107</v>
      </c>
      <c r="O390" s="541" t="s">
        <v>107</v>
      </c>
      <c r="P390" s="541">
        <v>1</v>
      </c>
      <c r="Q390" s="446">
        <v>0.14285714285714285</v>
      </c>
      <c r="R390" s="541">
        <v>1</v>
      </c>
      <c r="S390" s="446">
        <v>0.14285714285714285</v>
      </c>
      <c r="T390" s="541">
        <v>0</v>
      </c>
      <c r="U390" s="541">
        <v>0</v>
      </c>
      <c r="V390" s="522">
        <v>3.783783783783784E-2</v>
      </c>
      <c r="X390" s="503"/>
    </row>
    <row r="391" spans="2:24" x14ac:dyDescent="0.25">
      <c r="B391" s="58"/>
      <c r="D391" s="444" t="s">
        <v>73</v>
      </c>
      <c r="E391" s="507">
        <v>6</v>
      </c>
      <c r="F391" s="541">
        <v>0</v>
      </c>
      <c r="G391" s="541">
        <v>0</v>
      </c>
      <c r="H391" s="541">
        <v>0</v>
      </c>
      <c r="I391" s="541">
        <v>0</v>
      </c>
      <c r="J391" s="541">
        <v>0</v>
      </c>
      <c r="K391" s="541">
        <v>0</v>
      </c>
      <c r="L391" s="541">
        <v>4</v>
      </c>
      <c r="M391" s="446">
        <v>0.66666666666666663</v>
      </c>
      <c r="N391" s="541" t="s">
        <v>107</v>
      </c>
      <c r="O391" s="541" t="s">
        <v>107</v>
      </c>
      <c r="P391" s="541">
        <v>0</v>
      </c>
      <c r="Q391" s="541">
        <v>0</v>
      </c>
      <c r="R391" s="541">
        <v>0</v>
      </c>
      <c r="S391" s="541">
        <v>0</v>
      </c>
      <c r="T391" s="541">
        <v>2</v>
      </c>
      <c r="U391" s="446">
        <v>0.33333333333333331</v>
      </c>
      <c r="V391" s="522">
        <v>2.6785714285714284E-2</v>
      </c>
      <c r="X391" s="503"/>
    </row>
    <row r="392" spans="2:24" x14ac:dyDescent="0.25">
      <c r="B392" s="58"/>
      <c r="D392" s="444" t="s">
        <v>234</v>
      </c>
      <c r="E392" s="507">
        <v>4</v>
      </c>
      <c r="F392" s="541">
        <v>4</v>
      </c>
      <c r="G392" s="446">
        <v>1</v>
      </c>
      <c r="H392" s="541">
        <v>0</v>
      </c>
      <c r="I392" s="541">
        <v>0</v>
      </c>
      <c r="J392" s="541">
        <v>0</v>
      </c>
      <c r="K392" s="541">
        <v>0</v>
      </c>
      <c r="L392" s="541">
        <v>0</v>
      </c>
      <c r="M392" s="541">
        <v>0</v>
      </c>
      <c r="N392" s="541" t="s">
        <v>107</v>
      </c>
      <c r="O392" s="541" t="s">
        <v>107</v>
      </c>
      <c r="P392" s="541">
        <v>0</v>
      </c>
      <c r="Q392" s="541">
        <v>0</v>
      </c>
      <c r="R392" s="541">
        <v>0</v>
      </c>
      <c r="S392" s="541">
        <v>0</v>
      </c>
      <c r="T392" s="541">
        <v>0</v>
      </c>
      <c r="U392" s="541">
        <v>0</v>
      </c>
      <c r="V392" s="522">
        <v>1.6393442622950821E-2</v>
      </c>
      <c r="X392" s="503"/>
    </row>
    <row r="393" spans="2:24" x14ac:dyDescent="0.25">
      <c r="B393" s="58"/>
      <c r="D393" s="444" t="s">
        <v>235</v>
      </c>
      <c r="E393" s="507">
        <v>8</v>
      </c>
      <c r="F393" s="541">
        <v>2</v>
      </c>
      <c r="G393" s="446">
        <v>0.25</v>
      </c>
      <c r="H393" s="541">
        <v>0</v>
      </c>
      <c r="I393" s="541">
        <v>0</v>
      </c>
      <c r="J393" s="541">
        <v>2</v>
      </c>
      <c r="K393" s="446">
        <v>0.25</v>
      </c>
      <c r="L393" s="541">
        <v>3</v>
      </c>
      <c r="M393" s="446">
        <v>0.375</v>
      </c>
      <c r="N393" s="541" t="s">
        <v>107</v>
      </c>
      <c r="O393" s="541" t="s">
        <v>107</v>
      </c>
      <c r="P393" s="541">
        <v>0</v>
      </c>
      <c r="Q393" s="541">
        <v>0</v>
      </c>
      <c r="R393" s="541">
        <v>1</v>
      </c>
      <c r="S393" s="446">
        <v>0.125</v>
      </c>
      <c r="T393" s="541">
        <v>0</v>
      </c>
      <c r="U393" s="541">
        <v>0</v>
      </c>
      <c r="V393" s="522">
        <v>3.7383177570093455E-2</v>
      </c>
      <c r="X393" s="503"/>
    </row>
    <row r="394" spans="2:24" ht="26.25" customHeight="1" x14ac:dyDescent="0.25">
      <c r="B394" s="58"/>
      <c r="C394" s="405">
        <v>2016</v>
      </c>
      <c r="D394" s="444" t="s">
        <v>25</v>
      </c>
      <c r="E394" s="507">
        <v>5</v>
      </c>
      <c r="F394" s="542">
        <v>0</v>
      </c>
      <c r="G394" s="542">
        <v>0</v>
      </c>
      <c r="H394" s="542">
        <v>0</v>
      </c>
      <c r="I394" s="542">
        <v>0</v>
      </c>
      <c r="J394" s="542">
        <v>3</v>
      </c>
      <c r="K394" s="508">
        <v>0.6</v>
      </c>
      <c r="L394" s="542">
        <v>1</v>
      </c>
      <c r="M394" s="508">
        <v>0.2</v>
      </c>
      <c r="N394" s="541" t="s">
        <v>107</v>
      </c>
      <c r="O394" s="541" t="s">
        <v>107</v>
      </c>
      <c r="P394" s="542">
        <v>0</v>
      </c>
      <c r="Q394" s="542">
        <v>0</v>
      </c>
      <c r="R394" s="542">
        <v>1</v>
      </c>
      <c r="S394" s="508">
        <v>0.2</v>
      </c>
      <c r="T394" s="542">
        <v>0</v>
      </c>
      <c r="U394" s="542">
        <v>0</v>
      </c>
      <c r="V394" s="522">
        <v>1.9607843137254902E-2</v>
      </c>
      <c r="X394" s="503"/>
    </row>
    <row r="395" spans="2:24" x14ac:dyDescent="0.25">
      <c r="B395" s="58"/>
      <c r="D395" s="444" t="s">
        <v>73</v>
      </c>
      <c r="E395" s="507">
        <v>7</v>
      </c>
      <c r="F395" s="542">
        <v>1</v>
      </c>
      <c r="G395" s="508">
        <v>0.14285714285714285</v>
      </c>
      <c r="H395" s="542">
        <v>0</v>
      </c>
      <c r="I395" s="542">
        <v>0</v>
      </c>
      <c r="J395" s="542">
        <v>1</v>
      </c>
      <c r="K395" s="508">
        <v>0.14285714285714285</v>
      </c>
      <c r="L395" s="542">
        <v>1</v>
      </c>
      <c r="M395" s="508">
        <v>0.14285714285714285</v>
      </c>
      <c r="N395" s="541" t="s">
        <v>107</v>
      </c>
      <c r="O395" s="541" t="s">
        <v>107</v>
      </c>
      <c r="P395" s="542">
        <v>0</v>
      </c>
      <c r="Q395" s="542">
        <v>0</v>
      </c>
      <c r="R395" s="542">
        <v>4</v>
      </c>
      <c r="S395" s="508">
        <v>0.5714285714285714</v>
      </c>
      <c r="T395" s="542">
        <v>0</v>
      </c>
      <c r="U395" s="542">
        <v>0</v>
      </c>
      <c r="V395" s="522">
        <v>2.3411371237458192E-2</v>
      </c>
      <c r="X395" s="503"/>
    </row>
    <row r="396" spans="2:24" x14ac:dyDescent="0.25">
      <c r="B396" s="58"/>
      <c r="D396" s="444" t="s">
        <v>234</v>
      </c>
      <c r="E396" s="507">
        <v>6</v>
      </c>
      <c r="F396" s="542">
        <v>1</v>
      </c>
      <c r="G396" s="508">
        <v>0.16666666666666666</v>
      </c>
      <c r="H396" s="542">
        <v>0</v>
      </c>
      <c r="I396" s="542">
        <v>0</v>
      </c>
      <c r="J396" s="542">
        <v>3</v>
      </c>
      <c r="K396" s="508">
        <v>0.5</v>
      </c>
      <c r="L396" s="542">
        <v>0</v>
      </c>
      <c r="M396" s="542">
        <v>0</v>
      </c>
      <c r="N396" s="542">
        <v>0</v>
      </c>
      <c r="O396" s="542">
        <v>0</v>
      </c>
      <c r="P396" s="542">
        <v>0</v>
      </c>
      <c r="Q396" s="542">
        <v>0</v>
      </c>
      <c r="R396" s="542">
        <v>2</v>
      </c>
      <c r="S396" s="508">
        <v>0.33333333333333331</v>
      </c>
      <c r="T396" s="542">
        <v>0</v>
      </c>
      <c r="U396" s="542">
        <v>0</v>
      </c>
      <c r="V396" s="522">
        <v>1.6949152542372881E-2</v>
      </c>
      <c r="X396" s="503"/>
    </row>
    <row r="397" spans="2:24" ht="15.6" x14ac:dyDescent="0.25">
      <c r="B397" s="451" t="s">
        <v>236</v>
      </c>
      <c r="C397" s="474"/>
      <c r="D397" s="475" t="s">
        <v>237</v>
      </c>
      <c r="E397" s="476">
        <v>0</v>
      </c>
      <c r="F397" s="477" t="s">
        <v>249</v>
      </c>
      <c r="G397" s="477" t="s">
        <v>249</v>
      </c>
      <c r="H397" s="477" t="s">
        <v>249</v>
      </c>
      <c r="I397" s="477" t="s">
        <v>249</v>
      </c>
      <c r="J397" s="477" t="s">
        <v>249</v>
      </c>
      <c r="K397" s="477" t="s">
        <v>249</v>
      </c>
      <c r="L397" s="477" t="s">
        <v>249</v>
      </c>
      <c r="M397" s="477" t="s">
        <v>249</v>
      </c>
      <c r="N397" s="477" t="s">
        <v>249</v>
      </c>
      <c r="O397" s="477" t="s">
        <v>249</v>
      </c>
      <c r="P397" s="477" t="s">
        <v>249</v>
      </c>
      <c r="Q397" s="477" t="s">
        <v>249</v>
      </c>
      <c r="R397" s="477" t="s">
        <v>249</v>
      </c>
      <c r="S397" s="477" t="s">
        <v>249</v>
      </c>
      <c r="T397" s="477" t="s">
        <v>249</v>
      </c>
      <c r="U397" s="477" t="s">
        <v>249</v>
      </c>
      <c r="V397" s="478" t="s">
        <v>107</v>
      </c>
      <c r="X397" s="503"/>
    </row>
    <row r="398" spans="2:24" ht="26.25" customHeight="1" x14ac:dyDescent="0.25">
      <c r="B398" s="392"/>
      <c r="C398" s="72">
        <v>2017</v>
      </c>
      <c r="D398" s="444" t="s">
        <v>238</v>
      </c>
      <c r="E398" s="445" t="s">
        <v>107</v>
      </c>
      <c r="F398" s="541" t="s">
        <v>107</v>
      </c>
      <c r="G398" s="541" t="s">
        <v>107</v>
      </c>
      <c r="H398" s="541" t="s">
        <v>107</v>
      </c>
      <c r="I398" s="541" t="s">
        <v>107</v>
      </c>
      <c r="J398" s="541" t="s">
        <v>107</v>
      </c>
      <c r="K398" s="541" t="s">
        <v>107</v>
      </c>
      <c r="L398" s="541" t="s">
        <v>107</v>
      </c>
      <c r="M398" s="541" t="s">
        <v>107</v>
      </c>
      <c r="N398" s="541" t="s">
        <v>107</v>
      </c>
      <c r="O398" s="541" t="s">
        <v>107</v>
      </c>
      <c r="P398" s="541" t="s">
        <v>107</v>
      </c>
      <c r="Q398" s="541" t="s">
        <v>107</v>
      </c>
      <c r="R398" s="541" t="s">
        <v>107</v>
      </c>
      <c r="S398" s="541" t="s">
        <v>107</v>
      </c>
      <c r="T398" s="541" t="s">
        <v>107</v>
      </c>
      <c r="U398" s="541" t="s">
        <v>107</v>
      </c>
      <c r="V398" s="446" t="s">
        <v>107</v>
      </c>
      <c r="X398" s="503"/>
    </row>
    <row r="399" spans="2:24" x14ac:dyDescent="0.25">
      <c r="B399" s="392"/>
      <c r="C399" s="72"/>
      <c r="D399" s="444" t="s">
        <v>73</v>
      </c>
      <c r="E399" s="445" t="s">
        <v>107</v>
      </c>
      <c r="F399" s="541" t="s">
        <v>107</v>
      </c>
      <c r="G399" s="541" t="s">
        <v>107</v>
      </c>
      <c r="H399" s="541" t="s">
        <v>107</v>
      </c>
      <c r="I399" s="541" t="s">
        <v>107</v>
      </c>
      <c r="J399" s="541" t="s">
        <v>107</v>
      </c>
      <c r="K399" s="541" t="s">
        <v>107</v>
      </c>
      <c r="L399" s="541" t="s">
        <v>107</v>
      </c>
      <c r="M399" s="541" t="s">
        <v>107</v>
      </c>
      <c r="N399" s="541" t="s">
        <v>107</v>
      </c>
      <c r="O399" s="541" t="s">
        <v>107</v>
      </c>
      <c r="P399" s="541" t="s">
        <v>107</v>
      </c>
      <c r="Q399" s="541" t="s">
        <v>107</v>
      </c>
      <c r="R399" s="541" t="s">
        <v>107</v>
      </c>
      <c r="S399" s="541" t="s">
        <v>107</v>
      </c>
      <c r="T399" s="541" t="s">
        <v>107</v>
      </c>
      <c r="U399" s="541" t="s">
        <v>107</v>
      </c>
      <c r="V399" s="446" t="s">
        <v>107</v>
      </c>
      <c r="X399" s="503"/>
    </row>
    <row r="400" spans="2:24" x14ac:dyDescent="0.25">
      <c r="B400" s="392"/>
      <c r="C400" s="72"/>
      <c r="D400" s="444" t="s">
        <v>234</v>
      </c>
      <c r="E400" s="445" t="s">
        <v>107</v>
      </c>
      <c r="F400" s="541" t="s">
        <v>107</v>
      </c>
      <c r="G400" s="541" t="s">
        <v>107</v>
      </c>
      <c r="H400" s="541" t="s">
        <v>107</v>
      </c>
      <c r="I400" s="541" t="s">
        <v>107</v>
      </c>
      <c r="J400" s="541" t="s">
        <v>107</v>
      </c>
      <c r="K400" s="541" t="s">
        <v>107</v>
      </c>
      <c r="L400" s="541" t="s">
        <v>107</v>
      </c>
      <c r="M400" s="541" t="s">
        <v>107</v>
      </c>
      <c r="N400" s="541" t="s">
        <v>107</v>
      </c>
      <c r="O400" s="541" t="s">
        <v>107</v>
      </c>
      <c r="P400" s="541" t="s">
        <v>107</v>
      </c>
      <c r="Q400" s="541" t="s">
        <v>107</v>
      </c>
      <c r="R400" s="541" t="s">
        <v>107</v>
      </c>
      <c r="S400" s="541" t="s">
        <v>107</v>
      </c>
      <c r="T400" s="541" t="s">
        <v>107</v>
      </c>
      <c r="U400" s="541" t="s">
        <v>107</v>
      </c>
      <c r="V400" s="446" t="s">
        <v>107</v>
      </c>
      <c r="X400" s="503"/>
    </row>
    <row r="401" spans="1:24" x14ac:dyDescent="0.25">
      <c r="B401" s="392"/>
      <c r="C401" s="72"/>
      <c r="D401" s="444" t="s">
        <v>235</v>
      </c>
      <c r="E401" s="445" t="s">
        <v>107</v>
      </c>
      <c r="F401" s="541" t="s">
        <v>107</v>
      </c>
      <c r="G401" s="541" t="s">
        <v>107</v>
      </c>
      <c r="H401" s="541" t="s">
        <v>107</v>
      </c>
      <c r="I401" s="541" t="s">
        <v>107</v>
      </c>
      <c r="J401" s="541" t="s">
        <v>107</v>
      </c>
      <c r="K401" s="541" t="s">
        <v>107</v>
      </c>
      <c r="L401" s="541" t="s">
        <v>107</v>
      </c>
      <c r="M401" s="541" t="s">
        <v>107</v>
      </c>
      <c r="N401" s="541" t="s">
        <v>107</v>
      </c>
      <c r="O401" s="541" t="s">
        <v>107</v>
      </c>
      <c r="P401" s="541" t="s">
        <v>107</v>
      </c>
      <c r="Q401" s="541" t="s">
        <v>107</v>
      </c>
      <c r="R401" s="541" t="s">
        <v>107</v>
      </c>
      <c r="S401" s="541" t="s">
        <v>107</v>
      </c>
      <c r="T401" s="541" t="s">
        <v>107</v>
      </c>
      <c r="U401" s="541" t="s">
        <v>107</v>
      </c>
      <c r="V401" s="446" t="s">
        <v>107</v>
      </c>
      <c r="X401" s="503"/>
    </row>
    <row r="402" spans="1:24" ht="24.6" customHeight="1" x14ac:dyDescent="0.25">
      <c r="B402" s="392"/>
      <c r="C402" s="481">
        <v>2018</v>
      </c>
      <c r="D402" s="482" t="s">
        <v>25</v>
      </c>
      <c r="E402" s="483" t="s">
        <v>107</v>
      </c>
      <c r="F402" s="484" t="s">
        <v>107</v>
      </c>
      <c r="G402" s="484" t="s">
        <v>107</v>
      </c>
      <c r="H402" s="484" t="s">
        <v>107</v>
      </c>
      <c r="I402" s="484" t="s">
        <v>107</v>
      </c>
      <c r="J402" s="484" t="s">
        <v>107</v>
      </c>
      <c r="K402" s="484" t="s">
        <v>107</v>
      </c>
      <c r="L402" s="484" t="s">
        <v>107</v>
      </c>
      <c r="M402" s="484" t="s">
        <v>107</v>
      </c>
      <c r="N402" s="484" t="s">
        <v>107</v>
      </c>
      <c r="O402" s="484" t="s">
        <v>107</v>
      </c>
      <c r="P402" s="484" t="s">
        <v>107</v>
      </c>
      <c r="Q402" s="484" t="s">
        <v>107</v>
      </c>
      <c r="R402" s="484" t="s">
        <v>107</v>
      </c>
      <c r="S402" s="484" t="s">
        <v>107</v>
      </c>
      <c r="T402" s="484" t="s">
        <v>107</v>
      </c>
      <c r="U402" s="484" t="s">
        <v>107</v>
      </c>
      <c r="V402" s="485" t="s">
        <v>107</v>
      </c>
      <c r="X402" s="503"/>
    </row>
    <row r="403" spans="1:24" ht="26.25" customHeight="1" x14ac:dyDescent="0.25">
      <c r="B403" s="75" t="s">
        <v>245</v>
      </c>
      <c r="C403" s="72">
        <v>2013</v>
      </c>
      <c r="D403" s="72"/>
      <c r="E403" s="507">
        <v>8</v>
      </c>
      <c r="F403" s="541">
        <v>1</v>
      </c>
      <c r="G403" s="446">
        <v>0.125</v>
      </c>
      <c r="H403" s="541">
        <v>0</v>
      </c>
      <c r="I403" s="541">
        <v>0</v>
      </c>
      <c r="J403" s="541">
        <v>0</v>
      </c>
      <c r="K403" s="541">
        <v>0</v>
      </c>
      <c r="L403" s="541">
        <v>1</v>
      </c>
      <c r="M403" s="446">
        <v>0.125</v>
      </c>
      <c r="N403" s="541" t="s">
        <v>107</v>
      </c>
      <c r="O403" s="541" t="s">
        <v>107</v>
      </c>
      <c r="P403" s="541" t="s">
        <v>107</v>
      </c>
      <c r="Q403" s="541" t="s">
        <v>107</v>
      </c>
      <c r="R403" s="541">
        <v>6</v>
      </c>
      <c r="S403" s="446">
        <v>0.75</v>
      </c>
      <c r="T403" s="541">
        <v>0</v>
      </c>
      <c r="U403" s="541">
        <v>0</v>
      </c>
      <c r="V403" s="522">
        <v>1.034928848641656E-2</v>
      </c>
      <c r="X403" s="503"/>
    </row>
    <row r="404" spans="1:24" x14ac:dyDescent="0.25">
      <c r="B404" s="58"/>
      <c r="C404" s="72">
        <v>2014</v>
      </c>
      <c r="D404" s="72"/>
      <c r="E404" s="507">
        <v>2</v>
      </c>
      <c r="F404" s="541">
        <v>1</v>
      </c>
      <c r="G404" s="446">
        <v>0.5</v>
      </c>
      <c r="H404" s="541">
        <v>1</v>
      </c>
      <c r="I404" s="446">
        <v>0.5</v>
      </c>
      <c r="J404" s="541">
        <v>0</v>
      </c>
      <c r="K404" s="541">
        <v>0</v>
      </c>
      <c r="L404" s="541">
        <v>0</v>
      </c>
      <c r="M404" s="541">
        <v>0</v>
      </c>
      <c r="N404" s="541" t="s">
        <v>107</v>
      </c>
      <c r="O404" s="541" t="s">
        <v>107</v>
      </c>
      <c r="P404" s="541" t="s">
        <v>107</v>
      </c>
      <c r="Q404" s="541" t="s">
        <v>107</v>
      </c>
      <c r="R404" s="541">
        <v>0</v>
      </c>
      <c r="S404" s="541">
        <v>0</v>
      </c>
      <c r="T404" s="541">
        <v>0</v>
      </c>
      <c r="U404" s="541">
        <v>0</v>
      </c>
      <c r="V404" s="525">
        <v>2.3201856148491878E-3</v>
      </c>
      <c r="X404" s="503"/>
    </row>
    <row r="405" spans="1:24" x14ac:dyDescent="0.25">
      <c r="B405" s="58"/>
      <c r="C405" s="72">
        <v>2015</v>
      </c>
      <c r="D405" s="72"/>
      <c r="E405" s="507">
        <v>6</v>
      </c>
      <c r="F405" s="541">
        <v>2</v>
      </c>
      <c r="G405" s="446">
        <v>0.33333333333333331</v>
      </c>
      <c r="H405" s="541">
        <v>0</v>
      </c>
      <c r="I405" s="541">
        <v>0</v>
      </c>
      <c r="J405" s="541">
        <v>0</v>
      </c>
      <c r="K405" s="541">
        <v>0</v>
      </c>
      <c r="L405" s="541">
        <v>1</v>
      </c>
      <c r="M405" s="446">
        <v>0.16666666666666666</v>
      </c>
      <c r="N405" s="541" t="s">
        <v>107</v>
      </c>
      <c r="O405" s="541" t="s">
        <v>107</v>
      </c>
      <c r="P405" s="541" t="s">
        <v>107</v>
      </c>
      <c r="Q405" s="541" t="s">
        <v>107</v>
      </c>
      <c r="R405" s="541">
        <v>2</v>
      </c>
      <c r="S405" s="446">
        <v>0.33333333333333331</v>
      </c>
      <c r="T405" s="541">
        <v>1</v>
      </c>
      <c r="U405" s="446">
        <v>0.16666666666666666</v>
      </c>
      <c r="V405" s="522">
        <v>7.100591715976331E-3</v>
      </c>
      <c r="X405" s="503"/>
    </row>
    <row r="406" spans="1:24" ht="15.6" x14ac:dyDescent="0.25">
      <c r="B406" s="58"/>
      <c r="C406" s="555" t="s">
        <v>233</v>
      </c>
      <c r="D406" s="556"/>
      <c r="E406" s="569">
        <v>13</v>
      </c>
      <c r="F406" s="558" t="s">
        <v>249</v>
      </c>
      <c r="G406" s="558" t="s">
        <v>249</v>
      </c>
      <c r="H406" s="558" t="s">
        <v>249</v>
      </c>
      <c r="I406" s="558" t="s">
        <v>249</v>
      </c>
      <c r="J406" s="558" t="s">
        <v>249</v>
      </c>
      <c r="K406" s="558" t="s">
        <v>249</v>
      </c>
      <c r="L406" s="558" t="s">
        <v>249</v>
      </c>
      <c r="M406" s="558" t="s">
        <v>249</v>
      </c>
      <c r="N406" s="558" t="s">
        <v>249</v>
      </c>
      <c r="O406" s="558" t="s">
        <v>249</v>
      </c>
      <c r="P406" s="558" t="s">
        <v>249</v>
      </c>
      <c r="Q406" s="558" t="s">
        <v>249</v>
      </c>
      <c r="R406" s="558" t="s">
        <v>249</v>
      </c>
      <c r="S406" s="558" t="s">
        <v>249</v>
      </c>
      <c r="T406" s="558" t="s">
        <v>249</v>
      </c>
      <c r="U406" s="558" t="s">
        <v>249</v>
      </c>
      <c r="V406" s="559">
        <v>1.1959521619135235E-2</v>
      </c>
      <c r="X406" s="503"/>
    </row>
    <row r="407" spans="1:24" x14ac:dyDescent="0.25">
      <c r="B407" s="58"/>
      <c r="C407" s="561" t="s">
        <v>282</v>
      </c>
      <c r="D407" s="562"/>
      <c r="E407" s="570">
        <v>0</v>
      </c>
      <c r="F407" s="564">
        <v>0</v>
      </c>
      <c r="G407" s="564">
        <v>0</v>
      </c>
      <c r="H407" s="564">
        <v>0</v>
      </c>
      <c r="I407" s="564">
        <v>0</v>
      </c>
      <c r="J407" s="564">
        <v>0</v>
      </c>
      <c r="K407" s="564">
        <v>0</v>
      </c>
      <c r="L407" s="564">
        <v>0</v>
      </c>
      <c r="M407" s="564">
        <v>0</v>
      </c>
      <c r="N407" s="564">
        <v>0</v>
      </c>
      <c r="O407" s="564">
        <v>0</v>
      </c>
      <c r="P407" s="564">
        <v>0</v>
      </c>
      <c r="Q407" s="564">
        <v>0</v>
      </c>
      <c r="R407" s="564">
        <v>0</v>
      </c>
      <c r="S407" s="564">
        <v>0</v>
      </c>
      <c r="T407" s="564">
        <v>0</v>
      </c>
      <c r="U407" s="564">
        <v>0</v>
      </c>
      <c r="V407" s="564">
        <v>0</v>
      </c>
      <c r="X407" s="503"/>
    </row>
    <row r="408" spans="1:24" ht="26.25" customHeight="1" x14ac:dyDescent="0.25">
      <c r="B408" s="58"/>
      <c r="C408" s="72">
        <v>2014</v>
      </c>
      <c r="D408" s="472" t="s">
        <v>7</v>
      </c>
      <c r="E408" s="539">
        <v>0</v>
      </c>
      <c r="F408" s="541">
        <v>0</v>
      </c>
      <c r="G408" s="541">
        <v>0</v>
      </c>
      <c r="H408" s="541">
        <v>0</v>
      </c>
      <c r="I408" s="541">
        <v>0</v>
      </c>
      <c r="J408" s="541">
        <v>0</v>
      </c>
      <c r="K408" s="541">
        <v>0</v>
      </c>
      <c r="L408" s="541">
        <v>0</v>
      </c>
      <c r="M408" s="541">
        <v>0</v>
      </c>
      <c r="N408" s="541">
        <v>0</v>
      </c>
      <c r="O408" s="541">
        <v>0</v>
      </c>
      <c r="P408" s="541">
        <v>0</v>
      </c>
      <c r="Q408" s="541">
        <v>0</v>
      </c>
      <c r="R408" s="541">
        <v>0</v>
      </c>
      <c r="S408" s="541">
        <v>0</v>
      </c>
      <c r="T408" s="541">
        <v>0</v>
      </c>
      <c r="U408" s="541">
        <v>0</v>
      </c>
      <c r="V408" s="522" t="s">
        <v>107</v>
      </c>
      <c r="X408" s="503"/>
    </row>
    <row r="409" spans="1:24" x14ac:dyDescent="0.25">
      <c r="B409" s="58"/>
      <c r="D409" s="472" t="s">
        <v>4</v>
      </c>
      <c r="E409" s="539">
        <v>0</v>
      </c>
      <c r="F409" s="541">
        <v>0</v>
      </c>
      <c r="G409" s="541">
        <v>0</v>
      </c>
      <c r="H409" s="541">
        <v>0</v>
      </c>
      <c r="I409" s="541">
        <v>0</v>
      </c>
      <c r="J409" s="541">
        <v>0</v>
      </c>
      <c r="K409" s="541">
        <v>0</v>
      </c>
      <c r="L409" s="541">
        <v>0</v>
      </c>
      <c r="M409" s="541">
        <v>0</v>
      </c>
      <c r="N409" s="541">
        <v>0</v>
      </c>
      <c r="O409" s="541">
        <v>0</v>
      </c>
      <c r="P409" s="541">
        <v>0</v>
      </c>
      <c r="Q409" s="541">
        <v>0</v>
      </c>
      <c r="R409" s="541">
        <v>0</v>
      </c>
      <c r="S409" s="541">
        <v>0</v>
      </c>
      <c r="T409" s="541">
        <v>0</v>
      </c>
      <c r="U409" s="541">
        <v>0</v>
      </c>
      <c r="V409" s="522" t="s">
        <v>107</v>
      </c>
      <c r="X409" s="503"/>
    </row>
    <row r="410" spans="1:24" x14ac:dyDescent="0.25">
      <c r="B410" s="58"/>
      <c r="D410" s="472" t="s">
        <v>5</v>
      </c>
      <c r="E410" s="539">
        <v>2</v>
      </c>
      <c r="F410" s="541">
        <v>1</v>
      </c>
      <c r="G410" s="446">
        <v>0.5</v>
      </c>
      <c r="H410" s="541">
        <v>1</v>
      </c>
      <c r="I410" s="446">
        <v>0.5</v>
      </c>
      <c r="J410" s="541">
        <v>0</v>
      </c>
      <c r="K410" s="541">
        <v>0</v>
      </c>
      <c r="L410" s="541">
        <v>0</v>
      </c>
      <c r="M410" s="541">
        <v>0</v>
      </c>
      <c r="N410" s="541">
        <v>0</v>
      </c>
      <c r="O410" s="541">
        <v>0</v>
      </c>
      <c r="P410" s="541">
        <v>0</v>
      </c>
      <c r="Q410" s="541">
        <v>0</v>
      </c>
      <c r="R410" s="541">
        <v>0</v>
      </c>
      <c r="S410" s="541">
        <v>0</v>
      </c>
      <c r="T410" s="541">
        <v>0</v>
      </c>
      <c r="U410" s="541">
        <v>0</v>
      </c>
      <c r="V410" s="522">
        <v>9.0090090090090089E-3</v>
      </c>
      <c r="X410" s="503"/>
    </row>
    <row r="411" spans="1:24" x14ac:dyDescent="0.25">
      <c r="B411" s="58"/>
      <c r="D411" s="472" t="s">
        <v>6</v>
      </c>
      <c r="E411" s="539">
        <v>0</v>
      </c>
      <c r="F411" s="541">
        <v>0</v>
      </c>
      <c r="G411" s="541">
        <v>0</v>
      </c>
      <c r="H411" s="541">
        <v>0</v>
      </c>
      <c r="I411" s="541">
        <v>0</v>
      </c>
      <c r="J411" s="541">
        <v>0</v>
      </c>
      <c r="K411" s="541">
        <v>0</v>
      </c>
      <c r="L411" s="541">
        <v>0</v>
      </c>
      <c r="M411" s="541">
        <v>0</v>
      </c>
      <c r="N411" s="541">
        <v>0</v>
      </c>
      <c r="O411" s="541">
        <v>0</v>
      </c>
      <c r="P411" s="541">
        <v>0</v>
      </c>
      <c r="Q411" s="541">
        <v>0</v>
      </c>
      <c r="R411" s="541">
        <v>0</v>
      </c>
      <c r="S411" s="541">
        <v>0</v>
      </c>
      <c r="T411" s="541">
        <v>0</v>
      </c>
      <c r="U411" s="541">
        <v>0</v>
      </c>
      <c r="V411" s="522" t="s">
        <v>107</v>
      </c>
      <c r="X411" s="503"/>
    </row>
    <row r="412" spans="1:24" s="58" customFormat="1" ht="26.25" customHeight="1" x14ac:dyDescent="0.25">
      <c r="A412" s="52"/>
      <c r="C412" s="405">
        <v>2015</v>
      </c>
      <c r="D412" s="444" t="s">
        <v>25</v>
      </c>
      <c r="E412" s="539">
        <v>3</v>
      </c>
      <c r="F412" s="541">
        <v>0</v>
      </c>
      <c r="G412" s="541">
        <v>0</v>
      </c>
      <c r="H412" s="541">
        <v>0</v>
      </c>
      <c r="I412" s="541">
        <v>0</v>
      </c>
      <c r="J412" s="541">
        <v>0</v>
      </c>
      <c r="K412" s="541">
        <v>0</v>
      </c>
      <c r="L412" s="541">
        <v>1</v>
      </c>
      <c r="M412" s="446">
        <v>0.33333333333333331</v>
      </c>
      <c r="N412" s="541" t="s">
        <v>107</v>
      </c>
      <c r="O412" s="541" t="s">
        <v>107</v>
      </c>
      <c r="P412" s="541" t="s">
        <v>107</v>
      </c>
      <c r="Q412" s="541" t="s">
        <v>107</v>
      </c>
      <c r="R412" s="541">
        <v>1</v>
      </c>
      <c r="S412" s="446">
        <v>0.33333333333333331</v>
      </c>
      <c r="T412" s="541">
        <v>1</v>
      </c>
      <c r="U412" s="446">
        <v>0.33333333333333331</v>
      </c>
      <c r="V412" s="522">
        <v>1.4423076923076922E-2</v>
      </c>
      <c r="W412" s="52"/>
      <c r="X412" s="528"/>
    </row>
    <row r="413" spans="1:24" s="58" customFormat="1" x14ac:dyDescent="0.25">
      <c r="A413" s="52"/>
      <c r="C413" s="52"/>
      <c r="D413" s="444" t="s">
        <v>73</v>
      </c>
      <c r="E413" s="539">
        <v>2</v>
      </c>
      <c r="F413" s="541">
        <v>1</v>
      </c>
      <c r="G413" s="446">
        <v>0.5</v>
      </c>
      <c r="H413" s="541">
        <v>0</v>
      </c>
      <c r="I413" s="541">
        <v>0</v>
      </c>
      <c r="J413" s="541">
        <v>0</v>
      </c>
      <c r="K413" s="541">
        <v>0</v>
      </c>
      <c r="L413" s="541">
        <v>0</v>
      </c>
      <c r="M413" s="541">
        <v>0</v>
      </c>
      <c r="N413" s="541" t="s">
        <v>107</v>
      </c>
      <c r="O413" s="541" t="s">
        <v>107</v>
      </c>
      <c r="P413" s="541" t="s">
        <v>107</v>
      </c>
      <c r="Q413" s="541" t="s">
        <v>107</v>
      </c>
      <c r="R413" s="541">
        <v>1</v>
      </c>
      <c r="S413" s="446">
        <v>0.5</v>
      </c>
      <c r="T413" s="541">
        <v>0</v>
      </c>
      <c r="U413" s="541">
        <v>0</v>
      </c>
      <c r="V413" s="522">
        <v>9.433962264150943E-3</v>
      </c>
      <c r="W413" s="52"/>
      <c r="X413" s="528"/>
    </row>
    <row r="414" spans="1:24" s="58" customFormat="1" x14ac:dyDescent="0.25">
      <c r="A414" s="52"/>
      <c r="C414" s="52"/>
      <c r="D414" s="444" t="s">
        <v>234</v>
      </c>
      <c r="E414" s="539">
        <v>1</v>
      </c>
      <c r="F414" s="541">
        <v>1</v>
      </c>
      <c r="G414" s="446">
        <v>1</v>
      </c>
      <c r="H414" s="541">
        <v>0</v>
      </c>
      <c r="I414" s="541">
        <v>0</v>
      </c>
      <c r="J414" s="541">
        <v>0</v>
      </c>
      <c r="K414" s="541">
        <v>0</v>
      </c>
      <c r="L414" s="541">
        <v>0</v>
      </c>
      <c r="M414" s="541">
        <v>0</v>
      </c>
      <c r="N414" s="541" t="s">
        <v>107</v>
      </c>
      <c r="O414" s="541" t="s">
        <v>107</v>
      </c>
      <c r="P414" s="541" t="s">
        <v>107</v>
      </c>
      <c r="Q414" s="541" t="s">
        <v>107</v>
      </c>
      <c r="R414" s="541" t="s">
        <v>107</v>
      </c>
      <c r="S414" s="541" t="s">
        <v>107</v>
      </c>
      <c r="T414" s="541" t="s">
        <v>107</v>
      </c>
      <c r="U414" s="541" t="s">
        <v>107</v>
      </c>
      <c r="V414" s="522">
        <v>5.4945054945054949E-3</v>
      </c>
      <c r="W414" s="52"/>
      <c r="X414" s="528"/>
    </row>
    <row r="415" spans="1:24" s="58" customFormat="1" x14ac:dyDescent="0.25">
      <c r="A415" s="52"/>
      <c r="C415" s="52"/>
      <c r="D415" s="444" t="s">
        <v>235</v>
      </c>
      <c r="E415" s="539">
        <v>0</v>
      </c>
      <c r="F415" s="541">
        <v>0</v>
      </c>
      <c r="G415" s="541">
        <v>0</v>
      </c>
      <c r="H415" s="541">
        <v>0</v>
      </c>
      <c r="I415" s="541">
        <v>0</v>
      </c>
      <c r="J415" s="541">
        <v>0</v>
      </c>
      <c r="K415" s="541">
        <v>0</v>
      </c>
      <c r="L415" s="541">
        <v>0</v>
      </c>
      <c r="M415" s="541">
        <v>0</v>
      </c>
      <c r="N415" s="541" t="s">
        <v>107</v>
      </c>
      <c r="O415" s="541" t="s">
        <v>107</v>
      </c>
      <c r="P415" s="541" t="s">
        <v>107</v>
      </c>
      <c r="Q415" s="541" t="s">
        <v>107</v>
      </c>
      <c r="R415" s="541" t="s">
        <v>107</v>
      </c>
      <c r="S415" s="541" t="s">
        <v>107</v>
      </c>
      <c r="T415" s="541" t="s">
        <v>107</v>
      </c>
      <c r="U415" s="541" t="s">
        <v>107</v>
      </c>
      <c r="V415" s="522" t="s">
        <v>107</v>
      </c>
      <c r="W415" s="52"/>
      <c r="X415" s="528"/>
    </row>
    <row r="416" spans="1:24" ht="26.25" customHeight="1" x14ac:dyDescent="0.25">
      <c r="B416" s="58"/>
      <c r="C416" s="405">
        <v>2016</v>
      </c>
      <c r="D416" s="444" t="s">
        <v>25</v>
      </c>
      <c r="E416" s="539">
        <v>3</v>
      </c>
      <c r="F416" s="542">
        <v>0</v>
      </c>
      <c r="G416" s="542">
        <v>0</v>
      </c>
      <c r="H416" s="542">
        <v>0</v>
      </c>
      <c r="I416" s="542">
        <v>0</v>
      </c>
      <c r="J416" s="542">
        <v>1</v>
      </c>
      <c r="K416" s="508">
        <v>0.33333333333333331</v>
      </c>
      <c r="L416" s="542">
        <v>0</v>
      </c>
      <c r="M416" s="542">
        <v>0</v>
      </c>
      <c r="N416" s="541" t="s">
        <v>107</v>
      </c>
      <c r="O416" s="541" t="s">
        <v>107</v>
      </c>
      <c r="P416" s="541" t="s">
        <v>107</v>
      </c>
      <c r="Q416" s="541" t="s">
        <v>107</v>
      </c>
      <c r="R416" s="542">
        <v>2</v>
      </c>
      <c r="S416" s="508">
        <v>0.66666666666666663</v>
      </c>
      <c r="T416" s="542">
        <v>0</v>
      </c>
      <c r="U416" s="542">
        <v>0</v>
      </c>
      <c r="V416" s="522">
        <v>1.2711864406779662E-2</v>
      </c>
      <c r="X416" s="503"/>
    </row>
    <row r="417" spans="2:24" x14ac:dyDescent="0.25">
      <c r="B417" s="58"/>
      <c r="D417" s="444" t="s">
        <v>73</v>
      </c>
      <c r="E417" s="539">
        <v>3</v>
      </c>
      <c r="F417" s="542">
        <v>0</v>
      </c>
      <c r="G417" s="542">
        <v>0</v>
      </c>
      <c r="H417" s="542">
        <v>0</v>
      </c>
      <c r="I417" s="542">
        <v>0</v>
      </c>
      <c r="J417" s="542">
        <v>0</v>
      </c>
      <c r="K417" s="542">
        <v>0</v>
      </c>
      <c r="L417" s="542">
        <v>2</v>
      </c>
      <c r="M417" s="508">
        <v>0.66666666666666663</v>
      </c>
      <c r="N417" s="541" t="s">
        <v>107</v>
      </c>
      <c r="O417" s="541" t="s">
        <v>107</v>
      </c>
      <c r="P417" s="541" t="s">
        <v>107</v>
      </c>
      <c r="Q417" s="541" t="s">
        <v>107</v>
      </c>
      <c r="R417" s="542">
        <v>1</v>
      </c>
      <c r="S417" s="508">
        <v>0.33333333333333331</v>
      </c>
      <c r="T417" s="542">
        <v>0</v>
      </c>
      <c r="U417" s="542">
        <v>0</v>
      </c>
      <c r="V417" s="522">
        <v>1.0344827586206896E-2</v>
      </c>
      <c r="X417" s="503"/>
    </row>
    <row r="418" spans="2:24" x14ac:dyDescent="0.25">
      <c r="B418" s="58"/>
      <c r="D418" s="444" t="s">
        <v>234</v>
      </c>
      <c r="E418" s="539">
        <v>7</v>
      </c>
      <c r="F418" s="542">
        <v>2</v>
      </c>
      <c r="G418" s="508">
        <v>0.2857142857142857</v>
      </c>
      <c r="H418" s="542">
        <v>0</v>
      </c>
      <c r="I418" s="542">
        <v>0</v>
      </c>
      <c r="J418" s="542">
        <v>0</v>
      </c>
      <c r="K418" s="542">
        <v>0</v>
      </c>
      <c r="L418" s="542">
        <v>4</v>
      </c>
      <c r="M418" s="508">
        <v>0.5714285714285714</v>
      </c>
      <c r="N418" s="542" t="s">
        <v>107</v>
      </c>
      <c r="O418" s="542" t="s">
        <v>107</v>
      </c>
      <c r="P418" s="542" t="s">
        <v>107</v>
      </c>
      <c r="Q418" s="542" t="s">
        <v>107</v>
      </c>
      <c r="R418" s="542">
        <v>1</v>
      </c>
      <c r="S418" s="508">
        <v>0.14285714285714285</v>
      </c>
      <c r="T418" s="542">
        <v>0</v>
      </c>
      <c r="U418" s="542">
        <v>0</v>
      </c>
      <c r="V418" s="522">
        <v>2.4734982332155476E-2</v>
      </c>
      <c r="X418" s="503"/>
    </row>
    <row r="419" spans="2:24" ht="15.6" x14ac:dyDescent="0.25">
      <c r="B419" s="451" t="s">
        <v>236</v>
      </c>
      <c r="C419" s="474"/>
      <c r="D419" s="475" t="s">
        <v>237</v>
      </c>
      <c r="E419" s="476">
        <v>0</v>
      </c>
      <c r="F419" s="477" t="s">
        <v>249</v>
      </c>
      <c r="G419" s="477" t="s">
        <v>249</v>
      </c>
      <c r="H419" s="477" t="s">
        <v>249</v>
      </c>
      <c r="I419" s="477" t="s">
        <v>249</v>
      </c>
      <c r="J419" s="477" t="s">
        <v>249</v>
      </c>
      <c r="K419" s="477" t="s">
        <v>249</v>
      </c>
      <c r="L419" s="477" t="s">
        <v>249</v>
      </c>
      <c r="M419" s="477" t="s">
        <v>249</v>
      </c>
      <c r="N419" s="477" t="s">
        <v>249</v>
      </c>
      <c r="O419" s="477" t="s">
        <v>249</v>
      </c>
      <c r="P419" s="477" t="s">
        <v>249</v>
      </c>
      <c r="Q419" s="477" t="s">
        <v>249</v>
      </c>
      <c r="R419" s="477" t="s">
        <v>249</v>
      </c>
      <c r="S419" s="477" t="s">
        <v>249</v>
      </c>
      <c r="T419" s="477" t="s">
        <v>249</v>
      </c>
      <c r="U419" s="477" t="s">
        <v>249</v>
      </c>
      <c r="V419" s="478" t="s">
        <v>107</v>
      </c>
      <c r="X419" s="503"/>
    </row>
    <row r="420" spans="2:24" ht="26.25" customHeight="1" x14ac:dyDescent="0.25">
      <c r="B420" s="392"/>
      <c r="C420" s="72">
        <v>2017</v>
      </c>
      <c r="D420" s="444" t="s">
        <v>238</v>
      </c>
      <c r="E420" s="445" t="s">
        <v>107</v>
      </c>
      <c r="F420" s="541" t="s">
        <v>107</v>
      </c>
      <c r="G420" s="541" t="s">
        <v>107</v>
      </c>
      <c r="H420" s="541" t="s">
        <v>107</v>
      </c>
      <c r="I420" s="541" t="s">
        <v>107</v>
      </c>
      <c r="J420" s="541" t="s">
        <v>107</v>
      </c>
      <c r="K420" s="541" t="s">
        <v>107</v>
      </c>
      <c r="L420" s="541" t="s">
        <v>107</v>
      </c>
      <c r="M420" s="541" t="s">
        <v>107</v>
      </c>
      <c r="N420" s="541" t="s">
        <v>107</v>
      </c>
      <c r="O420" s="541" t="s">
        <v>107</v>
      </c>
      <c r="P420" s="541" t="s">
        <v>107</v>
      </c>
      <c r="Q420" s="541" t="s">
        <v>107</v>
      </c>
      <c r="R420" s="541" t="s">
        <v>107</v>
      </c>
      <c r="S420" s="541" t="s">
        <v>107</v>
      </c>
      <c r="T420" s="541" t="s">
        <v>107</v>
      </c>
      <c r="U420" s="541" t="s">
        <v>107</v>
      </c>
      <c r="V420" s="446" t="s">
        <v>107</v>
      </c>
      <c r="X420" s="503"/>
    </row>
    <row r="421" spans="2:24" x14ac:dyDescent="0.25">
      <c r="B421" s="392"/>
      <c r="C421" s="72"/>
      <c r="D421" s="444" t="s">
        <v>73</v>
      </c>
      <c r="E421" s="445" t="s">
        <v>107</v>
      </c>
      <c r="F421" s="541" t="s">
        <v>107</v>
      </c>
      <c r="G421" s="541" t="s">
        <v>107</v>
      </c>
      <c r="H421" s="541" t="s">
        <v>107</v>
      </c>
      <c r="I421" s="541" t="s">
        <v>107</v>
      </c>
      <c r="J421" s="541" t="s">
        <v>107</v>
      </c>
      <c r="K421" s="541" t="s">
        <v>107</v>
      </c>
      <c r="L421" s="541" t="s">
        <v>107</v>
      </c>
      <c r="M421" s="541" t="s">
        <v>107</v>
      </c>
      <c r="N421" s="541" t="s">
        <v>107</v>
      </c>
      <c r="O421" s="541" t="s">
        <v>107</v>
      </c>
      <c r="P421" s="541" t="s">
        <v>107</v>
      </c>
      <c r="Q421" s="541" t="s">
        <v>107</v>
      </c>
      <c r="R421" s="541" t="s">
        <v>107</v>
      </c>
      <c r="S421" s="541" t="s">
        <v>107</v>
      </c>
      <c r="T421" s="541" t="s">
        <v>107</v>
      </c>
      <c r="U421" s="541" t="s">
        <v>107</v>
      </c>
      <c r="V421" s="446" t="s">
        <v>107</v>
      </c>
      <c r="X421" s="503"/>
    </row>
    <row r="422" spans="2:24" x14ac:dyDescent="0.25">
      <c r="B422" s="392"/>
      <c r="C422" s="72"/>
      <c r="D422" s="444" t="s">
        <v>234</v>
      </c>
      <c r="E422" s="445" t="s">
        <v>107</v>
      </c>
      <c r="F422" s="541" t="s">
        <v>107</v>
      </c>
      <c r="G422" s="541" t="s">
        <v>107</v>
      </c>
      <c r="H422" s="541" t="s">
        <v>107</v>
      </c>
      <c r="I422" s="541" t="s">
        <v>107</v>
      </c>
      <c r="J422" s="541" t="s">
        <v>107</v>
      </c>
      <c r="K422" s="541" t="s">
        <v>107</v>
      </c>
      <c r="L422" s="541" t="s">
        <v>107</v>
      </c>
      <c r="M422" s="541" t="s">
        <v>107</v>
      </c>
      <c r="N422" s="541" t="s">
        <v>107</v>
      </c>
      <c r="O422" s="541" t="s">
        <v>107</v>
      </c>
      <c r="P422" s="541" t="s">
        <v>107</v>
      </c>
      <c r="Q422" s="541" t="s">
        <v>107</v>
      </c>
      <c r="R422" s="541" t="s">
        <v>107</v>
      </c>
      <c r="S422" s="541" t="s">
        <v>107</v>
      </c>
      <c r="T422" s="541" t="s">
        <v>107</v>
      </c>
      <c r="U422" s="541" t="s">
        <v>107</v>
      </c>
      <c r="V422" s="446" t="s">
        <v>107</v>
      </c>
      <c r="X422" s="503"/>
    </row>
    <row r="423" spans="2:24" x14ac:dyDescent="0.25">
      <c r="B423" s="392"/>
      <c r="C423" s="72"/>
      <c r="D423" s="444" t="s">
        <v>235</v>
      </c>
      <c r="E423" s="445" t="s">
        <v>107</v>
      </c>
      <c r="F423" s="541" t="s">
        <v>107</v>
      </c>
      <c r="G423" s="541" t="s">
        <v>107</v>
      </c>
      <c r="H423" s="541" t="s">
        <v>107</v>
      </c>
      <c r="I423" s="541" t="s">
        <v>107</v>
      </c>
      <c r="J423" s="541" t="s">
        <v>107</v>
      </c>
      <c r="K423" s="541" t="s">
        <v>107</v>
      </c>
      <c r="L423" s="541" t="s">
        <v>107</v>
      </c>
      <c r="M423" s="541" t="s">
        <v>107</v>
      </c>
      <c r="N423" s="541" t="s">
        <v>107</v>
      </c>
      <c r="O423" s="541" t="s">
        <v>107</v>
      </c>
      <c r="P423" s="541" t="s">
        <v>107</v>
      </c>
      <c r="Q423" s="541" t="s">
        <v>107</v>
      </c>
      <c r="R423" s="541" t="s">
        <v>107</v>
      </c>
      <c r="S423" s="541" t="s">
        <v>107</v>
      </c>
      <c r="T423" s="541" t="s">
        <v>107</v>
      </c>
      <c r="U423" s="541" t="s">
        <v>107</v>
      </c>
      <c r="V423" s="446" t="s">
        <v>107</v>
      </c>
      <c r="X423" s="503"/>
    </row>
    <row r="424" spans="2:24" ht="25.2" customHeight="1" x14ac:dyDescent="0.25">
      <c r="B424" s="392"/>
      <c r="C424" s="481">
        <v>2018</v>
      </c>
      <c r="D424" s="482" t="s">
        <v>25</v>
      </c>
      <c r="E424" s="483" t="s">
        <v>107</v>
      </c>
      <c r="F424" s="484" t="s">
        <v>107</v>
      </c>
      <c r="G424" s="484" t="s">
        <v>107</v>
      </c>
      <c r="H424" s="484" t="s">
        <v>107</v>
      </c>
      <c r="I424" s="484" t="s">
        <v>107</v>
      </c>
      <c r="J424" s="484" t="s">
        <v>107</v>
      </c>
      <c r="K424" s="484" t="s">
        <v>107</v>
      </c>
      <c r="L424" s="484" t="s">
        <v>107</v>
      </c>
      <c r="M424" s="484" t="s">
        <v>107</v>
      </c>
      <c r="N424" s="484" t="s">
        <v>107</v>
      </c>
      <c r="O424" s="484" t="s">
        <v>107</v>
      </c>
      <c r="P424" s="484" t="s">
        <v>107</v>
      </c>
      <c r="Q424" s="484" t="s">
        <v>107</v>
      </c>
      <c r="R424" s="484" t="s">
        <v>107</v>
      </c>
      <c r="S424" s="484" t="s">
        <v>107</v>
      </c>
      <c r="T424" s="484" t="s">
        <v>107</v>
      </c>
      <c r="U424" s="484" t="s">
        <v>107</v>
      </c>
      <c r="V424" s="485" t="s">
        <v>107</v>
      </c>
      <c r="X424" s="503"/>
    </row>
    <row r="425" spans="2:24" ht="26.25" customHeight="1" x14ac:dyDescent="0.25">
      <c r="B425" s="75" t="s">
        <v>246</v>
      </c>
      <c r="C425" s="72">
        <v>2013</v>
      </c>
      <c r="D425" s="72"/>
      <c r="E425" s="539">
        <v>0</v>
      </c>
      <c r="F425" s="541">
        <v>0</v>
      </c>
      <c r="G425" s="541">
        <v>0</v>
      </c>
      <c r="H425" s="541">
        <v>0</v>
      </c>
      <c r="I425" s="541">
        <v>0</v>
      </c>
      <c r="J425" s="541">
        <v>0</v>
      </c>
      <c r="K425" s="541">
        <v>0</v>
      </c>
      <c r="L425" s="541">
        <v>0</v>
      </c>
      <c r="M425" s="541">
        <v>0</v>
      </c>
      <c r="N425" s="541">
        <v>0</v>
      </c>
      <c r="O425" s="541">
        <v>0</v>
      </c>
      <c r="P425" s="541">
        <v>0</v>
      </c>
      <c r="Q425" s="541">
        <v>0</v>
      </c>
      <c r="R425" s="541">
        <v>0</v>
      </c>
      <c r="S425" s="541">
        <v>0</v>
      </c>
      <c r="T425" s="541">
        <v>0</v>
      </c>
      <c r="U425" s="541">
        <v>0</v>
      </c>
      <c r="V425" s="522" t="s">
        <v>107</v>
      </c>
      <c r="X425" s="503"/>
    </row>
    <row r="426" spans="2:24" x14ac:dyDescent="0.25">
      <c r="B426" s="75"/>
      <c r="C426" s="72">
        <v>2014</v>
      </c>
      <c r="D426" s="72"/>
      <c r="E426" s="539">
        <v>1</v>
      </c>
      <c r="F426" s="541">
        <v>0</v>
      </c>
      <c r="G426" s="541">
        <v>0</v>
      </c>
      <c r="H426" s="541">
        <v>0</v>
      </c>
      <c r="I426" s="541">
        <v>0</v>
      </c>
      <c r="J426" s="541">
        <v>0</v>
      </c>
      <c r="K426" s="541">
        <v>0</v>
      </c>
      <c r="L426" s="541">
        <v>0</v>
      </c>
      <c r="M426" s="541">
        <v>0</v>
      </c>
      <c r="N426" s="541">
        <v>0</v>
      </c>
      <c r="O426" s="541">
        <v>0</v>
      </c>
      <c r="P426" s="541">
        <v>1</v>
      </c>
      <c r="Q426" s="446">
        <v>1</v>
      </c>
      <c r="R426" s="541">
        <v>0</v>
      </c>
      <c r="S426" s="541">
        <v>0</v>
      </c>
      <c r="T426" s="541">
        <v>0</v>
      </c>
      <c r="U426" s="541">
        <v>0</v>
      </c>
      <c r="V426" s="431">
        <v>5.2631578947368418E-2</v>
      </c>
      <c r="X426" s="514"/>
    </row>
    <row r="427" spans="2:24" x14ac:dyDescent="0.25">
      <c r="B427" s="75"/>
      <c r="C427" s="72">
        <v>2015</v>
      </c>
      <c r="D427" s="72"/>
      <c r="E427" s="539">
        <v>0</v>
      </c>
      <c r="F427" s="541">
        <v>0</v>
      </c>
      <c r="G427" s="541">
        <v>0</v>
      </c>
      <c r="H427" s="541">
        <v>0</v>
      </c>
      <c r="I427" s="541">
        <v>0</v>
      </c>
      <c r="J427" s="541">
        <v>0</v>
      </c>
      <c r="K427" s="541">
        <v>0</v>
      </c>
      <c r="L427" s="541">
        <v>0</v>
      </c>
      <c r="M427" s="541">
        <v>0</v>
      </c>
      <c r="N427" s="541">
        <v>0</v>
      </c>
      <c r="O427" s="541">
        <v>0</v>
      </c>
      <c r="P427" s="541">
        <v>0</v>
      </c>
      <c r="Q427" s="541">
        <v>0</v>
      </c>
      <c r="R427" s="541">
        <v>0</v>
      </c>
      <c r="S427" s="541">
        <v>0</v>
      </c>
      <c r="T427" s="541">
        <v>0</v>
      </c>
      <c r="U427" s="541">
        <v>0</v>
      </c>
      <c r="V427" s="522" t="s">
        <v>107</v>
      </c>
      <c r="X427" s="514"/>
    </row>
    <row r="428" spans="2:24" ht="15.6" x14ac:dyDescent="0.25">
      <c r="B428" s="75"/>
      <c r="C428" s="555" t="s">
        <v>233</v>
      </c>
      <c r="D428" s="556"/>
      <c r="E428" s="569">
        <v>0</v>
      </c>
      <c r="F428" s="558" t="s">
        <v>249</v>
      </c>
      <c r="G428" s="558" t="s">
        <v>249</v>
      </c>
      <c r="H428" s="558" t="s">
        <v>249</v>
      </c>
      <c r="I428" s="558" t="s">
        <v>249</v>
      </c>
      <c r="J428" s="558" t="s">
        <v>249</v>
      </c>
      <c r="K428" s="558" t="s">
        <v>249</v>
      </c>
      <c r="L428" s="558" t="s">
        <v>249</v>
      </c>
      <c r="M428" s="558" t="s">
        <v>249</v>
      </c>
      <c r="N428" s="558" t="s">
        <v>249</v>
      </c>
      <c r="O428" s="558" t="s">
        <v>249</v>
      </c>
      <c r="P428" s="558" t="s">
        <v>249</v>
      </c>
      <c r="Q428" s="558" t="s">
        <v>249</v>
      </c>
      <c r="R428" s="558" t="s">
        <v>249</v>
      </c>
      <c r="S428" s="558" t="s">
        <v>249</v>
      </c>
      <c r="T428" s="558" t="s">
        <v>249</v>
      </c>
      <c r="U428" s="558" t="s">
        <v>249</v>
      </c>
      <c r="V428" s="559" t="s">
        <v>107</v>
      </c>
      <c r="X428" s="514"/>
    </row>
    <row r="429" spans="2:24" x14ac:dyDescent="0.25">
      <c r="B429" s="75"/>
      <c r="C429" s="561" t="s">
        <v>282</v>
      </c>
      <c r="D429" s="562"/>
      <c r="E429" s="570">
        <v>0</v>
      </c>
      <c r="F429" s="564">
        <v>0</v>
      </c>
      <c r="G429" s="564">
        <v>0</v>
      </c>
      <c r="H429" s="564">
        <v>0</v>
      </c>
      <c r="I429" s="564">
        <v>0</v>
      </c>
      <c r="J429" s="564">
        <v>0</v>
      </c>
      <c r="K429" s="564">
        <v>0</v>
      </c>
      <c r="L429" s="564">
        <v>0</v>
      </c>
      <c r="M429" s="564">
        <v>0</v>
      </c>
      <c r="N429" s="564">
        <v>0</v>
      </c>
      <c r="O429" s="564">
        <v>0</v>
      </c>
      <c r="P429" s="564">
        <v>0</v>
      </c>
      <c r="Q429" s="564">
        <v>0</v>
      </c>
      <c r="R429" s="564">
        <v>0</v>
      </c>
      <c r="S429" s="564">
        <v>0</v>
      </c>
      <c r="T429" s="564">
        <v>0</v>
      </c>
      <c r="U429" s="564">
        <v>0</v>
      </c>
      <c r="V429" s="564">
        <v>0</v>
      </c>
      <c r="X429" s="514"/>
    </row>
    <row r="430" spans="2:24" ht="26.25" customHeight="1" x14ac:dyDescent="0.25">
      <c r="B430" s="75"/>
      <c r="C430" s="72">
        <v>2014</v>
      </c>
      <c r="D430" s="472" t="s">
        <v>7</v>
      </c>
      <c r="E430" s="539">
        <v>0</v>
      </c>
      <c r="F430" s="541">
        <v>0</v>
      </c>
      <c r="G430" s="541">
        <v>0</v>
      </c>
      <c r="H430" s="541">
        <v>0</v>
      </c>
      <c r="I430" s="541">
        <v>0</v>
      </c>
      <c r="J430" s="541">
        <v>0</v>
      </c>
      <c r="K430" s="541">
        <v>0</v>
      </c>
      <c r="L430" s="541">
        <v>0</v>
      </c>
      <c r="M430" s="541">
        <v>0</v>
      </c>
      <c r="N430" s="541">
        <v>0</v>
      </c>
      <c r="O430" s="541">
        <v>0</v>
      </c>
      <c r="P430" s="541">
        <v>0</v>
      </c>
      <c r="Q430" s="541">
        <v>0</v>
      </c>
      <c r="R430" s="541">
        <v>0</v>
      </c>
      <c r="S430" s="541">
        <v>0</v>
      </c>
      <c r="T430" s="541">
        <v>0</v>
      </c>
      <c r="U430" s="541">
        <v>0</v>
      </c>
      <c r="V430" s="522" t="s">
        <v>107</v>
      </c>
      <c r="X430" s="514"/>
    </row>
    <row r="431" spans="2:24" x14ac:dyDescent="0.25">
      <c r="B431" s="75"/>
      <c r="D431" s="472" t="s">
        <v>4</v>
      </c>
      <c r="E431" s="539">
        <v>0</v>
      </c>
      <c r="F431" s="541">
        <v>0</v>
      </c>
      <c r="G431" s="541">
        <v>0</v>
      </c>
      <c r="H431" s="541">
        <v>0</v>
      </c>
      <c r="I431" s="541">
        <v>0</v>
      </c>
      <c r="J431" s="541">
        <v>0</v>
      </c>
      <c r="K431" s="541">
        <v>0</v>
      </c>
      <c r="L431" s="541">
        <v>0</v>
      </c>
      <c r="M431" s="541">
        <v>0</v>
      </c>
      <c r="N431" s="541">
        <v>0</v>
      </c>
      <c r="O431" s="541">
        <v>0</v>
      </c>
      <c r="P431" s="541">
        <v>0</v>
      </c>
      <c r="Q431" s="541">
        <v>0</v>
      </c>
      <c r="R431" s="541">
        <v>0</v>
      </c>
      <c r="S431" s="541">
        <v>0</v>
      </c>
      <c r="T431" s="541">
        <v>0</v>
      </c>
      <c r="U431" s="541">
        <v>0</v>
      </c>
      <c r="V431" s="522" t="s">
        <v>107</v>
      </c>
      <c r="X431" s="514"/>
    </row>
    <row r="432" spans="2:24" x14ac:dyDescent="0.25">
      <c r="B432" s="75"/>
      <c r="D432" s="472" t="s">
        <v>5</v>
      </c>
      <c r="E432" s="539">
        <v>1</v>
      </c>
      <c r="F432" s="541">
        <v>0</v>
      </c>
      <c r="G432" s="541">
        <v>0</v>
      </c>
      <c r="H432" s="541">
        <v>0</v>
      </c>
      <c r="I432" s="541">
        <v>0</v>
      </c>
      <c r="J432" s="541">
        <v>0</v>
      </c>
      <c r="K432" s="541">
        <v>0</v>
      </c>
      <c r="L432" s="541">
        <v>0</v>
      </c>
      <c r="M432" s="541">
        <v>0</v>
      </c>
      <c r="N432" s="541">
        <v>0</v>
      </c>
      <c r="O432" s="541" t="s">
        <v>107</v>
      </c>
      <c r="P432" s="541">
        <v>1</v>
      </c>
      <c r="Q432" s="446">
        <v>1</v>
      </c>
      <c r="R432" s="541">
        <v>0</v>
      </c>
      <c r="S432" s="541">
        <v>0</v>
      </c>
      <c r="T432" s="541">
        <v>0</v>
      </c>
      <c r="U432" s="541">
        <v>0</v>
      </c>
      <c r="V432" s="431">
        <v>0.16666666666666663</v>
      </c>
      <c r="X432" s="514"/>
    </row>
    <row r="433" spans="1:24" x14ac:dyDescent="0.25">
      <c r="B433" s="75"/>
      <c r="D433" s="472" t="s">
        <v>6</v>
      </c>
      <c r="E433" s="539">
        <v>0</v>
      </c>
      <c r="F433" s="541">
        <v>0</v>
      </c>
      <c r="G433" s="541">
        <v>0</v>
      </c>
      <c r="H433" s="541">
        <v>0</v>
      </c>
      <c r="I433" s="541">
        <v>0</v>
      </c>
      <c r="J433" s="541">
        <v>0</v>
      </c>
      <c r="K433" s="541">
        <v>0</v>
      </c>
      <c r="L433" s="541">
        <v>0</v>
      </c>
      <c r="M433" s="541">
        <v>0</v>
      </c>
      <c r="N433" s="541">
        <v>0</v>
      </c>
      <c r="O433" s="541">
        <v>0</v>
      </c>
      <c r="P433" s="541">
        <v>0</v>
      </c>
      <c r="Q433" s="541">
        <v>0</v>
      </c>
      <c r="R433" s="541">
        <v>0</v>
      </c>
      <c r="S433" s="541">
        <v>0</v>
      </c>
      <c r="T433" s="541">
        <v>0</v>
      </c>
      <c r="U433" s="541">
        <v>0</v>
      </c>
      <c r="V433" s="522" t="s">
        <v>107</v>
      </c>
      <c r="X433" s="514"/>
    </row>
    <row r="434" spans="1:24" ht="26.25" customHeight="1" x14ac:dyDescent="0.25">
      <c r="A434" s="58"/>
      <c r="B434" s="75"/>
      <c r="C434" s="405">
        <v>2015</v>
      </c>
      <c r="D434" s="444" t="s">
        <v>25</v>
      </c>
      <c r="E434" s="539">
        <v>0</v>
      </c>
      <c r="F434" s="541">
        <v>0</v>
      </c>
      <c r="G434" s="541">
        <v>0</v>
      </c>
      <c r="H434" s="541">
        <v>0</v>
      </c>
      <c r="I434" s="541">
        <v>0</v>
      </c>
      <c r="J434" s="541">
        <v>0</v>
      </c>
      <c r="K434" s="541">
        <v>0</v>
      </c>
      <c r="L434" s="541">
        <v>0</v>
      </c>
      <c r="M434" s="541">
        <v>0</v>
      </c>
      <c r="N434" s="541">
        <v>0</v>
      </c>
      <c r="O434" s="541">
        <v>0</v>
      </c>
      <c r="P434" s="541">
        <v>0</v>
      </c>
      <c r="Q434" s="541">
        <v>0</v>
      </c>
      <c r="R434" s="541">
        <v>0</v>
      </c>
      <c r="S434" s="541">
        <v>0</v>
      </c>
      <c r="T434" s="541">
        <v>0</v>
      </c>
      <c r="U434" s="541">
        <v>0</v>
      </c>
      <c r="V434" s="522" t="s">
        <v>107</v>
      </c>
      <c r="X434" s="514"/>
    </row>
    <row r="435" spans="1:24" x14ac:dyDescent="0.25">
      <c r="A435" s="58"/>
      <c r="B435" s="75"/>
      <c r="D435" s="444" t="s">
        <v>73</v>
      </c>
      <c r="E435" s="539">
        <v>0</v>
      </c>
      <c r="F435" s="541">
        <v>0</v>
      </c>
      <c r="G435" s="541">
        <v>0</v>
      </c>
      <c r="H435" s="541">
        <v>0</v>
      </c>
      <c r="I435" s="541">
        <v>0</v>
      </c>
      <c r="J435" s="541">
        <v>0</v>
      </c>
      <c r="K435" s="541">
        <v>0</v>
      </c>
      <c r="L435" s="541">
        <v>0</v>
      </c>
      <c r="M435" s="541">
        <v>0</v>
      </c>
      <c r="N435" s="541">
        <v>0</v>
      </c>
      <c r="O435" s="541">
        <v>0</v>
      </c>
      <c r="P435" s="541">
        <v>0</v>
      </c>
      <c r="Q435" s="541">
        <v>0</v>
      </c>
      <c r="R435" s="541">
        <v>0</v>
      </c>
      <c r="S435" s="541">
        <v>0</v>
      </c>
      <c r="T435" s="541">
        <v>0</v>
      </c>
      <c r="U435" s="541">
        <v>0</v>
      </c>
      <c r="V435" s="522" t="s">
        <v>107</v>
      </c>
      <c r="X435" s="514"/>
    </row>
    <row r="436" spans="1:24" x14ac:dyDescent="0.25">
      <c r="A436" s="58"/>
      <c r="B436" s="75"/>
      <c r="D436" s="444" t="s">
        <v>234</v>
      </c>
      <c r="E436" s="539">
        <v>0</v>
      </c>
      <c r="F436" s="541">
        <v>0</v>
      </c>
      <c r="G436" s="541">
        <v>0</v>
      </c>
      <c r="H436" s="541">
        <v>0</v>
      </c>
      <c r="I436" s="541">
        <v>0</v>
      </c>
      <c r="J436" s="541">
        <v>0</v>
      </c>
      <c r="K436" s="541">
        <v>0</v>
      </c>
      <c r="L436" s="541">
        <v>0</v>
      </c>
      <c r="M436" s="541">
        <v>0</v>
      </c>
      <c r="N436" s="541">
        <v>0</v>
      </c>
      <c r="O436" s="541">
        <v>0</v>
      </c>
      <c r="P436" s="541">
        <v>0</v>
      </c>
      <c r="Q436" s="541">
        <v>0</v>
      </c>
      <c r="R436" s="541">
        <v>0</v>
      </c>
      <c r="S436" s="541">
        <v>0</v>
      </c>
      <c r="T436" s="541">
        <v>0</v>
      </c>
      <c r="U436" s="541">
        <v>0</v>
      </c>
      <c r="V436" s="522" t="s">
        <v>107</v>
      </c>
      <c r="X436" s="514"/>
    </row>
    <row r="437" spans="1:24" x14ac:dyDescent="0.25">
      <c r="A437" s="58"/>
      <c r="B437" s="75"/>
      <c r="D437" s="444" t="s">
        <v>235</v>
      </c>
      <c r="E437" s="539">
        <v>0</v>
      </c>
      <c r="F437" s="541">
        <v>0</v>
      </c>
      <c r="G437" s="541">
        <v>0</v>
      </c>
      <c r="H437" s="541">
        <v>0</v>
      </c>
      <c r="I437" s="541">
        <v>0</v>
      </c>
      <c r="J437" s="541">
        <v>0</v>
      </c>
      <c r="K437" s="541">
        <v>0</v>
      </c>
      <c r="L437" s="541">
        <v>0</v>
      </c>
      <c r="M437" s="541">
        <v>0</v>
      </c>
      <c r="N437" s="541">
        <v>0</v>
      </c>
      <c r="O437" s="541">
        <v>0</v>
      </c>
      <c r="P437" s="541">
        <v>0</v>
      </c>
      <c r="Q437" s="541">
        <v>0</v>
      </c>
      <c r="R437" s="541">
        <v>0</v>
      </c>
      <c r="S437" s="541">
        <v>0</v>
      </c>
      <c r="T437" s="541">
        <v>0</v>
      </c>
      <c r="U437" s="541">
        <v>0</v>
      </c>
      <c r="V437" s="522" t="s">
        <v>107</v>
      </c>
    </row>
    <row r="438" spans="1:24" ht="26.25" customHeight="1" x14ac:dyDescent="0.25">
      <c r="A438" s="58"/>
      <c r="B438" s="58"/>
      <c r="C438" s="405">
        <v>2016</v>
      </c>
      <c r="D438" s="444" t="s">
        <v>25</v>
      </c>
      <c r="E438" s="539">
        <v>0</v>
      </c>
      <c r="F438" s="542">
        <v>0</v>
      </c>
      <c r="G438" s="542">
        <v>0</v>
      </c>
      <c r="H438" s="542">
        <v>0</v>
      </c>
      <c r="I438" s="542">
        <v>0</v>
      </c>
      <c r="J438" s="542">
        <v>0</v>
      </c>
      <c r="K438" s="542">
        <v>0</v>
      </c>
      <c r="L438" s="542">
        <v>0</v>
      </c>
      <c r="M438" s="542">
        <v>0</v>
      </c>
      <c r="N438" s="542">
        <v>0</v>
      </c>
      <c r="O438" s="542">
        <v>0</v>
      </c>
      <c r="P438" s="542">
        <v>0</v>
      </c>
      <c r="Q438" s="542">
        <v>0</v>
      </c>
      <c r="R438" s="542">
        <v>0</v>
      </c>
      <c r="S438" s="542">
        <v>0</v>
      </c>
      <c r="T438" s="542">
        <v>0</v>
      </c>
      <c r="U438" s="542">
        <v>0</v>
      </c>
      <c r="V438" s="522" t="s">
        <v>107</v>
      </c>
    </row>
    <row r="439" spans="1:24" x14ac:dyDescent="0.25">
      <c r="A439" s="58"/>
      <c r="B439" s="58"/>
      <c r="D439" s="444" t="s">
        <v>73</v>
      </c>
      <c r="E439" s="539">
        <v>0</v>
      </c>
      <c r="F439" s="542">
        <v>0</v>
      </c>
      <c r="G439" s="542">
        <v>0</v>
      </c>
      <c r="H439" s="542">
        <v>0</v>
      </c>
      <c r="I439" s="542">
        <v>0</v>
      </c>
      <c r="J439" s="542">
        <v>0</v>
      </c>
      <c r="K439" s="542">
        <v>0</v>
      </c>
      <c r="L439" s="542">
        <v>0</v>
      </c>
      <c r="M439" s="542">
        <v>0</v>
      </c>
      <c r="N439" s="542">
        <v>0</v>
      </c>
      <c r="O439" s="542">
        <v>0</v>
      </c>
      <c r="P439" s="542">
        <v>0</v>
      </c>
      <c r="Q439" s="542">
        <v>0</v>
      </c>
      <c r="R439" s="542">
        <v>0</v>
      </c>
      <c r="S439" s="542">
        <v>0</v>
      </c>
      <c r="T439" s="542">
        <v>0</v>
      </c>
      <c r="U439" s="542">
        <v>0</v>
      </c>
      <c r="V439" s="522" t="s">
        <v>107</v>
      </c>
    </row>
    <row r="440" spans="1:24" x14ac:dyDescent="0.25">
      <c r="A440" s="58"/>
      <c r="B440" s="58"/>
      <c r="C440" s="58"/>
      <c r="D440" s="444" t="s">
        <v>234</v>
      </c>
      <c r="E440" s="539">
        <v>0</v>
      </c>
      <c r="F440" s="542">
        <v>0</v>
      </c>
      <c r="G440" s="542">
        <v>0</v>
      </c>
      <c r="H440" s="542">
        <v>0</v>
      </c>
      <c r="I440" s="542">
        <v>0</v>
      </c>
      <c r="J440" s="542">
        <v>0</v>
      </c>
      <c r="K440" s="542">
        <v>0</v>
      </c>
      <c r="L440" s="542">
        <v>0</v>
      </c>
      <c r="M440" s="542">
        <v>0</v>
      </c>
      <c r="N440" s="542">
        <v>0</v>
      </c>
      <c r="O440" s="542">
        <v>0</v>
      </c>
      <c r="P440" s="542">
        <v>0</v>
      </c>
      <c r="Q440" s="542">
        <v>0</v>
      </c>
      <c r="R440" s="542">
        <v>0</v>
      </c>
      <c r="S440" s="542">
        <v>0</v>
      </c>
      <c r="T440" s="542">
        <v>0</v>
      </c>
      <c r="U440" s="542">
        <v>0</v>
      </c>
      <c r="V440" s="446" t="s">
        <v>107</v>
      </c>
    </row>
    <row r="441" spans="1:24" ht="15.6" x14ac:dyDescent="0.25">
      <c r="A441" s="58"/>
      <c r="B441" s="451" t="s">
        <v>236</v>
      </c>
      <c r="C441" s="474"/>
      <c r="D441" s="475" t="s">
        <v>237</v>
      </c>
      <c r="E441" s="476">
        <v>0</v>
      </c>
      <c r="F441" s="477" t="s">
        <v>249</v>
      </c>
      <c r="G441" s="477" t="s">
        <v>249</v>
      </c>
      <c r="H441" s="477" t="s">
        <v>249</v>
      </c>
      <c r="I441" s="477" t="s">
        <v>249</v>
      </c>
      <c r="J441" s="477" t="s">
        <v>249</v>
      </c>
      <c r="K441" s="477" t="s">
        <v>249</v>
      </c>
      <c r="L441" s="477" t="s">
        <v>249</v>
      </c>
      <c r="M441" s="477" t="s">
        <v>249</v>
      </c>
      <c r="N441" s="477" t="s">
        <v>249</v>
      </c>
      <c r="O441" s="477" t="s">
        <v>249</v>
      </c>
      <c r="P441" s="477" t="s">
        <v>249</v>
      </c>
      <c r="Q441" s="477" t="s">
        <v>249</v>
      </c>
      <c r="R441" s="477" t="s">
        <v>249</v>
      </c>
      <c r="S441" s="477" t="s">
        <v>249</v>
      </c>
      <c r="T441" s="477" t="s">
        <v>249</v>
      </c>
      <c r="U441" s="477" t="s">
        <v>249</v>
      </c>
      <c r="V441" s="478" t="s">
        <v>107</v>
      </c>
      <c r="W441" s="58"/>
    </row>
    <row r="442" spans="1:24" ht="26.25" customHeight="1" x14ac:dyDescent="0.25">
      <c r="A442" s="58"/>
      <c r="B442" s="392"/>
      <c r="C442" s="72">
        <v>2017</v>
      </c>
      <c r="D442" s="444" t="s">
        <v>238</v>
      </c>
      <c r="E442" s="445" t="s">
        <v>107</v>
      </c>
      <c r="F442" s="541" t="s">
        <v>107</v>
      </c>
      <c r="G442" s="541" t="s">
        <v>107</v>
      </c>
      <c r="H442" s="541" t="s">
        <v>107</v>
      </c>
      <c r="I442" s="541" t="s">
        <v>107</v>
      </c>
      <c r="J442" s="541" t="s">
        <v>107</v>
      </c>
      <c r="K442" s="541" t="s">
        <v>107</v>
      </c>
      <c r="L442" s="541" t="s">
        <v>107</v>
      </c>
      <c r="M442" s="541" t="s">
        <v>107</v>
      </c>
      <c r="N442" s="541" t="s">
        <v>107</v>
      </c>
      <c r="O442" s="541" t="s">
        <v>107</v>
      </c>
      <c r="P442" s="541" t="s">
        <v>107</v>
      </c>
      <c r="Q442" s="541" t="s">
        <v>107</v>
      </c>
      <c r="R442" s="541" t="s">
        <v>107</v>
      </c>
      <c r="S442" s="541" t="s">
        <v>107</v>
      </c>
      <c r="T442" s="541" t="s">
        <v>107</v>
      </c>
      <c r="U442" s="541" t="s">
        <v>107</v>
      </c>
      <c r="V442" s="446" t="s">
        <v>107</v>
      </c>
      <c r="W442" s="58"/>
    </row>
    <row r="443" spans="1:24" x14ac:dyDescent="0.25">
      <c r="A443" s="58"/>
      <c r="B443" s="392"/>
      <c r="C443" s="72"/>
      <c r="D443" s="444" t="s">
        <v>73</v>
      </c>
      <c r="E443" s="445" t="s">
        <v>107</v>
      </c>
      <c r="F443" s="541" t="s">
        <v>107</v>
      </c>
      <c r="G443" s="541" t="s">
        <v>107</v>
      </c>
      <c r="H443" s="541" t="s">
        <v>107</v>
      </c>
      <c r="I443" s="541" t="s">
        <v>107</v>
      </c>
      <c r="J443" s="541" t="s">
        <v>107</v>
      </c>
      <c r="K443" s="541" t="s">
        <v>107</v>
      </c>
      <c r="L443" s="541" t="s">
        <v>107</v>
      </c>
      <c r="M443" s="541" t="s">
        <v>107</v>
      </c>
      <c r="N443" s="541" t="s">
        <v>107</v>
      </c>
      <c r="O443" s="541" t="s">
        <v>107</v>
      </c>
      <c r="P443" s="541" t="s">
        <v>107</v>
      </c>
      <c r="Q443" s="541" t="s">
        <v>107</v>
      </c>
      <c r="R443" s="541" t="s">
        <v>107</v>
      </c>
      <c r="S443" s="541" t="s">
        <v>107</v>
      </c>
      <c r="T443" s="541" t="s">
        <v>107</v>
      </c>
      <c r="U443" s="541" t="s">
        <v>107</v>
      </c>
      <c r="V443" s="446" t="s">
        <v>107</v>
      </c>
      <c r="W443" s="58"/>
    </row>
    <row r="444" spans="1:24" x14ac:dyDescent="0.25">
      <c r="A444" s="58"/>
      <c r="B444" s="392"/>
      <c r="C444" s="72"/>
      <c r="D444" s="444" t="s">
        <v>234</v>
      </c>
      <c r="E444" s="445" t="s">
        <v>107</v>
      </c>
      <c r="F444" s="541" t="s">
        <v>107</v>
      </c>
      <c r="G444" s="541" t="s">
        <v>107</v>
      </c>
      <c r="H444" s="541" t="s">
        <v>107</v>
      </c>
      <c r="I444" s="541" t="s">
        <v>107</v>
      </c>
      <c r="J444" s="541" t="s">
        <v>107</v>
      </c>
      <c r="K444" s="541" t="s">
        <v>107</v>
      </c>
      <c r="L444" s="541" t="s">
        <v>107</v>
      </c>
      <c r="M444" s="541" t="s">
        <v>107</v>
      </c>
      <c r="N444" s="541" t="s">
        <v>107</v>
      </c>
      <c r="O444" s="541" t="s">
        <v>107</v>
      </c>
      <c r="P444" s="541" t="s">
        <v>107</v>
      </c>
      <c r="Q444" s="541" t="s">
        <v>107</v>
      </c>
      <c r="R444" s="541" t="s">
        <v>107</v>
      </c>
      <c r="S444" s="541" t="s">
        <v>107</v>
      </c>
      <c r="T444" s="541" t="s">
        <v>107</v>
      </c>
      <c r="U444" s="541" t="s">
        <v>107</v>
      </c>
      <c r="V444" s="446" t="s">
        <v>107</v>
      </c>
      <c r="W444" s="58"/>
    </row>
    <row r="445" spans="1:24" x14ac:dyDescent="0.25">
      <c r="A445" s="58"/>
      <c r="B445" s="392"/>
      <c r="C445" s="72"/>
      <c r="D445" s="444" t="s">
        <v>235</v>
      </c>
      <c r="E445" s="445" t="s">
        <v>107</v>
      </c>
      <c r="F445" s="541" t="s">
        <v>107</v>
      </c>
      <c r="G445" s="541" t="s">
        <v>107</v>
      </c>
      <c r="H445" s="541" t="s">
        <v>107</v>
      </c>
      <c r="I445" s="541" t="s">
        <v>107</v>
      </c>
      <c r="J445" s="541" t="s">
        <v>107</v>
      </c>
      <c r="K445" s="541" t="s">
        <v>107</v>
      </c>
      <c r="L445" s="541" t="s">
        <v>107</v>
      </c>
      <c r="M445" s="541" t="s">
        <v>107</v>
      </c>
      <c r="N445" s="541" t="s">
        <v>107</v>
      </c>
      <c r="O445" s="541" t="s">
        <v>107</v>
      </c>
      <c r="P445" s="541" t="s">
        <v>107</v>
      </c>
      <c r="Q445" s="541" t="s">
        <v>107</v>
      </c>
      <c r="R445" s="541" t="s">
        <v>107</v>
      </c>
      <c r="S445" s="541" t="s">
        <v>107</v>
      </c>
      <c r="T445" s="541" t="s">
        <v>107</v>
      </c>
      <c r="U445" s="541" t="s">
        <v>107</v>
      </c>
      <c r="V445" s="446" t="s">
        <v>107</v>
      </c>
      <c r="W445" s="58"/>
    </row>
    <row r="446" spans="1:24" ht="22.8" customHeight="1" x14ac:dyDescent="0.25">
      <c r="A446" s="149"/>
      <c r="B446" s="527"/>
      <c r="C446" s="490">
        <v>2018</v>
      </c>
      <c r="D446" s="455" t="s">
        <v>25</v>
      </c>
      <c r="E446" s="456" t="s">
        <v>107</v>
      </c>
      <c r="F446" s="538" t="s">
        <v>107</v>
      </c>
      <c r="G446" s="538" t="s">
        <v>107</v>
      </c>
      <c r="H446" s="538" t="s">
        <v>107</v>
      </c>
      <c r="I446" s="538" t="s">
        <v>107</v>
      </c>
      <c r="J446" s="538" t="s">
        <v>107</v>
      </c>
      <c r="K446" s="538" t="s">
        <v>107</v>
      </c>
      <c r="L446" s="538" t="s">
        <v>107</v>
      </c>
      <c r="M446" s="538" t="s">
        <v>107</v>
      </c>
      <c r="N446" s="538" t="s">
        <v>107</v>
      </c>
      <c r="O446" s="538" t="s">
        <v>107</v>
      </c>
      <c r="P446" s="538" t="s">
        <v>107</v>
      </c>
      <c r="Q446" s="538" t="s">
        <v>107</v>
      </c>
      <c r="R446" s="538" t="s">
        <v>107</v>
      </c>
      <c r="S446" s="538" t="s">
        <v>107</v>
      </c>
      <c r="T446" s="538" t="s">
        <v>107</v>
      </c>
      <c r="U446" s="538" t="s">
        <v>107</v>
      </c>
      <c r="V446" s="457" t="s">
        <v>107</v>
      </c>
      <c r="W446" s="58"/>
    </row>
    <row r="447" spans="1:24" ht="39" customHeight="1" x14ac:dyDescent="0.25">
      <c r="A447" s="516" t="s">
        <v>270</v>
      </c>
      <c r="B447" s="529" t="s">
        <v>35</v>
      </c>
      <c r="C447" s="530">
        <v>2016</v>
      </c>
      <c r="D447" s="531" t="s">
        <v>237</v>
      </c>
      <c r="E447" s="532">
        <v>25</v>
      </c>
      <c r="F447" s="535">
        <v>1</v>
      </c>
      <c r="G447" s="536">
        <v>0.04</v>
      </c>
      <c r="H447" s="535">
        <v>8</v>
      </c>
      <c r="I447" s="536">
        <v>0.32</v>
      </c>
      <c r="J447" s="535">
        <v>2</v>
      </c>
      <c r="K447" s="536">
        <v>0.08</v>
      </c>
      <c r="L447" s="535">
        <v>3</v>
      </c>
      <c r="M447" s="536">
        <v>0.12</v>
      </c>
      <c r="N447" s="535">
        <v>1</v>
      </c>
      <c r="O447" s="533">
        <v>0.04</v>
      </c>
      <c r="P447" s="535">
        <v>5</v>
      </c>
      <c r="Q447" s="533">
        <v>0.2</v>
      </c>
      <c r="R447" s="535">
        <v>5</v>
      </c>
      <c r="S447" s="533">
        <v>0.2</v>
      </c>
      <c r="T447" s="535">
        <v>0</v>
      </c>
      <c r="U447" s="535">
        <v>0</v>
      </c>
      <c r="V447" s="533" t="s">
        <v>249</v>
      </c>
      <c r="W447" s="58"/>
    </row>
    <row r="448" spans="1:24" x14ac:dyDescent="0.25">
      <c r="A448" s="516"/>
      <c r="B448" s="70"/>
      <c r="C448" s="72">
        <v>2017</v>
      </c>
      <c r="D448" s="444" t="s">
        <v>25</v>
      </c>
      <c r="E448" s="445">
        <v>3</v>
      </c>
      <c r="F448" s="541">
        <v>0</v>
      </c>
      <c r="G448" s="541">
        <v>0</v>
      </c>
      <c r="H448" s="541">
        <v>0</v>
      </c>
      <c r="I448" s="541">
        <v>0</v>
      </c>
      <c r="J448" s="541">
        <v>1</v>
      </c>
      <c r="K448" s="446">
        <v>0.33333333333333331</v>
      </c>
      <c r="L448" s="541">
        <v>0</v>
      </c>
      <c r="M448" s="541">
        <v>0</v>
      </c>
      <c r="N448" s="541">
        <v>1</v>
      </c>
      <c r="O448" s="446">
        <v>0.33333333333333331</v>
      </c>
      <c r="P448" s="541">
        <v>0</v>
      </c>
      <c r="Q448" s="541">
        <v>0</v>
      </c>
      <c r="R448" s="541">
        <v>0</v>
      </c>
      <c r="S448" s="541">
        <v>0</v>
      </c>
      <c r="T448" s="541">
        <v>1</v>
      </c>
      <c r="U448" s="446">
        <v>0.33333333333333331</v>
      </c>
      <c r="V448" s="446" t="s">
        <v>249</v>
      </c>
    </row>
    <row r="449" spans="1:22" x14ac:dyDescent="0.25">
      <c r="A449" s="516"/>
      <c r="B449" s="70"/>
      <c r="C449" s="72"/>
      <c r="D449" s="444" t="s">
        <v>73</v>
      </c>
      <c r="E449" s="445">
        <v>7</v>
      </c>
      <c r="F449" s="541">
        <v>0</v>
      </c>
      <c r="G449" s="541">
        <v>0</v>
      </c>
      <c r="H449" s="541">
        <v>0</v>
      </c>
      <c r="I449" s="541">
        <v>0</v>
      </c>
      <c r="J449" s="541">
        <v>1</v>
      </c>
      <c r="K449" s="446">
        <v>0.14285714285714285</v>
      </c>
      <c r="L449" s="541">
        <v>0</v>
      </c>
      <c r="M449" s="541">
        <v>0</v>
      </c>
      <c r="N449" s="541">
        <v>1</v>
      </c>
      <c r="O449" s="446">
        <v>0.14285714285714285</v>
      </c>
      <c r="P449" s="541">
        <v>5</v>
      </c>
      <c r="Q449" s="446">
        <v>0.7142857142857143</v>
      </c>
      <c r="R449" s="541">
        <v>0</v>
      </c>
      <c r="S449" s="541">
        <v>0</v>
      </c>
      <c r="T449" s="541">
        <v>0</v>
      </c>
      <c r="U449" s="446" t="s">
        <v>107</v>
      </c>
      <c r="V449" s="541">
        <v>0</v>
      </c>
    </row>
    <row r="450" spans="1:22" x14ac:dyDescent="0.25">
      <c r="A450" s="516"/>
      <c r="B450" s="70"/>
      <c r="C450" s="72"/>
      <c r="D450" s="444" t="s">
        <v>234</v>
      </c>
      <c r="E450" s="445">
        <v>0</v>
      </c>
      <c r="F450" s="541">
        <v>0</v>
      </c>
      <c r="G450" s="541">
        <v>0</v>
      </c>
      <c r="H450" s="541">
        <v>0</v>
      </c>
      <c r="I450" s="541">
        <v>0</v>
      </c>
      <c r="J450" s="541">
        <v>0</v>
      </c>
      <c r="K450" s="541">
        <v>0</v>
      </c>
      <c r="L450" s="541">
        <v>0</v>
      </c>
      <c r="M450" s="541">
        <v>0</v>
      </c>
      <c r="N450" s="541">
        <v>0</v>
      </c>
      <c r="O450" s="541">
        <v>0</v>
      </c>
      <c r="P450" s="541">
        <v>0</v>
      </c>
      <c r="Q450" s="541">
        <v>0</v>
      </c>
      <c r="R450" s="541">
        <v>0</v>
      </c>
      <c r="S450" s="541">
        <v>0</v>
      </c>
      <c r="T450" s="541">
        <v>0</v>
      </c>
      <c r="U450" s="541">
        <v>0</v>
      </c>
      <c r="V450" s="541">
        <v>0</v>
      </c>
    </row>
    <row r="451" spans="1:22" x14ac:dyDescent="0.25">
      <c r="A451" s="516"/>
      <c r="B451" s="70"/>
      <c r="C451" s="72"/>
      <c r="D451" s="444" t="s">
        <v>235</v>
      </c>
      <c r="E451" s="445">
        <v>2</v>
      </c>
      <c r="F451" s="541">
        <v>0</v>
      </c>
      <c r="G451" s="541">
        <v>0</v>
      </c>
      <c r="H451" s="541">
        <v>0</v>
      </c>
      <c r="I451" s="541">
        <v>0</v>
      </c>
      <c r="J451" s="541">
        <v>0</v>
      </c>
      <c r="K451" s="541">
        <v>0</v>
      </c>
      <c r="L451" s="541">
        <v>0</v>
      </c>
      <c r="M451" s="541">
        <v>0</v>
      </c>
      <c r="N451" s="541">
        <v>0</v>
      </c>
      <c r="O451" s="541">
        <v>0</v>
      </c>
      <c r="P451" s="541">
        <v>2</v>
      </c>
      <c r="Q451" s="552">
        <v>1</v>
      </c>
      <c r="R451" s="541">
        <v>0</v>
      </c>
      <c r="S451" s="541"/>
      <c r="T451" s="541">
        <v>0</v>
      </c>
      <c r="U451" s="541">
        <v>0</v>
      </c>
      <c r="V451" s="541">
        <v>0</v>
      </c>
    </row>
    <row r="452" spans="1:22" ht="24" customHeight="1" thickBot="1" x14ac:dyDescent="0.3">
      <c r="A452" s="517"/>
      <c r="B452" s="534"/>
      <c r="C452" s="426">
        <v>2018</v>
      </c>
      <c r="D452" s="465" t="s">
        <v>25</v>
      </c>
      <c r="E452" s="466">
        <v>6</v>
      </c>
      <c r="F452" s="467">
        <v>0</v>
      </c>
      <c r="G452" s="467">
        <v>0</v>
      </c>
      <c r="H452" s="467">
        <v>0</v>
      </c>
      <c r="I452" s="467">
        <v>0</v>
      </c>
      <c r="J452" s="467">
        <v>2</v>
      </c>
      <c r="K452" s="548">
        <v>0.33333333333333331</v>
      </c>
      <c r="L452" s="467">
        <v>0</v>
      </c>
      <c r="M452" s="467">
        <v>0</v>
      </c>
      <c r="N452" s="467">
        <v>1</v>
      </c>
      <c r="O452" s="548">
        <v>0.16666666666666666</v>
      </c>
      <c r="P452" s="467">
        <v>1</v>
      </c>
      <c r="Q452" s="548">
        <v>0.16666666666666666</v>
      </c>
      <c r="R452" s="467">
        <v>2</v>
      </c>
      <c r="S452" s="548">
        <v>0.33333333333333331</v>
      </c>
      <c r="T452" s="467">
        <v>0</v>
      </c>
      <c r="U452" s="467">
        <v>0</v>
      </c>
      <c r="V452" s="467">
        <v>0</v>
      </c>
    </row>
    <row r="453" spans="1:22" x14ac:dyDescent="0.25">
      <c r="A453" s="58"/>
      <c r="B453" s="58"/>
      <c r="C453" s="58"/>
      <c r="D453" s="444"/>
      <c r="E453" s="507"/>
      <c r="F453" s="403"/>
      <c r="G453" s="403"/>
      <c r="H453" s="403"/>
      <c r="I453" s="403"/>
      <c r="J453" s="403"/>
      <c r="K453" s="403"/>
      <c r="L453" s="403"/>
      <c r="M453" s="403"/>
      <c r="N453" s="403"/>
      <c r="O453" s="403"/>
      <c r="P453" s="403"/>
      <c r="Q453" s="403"/>
      <c r="R453" s="403"/>
      <c r="S453" s="403"/>
      <c r="T453" s="403"/>
      <c r="U453" s="403"/>
      <c r="V453" s="518"/>
    </row>
    <row r="454" spans="1:22" ht="15" customHeight="1" x14ac:dyDescent="0.25">
      <c r="A454" s="417" t="s">
        <v>155</v>
      </c>
      <c r="B454" s="58"/>
      <c r="C454" s="58"/>
      <c r="D454" s="444"/>
      <c r="E454" s="507"/>
      <c r="F454" s="403"/>
      <c r="G454" s="403"/>
      <c r="H454" s="403"/>
      <c r="I454" s="403"/>
      <c r="J454" s="403"/>
      <c r="K454" s="403"/>
      <c r="L454" s="403"/>
      <c r="M454" s="403"/>
      <c r="N454" s="403"/>
      <c r="O454" s="403"/>
      <c r="P454" s="403"/>
      <c r="Q454" s="403"/>
      <c r="R454" s="403"/>
      <c r="S454" s="403"/>
      <c r="T454" s="403"/>
      <c r="U454" s="403"/>
      <c r="V454" s="518"/>
    </row>
    <row r="455" spans="1:22" ht="15" customHeight="1" x14ac:dyDescent="0.25">
      <c r="A455" s="418" t="s">
        <v>12</v>
      </c>
      <c r="B455" s="419"/>
      <c r="C455" s="419"/>
      <c r="D455" s="419"/>
      <c r="E455" s="419"/>
      <c r="F455" s="419"/>
      <c r="G455" s="419"/>
      <c r="H455" s="419"/>
      <c r="I455" s="419"/>
      <c r="J455" s="419"/>
      <c r="K455" s="419"/>
      <c r="L455" s="419"/>
      <c r="M455" s="419"/>
      <c r="N455" s="419"/>
      <c r="O455" s="419"/>
      <c r="P455" s="419"/>
      <c r="Q455" s="419"/>
      <c r="R455" s="419"/>
      <c r="S455" s="419"/>
      <c r="T455" s="419"/>
      <c r="U455" s="419"/>
      <c r="V455" s="501"/>
    </row>
    <row r="456" spans="1:22" x14ac:dyDescent="0.25">
      <c r="A456" s="418" t="s">
        <v>269</v>
      </c>
      <c r="B456" s="419"/>
      <c r="C456" s="419"/>
      <c r="D456" s="419"/>
      <c r="E456" s="419"/>
      <c r="F456" s="419"/>
      <c r="G456" s="419"/>
      <c r="H456" s="419"/>
      <c r="I456" s="419"/>
      <c r="J456" s="419"/>
      <c r="K456" s="419"/>
      <c r="L456" s="419"/>
      <c r="M456" s="419"/>
      <c r="N456" s="419"/>
      <c r="O456" s="419"/>
      <c r="P456" s="419"/>
      <c r="Q456" s="419"/>
      <c r="R456" s="419"/>
      <c r="S456" s="419"/>
      <c r="T456" s="419"/>
      <c r="U456" s="419"/>
      <c r="V456" s="501"/>
    </row>
    <row r="457" spans="1:22" x14ac:dyDescent="0.25">
      <c r="A457" s="540" t="s">
        <v>49</v>
      </c>
      <c r="B457" s="537"/>
      <c r="C457" s="537"/>
      <c r="D457" s="537"/>
      <c r="E457" s="537"/>
      <c r="F457" s="537"/>
      <c r="G457" s="537"/>
      <c r="H457" s="537"/>
      <c r="I457" s="537"/>
      <c r="J457" s="537"/>
      <c r="K457" s="537"/>
      <c r="L457" s="537"/>
      <c r="M457" s="419"/>
      <c r="N457" s="419"/>
      <c r="O457" s="419"/>
      <c r="P457" s="419"/>
      <c r="Q457" s="419"/>
      <c r="R457" s="419"/>
      <c r="S457" s="419"/>
      <c r="T457" s="419"/>
      <c r="U457" s="419"/>
      <c r="V457" s="501"/>
    </row>
    <row r="458" spans="1:22" x14ac:dyDescent="0.25">
      <c r="A458" s="573" t="s">
        <v>239</v>
      </c>
      <c r="B458" s="573"/>
      <c r="C458" s="573"/>
      <c r="D458" s="573"/>
      <c r="E458" s="573"/>
      <c r="F458" s="573"/>
      <c r="G458" s="573"/>
      <c r="H458" s="573"/>
      <c r="I458" s="573"/>
      <c r="J458" s="573"/>
      <c r="K458" s="573"/>
      <c r="L458" s="573"/>
      <c r="M458" s="573"/>
      <c r="N458" s="573"/>
      <c r="O458" s="573"/>
      <c r="P458" s="573"/>
      <c r="Q458" s="573"/>
      <c r="R458" s="573"/>
      <c r="S458" s="497"/>
      <c r="T458" s="419"/>
      <c r="U458" s="419"/>
      <c r="V458" s="501"/>
    </row>
    <row r="459" spans="1:22" x14ac:dyDescent="0.25">
      <c r="A459" s="575" t="s">
        <v>230</v>
      </c>
      <c r="B459" s="575"/>
      <c r="C459" s="575"/>
      <c r="D459" s="575"/>
      <c r="E459" s="575"/>
      <c r="F459" s="575"/>
      <c r="G459" s="575"/>
      <c r="H459" s="575"/>
      <c r="I459" s="575"/>
      <c r="J459" s="575"/>
      <c r="K459" s="575"/>
      <c r="L459" s="575"/>
      <c r="M459" s="575"/>
      <c r="N459" s="575"/>
      <c r="O459" s="575"/>
      <c r="P459" s="575"/>
      <c r="Q459" s="575"/>
      <c r="R459" s="575"/>
      <c r="S459" s="575"/>
      <c r="T459" s="575"/>
      <c r="U459" s="519"/>
      <c r="V459" s="501"/>
    </row>
    <row r="460" spans="1:22" x14ac:dyDescent="0.25">
      <c r="A460" s="574" t="s">
        <v>240</v>
      </c>
      <c r="B460" s="574"/>
      <c r="C460" s="574"/>
      <c r="D460" s="574"/>
      <c r="E460" s="574"/>
      <c r="F460" s="574"/>
      <c r="G460" s="574"/>
      <c r="H460" s="574"/>
      <c r="I460" s="574"/>
      <c r="J460" s="574"/>
      <c r="K460" s="574"/>
      <c r="L460" s="574"/>
      <c r="M460" s="574"/>
      <c r="N460" s="574"/>
      <c r="O460" s="574"/>
      <c r="P460" s="574"/>
      <c r="Q460" s="519"/>
      <c r="R460" s="519"/>
      <c r="S460" s="519"/>
      <c r="T460" s="519"/>
      <c r="U460" s="519"/>
      <c r="V460" s="501"/>
    </row>
    <row r="461" spans="1:22" x14ac:dyDescent="0.25">
      <c r="A461" s="573" t="s">
        <v>241</v>
      </c>
      <c r="B461" s="573"/>
      <c r="C461" s="573"/>
      <c r="D461" s="573"/>
      <c r="E461" s="573"/>
      <c r="F461" s="573"/>
      <c r="G461" s="573"/>
      <c r="H461" s="573"/>
      <c r="I461" s="573"/>
      <c r="J461" s="573"/>
      <c r="K461" s="573"/>
      <c r="L461" s="573"/>
      <c r="M461" s="519"/>
      <c r="N461" s="519"/>
      <c r="O461" s="519"/>
      <c r="P461" s="519"/>
      <c r="Q461" s="519"/>
      <c r="R461" s="519"/>
      <c r="S461" s="519"/>
      <c r="T461" s="519"/>
      <c r="U461" s="519"/>
      <c r="V461" s="501"/>
    </row>
    <row r="462" spans="1:22" x14ac:dyDescent="0.25">
      <c r="A462" s="574" t="s">
        <v>259</v>
      </c>
      <c r="B462" s="574"/>
      <c r="C462" s="574"/>
      <c r="D462" s="574"/>
      <c r="E462" s="574"/>
      <c r="F462" s="574"/>
      <c r="G462" s="574"/>
      <c r="H462" s="574"/>
      <c r="I462" s="574"/>
      <c r="J462" s="574"/>
      <c r="K462" s="574"/>
      <c r="L462" s="574"/>
      <c r="M462" s="574"/>
      <c r="N462" s="574"/>
      <c r="O462" s="519"/>
      <c r="P462" s="519"/>
      <c r="Q462" s="519"/>
      <c r="R462" s="519"/>
      <c r="S462" s="519"/>
      <c r="T462" s="519"/>
      <c r="U462" s="519"/>
      <c r="V462" s="501"/>
    </row>
    <row r="463" spans="1:22" ht="12.75" customHeight="1" x14ac:dyDescent="0.25">
      <c r="A463" s="575" t="s">
        <v>262</v>
      </c>
      <c r="B463" s="575"/>
      <c r="C463" s="575"/>
      <c r="D463" s="575"/>
      <c r="E463" s="575"/>
      <c r="F463" s="575"/>
      <c r="G463" s="575"/>
      <c r="H463" s="575"/>
      <c r="I463" s="575"/>
      <c r="J463" s="575"/>
      <c r="K463" s="575"/>
      <c r="L463" s="575"/>
      <c r="M463" s="575"/>
      <c r="N463" s="575"/>
      <c r="O463" s="575"/>
      <c r="P463" s="575"/>
      <c r="Q463" s="575"/>
      <c r="R463" s="575"/>
      <c r="S463" s="575"/>
      <c r="T463" s="575"/>
      <c r="U463" s="519"/>
      <c r="V463" s="501"/>
    </row>
    <row r="464" spans="1:22" ht="12.75" customHeight="1" x14ac:dyDescent="0.25">
      <c r="A464" s="575" t="s">
        <v>260</v>
      </c>
      <c r="B464" s="575"/>
      <c r="C464" s="575"/>
      <c r="D464" s="575"/>
      <c r="E464" s="575"/>
      <c r="F464" s="575"/>
      <c r="G464" s="575"/>
      <c r="H464" s="575"/>
      <c r="I464" s="575"/>
      <c r="J464" s="575"/>
      <c r="K464" s="575"/>
      <c r="L464" s="575"/>
      <c r="M464" s="575"/>
      <c r="N464" s="575"/>
      <c r="O464" s="575"/>
      <c r="P464" s="575"/>
      <c r="Q464" s="575"/>
      <c r="R464" s="575"/>
      <c r="S464" s="575"/>
      <c r="T464" s="575"/>
      <c r="U464" s="519"/>
      <c r="V464" s="520"/>
    </row>
    <row r="465" spans="1:22" x14ac:dyDescent="0.25">
      <c r="A465" s="573" t="s">
        <v>250</v>
      </c>
      <c r="B465" s="573"/>
      <c r="C465" s="573"/>
      <c r="D465" s="573"/>
      <c r="E465" s="573"/>
      <c r="F465" s="573"/>
      <c r="G465" s="573"/>
      <c r="H465" s="573"/>
      <c r="I465" s="573"/>
      <c r="J465" s="573"/>
      <c r="K465" s="573"/>
      <c r="L465" s="573"/>
      <c r="M465" s="573"/>
      <c r="N465" s="573"/>
      <c r="O465" s="573"/>
      <c r="P465" s="573"/>
      <c r="Q465" s="573"/>
      <c r="R465" s="573"/>
      <c r="S465" s="573"/>
      <c r="T465" s="573"/>
      <c r="U465" s="497"/>
      <c r="V465" s="521"/>
    </row>
    <row r="466" spans="1:22" x14ac:dyDescent="0.25">
      <c r="A466" s="575" t="s">
        <v>251</v>
      </c>
      <c r="B466" s="575"/>
      <c r="C466" s="575"/>
      <c r="D466" s="575"/>
      <c r="E466" s="575"/>
      <c r="F466" s="575"/>
      <c r="G466" s="575"/>
      <c r="H466" s="575"/>
      <c r="I466" s="575"/>
      <c r="J466" s="575"/>
      <c r="K466" s="575"/>
      <c r="L466" s="575"/>
      <c r="M466" s="575"/>
      <c r="N466" s="575"/>
      <c r="O466" s="575"/>
      <c r="P466" s="575"/>
      <c r="Q466" s="575"/>
      <c r="R466" s="575"/>
      <c r="S466" s="575"/>
      <c r="T466" s="575"/>
      <c r="U466" s="519"/>
    </row>
    <row r="467" spans="1:22" ht="12.75" customHeight="1" x14ac:dyDescent="0.25">
      <c r="A467" s="575" t="s">
        <v>252</v>
      </c>
      <c r="B467" s="575"/>
      <c r="C467" s="575"/>
      <c r="D467" s="575"/>
      <c r="E467" s="575"/>
      <c r="F467" s="575"/>
      <c r="G467" s="575"/>
      <c r="H467" s="575"/>
      <c r="I467" s="575"/>
      <c r="J467" s="575"/>
      <c r="K467" s="575"/>
      <c r="L467" s="575"/>
      <c r="M467" s="575"/>
      <c r="N467" s="575"/>
      <c r="O467" s="575"/>
      <c r="P467" s="575"/>
      <c r="Q467" s="575"/>
      <c r="R467" s="575"/>
      <c r="S467" s="575"/>
      <c r="T467" s="575"/>
      <c r="U467" s="519"/>
      <c r="V467" s="520"/>
    </row>
    <row r="468" spans="1:22" ht="12.75" customHeight="1" x14ac:dyDescent="0.25">
      <c r="A468" s="575" t="s">
        <v>273</v>
      </c>
      <c r="B468" s="575"/>
      <c r="C468" s="575"/>
      <c r="D468" s="575"/>
      <c r="E468" s="575"/>
      <c r="F468" s="575"/>
      <c r="G468" s="575"/>
      <c r="H468" s="575"/>
      <c r="I468" s="575"/>
      <c r="J468" s="575"/>
      <c r="K468" s="575"/>
      <c r="L468" s="575"/>
      <c r="M468" s="575"/>
      <c r="N468" s="575"/>
      <c r="O468" s="575"/>
      <c r="P468" s="575"/>
      <c r="Q468" s="575"/>
      <c r="R468" s="575"/>
      <c r="S468" s="575"/>
      <c r="T468" s="575"/>
      <c r="U468" s="519"/>
    </row>
    <row r="469" spans="1:22" ht="12.75" customHeight="1" x14ac:dyDescent="0.25">
      <c r="A469" s="573" t="s">
        <v>285</v>
      </c>
      <c r="B469" s="573"/>
      <c r="C469" s="573"/>
      <c r="D469" s="573"/>
      <c r="E469" s="573"/>
      <c r="F469" s="573"/>
      <c r="G469" s="573"/>
      <c r="H469" s="573"/>
      <c r="I469" s="573"/>
      <c r="J469" s="573"/>
      <c r="K469" s="573"/>
      <c r="L469" s="573"/>
      <c r="M469" s="439"/>
      <c r="N469" s="439"/>
      <c r="O469" s="439"/>
      <c r="P469" s="439"/>
      <c r="Q469" s="439"/>
      <c r="R469" s="439"/>
      <c r="S469" s="439"/>
      <c r="T469" s="439"/>
      <c r="U469" s="519"/>
      <c r="V469" s="520"/>
    </row>
    <row r="470" spans="1:22" ht="26.25" customHeight="1" x14ac:dyDescent="0.25">
      <c r="A470" s="575" t="s">
        <v>261</v>
      </c>
      <c r="B470" s="575"/>
      <c r="C470" s="575"/>
      <c r="D470" s="575"/>
      <c r="E470" s="575"/>
      <c r="F470" s="575"/>
      <c r="G470" s="575"/>
      <c r="H470" s="575"/>
      <c r="I470" s="575"/>
      <c r="J470" s="575"/>
      <c r="K470" s="575"/>
      <c r="L470" s="575"/>
      <c r="M470" s="439"/>
      <c r="N470" s="439"/>
      <c r="O470" s="439"/>
      <c r="P470" s="439"/>
      <c r="Q470" s="439"/>
      <c r="R470" s="439"/>
      <c r="S470" s="439"/>
      <c r="T470" s="439"/>
      <c r="U470" s="519"/>
      <c r="V470" s="520"/>
    </row>
    <row r="471" spans="1:22" x14ac:dyDescent="0.25">
      <c r="A471" s="573" t="s">
        <v>271</v>
      </c>
      <c r="B471" s="573"/>
      <c r="C471" s="573"/>
      <c r="D471" s="573"/>
      <c r="E471" s="573"/>
      <c r="F471" s="573"/>
      <c r="G471" s="573"/>
      <c r="H471" s="573"/>
      <c r="I471" s="573"/>
      <c r="J471" s="573"/>
      <c r="K471" s="573"/>
      <c r="L471" s="573"/>
      <c r="M471" s="573"/>
      <c r="N471" s="573"/>
      <c r="O471" s="573"/>
      <c r="P471" s="573"/>
      <c r="Q471" s="573"/>
      <c r="R471" s="573"/>
      <c r="S471" s="573"/>
      <c r="T471" s="573"/>
    </row>
    <row r="472" spans="1:22" ht="24" customHeight="1" x14ac:dyDescent="0.25">
      <c r="A472" s="573" t="s">
        <v>277</v>
      </c>
      <c r="B472" s="573"/>
      <c r="C472" s="573"/>
      <c r="D472" s="573"/>
      <c r="E472" s="573"/>
      <c r="F472" s="573"/>
      <c r="G472" s="573"/>
      <c r="H472" s="573"/>
      <c r="I472" s="573"/>
      <c r="J472" s="573"/>
      <c r="K472" s="573"/>
      <c r="L472" s="573"/>
      <c r="M472" s="573"/>
      <c r="N472" s="573"/>
    </row>
  </sheetData>
  <mergeCells count="31">
    <mergeCell ref="A1:R1"/>
    <mergeCell ref="A4:A6"/>
    <mergeCell ref="B4:B6"/>
    <mergeCell ref="C4:C6"/>
    <mergeCell ref="D4:D6"/>
    <mergeCell ref="E4:E6"/>
    <mergeCell ref="F4:U4"/>
    <mergeCell ref="V4:V6"/>
    <mergeCell ref="F5:G5"/>
    <mergeCell ref="H5:I5"/>
    <mergeCell ref="J5:K5"/>
    <mergeCell ref="L5:M5"/>
    <mergeCell ref="N5:O5"/>
    <mergeCell ref="P5:Q5"/>
    <mergeCell ref="R5:S5"/>
    <mergeCell ref="T5:U5"/>
    <mergeCell ref="A458:R458"/>
    <mergeCell ref="A459:T459"/>
    <mergeCell ref="A461:L461"/>
    <mergeCell ref="A463:T463"/>
    <mergeCell ref="A464:T464"/>
    <mergeCell ref="A460:P460"/>
    <mergeCell ref="A462:N462"/>
    <mergeCell ref="A472:N472"/>
    <mergeCell ref="A471:T471"/>
    <mergeCell ref="A465:T465"/>
    <mergeCell ref="A466:T466"/>
    <mergeCell ref="A467:T467"/>
    <mergeCell ref="A468:T468"/>
    <mergeCell ref="A469:L469"/>
    <mergeCell ref="A470:L470"/>
  </mergeCells>
  <hyperlinks>
    <hyperlink ref="V1" location="Index!A1" display="Index"/>
  </hyperlinks>
  <pageMargins left="0.74803149606299213" right="0.74803149606299213" top="0.98425196850393704" bottom="0.98425196850393704" header="0.51181102362204722" footer="0.51181102362204722"/>
  <pageSetup paperSize="9" scale="45" fitToHeight="0" orientation="landscape" r:id="rId1"/>
  <headerFooter alignWithMargins="0">
    <oddHeader>&amp;COFFICIAL - SENSITIVE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8"/>
  <sheetViews>
    <sheetView showGridLines="0" zoomScale="80" zoomScaleNormal="80" workbookViewId="0">
      <pane xSplit="3" ySplit="6" topLeftCell="D7" activePane="bottomRight" state="frozen"/>
      <selection activeCell="A363" sqref="A363:T363"/>
      <selection pane="topRight" activeCell="A363" sqref="A363:T363"/>
      <selection pane="bottomLeft" activeCell="A363" sqref="A363:T363"/>
      <selection pane="bottomRight"/>
    </sheetView>
  </sheetViews>
  <sheetFormatPr defaultColWidth="9.109375" defaultRowHeight="13.2" x14ac:dyDescent="0.25"/>
  <cols>
    <col min="1" max="1" width="28.109375" style="52" customWidth="1"/>
    <col min="2" max="2" width="9.109375" style="52" customWidth="1"/>
    <col min="3" max="3" width="12" style="52" customWidth="1"/>
    <col min="4" max="4" width="14" style="56" customWidth="1"/>
    <col min="5" max="11" width="12.109375" style="52" customWidth="1"/>
    <col min="12" max="12" width="12" style="52" customWidth="1"/>
    <col min="13" max="14" width="8.6640625" style="52" bestFit="1" customWidth="1"/>
    <col min="15" max="15" width="20.33203125" style="52" customWidth="1"/>
    <col min="16" max="16" width="9.88671875" style="52" customWidth="1"/>
    <col min="17" max="21" width="4.6640625" style="52" customWidth="1"/>
    <col min="22" max="16384" width="9.109375" style="52"/>
  </cols>
  <sheetData>
    <row r="1" spans="1:19" ht="13.8" x14ac:dyDescent="0.25">
      <c r="A1" s="54" t="s">
        <v>188</v>
      </c>
      <c r="B1" s="49"/>
      <c r="C1" s="49"/>
      <c r="D1" s="49"/>
      <c r="E1" s="50"/>
      <c r="F1" s="50"/>
      <c r="G1" s="50"/>
      <c r="H1" s="50"/>
      <c r="I1" s="50"/>
      <c r="J1" s="50"/>
      <c r="K1" s="50"/>
      <c r="L1" s="397" t="s">
        <v>189</v>
      </c>
    </row>
    <row r="2" spans="1:19" ht="14.25" customHeight="1" x14ac:dyDescent="0.25">
      <c r="A2" s="51" t="s">
        <v>287</v>
      </c>
      <c r="B2" s="441"/>
      <c r="C2" s="441"/>
      <c r="D2" s="54"/>
      <c r="E2" s="51"/>
      <c r="F2" s="51"/>
      <c r="G2" s="51"/>
      <c r="H2" s="51"/>
      <c r="I2" s="51"/>
      <c r="J2" s="51"/>
      <c r="K2" s="51"/>
      <c r="L2" s="55"/>
    </row>
    <row r="3" spans="1:19" x14ac:dyDescent="0.25">
      <c r="A3" s="56"/>
      <c r="L3" s="57"/>
    </row>
    <row r="4" spans="1:19" ht="12.75" customHeight="1" x14ac:dyDescent="0.25">
      <c r="A4" s="579" t="s">
        <v>33</v>
      </c>
      <c r="B4" s="579" t="s">
        <v>99</v>
      </c>
      <c r="C4" s="579" t="s">
        <v>190</v>
      </c>
      <c r="D4" s="583" t="s">
        <v>69</v>
      </c>
      <c r="E4" s="593" t="s">
        <v>191</v>
      </c>
      <c r="F4" s="593"/>
      <c r="G4" s="593"/>
      <c r="H4" s="593"/>
      <c r="I4" s="597"/>
      <c r="J4" s="597"/>
      <c r="K4" s="597"/>
      <c r="L4" s="60"/>
    </row>
    <row r="5" spans="1:19" ht="24" customHeight="1" x14ac:dyDescent="0.25">
      <c r="A5" s="580"/>
      <c r="B5" s="580"/>
      <c r="C5" s="580"/>
      <c r="D5" s="584"/>
      <c r="E5" s="598" t="s">
        <v>192</v>
      </c>
      <c r="F5" s="598"/>
      <c r="G5" s="599" t="s">
        <v>193</v>
      </c>
      <c r="H5" s="599"/>
      <c r="I5" s="599" t="s">
        <v>194</v>
      </c>
      <c r="J5" s="599"/>
      <c r="K5" s="599" t="s">
        <v>195</v>
      </c>
      <c r="L5" s="599"/>
    </row>
    <row r="6" spans="1:19" ht="14.25" customHeight="1" x14ac:dyDescent="0.25">
      <c r="A6" s="581"/>
      <c r="B6" s="581"/>
      <c r="C6" s="581"/>
      <c r="D6" s="596"/>
      <c r="E6" s="398" t="s">
        <v>196</v>
      </c>
      <c r="F6" s="399" t="s">
        <v>197</v>
      </c>
      <c r="G6" s="398" t="s">
        <v>196</v>
      </c>
      <c r="H6" s="399" t="s">
        <v>197</v>
      </c>
      <c r="I6" s="398" t="s">
        <v>196</v>
      </c>
      <c r="J6" s="399" t="s">
        <v>197</v>
      </c>
      <c r="K6" s="398" t="s">
        <v>196</v>
      </c>
      <c r="L6" s="399" t="s">
        <v>197</v>
      </c>
    </row>
    <row r="7" spans="1:19" ht="26.25" customHeight="1" x14ac:dyDescent="0.25">
      <c r="A7" s="400" t="s">
        <v>64</v>
      </c>
      <c r="B7" s="69" t="s">
        <v>198</v>
      </c>
      <c r="C7" s="401"/>
      <c r="D7" s="402">
        <v>5149</v>
      </c>
      <c r="E7" s="403">
        <v>2653</v>
      </c>
      <c r="F7" s="422">
        <v>0.51524567877257721</v>
      </c>
      <c r="G7" s="403">
        <v>2415</v>
      </c>
      <c r="H7" s="422">
        <v>0.46902311128374441</v>
      </c>
      <c r="I7" s="403">
        <v>66</v>
      </c>
      <c r="J7" s="422">
        <v>1.2818022917071277E-2</v>
      </c>
      <c r="K7" s="403">
        <v>15</v>
      </c>
      <c r="L7" s="423">
        <v>2.9131870266071083E-3</v>
      </c>
      <c r="M7" s="421"/>
    </row>
    <row r="8" spans="1:19" s="56" customFormat="1" ht="12.75" customHeight="1" x14ac:dyDescent="0.25">
      <c r="B8" s="69">
        <v>2014</v>
      </c>
      <c r="C8" s="69"/>
      <c r="D8" s="402">
        <v>2391</v>
      </c>
      <c r="E8" s="403">
        <v>1394</v>
      </c>
      <c r="F8" s="422">
        <v>0.58301965704726055</v>
      </c>
      <c r="G8" s="403">
        <v>879</v>
      </c>
      <c r="H8" s="422">
        <v>0.36762860727728985</v>
      </c>
      <c r="I8" s="403">
        <v>118</v>
      </c>
      <c r="J8" s="422">
        <v>4.93517356754496E-2</v>
      </c>
      <c r="K8" s="403">
        <v>0</v>
      </c>
      <c r="L8" s="404" t="s">
        <v>107</v>
      </c>
      <c r="M8" s="421"/>
      <c r="N8" s="119"/>
      <c r="O8" s="119"/>
      <c r="P8" s="119"/>
      <c r="Q8" s="119"/>
      <c r="R8" s="119"/>
      <c r="S8" s="119"/>
    </row>
    <row r="9" spans="1:19" s="56" customFormat="1" ht="12.75" customHeight="1" x14ac:dyDescent="0.25">
      <c r="B9" s="69">
        <v>2015</v>
      </c>
      <c r="C9" s="69"/>
      <c r="D9" s="402">
        <v>1494</v>
      </c>
      <c r="E9" s="403">
        <v>807</v>
      </c>
      <c r="F9" s="422">
        <v>0.54016064257028118</v>
      </c>
      <c r="G9" s="403">
        <v>604</v>
      </c>
      <c r="H9" s="422">
        <v>0.4042838018741633</v>
      </c>
      <c r="I9" s="403">
        <v>83</v>
      </c>
      <c r="J9" s="422">
        <v>5.5555555555555552E-2</v>
      </c>
      <c r="K9" s="403">
        <v>0</v>
      </c>
      <c r="L9" s="404" t="s">
        <v>107</v>
      </c>
      <c r="M9" s="421"/>
      <c r="N9" s="119"/>
      <c r="O9" s="119"/>
      <c r="P9" s="119"/>
      <c r="Q9" s="119"/>
      <c r="R9" s="119"/>
      <c r="S9" s="119"/>
    </row>
    <row r="10" spans="1:19" s="56" customFormat="1" ht="12.75" customHeight="1" x14ac:dyDescent="0.25">
      <c r="B10" s="69">
        <v>2016</v>
      </c>
      <c r="C10" s="69"/>
      <c r="D10" s="402">
        <v>1607</v>
      </c>
      <c r="E10" s="403">
        <v>686</v>
      </c>
      <c r="F10" s="422">
        <v>0.42688238954573737</v>
      </c>
      <c r="G10" s="403">
        <v>836</v>
      </c>
      <c r="H10" s="422">
        <v>0.52022401991288114</v>
      </c>
      <c r="I10" s="403">
        <v>85</v>
      </c>
      <c r="J10" s="422">
        <v>5.2893590541381458E-2</v>
      </c>
      <c r="K10" s="403">
        <v>0</v>
      </c>
      <c r="L10" s="404" t="s">
        <v>107</v>
      </c>
      <c r="M10" s="421"/>
      <c r="N10" s="119"/>
      <c r="O10" s="119"/>
      <c r="P10" s="119"/>
      <c r="Q10" s="119"/>
      <c r="R10" s="119"/>
      <c r="S10" s="119"/>
    </row>
    <row r="11" spans="1:19" s="56" customFormat="1" ht="12.75" customHeight="1" x14ac:dyDescent="0.25">
      <c r="B11" s="554" t="s">
        <v>282</v>
      </c>
      <c r="C11" s="69"/>
      <c r="D11" s="402">
        <v>1331</v>
      </c>
      <c r="E11" s="542">
        <v>474</v>
      </c>
      <c r="F11" s="422">
        <v>0.35612321562734783</v>
      </c>
      <c r="G11" s="542">
        <v>767</v>
      </c>
      <c r="H11" s="422">
        <v>0.57625845229151018</v>
      </c>
      <c r="I11" s="542">
        <v>90</v>
      </c>
      <c r="J11" s="422">
        <v>6.7618332081141999E-2</v>
      </c>
      <c r="K11" s="542">
        <v>0</v>
      </c>
      <c r="L11" s="404" t="s">
        <v>107</v>
      </c>
      <c r="M11" s="421"/>
      <c r="N11" s="119"/>
      <c r="O11" s="119"/>
      <c r="P11" s="119"/>
      <c r="Q11" s="119"/>
      <c r="R11" s="119"/>
      <c r="S11" s="119"/>
    </row>
    <row r="12" spans="1:19" ht="26.25" customHeight="1" x14ac:dyDescent="0.25">
      <c r="A12" s="58"/>
      <c r="B12" s="72">
        <v>2014</v>
      </c>
      <c r="C12" s="69" t="s">
        <v>7</v>
      </c>
      <c r="D12" s="402">
        <v>714</v>
      </c>
      <c r="E12" s="403">
        <v>416</v>
      </c>
      <c r="F12" s="422">
        <v>0.58263305322128855</v>
      </c>
      <c r="G12" s="403">
        <v>278</v>
      </c>
      <c r="H12" s="422">
        <v>0.38935574229691877</v>
      </c>
      <c r="I12" s="403">
        <v>20</v>
      </c>
      <c r="J12" s="422">
        <v>2.8011204481792718E-2</v>
      </c>
      <c r="K12" s="403">
        <v>0</v>
      </c>
      <c r="L12" s="404" t="s">
        <v>107</v>
      </c>
      <c r="M12" s="421"/>
      <c r="N12" s="156"/>
    </row>
    <row r="13" spans="1:19" ht="12.75" customHeight="1" x14ac:dyDescent="0.25">
      <c r="A13" s="58"/>
      <c r="B13" s="405"/>
      <c r="C13" s="69" t="s">
        <v>4</v>
      </c>
      <c r="D13" s="402">
        <v>600</v>
      </c>
      <c r="E13" s="403">
        <v>337</v>
      </c>
      <c r="F13" s="422">
        <v>0.56166666666666665</v>
      </c>
      <c r="G13" s="403">
        <v>238</v>
      </c>
      <c r="H13" s="422">
        <v>0.39666666666666667</v>
      </c>
      <c r="I13" s="403">
        <v>25</v>
      </c>
      <c r="J13" s="422">
        <v>4.1666666666666664E-2</v>
      </c>
      <c r="K13" s="403">
        <v>0</v>
      </c>
      <c r="L13" s="404" t="s">
        <v>107</v>
      </c>
      <c r="M13" s="421"/>
      <c r="N13" s="119"/>
    </row>
    <row r="14" spans="1:19" ht="12.75" customHeight="1" x14ac:dyDescent="0.25">
      <c r="A14" s="58"/>
      <c r="B14" s="405"/>
      <c r="C14" s="69" t="s">
        <v>5</v>
      </c>
      <c r="D14" s="402">
        <v>580</v>
      </c>
      <c r="E14" s="403">
        <v>328</v>
      </c>
      <c r="F14" s="422">
        <v>0.56551724137931036</v>
      </c>
      <c r="G14" s="403">
        <v>195</v>
      </c>
      <c r="H14" s="422">
        <v>0.33620689655172414</v>
      </c>
      <c r="I14" s="403">
        <v>57</v>
      </c>
      <c r="J14" s="422">
        <v>9.8275862068965519E-2</v>
      </c>
      <c r="K14" s="403">
        <v>0</v>
      </c>
      <c r="L14" s="404" t="s">
        <v>107</v>
      </c>
      <c r="M14" s="421"/>
      <c r="N14" s="119"/>
    </row>
    <row r="15" spans="1:19" ht="12.75" customHeight="1" x14ac:dyDescent="0.25">
      <c r="A15" s="392"/>
      <c r="B15" s="405"/>
      <c r="C15" s="69" t="s">
        <v>6</v>
      </c>
      <c r="D15" s="402">
        <v>497</v>
      </c>
      <c r="E15" s="403">
        <v>313</v>
      </c>
      <c r="F15" s="422">
        <v>0.62977867203219318</v>
      </c>
      <c r="G15" s="403">
        <v>168</v>
      </c>
      <c r="H15" s="422">
        <v>0.3380281690140845</v>
      </c>
      <c r="I15" s="403">
        <v>16</v>
      </c>
      <c r="J15" s="422">
        <v>3.2193158953722337E-2</v>
      </c>
      <c r="K15" s="403">
        <v>0</v>
      </c>
      <c r="L15" s="404" t="s">
        <v>107</v>
      </c>
      <c r="M15" s="421"/>
      <c r="N15" s="119"/>
    </row>
    <row r="16" spans="1:19" s="56" customFormat="1" ht="26.25" customHeight="1" x14ac:dyDescent="0.25">
      <c r="A16" s="75"/>
      <c r="B16" s="405">
        <v>2015</v>
      </c>
      <c r="C16" s="69" t="s">
        <v>7</v>
      </c>
      <c r="D16" s="402">
        <v>570</v>
      </c>
      <c r="E16" s="403">
        <v>288</v>
      </c>
      <c r="F16" s="422">
        <v>0.50526315789473686</v>
      </c>
      <c r="G16" s="403">
        <v>247</v>
      </c>
      <c r="H16" s="422">
        <v>0.43333333333333335</v>
      </c>
      <c r="I16" s="403">
        <v>35</v>
      </c>
      <c r="J16" s="422">
        <v>6.1403508771929821E-2</v>
      </c>
      <c r="K16" s="403">
        <v>0</v>
      </c>
      <c r="L16" s="404" t="s">
        <v>107</v>
      </c>
      <c r="M16" s="421"/>
      <c r="N16" s="384"/>
      <c r="O16" s="75"/>
      <c r="P16" s="75"/>
    </row>
    <row r="17" spans="1:16" ht="12.75" customHeight="1" x14ac:dyDescent="0.25">
      <c r="A17" s="392"/>
      <c r="B17" s="405"/>
      <c r="C17" s="58" t="s">
        <v>4</v>
      </c>
      <c r="D17" s="402">
        <v>417</v>
      </c>
      <c r="E17" s="403">
        <v>248</v>
      </c>
      <c r="F17" s="422">
        <v>0.59472422062350117</v>
      </c>
      <c r="G17" s="403">
        <v>148</v>
      </c>
      <c r="H17" s="422">
        <v>0.35491606714628299</v>
      </c>
      <c r="I17" s="403">
        <v>21</v>
      </c>
      <c r="J17" s="422">
        <v>5.0359712230215826E-2</v>
      </c>
      <c r="K17" s="403">
        <v>0</v>
      </c>
      <c r="L17" s="404" t="s">
        <v>107</v>
      </c>
      <c r="M17" s="421"/>
      <c r="N17" s="65"/>
      <c r="O17" s="65"/>
      <c r="P17" s="65"/>
    </row>
    <row r="18" spans="1:16" ht="12.75" customHeight="1" x14ac:dyDescent="0.25">
      <c r="A18" s="392"/>
      <c r="B18" s="405"/>
      <c r="C18" s="58" t="s">
        <v>5</v>
      </c>
      <c r="D18" s="402">
        <v>266</v>
      </c>
      <c r="E18" s="403">
        <v>143</v>
      </c>
      <c r="F18" s="422">
        <v>0.53759398496240607</v>
      </c>
      <c r="G18" s="403">
        <v>112</v>
      </c>
      <c r="H18" s="422">
        <v>0.42105263157894735</v>
      </c>
      <c r="I18" s="403">
        <v>11</v>
      </c>
      <c r="J18" s="422">
        <v>4.1353383458646614E-2</v>
      </c>
      <c r="K18" s="403">
        <v>0</v>
      </c>
      <c r="L18" s="404" t="s">
        <v>107</v>
      </c>
      <c r="M18" s="421"/>
      <c r="N18" s="385"/>
      <c r="O18" s="390"/>
      <c r="P18" s="385"/>
    </row>
    <row r="19" spans="1:16" s="58" customFormat="1" ht="12.75" customHeight="1" x14ac:dyDescent="0.25">
      <c r="A19" s="392"/>
      <c r="B19" s="405"/>
      <c r="C19" s="58" t="s">
        <v>6</v>
      </c>
      <c r="D19" s="402">
        <v>241</v>
      </c>
      <c r="E19" s="403">
        <v>128</v>
      </c>
      <c r="F19" s="422">
        <v>0.53112033195020747</v>
      </c>
      <c r="G19" s="403">
        <v>97</v>
      </c>
      <c r="H19" s="422">
        <v>0.40248962655601661</v>
      </c>
      <c r="I19" s="403">
        <v>16</v>
      </c>
      <c r="J19" s="422">
        <v>6.6390041493775934E-2</v>
      </c>
      <c r="K19" s="403">
        <v>0</v>
      </c>
      <c r="L19" s="404" t="s">
        <v>107</v>
      </c>
      <c r="M19" s="421"/>
      <c r="N19" s="385"/>
      <c r="O19" s="385"/>
      <c r="P19" s="385"/>
    </row>
    <row r="20" spans="1:16" ht="26.25" customHeight="1" x14ac:dyDescent="0.25">
      <c r="A20" s="386"/>
      <c r="B20" s="405">
        <v>2016</v>
      </c>
      <c r="C20" s="69" t="s">
        <v>7</v>
      </c>
      <c r="D20" s="402">
        <v>218</v>
      </c>
      <c r="E20" s="403">
        <v>114</v>
      </c>
      <c r="F20" s="422">
        <v>0.52293577981651373</v>
      </c>
      <c r="G20" s="403">
        <v>90</v>
      </c>
      <c r="H20" s="422">
        <v>0.41284403669724773</v>
      </c>
      <c r="I20" s="403">
        <v>14</v>
      </c>
      <c r="J20" s="422">
        <v>6.4220183486238536E-2</v>
      </c>
      <c r="K20" s="403">
        <v>0</v>
      </c>
      <c r="L20" s="404" t="s">
        <v>107</v>
      </c>
      <c r="M20" s="421"/>
      <c r="N20" s="384"/>
      <c r="O20" s="386"/>
      <c r="P20" s="58"/>
    </row>
    <row r="21" spans="1:16" ht="12.75" customHeight="1" x14ac:dyDescent="0.25">
      <c r="A21" s="392"/>
      <c r="B21" s="405"/>
      <c r="C21" s="69" t="s">
        <v>4</v>
      </c>
      <c r="D21" s="402">
        <v>301</v>
      </c>
      <c r="E21" s="403">
        <v>118</v>
      </c>
      <c r="F21" s="422">
        <v>0.39202657807308972</v>
      </c>
      <c r="G21" s="403">
        <v>177</v>
      </c>
      <c r="H21" s="422">
        <v>0.58803986710963452</v>
      </c>
      <c r="I21" s="403">
        <v>6</v>
      </c>
      <c r="J21" s="422">
        <v>1.9933554817275746E-2</v>
      </c>
      <c r="K21" s="403">
        <v>0</v>
      </c>
      <c r="L21" s="404" t="s">
        <v>107</v>
      </c>
      <c r="M21" s="421"/>
      <c r="N21" s="384"/>
      <c r="O21" s="386"/>
      <c r="P21" s="58"/>
    </row>
    <row r="22" spans="1:16" ht="12.75" customHeight="1" x14ac:dyDescent="0.25">
      <c r="A22" s="392"/>
      <c r="B22" s="405"/>
      <c r="C22" s="69" t="s">
        <v>5</v>
      </c>
      <c r="D22" s="402">
        <v>437</v>
      </c>
      <c r="E22" s="403">
        <v>152</v>
      </c>
      <c r="F22" s="422">
        <v>0.34782608695652173</v>
      </c>
      <c r="G22" s="403">
        <v>257</v>
      </c>
      <c r="H22" s="422">
        <v>0.58810068649885583</v>
      </c>
      <c r="I22" s="403">
        <v>28</v>
      </c>
      <c r="J22" s="422">
        <v>6.4073226544622428E-2</v>
      </c>
      <c r="K22" s="403">
        <v>0</v>
      </c>
      <c r="L22" s="404" t="s">
        <v>107</v>
      </c>
      <c r="M22" s="421"/>
      <c r="N22" s="384"/>
      <c r="O22" s="386"/>
      <c r="P22" s="58"/>
    </row>
    <row r="23" spans="1:16" ht="12.75" customHeight="1" x14ac:dyDescent="0.25">
      <c r="A23" s="392"/>
      <c r="B23" s="405"/>
      <c r="C23" s="69" t="s">
        <v>6</v>
      </c>
      <c r="D23" s="402">
        <v>651</v>
      </c>
      <c r="E23" s="435">
        <v>302</v>
      </c>
      <c r="F23" s="422">
        <v>0.46390168970814133</v>
      </c>
      <c r="G23" s="403">
        <v>312</v>
      </c>
      <c r="H23" s="422">
        <v>0.47926267281105989</v>
      </c>
      <c r="I23" s="403">
        <v>37</v>
      </c>
      <c r="J23" s="422">
        <v>5.683563748079877E-2</v>
      </c>
      <c r="K23" s="403">
        <v>0</v>
      </c>
      <c r="L23" s="404" t="s">
        <v>107</v>
      </c>
      <c r="M23" s="421"/>
      <c r="N23" s="384"/>
      <c r="O23" s="392"/>
      <c r="P23" s="58"/>
    </row>
    <row r="24" spans="1:16" ht="26.25" customHeight="1" x14ac:dyDescent="0.25">
      <c r="A24" s="392"/>
      <c r="B24" s="405">
        <v>2017</v>
      </c>
      <c r="C24" s="52" t="s">
        <v>7</v>
      </c>
      <c r="D24" s="56">
        <v>372</v>
      </c>
      <c r="E24" s="52">
        <v>155</v>
      </c>
      <c r="F24" s="422">
        <v>0.41666666666666669</v>
      </c>
      <c r="G24" s="52">
        <v>195</v>
      </c>
      <c r="H24" s="422">
        <v>0.52419354838709675</v>
      </c>
      <c r="I24" s="52">
        <v>22</v>
      </c>
      <c r="J24" s="422">
        <v>5.9139784946236562E-2</v>
      </c>
      <c r="K24" s="403" t="s">
        <v>107</v>
      </c>
      <c r="L24" s="404" t="s">
        <v>107</v>
      </c>
      <c r="M24" s="421"/>
      <c r="N24" s="384"/>
      <c r="O24" s="386"/>
      <c r="P24" s="58"/>
    </row>
    <row r="25" spans="1:16" x14ac:dyDescent="0.25">
      <c r="A25" s="392"/>
      <c r="B25" s="405"/>
      <c r="C25" s="52" t="s">
        <v>4</v>
      </c>
      <c r="D25" s="56">
        <v>302</v>
      </c>
      <c r="E25" s="52">
        <v>107</v>
      </c>
      <c r="F25" s="422">
        <v>0.35430463576158938</v>
      </c>
      <c r="G25" s="52">
        <v>174</v>
      </c>
      <c r="H25" s="422">
        <v>0.57615894039735094</v>
      </c>
      <c r="I25" s="52">
        <v>21</v>
      </c>
      <c r="J25" s="422">
        <v>6.9536423841059597E-2</v>
      </c>
      <c r="K25" s="542" t="s">
        <v>107</v>
      </c>
      <c r="L25" s="404" t="s">
        <v>107</v>
      </c>
      <c r="M25" s="421"/>
      <c r="N25" s="384"/>
      <c r="O25" s="386"/>
      <c r="P25" s="58"/>
    </row>
    <row r="26" spans="1:16" x14ac:dyDescent="0.25">
      <c r="A26" s="392"/>
      <c r="B26" s="405"/>
      <c r="C26" s="52" t="s">
        <v>5</v>
      </c>
      <c r="D26" s="56">
        <v>316</v>
      </c>
      <c r="E26" s="52">
        <v>109</v>
      </c>
      <c r="F26" s="422">
        <v>0.3449367088607595</v>
      </c>
      <c r="G26" s="52">
        <v>184</v>
      </c>
      <c r="H26" s="422">
        <v>0.58227848101265822</v>
      </c>
      <c r="I26" s="52">
        <v>23</v>
      </c>
      <c r="J26" s="422">
        <v>7.2784810126582278E-2</v>
      </c>
      <c r="K26" s="542" t="s">
        <v>107</v>
      </c>
      <c r="L26" s="404" t="s">
        <v>107</v>
      </c>
      <c r="M26" s="421"/>
      <c r="N26" s="384"/>
      <c r="O26" s="386"/>
      <c r="P26" s="58"/>
    </row>
    <row r="27" spans="1:16" x14ac:dyDescent="0.25">
      <c r="A27" s="392"/>
      <c r="B27" s="405"/>
      <c r="C27" s="52" t="s">
        <v>6</v>
      </c>
      <c r="D27" s="56">
        <v>341</v>
      </c>
      <c r="E27" s="52">
        <v>103</v>
      </c>
      <c r="F27" s="422">
        <v>0.30205278592375367</v>
      </c>
      <c r="G27" s="52">
        <v>214</v>
      </c>
      <c r="H27" s="422">
        <v>0.62756598240469208</v>
      </c>
      <c r="I27" s="52">
        <v>24</v>
      </c>
      <c r="J27" s="422">
        <v>7.0381231671554259E-2</v>
      </c>
      <c r="K27" s="404" t="s">
        <v>107</v>
      </c>
      <c r="L27" s="404" t="s">
        <v>107</v>
      </c>
      <c r="M27" s="421"/>
      <c r="N27" s="384"/>
      <c r="O27" s="386"/>
      <c r="P27" s="58"/>
    </row>
    <row r="28" spans="1:16" ht="22.8" customHeight="1" x14ac:dyDescent="0.25">
      <c r="A28" s="392"/>
      <c r="B28" s="405">
        <v>2018</v>
      </c>
      <c r="C28" s="52" t="s">
        <v>7</v>
      </c>
      <c r="D28" s="56">
        <v>345</v>
      </c>
      <c r="E28" s="52">
        <v>139</v>
      </c>
      <c r="F28" s="422">
        <v>0.40289855072463771</v>
      </c>
      <c r="G28" s="52">
        <v>177</v>
      </c>
      <c r="H28" s="422">
        <v>0.5130434782608696</v>
      </c>
      <c r="I28" s="52">
        <v>29</v>
      </c>
      <c r="J28" s="422">
        <v>8.4057971014492749E-2</v>
      </c>
      <c r="K28" s="406" t="s">
        <v>107</v>
      </c>
      <c r="L28" s="406" t="s">
        <v>107</v>
      </c>
      <c r="M28" s="421"/>
      <c r="N28" s="384"/>
      <c r="O28" s="386"/>
      <c r="P28" s="58"/>
    </row>
    <row r="29" spans="1:16" s="56" customFormat="1" ht="26.25" customHeight="1" x14ac:dyDescent="0.25">
      <c r="A29" s="407" t="s">
        <v>199</v>
      </c>
      <c r="B29" s="408">
        <v>2014</v>
      </c>
      <c r="C29" s="408"/>
      <c r="D29" s="409">
        <v>1814</v>
      </c>
      <c r="E29" s="410">
        <v>1287</v>
      </c>
      <c r="F29" s="424">
        <v>0.70948180815876516</v>
      </c>
      <c r="G29" s="410">
        <v>440</v>
      </c>
      <c r="H29" s="424">
        <v>0.24255788313120177</v>
      </c>
      <c r="I29" s="410">
        <v>87</v>
      </c>
      <c r="J29" s="424">
        <v>4.7960308710033074E-2</v>
      </c>
      <c r="K29" s="410">
        <v>0</v>
      </c>
      <c r="L29" s="404" t="s">
        <v>107</v>
      </c>
      <c r="M29" s="383"/>
      <c r="N29" s="384"/>
      <c r="O29" s="385"/>
      <c r="P29" s="384"/>
    </row>
    <row r="30" spans="1:16" s="56" customFormat="1" ht="12.75" customHeight="1" x14ac:dyDescent="0.25">
      <c r="A30" s="75"/>
      <c r="B30" s="69">
        <v>2015</v>
      </c>
      <c r="C30" s="69"/>
      <c r="D30" s="402">
        <v>1010</v>
      </c>
      <c r="E30" s="403">
        <v>697</v>
      </c>
      <c r="F30" s="422">
        <v>0.69009900990099005</v>
      </c>
      <c r="G30" s="403">
        <v>264</v>
      </c>
      <c r="H30" s="422">
        <v>0.2613861386138614</v>
      </c>
      <c r="I30" s="403">
        <v>49</v>
      </c>
      <c r="J30" s="422">
        <v>4.8514851485148516E-2</v>
      </c>
      <c r="K30" s="403">
        <v>0</v>
      </c>
      <c r="L30" s="404" t="s">
        <v>107</v>
      </c>
      <c r="M30" s="383"/>
      <c r="N30" s="384"/>
      <c r="O30" s="385"/>
      <c r="P30" s="384"/>
    </row>
    <row r="31" spans="1:16" s="56" customFormat="1" ht="12.75" customHeight="1" x14ac:dyDescent="0.25">
      <c r="A31" s="75"/>
      <c r="B31" s="69">
        <v>2016</v>
      </c>
      <c r="C31" s="69"/>
      <c r="D31" s="402">
        <v>1062</v>
      </c>
      <c r="E31" s="403">
        <v>589</v>
      </c>
      <c r="F31" s="422">
        <v>0.55461393596986819</v>
      </c>
      <c r="G31" s="403">
        <v>433</v>
      </c>
      <c r="H31" s="422">
        <v>0.40772128060263652</v>
      </c>
      <c r="I31" s="403">
        <v>40</v>
      </c>
      <c r="J31" s="422">
        <v>3.7664783427495289E-2</v>
      </c>
      <c r="K31" s="403">
        <v>0</v>
      </c>
      <c r="L31" s="404" t="s">
        <v>107</v>
      </c>
      <c r="M31" s="383"/>
      <c r="N31" s="384"/>
      <c r="O31" s="385"/>
      <c r="P31" s="384"/>
    </row>
    <row r="32" spans="1:16" s="56" customFormat="1" ht="12.75" customHeight="1" x14ac:dyDescent="0.25">
      <c r="A32" s="75"/>
      <c r="B32" s="554" t="s">
        <v>282</v>
      </c>
      <c r="C32" s="69"/>
      <c r="D32" s="402">
        <v>728</v>
      </c>
      <c r="E32" s="542">
        <v>371</v>
      </c>
      <c r="F32" s="422">
        <v>0.50961538461538458</v>
      </c>
      <c r="G32" s="542">
        <v>294</v>
      </c>
      <c r="H32" s="422">
        <v>0.40384615384615385</v>
      </c>
      <c r="I32" s="542">
        <v>63</v>
      </c>
      <c r="J32" s="422">
        <v>8.6538461538461536E-2</v>
      </c>
      <c r="K32" s="542">
        <v>0</v>
      </c>
      <c r="L32" s="404" t="s">
        <v>107</v>
      </c>
      <c r="M32" s="383"/>
      <c r="N32" s="384"/>
      <c r="O32" s="385"/>
      <c r="P32" s="384"/>
    </row>
    <row r="33" spans="1:23" ht="26.25" customHeight="1" x14ac:dyDescent="0.25">
      <c r="A33" s="58"/>
      <c r="B33" s="72">
        <v>2014</v>
      </c>
      <c r="C33" s="69" t="s">
        <v>7</v>
      </c>
      <c r="D33" s="402">
        <v>541</v>
      </c>
      <c r="E33" s="394">
        <v>376</v>
      </c>
      <c r="F33" s="422">
        <v>0.69500924214417747</v>
      </c>
      <c r="G33" s="394">
        <v>149</v>
      </c>
      <c r="H33" s="422">
        <v>0.2754158964879852</v>
      </c>
      <c r="I33" s="394">
        <v>16</v>
      </c>
      <c r="J33" s="422">
        <v>2.9574861367837338E-2</v>
      </c>
      <c r="K33" s="394">
        <v>0</v>
      </c>
      <c r="L33" s="404" t="s">
        <v>107</v>
      </c>
      <c r="M33" s="383"/>
      <c r="N33" s="384"/>
      <c r="O33" s="182"/>
      <c r="P33" s="58"/>
    </row>
    <row r="34" spans="1:23" ht="12.75" customHeight="1" x14ac:dyDescent="0.25">
      <c r="A34" s="58"/>
      <c r="B34" s="405"/>
      <c r="C34" s="69" t="s">
        <v>4</v>
      </c>
      <c r="D34" s="402">
        <v>443</v>
      </c>
      <c r="E34" s="394">
        <v>307</v>
      </c>
      <c r="F34" s="422">
        <v>0.69300225733634313</v>
      </c>
      <c r="G34" s="394">
        <v>114</v>
      </c>
      <c r="H34" s="422">
        <v>0.25733634311512416</v>
      </c>
      <c r="I34" s="394">
        <v>22</v>
      </c>
      <c r="J34" s="422">
        <v>4.9661399548532728E-2</v>
      </c>
      <c r="K34" s="394">
        <v>0</v>
      </c>
      <c r="L34" s="404" t="s">
        <v>107</v>
      </c>
      <c r="M34" s="383"/>
      <c r="N34" s="384"/>
      <c r="O34" s="391"/>
      <c r="P34" s="58"/>
    </row>
    <row r="35" spans="1:23" ht="12.75" customHeight="1" x14ac:dyDescent="0.25">
      <c r="A35" s="58"/>
      <c r="B35" s="405"/>
      <c r="C35" s="69" t="s">
        <v>5</v>
      </c>
      <c r="D35" s="402">
        <v>441</v>
      </c>
      <c r="E35" s="394">
        <v>311</v>
      </c>
      <c r="F35" s="422">
        <v>0.70521541950113376</v>
      </c>
      <c r="G35" s="394">
        <v>93</v>
      </c>
      <c r="H35" s="422">
        <v>0.21088435374149661</v>
      </c>
      <c r="I35" s="394">
        <v>37</v>
      </c>
      <c r="J35" s="422">
        <v>8.390022675736962E-2</v>
      </c>
      <c r="K35" s="394">
        <v>0</v>
      </c>
      <c r="L35" s="404" t="s">
        <v>107</v>
      </c>
      <c r="M35" s="383"/>
      <c r="N35" s="384"/>
      <c r="O35" s="58"/>
      <c r="P35" s="58"/>
    </row>
    <row r="36" spans="1:23" ht="12.75" customHeight="1" x14ac:dyDescent="0.25">
      <c r="A36" s="58"/>
      <c r="B36" s="405"/>
      <c r="C36" s="69" t="s">
        <v>6</v>
      </c>
      <c r="D36" s="402">
        <v>389</v>
      </c>
      <c r="E36" s="394">
        <v>293</v>
      </c>
      <c r="F36" s="422">
        <v>0.7532133676092545</v>
      </c>
      <c r="G36" s="394">
        <v>84</v>
      </c>
      <c r="H36" s="422">
        <v>0.21593830334190231</v>
      </c>
      <c r="I36" s="394">
        <v>12</v>
      </c>
      <c r="J36" s="422">
        <v>3.0848329048843187E-2</v>
      </c>
      <c r="K36" s="394">
        <v>0</v>
      </c>
      <c r="L36" s="404" t="s">
        <v>107</v>
      </c>
      <c r="M36" s="383"/>
      <c r="N36" s="387"/>
      <c r="O36" s="392"/>
      <c r="P36" s="58"/>
    </row>
    <row r="37" spans="1:23" s="56" customFormat="1" ht="26.25" customHeight="1" x14ac:dyDescent="0.25">
      <c r="A37" s="75"/>
      <c r="B37" s="405">
        <v>2015</v>
      </c>
      <c r="C37" s="69" t="s">
        <v>7</v>
      </c>
      <c r="D37" s="402">
        <v>376</v>
      </c>
      <c r="E37" s="394">
        <v>251</v>
      </c>
      <c r="F37" s="422">
        <v>0.66755319148936165</v>
      </c>
      <c r="G37" s="394">
        <v>108</v>
      </c>
      <c r="H37" s="422">
        <v>0.28723404255319152</v>
      </c>
      <c r="I37" s="394">
        <v>17</v>
      </c>
      <c r="J37" s="422">
        <v>4.5212765957446811E-2</v>
      </c>
      <c r="K37" s="394">
        <v>0</v>
      </c>
      <c r="L37" s="404" t="s">
        <v>107</v>
      </c>
      <c r="M37" s="383"/>
      <c r="N37" s="384"/>
      <c r="O37" s="388"/>
      <c r="P37" s="75"/>
    </row>
    <row r="38" spans="1:23" ht="12.75" customHeight="1" x14ac:dyDescent="0.25">
      <c r="A38" s="58"/>
      <c r="B38" s="405"/>
      <c r="C38" s="58" t="s">
        <v>4</v>
      </c>
      <c r="D38" s="402">
        <v>303</v>
      </c>
      <c r="E38" s="394">
        <v>231</v>
      </c>
      <c r="F38" s="422">
        <v>0.76237623762376239</v>
      </c>
      <c r="G38" s="394">
        <v>59</v>
      </c>
      <c r="H38" s="422">
        <v>0.19471947194719472</v>
      </c>
      <c r="I38" s="394">
        <v>13</v>
      </c>
      <c r="J38" s="422">
        <v>4.2904290429042903E-2</v>
      </c>
      <c r="K38" s="394">
        <v>0</v>
      </c>
      <c r="L38" s="404" t="s">
        <v>107</v>
      </c>
      <c r="M38" s="383"/>
      <c r="N38" s="384"/>
      <c r="O38" s="392"/>
      <c r="P38" s="386"/>
    </row>
    <row r="39" spans="1:23" s="58" customFormat="1" ht="12.75" customHeight="1" x14ac:dyDescent="0.25">
      <c r="B39" s="405"/>
      <c r="C39" s="58" t="s">
        <v>5</v>
      </c>
      <c r="D39" s="402">
        <v>172</v>
      </c>
      <c r="E39" s="394">
        <v>126</v>
      </c>
      <c r="F39" s="422">
        <v>0.73255813953488369</v>
      </c>
      <c r="G39" s="394">
        <v>40</v>
      </c>
      <c r="H39" s="422">
        <v>0.23255813953488372</v>
      </c>
      <c r="I39" s="394">
        <v>6</v>
      </c>
      <c r="J39" s="422">
        <v>3.4883720930232558E-2</v>
      </c>
      <c r="K39" s="394">
        <v>0</v>
      </c>
      <c r="L39" s="404" t="s">
        <v>107</v>
      </c>
      <c r="M39" s="389"/>
      <c r="N39" s="384"/>
    </row>
    <row r="40" spans="1:23" ht="12.75" customHeight="1" x14ac:dyDescent="0.25">
      <c r="A40" s="58"/>
      <c r="B40" s="405"/>
      <c r="C40" s="58" t="s">
        <v>6</v>
      </c>
      <c r="D40" s="402">
        <v>159</v>
      </c>
      <c r="E40" s="394">
        <v>89</v>
      </c>
      <c r="F40" s="422">
        <v>0.55974842767295596</v>
      </c>
      <c r="G40" s="394">
        <v>57</v>
      </c>
      <c r="H40" s="422">
        <v>0.35849056603773582</v>
      </c>
      <c r="I40" s="394">
        <v>13</v>
      </c>
      <c r="J40" s="422">
        <v>8.1761006289308172E-2</v>
      </c>
      <c r="K40" s="394">
        <v>0</v>
      </c>
      <c r="L40" s="404" t="s">
        <v>107</v>
      </c>
      <c r="M40" s="383"/>
      <c r="N40" s="384"/>
      <c r="O40" s="58"/>
      <c r="P40" s="58"/>
    </row>
    <row r="41" spans="1:23" ht="26.25" customHeight="1" x14ac:dyDescent="0.25">
      <c r="A41" s="58"/>
      <c r="B41" s="405">
        <v>2016</v>
      </c>
      <c r="C41" s="69" t="s">
        <v>7</v>
      </c>
      <c r="D41" s="402">
        <v>111</v>
      </c>
      <c r="E41" s="411">
        <v>85</v>
      </c>
      <c r="F41" s="422">
        <v>0.76576576576576572</v>
      </c>
      <c r="G41" s="411">
        <v>25</v>
      </c>
      <c r="H41" s="422">
        <v>0.22522522522522523</v>
      </c>
      <c r="I41" s="411">
        <v>1</v>
      </c>
      <c r="J41" s="422">
        <v>9.0090090090090089E-3</v>
      </c>
      <c r="K41" s="411">
        <v>0</v>
      </c>
      <c r="L41" s="404" t="s">
        <v>107</v>
      </c>
      <c r="M41" s="383"/>
      <c r="N41" s="388"/>
      <c r="O41" s="58"/>
      <c r="P41" s="58"/>
    </row>
    <row r="42" spans="1:23" ht="12.75" customHeight="1" x14ac:dyDescent="0.25">
      <c r="A42" s="392"/>
      <c r="B42" s="405"/>
      <c r="C42" s="69" t="s">
        <v>4</v>
      </c>
      <c r="D42" s="402">
        <v>175</v>
      </c>
      <c r="E42" s="403">
        <v>103</v>
      </c>
      <c r="F42" s="422">
        <v>0.58857142857142852</v>
      </c>
      <c r="G42" s="403">
        <v>72</v>
      </c>
      <c r="H42" s="422">
        <v>0.41142857142857142</v>
      </c>
      <c r="I42" s="403">
        <v>0</v>
      </c>
      <c r="J42" s="422">
        <v>0</v>
      </c>
      <c r="K42" s="411">
        <v>0</v>
      </c>
      <c r="L42" s="404" t="s">
        <v>107</v>
      </c>
      <c r="M42" s="383"/>
      <c r="N42" s="384"/>
      <c r="O42" s="386"/>
      <c r="P42" s="58"/>
    </row>
    <row r="43" spans="1:23" ht="12.75" customHeight="1" x14ac:dyDescent="0.25">
      <c r="A43" s="392"/>
      <c r="B43" s="405"/>
      <c r="C43" s="69" t="s">
        <v>5</v>
      </c>
      <c r="D43" s="402">
        <v>263</v>
      </c>
      <c r="E43" s="403">
        <v>127</v>
      </c>
      <c r="F43" s="422">
        <v>0.4828897338403042</v>
      </c>
      <c r="G43" s="403">
        <v>127</v>
      </c>
      <c r="H43" s="422">
        <v>0.4828897338403042</v>
      </c>
      <c r="I43" s="403">
        <v>9</v>
      </c>
      <c r="J43" s="422">
        <v>3.4220532319391636E-2</v>
      </c>
      <c r="K43" s="411">
        <v>0</v>
      </c>
      <c r="L43" s="404" t="s">
        <v>107</v>
      </c>
      <c r="M43" s="383"/>
      <c r="N43" s="384"/>
      <c r="O43" s="386"/>
      <c r="P43" s="58"/>
    </row>
    <row r="44" spans="1:23" ht="12.75" customHeight="1" x14ac:dyDescent="0.25">
      <c r="A44" s="392"/>
      <c r="B44" s="405"/>
      <c r="C44" s="69" t="s">
        <v>6</v>
      </c>
      <c r="D44" s="402">
        <v>513</v>
      </c>
      <c r="E44" s="403">
        <v>274</v>
      </c>
      <c r="F44" s="422">
        <v>0.53411306042884987</v>
      </c>
      <c r="G44" s="403">
        <v>209</v>
      </c>
      <c r="H44" s="422">
        <v>0.40740740740740738</v>
      </c>
      <c r="I44" s="403">
        <v>30</v>
      </c>
      <c r="J44" s="422">
        <v>5.8479532163742687E-2</v>
      </c>
      <c r="K44" s="411">
        <v>0</v>
      </c>
      <c r="L44" s="404" t="s">
        <v>107</v>
      </c>
      <c r="M44" s="383"/>
      <c r="N44" s="384"/>
      <c r="O44" s="386"/>
      <c r="P44" s="58"/>
    </row>
    <row r="45" spans="1:23" ht="26.25" customHeight="1" x14ac:dyDescent="0.25">
      <c r="A45" s="392"/>
      <c r="B45" s="405">
        <v>2017</v>
      </c>
      <c r="C45" s="52" t="s">
        <v>7</v>
      </c>
      <c r="D45" s="56">
        <v>213</v>
      </c>
      <c r="E45" s="52">
        <v>125</v>
      </c>
      <c r="F45" s="422">
        <v>0.58685446009389675</v>
      </c>
      <c r="G45" s="52">
        <v>71</v>
      </c>
      <c r="H45" s="422">
        <v>0.33333333333333331</v>
      </c>
      <c r="I45" s="52">
        <v>17</v>
      </c>
      <c r="J45" s="422">
        <v>7.9812206572769953E-2</v>
      </c>
      <c r="K45" s="411">
        <v>0</v>
      </c>
      <c r="L45" s="404" t="s">
        <v>107</v>
      </c>
      <c r="M45" s="383"/>
      <c r="N45" s="384"/>
      <c r="O45" s="386"/>
      <c r="P45" s="58"/>
    </row>
    <row r="46" spans="1:23" x14ac:dyDescent="0.25">
      <c r="A46" s="392"/>
      <c r="B46" s="405"/>
      <c r="C46" s="52" t="s">
        <v>4</v>
      </c>
      <c r="D46" s="56">
        <v>150</v>
      </c>
      <c r="E46" s="52">
        <v>80</v>
      </c>
      <c r="F46" s="422">
        <v>0.53333333333333333</v>
      </c>
      <c r="G46" s="52">
        <v>57</v>
      </c>
      <c r="H46" s="422">
        <v>0.38</v>
      </c>
      <c r="I46" s="52">
        <v>13</v>
      </c>
      <c r="J46" s="422">
        <v>8.666666666666667E-2</v>
      </c>
      <c r="K46" s="541" t="s">
        <v>107</v>
      </c>
      <c r="L46" s="404" t="s">
        <v>107</v>
      </c>
      <c r="M46" s="383"/>
      <c r="N46" s="384"/>
      <c r="O46" s="386"/>
      <c r="P46" s="58"/>
    </row>
    <row r="47" spans="1:23" x14ac:dyDescent="0.25">
      <c r="A47" s="392"/>
      <c r="B47" s="405"/>
      <c r="C47" s="52" t="s">
        <v>5</v>
      </c>
      <c r="D47" s="56">
        <v>179</v>
      </c>
      <c r="E47" s="52">
        <v>89</v>
      </c>
      <c r="F47" s="422">
        <v>0.4972067039106145</v>
      </c>
      <c r="G47" s="52">
        <v>75</v>
      </c>
      <c r="H47" s="422">
        <v>0.41899441340782123</v>
      </c>
      <c r="I47" s="52">
        <v>15</v>
      </c>
      <c r="J47" s="422">
        <v>8.3798882681564241E-2</v>
      </c>
      <c r="K47" s="541" t="s">
        <v>107</v>
      </c>
      <c r="L47" s="404" t="s">
        <v>107</v>
      </c>
      <c r="M47" s="383"/>
      <c r="N47" s="384"/>
      <c r="O47" s="402"/>
      <c r="P47" s="542"/>
      <c r="Q47" s="422"/>
      <c r="R47" s="542"/>
      <c r="S47" s="422"/>
      <c r="T47" s="542"/>
      <c r="U47" s="422"/>
      <c r="V47" s="404"/>
      <c r="W47" s="404"/>
    </row>
    <row r="48" spans="1:23" x14ac:dyDescent="0.25">
      <c r="A48" s="392"/>
      <c r="B48" s="405"/>
      <c r="C48" s="52" t="s">
        <v>6</v>
      </c>
      <c r="D48" s="56">
        <v>186</v>
      </c>
      <c r="E48" s="52">
        <v>77</v>
      </c>
      <c r="F48" s="422">
        <v>0.41397849462365593</v>
      </c>
      <c r="G48" s="52">
        <v>91</v>
      </c>
      <c r="H48" s="422">
        <v>0.489247311827957</v>
      </c>
      <c r="I48" s="52">
        <v>18</v>
      </c>
      <c r="J48" s="422">
        <v>9.6774193548387094E-2</v>
      </c>
      <c r="K48" s="404" t="s">
        <v>107</v>
      </c>
      <c r="L48" s="404" t="s">
        <v>107</v>
      </c>
      <c r="M48" s="383"/>
      <c r="N48" s="384"/>
      <c r="O48" s="386"/>
      <c r="P48" s="58"/>
      <c r="W48" s="58"/>
    </row>
    <row r="49" spans="1:23" ht="22.2" customHeight="1" x14ac:dyDescent="0.25">
      <c r="A49" s="392"/>
      <c r="B49" s="405">
        <v>2018</v>
      </c>
      <c r="C49" s="52" t="s">
        <v>7</v>
      </c>
      <c r="D49" s="56">
        <v>213</v>
      </c>
      <c r="E49" s="52">
        <v>114</v>
      </c>
      <c r="F49" s="422">
        <v>0.53521126760563376</v>
      </c>
      <c r="G49" s="52">
        <v>81</v>
      </c>
      <c r="H49" s="422">
        <v>0.38028169014084506</v>
      </c>
      <c r="I49" s="52">
        <v>18</v>
      </c>
      <c r="J49" s="422">
        <v>8.4507042253521125E-2</v>
      </c>
      <c r="K49" s="406" t="s">
        <v>107</v>
      </c>
      <c r="L49" s="406" t="s">
        <v>107</v>
      </c>
      <c r="M49" s="383"/>
      <c r="N49" s="384"/>
      <c r="O49" s="386"/>
      <c r="P49" s="58"/>
      <c r="W49" s="58"/>
    </row>
    <row r="50" spans="1:23" s="56" customFormat="1" ht="26.25" customHeight="1" x14ac:dyDescent="0.25">
      <c r="A50" s="407" t="s">
        <v>280</v>
      </c>
      <c r="B50" s="412">
        <v>2014</v>
      </c>
      <c r="C50" s="412"/>
      <c r="D50" s="409">
        <v>564</v>
      </c>
      <c r="E50" s="410">
        <v>99</v>
      </c>
      <c r="F50" s="424">
        <v>0.17553191489361702</v>
      </c>
      <c r="G50" s="410">
        <v>437</v>
      </c>
      <c r="H50" s="424">
        <v>0.77482269503546097</v>
      </c>
      <c r="I50" s="410">
        <v>28</v>
      </c>
      <c r="J50" s="424">
        <v>4.9645390070921988E-2</v>
      </c>
      <c r="K50" s="545">
        <v>0</v>
      </c>
      <c r="L50" s="411">
        <v>0</v>
      </c>
      <c r="M50" s="383"/>
      <c r="N50" s="384"/>
      <c r="O50" s="75"/>
      <c r="P50" s="75"/>
    </row>
    <row r="51" spans="1:23" s="56" customFormat="1" ht="12.75" customHeight="1" x14ac:dyDescent="0.25">
      <c r="A51" s="249"/>
      <c r="B51" s="72">
        <v>2015</v>
      </c>
      <c r="C51" s="72"/>
      <c r="D51" s="402">
        <v>478</v>
      </c>
      <c r="E51" s="403">
        <v>109</v>
      </c>
      <c r="F51" s="422">
        <v>0.22803347280334729</v>
      </c>
      <c r="G51" s="403">
        <v>336</v>
      </c>
      <c r="H51" s="422">
        <v>0.70292887029288698</v>
      </c>
      <c r="I51" s="403">
        <v>33</v>
      </c>
      <c r="J51" s="422">
        <v>6.903765690376569E-2</v>
      </c>
      <c r="K51" s="403">
        <v>0</v>
      </c>
      <c r="L51" s="411">
        <v>0</v>
      </c>
      <c r="M51" s="383"/>
      <c r="N51" s="384"/>
      <c r="O51" s="75"/>
      <c r="P51" s="75"/>
    </row>
    <row r="52" spans="1:23" s="56" customFormat="1" ht="12.75" customHeight="1" x14ac:dyDescent="0.25">
      <c r="A52" s="249"/>
      <c r="B52" s="72">
        <v>2016</v>
      </c>
      <c r="C52" s="72"/>
      <c r="D52" s="402">
        <v>488</v>
      </c>
      <c r="E52" s="403">
        <v>96</v>
      </c>
      <c r="F52" s="422">
        <v>0.19672131147540983</v>
      </c>
      <c r="G52" s="403">
        <v>353</v>
      </c>
      <c r="H52" s="422">
        <v>0.72336065573770492</v>
      </c>
      <c r="I52" s="403">
        <v>39</v>
      </c>
      <c r="J52" s="422">
        <v>7.9918032786885251E-2</v>
      </c>
      <c r="K52" s="403">
        <v>0</v>
      </c>
      <c r="L52" s="411">
        <v>0</v>
      </c>
      <c r="M52" s="383"/>
      <c r="N52" s="384"/>
      <c r="O52" s="75"/>
      <c r="P52" s="75"/>
    </row>
    <row r="53" spans="1:23" s="56" customFormat="1" ht="12.75" customHeight="1" x14ac:dyDescent="0.25">
      <c r="A53" s="249"/>
      <c r="B53" s="554" t="s">
        <v>282</v>
      </c>
      <c r="C53" s="72"/>
      <c r="D53" s="402">
        <v>598</v>
      </c>
      <c r="E53" s="542">
        <v>102</v>
      </c>
      <c r="F53" s="422">
        <v>0.1705685618729097</v>
      </c>
      <c r="G53" s="542">
        <v>470</v>
      </c>
      <c r="H53" s="422">
        <v>0.78595317725752512</v>
      </c>
      <c r="I53" s="542">
        <v>26</v>
      </c>
      <c r="J53" s="422">
        <v>4.3478260869565216E-2</v>
      </c>
      <c r="K53" s="542">
        <v>0</v>
      </c>
      <c r="L53" s="411">
        <v>0</v>
      </c>
      <c r="M53" s="383"/>
      <c r="N53" s="384"/>
      <c r="O53" s="75"/>
      <c r="P53" s="75"/>
    </row>
    <row r="54" spans="1:23" ht="26.25" customHeight="1" x14ac:dyDescent="0.25">
      <c r="A54" s="413"/>
      <c r="B54" s="72">
        <v>2014</v>
      </c>
      <c r="C54" s="72" t="s">
        <v>7</v>
      </c>
      <c r="D54" s="402">
        <v>169</v>
      </c>
      <c r="E54" s="394">
        <v>37</v>
      </c>
      <c r="F54" s="422">
        <v>0.21893491124260356</v>
      </c>
      <c r="G54" s="394">
        <v>129</v>
      </c>
      <c r="H54" s="422">
        <v>0.76331360946745563</v>
      </c>
      <c r="I54" s="394">
        <v>3</v>
      </c>
      <c r="J54" s="422">
        <v>1.7751479289940829E-2</v>
      </c>
      <c r="K54" s="394">
        <v>0</v>
      </c>
      <c r="L54" s="411">
        <v>0</v>
      </c>
      <c r="M54" s="383"/>
      <c r="N54" s="385"/>
      <c r="O54" s="58"/>
      <c r="P54" s="58"/>
    </row>
    <row r="55" spans="1:23" ht="12.75" customHeight="1" x14ac:dyDescent="0.25">
      <c r="A55" s="413"/>
      <c r="B55" s="405"/>
      <c r="C55" s="72" t="s">
        <v>4</v>
      </c>
      <c r="D55" s="402">
        <v>153</v>
      </c>
      <c r="E55" s="394">
        <v>27</v>
      </c>
      <c r="F55" s="422">
        <v>0.17647058823529413</v>
      </c>
      <c r="G55" s="394">
        <v>124</v>
      </c>
      <c r="H55" s="422">
        <v>0.81045751633986929</v>
      </c>
      <c r="I55" s="394">
        <v>2</v>
      </c>
      <c r="J55" s="422">
        <v>1.3071895424836602E-2</v>
      </c>
      <c r="K55" s="394">
        <v>0</v>
      </c>
      <c r="L55" s="411">
        <v>0</v>
      </c>
      <c r="M55" s="383"/>
      <c r="N55" s="384"/>
      <c r="O55" s="182"/>
      <c r="P55" s="58"/>
    </row>
    <row r="56" spans="1:23" ht="12.75" customHeight="1" x14ac:dyDescent="0.25">
      <c r="A56" s="413"/>
      <c r="B56" s="405"/>
      <c r="C56" s="72" t="s">
        <v>5</v>
      </c>
      <c r="D56" s="402">
        <v>138</v>
      </c>
      <c r="E56" s="394">
        <v>16</v>
      </c>
      <c r="F56" s="422">
        <v>0.11594202898550725</v>
      </c>
      <c r="G56" s="394">
        <v>102</v>
      </c>
      <c r="H56" s="422">
        <v>0.73913043478260865</v>
      </c>
      <c r="I56" s="394">
        <v>20</v>
      </c>
      <c r="J56" s="422">
        <v>0.14492753623188406</v>
      </c>
      <c r="K56" s="394">
        <v>0</v>
      </c>
      <c r="L56" s="411">
        <v>0</v>
      </c>
      <c r="M56" s="383"/>
      <c r="N56" s="384"/>
      <c r="O56" s="58"/>
      <c r="P56" s="58"/>
    </row>
    <row r="57" spans="1:23" ht="12.75" customHeight="1" x14ac:dyDescent="0.25">
      <c r="A57" s="413"/>
      <c r="B57" s="405"/>
      <c r="C57" s="72" t="s">
        <v>6</v>
      </c>
      <c r="D57" s="402">
        <v>104</v>
      </c>
      <c r="E57" s="394">
        <v>19</v>
      </c>
      <c r="F57" s="422">
        <v>0.18269230769230768</v>
      </c>
      <c r="G57" s="394">
        <v>82</v>
      </c>
      <c r="H57" s="422">
        <v>0.78846153846153844</v>
      </c>
      <c r="I57" s="394">
        <v>3</v>
      </c>
      <c r="J57" s="422">
        <v>2.8846153846153848E-2</v>
      </c>
      <c r="K57" s="394">
        <v>0</v>
      </c>
      <c r="L57" s="411">
        <v>0</v>
      </c>
      <c r="M57" s="383"/>
      <c r="N57" s="384"/>
      <c r="O57" s="182"/>
      <c r="P57" s="58"/>
    </row>
    <row r="58" spans="1:23" s="56" customFormat="1" ht="26.25" customHeight="1" x14ac:dyDescent="0.25">
      <c r="A58" s="249"/>
      <c r="B58" s="405">
        <v>2015</v>
      </c>
      <c r="C58" s="72" t="s">
        <v>7</v>
      </c>
      <c r="D58" s="402">
        <v>192</v>
      </c>
      <c r="E58" s="394">
        <v>37</v>
      </c>
      <c r="F58" s="422">
        <v>0.19270833333333334</v>
      </c>
      <c r="G58" s="394">
        <v>137</v>
      </c>
      <c r="H58" s="422">
        <v>0.71354166666666663</v>
      </c>
      <c r="I58" s="394">
        <v>18</v>
      </c>
      <c r="J58" s="422">
        <v>9.375E-2</v>
      </c>
      <c r="K58" s="394">
        <v>0</v>
      </c>
      <c r="L58" s="411">
        <v>0</v>
      </c>
      <c r="M58" s="383"/>
      <c r="N58" s="119"/>
    </row>
    <row r="59" spans="1:23" ht="12.75" customHeight="1" x14ac:dyDescent="0.25">
      <c r="A59" s="413"/>
      <c r="B59" s="405"/>
      <c r="C59" s="58" t="s">
        <v>4</v>
      </c>
      <c r="D59" s="402">
        <v>113</v>
      </c>
      <c r="E59" s="394">
        <v>17</v>
      </c>
      <c r="F59" s="422">
        <v>0.15044247787610621</v>
      </c>
      <c r="G59" s="394">
        <v>89</v>
      </c>
      <c r="H59" s="422">
        <v>0.78761061946902655</v>
      </c>
      <c r="I59" s="394">
        <v>7</v>
      </c>
      <c r="J59" s="423">
        <v>6.1946902654867256E-2</v>
      </c>
      <c r="K59" s="394">
        <v>0</v>
      </c>
      <c r="L59" s="411">
        <v>0</v>
      </c>
      <c r="M59" s="383"/>
      <c r="N59" s="159"/>
      <c r="O59" s="159"/>
    </row>
    <row r="60" spans="1:23" s="58" customFormat="1" ht="12.75" customHeight="1" x14ac:dyDescent="0.25">
      <c r="B60" s="405"/>
      <c r="C60" s="58" t="s">
        <v>5</v>
      </c>
      <c r="D60" s="402">
        <v>93</v>
      </c>
      <c r="E60" s="394">
        <v>16</v>
      </c>
      <c r="F60" s="430">
        <v>0.17204301075268819</v>
      </c>
      <c r="G60" s="394">
        <v>72</v>
      </c>
      <c r="H60" s="430">
        <v>0.77419354838709675</v>
      </c>
      <c r="I60" s="394">
        <v>5</v>
      </c>
      <c r="J60" s="430">
        <v>5.3763440860215055E-2</v>
      </c>
      <c r="K60" s="394">
        <v>0</v>
      </c>
      <c r="L60" s="411">
        <v>0</v>
      </c>
      <c r="M60" s="389"/>
      <c r="N60" s="390"/>
      <c r="O60" s="390"/>
    </row>
    <row r="61" spans="1:23" ht="12.75" customHeight="1" x14ac:dyDescent="0.25">
      <c r="A61" s="58"/>
      <c r="B61" s="405"/>
      <c r="C61" s="58" t="s">
        <v>6</v>
      </c>
      <c r="D61" s="402">
        <v>80</v>
      </c>
      <c r="E61" s="394">
        <v>39</v>
      </c>
      <c r="F61" s="430">
        <v>0.48749999999999999</v>
      </c>
      <c r="G61" s="394">
        <v>38</v>
      </c>
      <c r="H61" s="430">
        <v>0.47499999999999998</v>
      </c>
      <c r="I61" s="394">
        <v>3</v>
      </c>
      <c r="J61" s="430">
        <v>3.7499999999999999E-2</v>
      </c>
      <c r="K61" s="394">
        <v>0</v>
      </c>
      <c r="L61" s="411">
        <v>0</v>
      </c>
      <c r="M61" s="383"/>
      <c r="N61" s="159"/>
      <c r="O61" s="159"/>
    </row>
    <row r="62" spans="1:23" ht="26.25" customHeight="1" x14ac:dyDescent="0.25">
      <c r="A62" s="413"/>
      <c r="B62" s="405">
        <v>2016</v>
      </c>
      <c r="C62" s="69" t="s">
        <v>7</v>
      </c>
      <c r="D62" s="402">
        <v>102</v>
      </c>
      <c r="E62" s="411">
        <v>28</v>
      </c>
      <c r="F62" s="422">
        <v>0.27450980392156865</v>
      </c>
      <c r="G62" s="411">
        <v>65</v>
      </c>
      <c r="H62" s="422">
        <v>0.63725490196078427</v>
      </c>
      <c r="I62" s="411">
        <v>9</v>
      </c>
      <c r="J62" s="422">
        <v>8.8235294117647065E-2</v>
      </c>
      <c r="K62" s="411">
        <v>0</v>
      </c>
      <c r="L62" s="411">
        <v>0</v>
      </c>
      <c r="M62" s="383"/>
      <c r="N62" s="119"/>
      <c r="O62" s="163"/>
    </row>
    <row r="63" spans="1:23" s="58" customFormat="1" ht="12.75" customHeight="1" x14ac:dyDescent="0.25">
      <c r="A63" s="392"/>
      <c r="B63" s="72"/>
      <c r="C63" s="69" t="s">
        <v>4</v>
      </c>
      <c r="D63" s="402">
        <v>102</v>
      </c>
      <c r="E63" s="403">
        <v>15</v>
      </c>
      <c r="F63" s="422">
        <v>0.14705882352941177</v>
      </c>
      <c r="G63" s="403">
        <v>82</v>
      </c>
      <c r="H63" s="422">
        <v>0.80392156862745101</v>
      </c>
      <c r="I63" s="403">
        <v>5</v>
      </c>
      <c r="J63" s="422">
        <v>4.9019607843137254E-2</v>
      </c>
      <c r="K63" s="403">
        <v>0</v>
      </c>
      <c r="L63" s="411">
        <v>0</v>
      </c>
      <c r="M63" s="389"/>
      <c r="N63" s="384"/>
      <c r="O63" s="386"/>
    </row>
    <row r="64" spans="1:23" s="58" customFormat="1" ht="12.75" customHeight="1" x14ac:dyDescent="0.25">
      <c r="A64" s="392"/>
      <c r="B64" s="72"/>
      <c r="C64" s="69" t="s">
        <v>5</v>
      </c>
      <c r="D64" s="402">
        <v>152</v>
      </c>
      <c r="E64" s="403">
        <v>25</v>
      </c>
      <c r="F64" s="422">
        <v>0.16447368421052633</v>
      </c>
      <c r="G64" s="403">
        <v>109</v>
      </c>
      <c r="H64" s="422">
        <v>0.71710526315789469</v>
      </c>
      <c r="I64" s="403">
        <v>18</v>
      </c>
      <c r="J64" s="422">
        <v>0.11842105263157894</v>
      </c>
      <c r="K64" s="403">
        <v>0</v>
      </c>
      <c r="L64" s="403">
        <v>0</v>
      </c>
      <c r="M64" s="389"/>
      <c r="N64" s="384"/>
      <c r="O64" s="386"/>
    </row>
    <row r="65" spans="1:15" s="58" customFormat="1" ht="12.75" customHeight="1" x14ac:dyDescent="0.25">
      <c r="A65" s="392"/>
      <c r="B65" s="72"/>
      <c r="C65" s="69" t="s">
        <v>6</v>
      </c>
      <c r="D65" s="402">
        <v>132</v>
      </c>
      <c r="E65" s="403">
        <v>28</v>
      </c>
      <c r="F65" s="422">
        <v>0.21212121212121213</v>
      </c>
      <c r="G65" s="403">
        <v>97</v>
      </c>
      <c r="H65" s="422">
        <v>0.73484848484848486</v>
      </c>
      <c r="I65" s="403">
        <v>7</v>
      </c>
      <c r="J65" s="422">
        <v>5.3030303030303032E-2</v>
      </c>
      <c r="K65" s="403">
        <v>0</v>
      </c>
      <c r="L65" s="403" t="s">
        <v>107</v>
      </c>
      <c r="M65" s="389"/>
      <c r="N65" s="384"/>
      <c r="O65" s="386"/>
    </row>
    <row r="66" spans="1:15" s="58" customFormat="1" ht="26.25" customHeight="1" x14ac:dyDescent="0.25">
      <c r="A66" s="392"/>
      <c r="B66" s="405">
        <v>2017</v>
      </c>
      <c r="C66" s="52" t="s">
        <v>7</v>
      </c>
      <c r="D66" s="75">
        <v>158</v>
      </c>
      <c r="E66" s="58">
        <v>30</v>
      </c>
      <c r="F66" s="422">
        <v>0.189873417721519</v>
      </c>
      <c r="G66" s="58">
        <v>124</v>
      </c>
      <c r="H66" s="422">
        <v>0.78481012658227844</v>
      </c>
      <c r="I66" s="58">
        <v>4</v>
      </c>
      <c r="J66" s="422">
        <v>2.5316455696202531E-2</v>
      </c>
      <c r="K66" s="403">
        <v>0</v>
      </c>
      <c r="L66" s="542">
        <v>0</v>
      </c>
      <c r="M66" s="389"/>
      <c r="N66" s="384"/>
      <c r="O66" s="386"/>
    </row>
    <row r="67" spans="1:15" s="58" customFormat="1" x14ac:dyDescent="0.25">
      <c r="A67" s="392"/>
      <c r="B67" s="405"/>
      <c r="C67" s="52" t="s">
        <v>4</v>
      </c>
      <c r="D67" s="75">
        <v>151</v>
      </c>
      <c r="E67" s="58">
        <v>27</v>
      </c>
      <c r="F67" s="422">
        <v>0.17880794701986755</v>
      </c>
      <c r="G67" s="58">
        <v>116</v>
      </c>
      <c r="H67" s="422">
        <v>0.76821192052980136</v>
      </c>
      <c r="I67" s="58">
        <v>8</v>
      </c>
      <c r="J67" s="422">
        <v>5.2980132450331126E-2</v>
      </c>
      <c r="K67" s="542" t="s">
        <v>107</v>
      </c>
      <c r="L67" s="542" t="s">
        <v>107</v>
      </c>
      <c r="M67" s="389"/>
      <c r="N67" s="384"/>
      <c r="O67" s="386"/>
    </row>
    <row r="68" spans="1:15" s="58" customFormat="1" x14ac:dyDescent="0.25">
      <c r="A68" s="392"/>
      <c r="B68" s="405"/>
      <c r="C68" s="52" t="s">
        <v>5</v>
      </c>
      <c r="D68" s="75">
        <v>135</v>
      </c>
      <c r="E68" s="58">
        <v>19</v>
      </c>
      <c r="F68" s="422">
        <v>0.14074074074074075</v>
      </c>
      <c r="G68" s="58">
        <v>108</v>
      </c>
      <c r="H68" s="422">
        <v>0.8</v>
      </c>
      <c r="I68" s="58">
        <v>8</v>
      </c>
      <c r="J68" s="422">
        <v>5.9259259259259262E-2</v>
      </c>
      <c r="K68" s="542" t="s">
        <v>107</v>
      </c>
      <c r="L68" s="542" t="s">
        <v>107</v>
      </c>
      <c r="M68" s="389"/>
      <c r="N68" s="384"/>
      <c r="O68" s="386"/>
    </row>
    <row r="69" spans="1:15" s="58" customFormat="1" x14ac:dyDescent="0.25">
      <c r="A69" s="392"/>
      <c r="B69" s="405"/>
      <c r="C69" s="52" t="s">
        <v>6</v>
      </c>
      <c r="D69" s="75">
        <v>154</v>
      </c>
      <c r="E69" s="58">
        <v>26</v>
      </c>
      <c r="F69" s="422">
        <v>0.16883116883116883</v>
      </c>
      <c r="G69" s="58">
        <v>122</v>
      </c>
      <c r="H69" s="422">
        <v>0.79220779220779225</v>
      </c>
      <c r="I69" s="58">
        <v>6</v>
      </c>
      <c r="J69" s="422">
        <v>3.896103896103896E-2</v>
      </c>
      <c r="K69" s="542" t="s">
        <v>107</v>
      </c>
      <c r="L69" s="542" t="s">
        <v>107</v>
      </c>
      <c r="M69" s="389"/>
      <c r="N69" s="384"/>
      <c r="O69" s="386"/>
    </row>
    <row r="70" spans="1:15" s="58" customFormat="1" ht="21.6" customHeight="1" x14ac:dyDescent="0.25">
      <c r="A70" s="392"/>
      <c r="B70" s="405">
        <v>2018</v>
      </c>
      <c r="C70" s="52" t="s">
        <v>7</v>
      </c>
      <c r="D70" s="75">
        <v>128</v>
      </c>
      <c r="E70" s="58">
        <v>24</v>
      </c>
      <c r="F70" s="422">
        <v>0.1875</v>
      </c>
      <c r="G70" s="58">
        <v>95</v>
      </c>
      <c r="H70" s="422">
        <v>0.7421875</v>
      </c>
      <c r="I70" s="58">
        <v>9</v>
      </c>
      <c r="J70" s="422">
        <v>7.03125E-2</v>
      </c>
      <c r="K70" s="425" t="s">
        <v>107</v>
      </c>
      <c r="L70" s="425" t="s">
        <v>107</v>
      </c>
      <c r="M70" s="389"/>
      <c r="N70" s="384"/>
      <c r="O70" s="386"/>
    </row>
    <row r="71" spans="1:15" s="56" customFormat="1" ht="26.25" customHeight="1" x14ac:dyDescent="0.25">
      <c r="A71" s="407" t="s">
        <v>200</v>
      </c>
      <c r="B71" s="412">
        <v>2014</v>
      </c>
      <c r="C71" s="412"/>
      <c r="D71" s="409">
        <v>13</v>
      </c>
      <c r="E71" s="410">
        <v>8</v>
      </c>
      <c r="F71" s="429">
        <v>0.61538461538461542</v>
      </c>
      <c r="G71" s="410">
        <v>2</v>
      </c>
      <c r="H71" s="429">
        <v>0.15384615384615385</v>
      </c>
      <c r="I71" s="410">
        <v>3</v>
      </c>
      <c r="J71" s="429">
        <v>0.23076923076923078</v>
      </c>
      <c r="K71" s="410">
        <v>0</v>
      </c>
      <c r="L71" s="411">
        <v>0</v>
      </c>
      <c r="M71" s="350"/>
      <c r="N71" s="119"/>
    </row>
    <row r="72" spans="1:15" s="56" customFormat="1" ht="12.75" customHeight="1" x14ac:dyDescent="0.25">
      <c r="A72" s="249"/>
      <c r="B72" s="72">
        <v>2015</v>
      </c>
      <c r="C72" s="72"/>
      <c r="D72" s="402">
        <v>6</v>
      </c>
      <c r="E72" s="403">
        <v>1</v>
      </c>
      <c r="F72" s="430">
        <v>0.16666666666666666</v>
      </c>
      <c r="G72" s="403">
        <v>4</v>
      </c>
      <c r="H72" s="430">
        <v>0.66666666666666663</v>
      </c>
      <c r="I72" s="403">
        <v>1</v>
      </c>
      <c r="J72" s="430">
        <v>0.16666666666666666</v>
      </c>
      <c r="K72" s="403">
        <v>0</v>
      </c>
      <c r="L72" s="411">
        <v>0</v>
      </c>
      <c r="M72" s="383"/>
      <c r="N72" s="119"/>
    </row>
    <row r="73" spans="1:15" s="56" customFormat="1" ht="12.75" customHeight="1" x14ac:dyDescent="0.25">
      <c r="A73" s="249"/>
      <c r="B73" s="72">
        <v>2016</v>
      </c>
      <c r="C73" s="72"/>
      <c r="D73" s="402">
        <v>57</v>
      </c>
      <c r="E73" s="403">
        <v>1</v>
      </c>
      <c r="F73" s="430">
        <v>1.7543859649122806E-2</v>
      </c>
      <c r="G73" s="403">
        <v>50</v>
      </c>
      <c r="H73" s="430">
        <v>0.8771929824561403</v>
      </c>
      <c r="I73" s="403">
        <v>6</v>
      </c>
      <c r="J73" s="430">
        <v>0.10526315789473684</v>
      </c>
      <c r="K73" s="403">
        <v>0</v>
      </c>
      <c r="L73" s="411">
        <v>0</v>
      </c>
      <c r="M73" s="383"/>
      <c r="N73" s="119"/>
    </row>
    <row r="74" spans="1:15" s="56" customFormat="1" ht="12.75" customHeight="1" x14ac:dyDescent="0.25">
      <c r="A74" s="249"/>
      <c r="B74" s="554" t="s">
        <v>282</v>
      </c>
      <c r="C74" s="72"/>
      <c r="D74" s="402">
        <v>5</v>
      </c>
      <c r="E74" s="542">
        <v>1</v>
      </c>
      <c r="F74" s="430">
        <v>0.2</v>
      </c>
      <c r="G74" s="542">
        <v>3</v>
      </c>
      <c r="H74" s="430">
        <v>0.6</v>
      </c>
      <c r="I74" s="542">
        <v>1</v>
      </c>
      <c r="J74" s="430">
        <v>0.2</v>
      </c>
      <c r="K74" s="542">
        <v>0</v>
      </c>
      <c r="L74" s="411">
        <v>0</v>
      </c>
      <c r="M74" s="383"/>
      <c r="N74" s="119"/>
    </row>
    <row r="75" spans="1:15" ht="26.25" customHeight="1" x14ac:dyDescent="0.25">
      <c r="A75" s="413"/>
      <c r="B75" s="72">
        <v>2014</v>
      </c>
      <c r="C75" s="58" t="s">
        <v>7</v>
      </c>
      <c r="D75" s="402">
        <v>4</v>
      </c>
      <c r="E75" s="394">
        <v>3</v>
      </c>
      <c r="F75" s="430">
        <v>0.75</v>
      </c>
      <c r="G75" s="394">
        <v>0</v>
      </c>
      <c r="H75" s="431" t="s">
        <v>107</v>
      </c>
      <c r="I75" s="394">
        <v>1</v>
      </c>
      <c r="J75" s="430">
        <v>0.25</v>
      </c>
      <c r="K75" s="394">
        <v>0</v>
      </c>
      <c r="L75" s="411">
        <v>0</v>
      </c>
      <c r="M75" s="383"/>
      <c r="N75" s="414"/>
      <c r="O75" s="414"/>
    </row>
    <row r="76" spans="1:15" ht="12.75" customHeight="1" x14ac:dyDescent="0.25">
      <c r="A76" s="413"/>
      <c r="B76" s="405"/>
      <c r="C76" s="58" t="s">
        <v>4</v>
      </c>
      <c r="D76" s="402">
        <v>4</v>
      </c>
      <c r="E76" s="394">
        <v>3</v>
      </c>
      <c r="F76" s="430">
        <v>0.75</v>
      </c>
      <c r="G76" s="394">
        <v>0</v>
      </c>
      <c r="H76" s="431" t="s">
        <v>107</v>
      </c>
      <c r="I76" s="394">
        <v>1</v>
      </c>
      <c r="J76" s="430">
        <v>0.25</v>
      </c>
      <c r="K76" s="394">
        <v>0</v>
      </c>
      <c r="L76" s="411">
        <v>0</v>
      </c>
      <c r="M76" s="383"/>
      <c r="N76" s="119"/>
    </row>
    <row r="77" spans="1:15" ht="12.75" customHeight="1" x14ac:dyDescent="0.25">
      <c r="A77" s="413"/>
      <c r="B77" s="405"/>
      <c r="C77" s="58" t="s">
        <v>5</v>
      </c>
      <c r="D77" s="402">
        <v>1</v>
      </c>
      <c r="E77" s="394">
        <v>1</v>
      </c>
      <c r="F77" s="430">
        <v>1</v>
      </c>
      <c r="G77" s="394">
        <v>0</v>
      </c>
      <c r="H77" s="431" t="s">
        <v>107</v>
      </c>
      <c r="I77" s="394">
        <v>0</v>
      </c>
      <c r="J77" s="431" t="s">
        <v>107</v>
      </c>
      <c r="K77" s="394">
        <v>0</v>
      </c>
      <c r="L77" s="411">
        <v>0</v>
      </c>
      <c r="M77" s="383"/>
      <c r="N77" s="158"/>
      <c r="O77" s="415"/>
    </row>
    <row r="78" spans="1:15" ht="12.75" customHeight="1" x14ac:dyDescent="0.25">
      <c r="A78" s="413"/>
      <c r="B78" s="405"/>
      <c r="C78" s="58" t="s">
        <v>6</v>
      </c>
      <c r="D78" s="402">
        <v>4</v>
      </c>
      <c r="E78" s="394">
        <v>1</v>
      </c>
      <c r="F78" s="430">
        <v>0.25</v>
      </c>
      <c r="G78" s="394">
        <v>2</v>
      </c>
      <c r="H78" s="430">
        <v>0.5</v>
      </c>
      <c r="I78" s="394">
        <v>1</v>
      </c>
      <c r="J78" s="430">
        <v>0.25</v>
      </c>
      <c r="K78" s="394">
        <v>0</v>
      </c>
      <c r="L78" s="411">
        <v>0</v>
      </c>
      <c r="M78" s="383"/>
      <c r="N78" s="119"/>
    </row>
    <row r="79" spans="1:15" s="58" customFormat="1" ht="26.25" customHeight="1" x14ac:dyDescent="0.25">
      <c r="A79" s="413"/>
      <c r="B79" s="405">
        <v>2015</v>
      </c>
      <c r="C79" s="69" t="s">
        <v>7</v>
      </c>
      <c r="D79" s="402">
        <v>2</v>
      </c>
      <c r="E79" s="394">
        <v>0</v>
      </c>
      <c r="F79" s="431" t="s">
        <v>107</v>
      </c>
      <c r="G79" s="394">
        <v>2</v>
      </c>
      <c r="H79" s="430">
        <v>1</v>
      </c>
      <c r="I79" s="394">
        <v>0</v>
      </c>
      <c r="J79" s="431" t="s">
        <v>107</v>
      </c>
      <c r="K79" s="394">
        <v>0</v>
      </c>
      <c r="L79" s="411">
        <v>0</v>
      </c>
      <c r="M79" s="383"/>
      <c r="N79" s="119"/>
    </row>
    <row r="80" spans="1:15" ht="12.75" customHeight="1" x14ac:dyDescent="0.25">
      <c r="A80" s="58"/>
      <c r="B80" s="405"/>
      <c r="C80" s="58" t="s">
        <v>4</v>
      </c>
      <c r="D80" s="402">
        <v>1</v>
      </c>
      <c r="E80" s="394">
        <v>0</v>
      </c>
      <c r="F80" s="431" t="s">
        <v>107</v>
      </c>
      <c r="G80" s="394">
        <v>0</v>
      </c>
      <c r="H80" s="431" t="s">
        <v>107</v>
      </c>
      <c r="I80" s="394">
        <v>1</v>
      </c>
      <c r="J80" s="430">
        <v>1</v>
      </c>
      <c r="K80" s="394">
        <v>0</v>
      </c>
      <c r="L80" s="411">
        <v>0</v>
      </c>
      <c r="M80" s="383"/>
    </row>
    <row r="81" spans="1:15" s="58" customFormat="1" ht="12.75" customHeight="1" x14ac:dyDescent="0.25">
      <c r="B81" s="405"/>
      <c r="C81" s="58" t="s">
        <v>5</v>
      </c>
      <c r="D81" s="402">
        <v>1</v>
      </c>
      <c r="E81" s="394">
        <v>1</v>
      </c>
      <c r="F81" s="430">
        <v>1</v>
      </c>
      <c r="G81" s="394">
        <v>0</v>
      </c>
      <c r="H81" s="431" t="s">
        <v>107</v>
      </c>
      <c r="I81" s="394">
        <v>0</v>
      </c>
      <c r="J81" s="431" t="s">
        <v>107</v>
      </c>
      <c r="K81" s="394">
        <v>0</v>
      </c>
      <c r="L81" s="411">
        <v>0</v>
      </c>
      <c r="M81" s="389"/>
    </row>
    <row r="82" spans="1:15" ht="12.75" customHeight="1" x14ac:dyDescent="0.25">
      <c r="A82" s="58"/>
      <c r="B82" s="405"/>
      <c r="C82" s="58" t="s">
        <v>6</v>
      </c>
      <c r="D82" s="402">
        <v>2</v>
      </c>
      <c r="E82" s="394">
        <v>0</v>
      </c>
      <c r="F82" s="431" t="s">
        <v>107</v>
      </c>
      <c r="G82" s="394">
        <v>2</v>
      </c>
      <c r="H82" s="430">
        <v>1</v>
      </c>
      <c r="I82" s="394">
        <v>0</v>
      </c>
      <c r="J82" s="431" t="s">
        <v>107</v>
      </c>
      <c r="K82" s="394">
        <v>0</v>
      </c>
      <c r="L82" s="411">
        <v>0</v>
      </c>
      <c r="M82" s="383"/>
    </row>
    <row r="83" spans="1:15" ht="26.25" customHeight="1" x14ac:dyDescent="0.25">
      <c r="A83" s="395"/>
      <c r="B83" s="405">
        <v>2016</v>
      </c>
      <c r="C83" s="69" t="s">
        <v>7</v>
      </c>
      <c r="D83" s="402">
        <v>5</v>
      </c>
      <c r="E83" s="411">
        <v>1</v>
      </c>
      <c r="F83" s="430">
        <v>0.2</v>
      </c>
      <c r="G83" s="411">
        <v>0</v>
      </c>
      <c r="H83" s="431" t="s">
        <v>107</v>
      </c>
      <c r="I83" s="411">
        <v>4</v>
      </c>
      <c r="J83" s="430">
        <v>0.8</v>
      </c>
      <c r="K83" s="411">
        <v>0</v>
      </c>
      <c r="L83" s="411">
        <v>0</v>
      </c>
    </row>
    <row r="84" spans="1:15" s="58" customFormat="1" ht="12.75" customHeight="1" x14ac:dyDescent="0.25">
      <c r="B84" s="72"/>
      <c r="C84" s="69" t="s">
        <v>4</v>
      </c>
      <c r="D84" s="402">
        <v>24</v>
      </c>
      <c r="E84" s="403">
        <v>0</v>
      </c>
      <c r="F84" s="431" t="s">
        <v>107</v>
      </c>
      <c r="G84" s="403">
        <v>23</v>
      </c>
      <c r="H84" s="430">
        <v>0.95833333333333337</v>
      </c>
      <c r="I84" s="403">
        <v>1</v>
      </c>
      <c r="J84" s="430">
        <v>4.1666666666666664E-2</v>
      </c>
      <c r="K84" s="403">
        <v>0</v>
      </c>
      <c r="L84" s="411">
        <v>0</v>
      </c>
      <c r="M84" s="389"/>
      <c r="N84" s="384"/>
      <c r="O84" s="386"/>
    </row>
    <row r="85" spans="1:15" s="58" customFormat="1" ht="12.75" customHeight="1" x14ac:dyDescent="0.25">
      <c r="C85" s="69" t="s">
        <v>5</v>
      </c>
      <c r="D85" s="402">
        <v>22</v>
      </c>
      <c r="E85" s="403">
        <v>0</v>
      </c>
      <c r="F85" s="431" t="s">
        <v>107</v>
      </c>
      <c r="G85" s="403">
        <v>21</v>
      </c>
      <c r="H85" s="430">
        <v>0.95454545454545459</v>
      </c>
      <c r="I85" s="403">
        <v>1</v>
      </c>
      <c r="J85" s="430">
        <v>4.5454545454545456E-2</v>
      </c>
      <c r="K85" s="403">
        <v>0</v>
      </c>
      <c r="L85" s="411">
        <v>0</v>
      </c>
      <c r="M85" s="389"/>
      <c r="N85" s="384"/>
      <c r="O85" s="386"/>
    </row>
    <row r="86" spans="1:15" s="58" customFormat="1" ht="12.75" customHeight="1" x14ac:dyDescent="0.25">
      <c r="C86" s="69" t="s">
        <v>6</v>
      </c>
      <c r="D86" s="402">
        <v>6</v>
      </c>
      <c r="E86" s="403" t="s">
        <v>107</v>
      </c>
      <c r="F86" s="431" t="s">
        <v>107</v>
      </c>
      <c r="G86" s="403">
        <v>6</v>
      </c>
      <c r="H86" s="430">
        <v>1</v>
      </c>
      <c r="I86" s="403" t="s">
        <v>107</v>
      </c>
      <c r="J86" s="431" t="s">
        <v>107</v>
      </c>
      <c r="K86" s="403">
        <v>0</v>
      </c>
      <c r="L86" s="394" t="s">
        <v>107</v>
      </c>
      <c r="M86" s="389"/>
      <c r="N86" s="384"/>
      <c r="O86" s="386"/>
    </row>
    <row r="87" spans="1:15" s="58" customFormat="1" ht="26.25" customHeight="1" x14ac:dyDescent="0.25">
      <c r="B87" s="72">
        <v>2017</v>
      </c>
      <c r="C87" s="58" t="s">
        <v>7</v>
      </c>
      <c r="D87" s="75">
        <v>1</v>
      </c>
      <c r="E87" s="542">
        <v>0</v>
      </c>
      <c r="F87" s="431" t="s">
        <v>107</v>
      </c>
      <c r="G87" s="542">
        <v>0</v>
      </c>
      <c r="H87" s="431" t="s">
        <v>107</v>
      </c>
      <c r="I87" s="58">
        <v>1</v>
      </c>
      <c r="J87" s="430">
        <v>1</v>
      </c>
      <c r="K87" s="542" t="s">
        <v>107</v>
      </c>
      <c r="L87" s="542">
        <v>0</v>
      </c>
      <c r="M87" s="389"/>
      <c r="N87" s="384"/>
      <c r="O87" s="386"/>
    </row>
    <row r="88" spans="1:15" s="58" customFormat="1" x14ac:dyDescent="0.25">
      <c r="B88" s="72"/>
      <c r="C88" s="58" t="s">
        <v>4</v>
      </c>
      <c r="D88" s="75">
        <v>1</v>
      </c>
      <c r="E88" s="542" t="s">
        <v>107</v>
      </c>
      <c r="F88" s="431" t="s">
        <v>107</v>
      </c>
      <c r="G88" s="542">
        <v>1</v>
      </c>
      <c r="H88" s="431">
        <v>1</v>
      </c>
      <c r="I88" s="501" t="s">
        <v>107</v>
      </c>
      <c r="J88" s="431" t="s">
        <v>107</v>
      </c>
      <c r="K88" s="542" t="s">
        <v>107</v>
      </c>
      <c r="L88" s="542" t="s">
        <v>107</v>
      </c>
      <c r="M88" s="389"/>
      <c r="N88" s="384"/>
      <c r="O88" s="386"/>
    </row>
    <row r="89" spans="1:15" s="58" customFormat="1" x14ac:dyDescent="0.25">
      <c r="B89" s="72"/>
      <c r="C89" s="58" t="s">
        <v>5</v>
      </c>
      <c r="D89" s="75">
        <v>2</v>
      </c>
      <c r="E89" s="542">
        <v>1</v>
      </c>
      <c r="F89" s="431">
        <v>0.5</v>
      </c>
      <c r="G89" s="542">
        <v>1</v>
      </c>
      <c r="H89" s="431">
        <v>0.5</v>
      </c>
      <c r="I89" s="501" t="s">
        <v>107</v>
      </c>
      <c r="J89" s="431" t="s">
        <v>107</v>
      </c>
      <c r="K89" s="542" t="s">
        <v>107</v>
      </c>
      <c r="L89" s="542" t="s">
        <v>107</v>
      </c>
      <c r="M89" s="389"/>
      <c r="N89" s="384"/>
      <c r="O89" s="386"/>
    </row>
    <row r="90" spans="1:15" s="58" customFormat="1" x14ac:dyDescent="0.25">
      <c r="B90" s="72"/>
      <c r="C90" s="58" t="s">
        <v>6</v>
      </c>
      <c r="D90" s="75">
        <v>1</v>
      </c>
      <c r="E90" s="542" t="s">
        <v>107</v>
      </c>
      <c r="F90" s="431" t="s">
        <v>107</v>
      </c>
      <c r="G90" s="542">
        <v>1</v>
      </c>
      <c r="H90" s="431">
        <v>1</v>
      </c>
      <c r="I90" s="501" t="s">
        <v>107</v>
      </c>
      <c r="J90" s="431" t="s">
        <v>107</v>
      </c>
      <c r="K90" s="542" t="s">
        <v>107</v>
      </c>
      <c r="L90" s="542" t="s">
        <v>107</v>
      </c>
      <c r="M90" s="389"/>
      <c r="N90" s="384"/>
      <c r="O90" s="386"/>
    </row>
    <row r="91" spans="1:15" s="58" customFormat="1" ht="22.8" customHeight="1" thickBot="1" x14ac:dyDescent="0.3">
      <c r="A91" s="416"/>
      <c r="B91" s="426">
        <v>2018</v>
      </c>
      <c r="C91" s="416" t="s">
        <v>7</v>
      </c>
      <c r="D91" s="428">
        <v>4</v>
      </c>
      <c r="E91" s="427">
        <v>1</v>
      </c>
      <c r="F91" s="432">
        <v>0.25</v>
      </c>
      <c r="G91" s="427">
        <v>1</v>
      </c>
      <c r="H91" s="432">
        <v>0.25</v>
      </c>
      <c r="I91" s="546">
        <v>2</v>
      </c>
      <c r="J91" s="432">
        <v>0.5</v>
      </c>
      <c r="K91" s="427" t="s">
        <v>107</v>
      </c>
      <c r="L91" s="427" t="s">
        <v>107</v>
      </c>
      <c r="M91" s="389"/>
      <c r="N91" s="384"/>
      <c r="O91" s="386"/>
    </row>
    <row r="92" spans="1:15" s="58" customFormat="1" ht="12.75" customHeight="1" x14ac:dyDescent="0.25">
      <c r="B92" s="69"/>
      <c r="C92" s="69"/>
      <c r="D92" s="327"/>
      <c r="E92" s="393"/>
      <c r="F92" s="393"/>
      <c r="G92" s="393"/>
      <c r="H92" s="393"/>
      <c r="I92" s="393"/>
      <c r="J92" s="393"/>
      <c r="K92" s="393"/>
      <c r="M92" s="389"/>
      <c r="N92" s="384"/>
      <c r="O92" s="386"/>
    </row>
    <row r="93" spans="1:15" s="58" customFormat="1" ht="12.75" customHeight="1" x14ac:dyDescent="0.25">
      <c r="A93" s="417" t="s">
        <v>155</v>
      </c>
      <c r="B93" s="69"/>
      <c r="C93" s="69"/>
      <c r="D93" s="327"/>
      <c r="E93" s="393"/>
      <c r="F93" s="393"/>
      <c r="G93" s="393"/>
      <c r="H93" s="393"/>
      <c r="I93" s="393"/>
      <c r="J93" s="393"/>
      <c r="K93" s="393"/>
      <c r="M93" s="389"/>
      <c r="N93" s="384"/>
      <c r="O93" s="386"/>
    </row>
    <row r="94" spans="1:15" x14ac:dyDescent="0.25">
      <c r="A94" s="418" t="s">
        <v>12</v>
      </c>
      <c r="B94" s="436"/>
      <c r="C94" s="436"/>
      <c r="D94" s="437"/>
      <c r="E94" s="417"/>
      <c r="F94" s="417"/>
      <c r="G94" s="419"/>
      <c r="H94" s="419"/>
      <c r="I94" s="419"/>
      <c r="J94" s="419"/>
      <c r="K94" s="419"/>
      <c r="L94" s="419"/>
      <c r="M94" s="419"/>
      <c r="N94" s="420"/>
    </row>
    <row r="95" spans="1:15" x14ac:dyDescent="0.25">
      <c r="A95" s="594" t="s">
        <v>60</v>
      </c>
      <c r="B95" s="594"/>
      <c r="C95" s="594"/>
      <c r="D95" s="594"/>
      <c r="E95" s="594"/>
      <c r="F95" s="594"/>
      <c r="G95" s="594"/>
      <c r="H95" s="594"/>
      <c r="I95" s="594"/>
      <c r="J95" s="594"/>
      <c r="K95" s="594"/>
      <c r="L95" s="594"/>
      <c r="M95" s="419"/>
      <c r="N95" s="420"/>
    </row>
    <row r="96" spans="1:15" x14ac:dyDescent="0.25">
      <c r="A96" s="594" t="s">
        <v>224</v>
      </c>
      <c r="B96" s="594"/>
      <c r="C96" s="594"/>
      <c r="D96" s="594"/>
      <c r="E96" s="594"/>
      <c r="F96" s="594"/>
      <c r="G96" s="594"/>
      <c r="H96" s="594"/>
      <c r="I96" s="594"/>
      <c r="J96" s="594"/>
      <c r="K96" s="594"/>
      <c r="L96" s="594"/>
      <c r="M96" s="419"/>
      <c r="N96" s="420"/>
    </row>
    <row r="97" spans="1:14" ht="12.75" customHeight="1" x14ac:dyDescent="0.25">
      <c r="A97" s="594" t="s">
        <v>220</v>
      </c>
      <c r="B97" s="594"/>
      <c r="C97" s="594"/>
      <c r="D97" s="594"/>
      <c r="E97" s="594"/>
      <c r="F97" s="594"/>
      <c r="G97" s="594"/>
      <c r="H97" s="594"/>
      <c r="I97" s="594"/>
      <c r="J97" s="594"/>
      <c r="K97" s="594"/>
      <c r="L97" s="594"/>
      <c r="M97" s="595"/>
      <c r="N97" s="595"/>
    </row>
    <row r="98" spans="1:14" ht="12.75" customHeight="1" x14ac:dyDescent="0.25">
      <c r="A98" s="594" t="s">
        <v>201</v>
      </c>
      <c r="B98" s="594"/>
      <c r="C98" s="594"/>
      <c r="D98" s="594"/>
      <c r="E98" s="594"/>
      <c r="F98" s="594"/>
      <c r="G98" s="594"/>
      <c r="H98" s="594"/>
      <c r="I98" s="594"/>
      <c r="J98" s="594"/>
      <c r="K98" s="594"/>
      <c r="L98" s="594"/>
      <c r="M98" s="595"/>
      <c r="N98" s="595"/>
    </row>
    <row r="99" spans="1:14" ht="12.75" customHeight="1" x14ac:dyDescent="0.25">
      <c r="A99" s="420" t="s">
        <v>202</v>
      </c>
      <c r="B99" s="438"/>
      <c r="C99" s="438"/>
      <c r="D99" s="438"/>
      <c r="E99" s="438"/>
      <c r="F99" s="438"/>
      <c r="G99" s="438"/>
      <c r="H99" s="438"/>
      <c r="I99" s="438"/>
      <c r="J99" s="438"/>
      <c r="K99" s="438"/>
      <c r="L99" s="438"/>
      <c r="M99" s="396"/>
      <c r="N99" s="396"/>
    </row>
    <row r="100" spans="1:14" ht="27" customHeight="1" x14ac:dyDescent="0.25">
      <c r="A100" s="594" t="s">
        <v>203</v>
      </c>
      <c r="B100" s="594"/>
      <c r="C100" s="594"/>
      <c r="D100" s="594"/>
      <c r="E100" s="594"/>
      <c r="F100" s="594"/>
      <c r="G100" s="594"/>
      <c r="H100" s="594"/>
      <c r="I100" s="594"/>
      <c r="J100" s="594"/>
      <c r="K100" s="594"/>
      <c r="L100" s="594"/>
      <c r="M100" s="595"/>
      <c r="N100" s="595"/>
    </row>
    <row r="101" spans="1:14" ht="12.75" customHeight="1" x14ac:dyDescent="0.25">
      <c r="A101" s="594" t="s">
        <v>204</v>
      </c>
      <c r="B101" s="594"/>
      <c r="C101" s="594"/>
      <c r="D101" s="594"/>
      <c r="E101" s="594"/>
      <c r="F101" s="594"/>
      <c r="G101" s="594"/>
      <c r="H101" s="594"/>
      <c r="I101" s="594"/>
      <c r="J101" s="594"/>
      <c r="K101" s="594"/>
      <c r="L101" s="594"/>
      <c r="M101" s="595"/>
      <c r="N101" s="595"/>
    </row>
    <row r="102" spans="1:14" ht="25.5" customHeight="1" x14ac:dyDescent="0.25">
      <c r="A102" s="594" t="s">
        <v>205</v>
      </c>
      <c r="B102" s="594"/>
      <c r="C102" s="594"/>
      <c r="D102" s="594"/>
      <c r="E102" s="594"/>
      <c r="F102" s="594"/>
      <c r="G102" s="594"/>
      <c r="H102" s="594"/>
      <c r="I102" s="594"/>
      <c r="J102" s="594"/>
      <c r="K102" s="594"/>
      <c r="L102" s="594"/>
      <c r="M102" s="595"/>
      <c r="N102" s="595"/>
    </row>
    <row r="103" spans="1:14" ht="12.75" customHeight="1" x14ac:dyDescent="0.25">
      <c r="A103" s="594" t="s">
        <v>274</v>
      </c>
      <c r="B103" s="594"/>
      <c r="C103" s="594"/>
      <c r="D103" s="594"/>
      <c r="E103" s="594"/>
      <c r="F103" s="594"/>
      <c r="G103" s="594"/>
      <c r="H103" s="594"/>
      <c r="I103" s="594"/>
      <c r="J103" s="594"/>
      <c r="K103" s="594"/>
      <c r="L103" s="594"/>
      <c r="M103" s="595"/>
      <c r="N103" s="595"/>
    </row>
    <row r="104" spans="1:14" ht="12.75" customHeight="1" x14ac:dyDescent="0.25">
      <c r="A104" s="439" t="s">
        <v>206</v>
      </c>
      <c r="B104" s="438"/>
      <c r="C104" s="438"/>
      <c r="D104" s="438"/>
      <c r="E104" s="438"/>
      <c r="F104" s="438"/>
      <c r="G104" s="438"/>
      <c r="H104" s="438"/>
      <c r="I104" s="438"/>
      <c r="J104" s="438"/>
      <c r="K104" s="438"/>
      <c r="L104" s="438"/>
      <c r="M104" s="396"/>
      <c r="N104" s="396"/>
    </row>
    <row r="105" spans="1:14" ht="12.75" customHeight="1" x14ac:dyDescent="0.25">
      <c r="A105" s="594" t="s">
        <v>207</v>
      </c>
      <c r="B105" s="594"/>
      <c r="C105" s="594"/>
      <c r="D105" s="594"/>
      <c r="E105" s="594"/>
      <c r="F105" s="594"/>
      <c r="G105" s="594"/>
      <c r="H105" s="594"/>
      <c r="I105" s="594"/>
      <c r="J105" s="594"/>
      <c r="K105" s="594"/>
      <c r="L105" s="594"/>
      <c r="M105" s="595"/>
      <c r="N105" s="595"/>
    </row>
    <row r="106" spans="1:14" ht="12.75" customHeight="1" x14ac:dyDescent="0.25">
      <c r="A106" s="594" t="s">
        <v>208</v>
      </c>
      <c r="B106" s="594"/>
      <c r="C106" s="594"/>
      <c r="D106" s="594"/>
      <c r="E106" s="594"/>
      <c r="F106" s="594"/>
      <c r="G106" s="594"/>
      <c r="H106" s="594"/>
      <c r="I106" s="594"/>
      <c r="J106" s="594"/>
      <c r="K106" s="594"/>
      <c r="L106" s="594"/>
      <c r="M106" s="595"/>
      <c r="N106" s="595"/>
    </row>
    <row r="107" spans="1:14" ht="12.75" customHeight="1" x14ac:dyDescent="0.25">
      <c r="A107" s="594" t="s">
        <v>209</v>
      </c>
      <c r="B107" s="594"/>
      <c r="C107" s="594"/>
      <c r="D107" s="594"/>
      <c r="E107" s="594"/>
      <c r="F107" s="594"/>
      <c r="G107" s="594"/>
      <c r="H107" s="594"/>
      <c r="I107" s="594"/>
      <c r="J107" s="594"/>
      <c r="K107" s="594"/>
      <c r="L107" s="594"/>
      <c r="M107" s="595"/>
      <c r="N107" s="595"/>
    </row>
    <row r="108" spans="1:14" ht="21.6" customHeight="1" x14ac:dyDescent="0.25">
      <c r="A108" s="573" t="s">
        <v>279</v>
      </c>
      <c r="B108" s="573"/>
      <c r="C108" s="573"/>
      <c r="D108" s="573"/>
      <c r="E108" s="573"/>
      <c r="F108" s="573"/>
      <c r="G108" s="573"/>
      <c r="H108" s="573"/>
      <c r="I108" s="573"/>
      <c r="J108" s="573"/>
      <c r="K108" s="573"/>
      <c r="L108" s="573"/>
      <c r="M108" s="573"/>
      <c r="N108" s="573"/>
    </row>
  </sheetData>
  <mergeCells count="30">
    <mergeCell ref="A107:L107"/>
    <mergeCell ref="M107:N107"/>
    <mergeCell ref="A103:L103"/>
    <mergeCell ref="M103:N103"/>
    <mergeCell ref="A105:L105"/>
    <mergeCell ref="M105:N105"/>
    <mergeCell ref="A106:L106"/>
    <mergeCell ref="M106:N106"/>
    <mergeCell ref="A98:L98"/>
    <mergeCell ref="M98:N98"/>
    <mergeCell ref="A101:L101"/>
    <mergeCell ref="M101:N101"/>
    <mergeCell ref="A102:L102"/>
    <mergeCell ref="M102:N102"/>
    <mergeCell ref="A108:N108"/>
    <mergeCell ref="A96:L96"/>
    <mergeCell ref="A100:L100"/>
    <mergeCell ref="M100:N100"/>
    <mergeCell ref="A4:A6"/>
    <mergeCell ref="B4:B6"/>
    <mergeCell ref="C4:C6"/>
    <mergeCell ref="D4:D6"/>
    <mergeCell ref="E4:K4"/>
    <mergeCell ref="E5:F5"/>
    <mergeCell ref="G5:H5"/>
    <mergeCell ref="I5:J5"/>
    <mergeCell ref="K5:L5"/>
    <mergeCell ref="A95:L95"/>
    <mergeCell ref="A97:L97"/>
    <mergeCell ref="M97:N97"/>
  </mergeCells>
  <hyperlinks>
    <hyperlink ref="L1"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oddHeader>&amp;COFFICIAL-SENSITIVE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W61"/>
  <sheetViews>
    <sheetView workbookViewId="0"/>
  </sheetViews>
  <sheetFormatPr defaultColWidth="9.109375" defaultRowHeight="13.2" x14ac:dyDescent="0.25"/>
  <cols>
    <col min="1" max="1" width="24.109375" style="52" customWidth="1"/>
    <col min="2" max="2" width="12.88671875" style="52" customWidth="1"/>
    <col min="3" max="3" width="14.44140625" style="56" customWidth="1"/>
    <col min="4" max="5" width="11.44140625" style="52" customWidth="1"/>
    <col min="6" max="6" width="13.5546875" style="52" customWidth="1"/>
    <col min="7" max="7" width="14.109375" style="52" customWidth="1"/>
    <col min="8" max="8" width="1.6640625" style="52" customWidth="1"/>
    <col min="9" max="9" width="1.6640625" style="58" customWidth="1"/>
    <col min="10" max="11" width="11.44140625" style="52" customWidth="1"/>
    <col min="12" max="12" width="14.109375" style="52" customWidth="1"/>
    <col min="13" max="13" width="13.5546875" style="52" customWidth="1"/>
    <col min="14" max="14" width="1.6640625" style="58" customWidth="1"/>
    <col min="15" max="15" width="1.6640625" style="52" customWidth="1"/>
    <col min="16" max="18" width="8.6640625" style="52" bestFit="1" customWidth="1"/>
    <col min="19" max="19" width="15.109375" style="52" customWidth="1"/>
    <col min="20" max="25" width="4.6640625" style="52" customWidth="1"/>
    <col min="26" max="16384" width="9.109375" style="52"/>
  </cols>
  <sheetData>
    <row r="1" spans="1:23" ht="18.75" customHeight="1" x14ac:dyDescent="0.25">
      <c r="A1" s="49" t="s">
        <v>72</v>
      </c>
      <c r="B1" s="49"/>
      <c r="C1" s="49"/>
      <c r="D1" s="50"/>
      <c r="E1" s="50"/>
      <c r="F1" s="50"/>
      <c r="G1" s="50"/>
      <c r="H1" s="50"/>
      <c r="I1" s="50"/>
      <c r="J1" s="51"/>
      <c r="K1" s="51"/>
      <c r="L1" s="51"/>
      <c r="M1" s="100"/>
      <c r="N1" s="84"/>
      <c r="O1" s="51"/>
    </row>
    <row r="2" spans="1:23" x14ac:dyDescent="0.25">
      <c r="A2" s="53"/>
      <c r="B2" s="53"/>
      <c r="C2" s="54"/>
      <c r="D2" s="51"/>
      <c r="E2" s="51"/>
      <c r="F2" s="51"/>
      <c r="G2" s="51"/>
      <c r="H2" s="55"/>
      <c r="I2" s="51"/>
      <c r="J2" s="51"/>
      <c r="K2" s="51"/>
      <c r="L2" s="51"/>
      <c r="M2" s="100"/>
      <c r="N2" s="84"/>
      <c r="O2" s="51"/>
      <c r="R2" s="98"/>
    </row>
    <row r="3" spans="1:23" ht="15.6" x14ac:dyDescent="0.25">
      <c r="A3" s="56" t="s">
        <v>20</v>
      </c>
      <c r="H3" s="57"/>
      <c r="O3" s="58"/>
    </row>
    <row r="4" spans="1:23" ht="12.75" customHeight="1" x14ac:dyDescent="0.25">
      <c r="A4" s="59"/>
      <c r="B4" s="59"/>
      <c r="C4" s="583" t="s">
        <v>69</v>
      </c>
      <c r="D4" s="593" t="s">
        <v>22</v>
      </c>
      <c r="E4" s="593"/>
      <c r="F4" s="593"/>
      <c r="G4" s="593"/>
      <c r="H4" s="60"/>
      <c r="I4" s="61"/>
      <c r="J4" s="593" t="s">
        <v>61</v>
      </c>
      <c r="K4" s="593"/>
      <c r="L4" s="593"/>
      <c r="M4" s="593"/>
      <c r="N4" s="60"/>
      <c r="O4" s="83"/>
    </row>
    <row r="5" spans="1:23" ht="28.5" customHeight="1" x14ac:dyDescent="0.25">
      <c r="A5" s="62" t="s">
        <v>33</v>
      </c>
      <c r="B5" s="62" t="s">
        <v>41</v>
      </c>
      <c r="C5" s="596"/>
      <c r="D5" s="125" t="s">
        <v>52</v>
      </c>
      <c r="E5" s="126" t="s">
        <v>53</v>
      </c>
      <c r="F5" s="126" t="s">
        <v>54</v>
      </c>
      <c r="G5" s="126" t="s">
        <v>55</v>
      </c>
      <c r="H5" s="85"/>
      <c r="I5" s="127"/>
      <c r="J5" s="125" t="s">
        <v>52</v>
      </c>
      <c r="K5" s="126" t="s">
        <v>53</v>
      </c>
      <c r="L5" s="126" t="s">
        <v>54</v>
      </c>
      <c r="M5" s="126" t="s">
        <v>55</v>
      </c>
      <c r="N5" s="85"/>
      <c r="O5" s="65"/>
    </row>
    <row r="6" spans="1:23" ht="15.75" customHeight="1" x14ac:dyDescent="0.25">
      <c r="A6" s="63"/>
      <c r="B6" s="63"/>
      <c r="C6" s="64"/>
      <c r="D6" s="128"/>
      <c r="E6" s="65"/>
      <c r="F6" s="65"/>
      <c r="G6" s="65"/>
      <c r="H6" s="65"/>
      <c r="I6" s="129"/>
      <c r="J6" s="128"/>
      <c r="K6" s="65"/>
      <c r="L6" s="65"/>
      <c r="M6" s="65"/>
      <c r="N6" s="65"/>
      <c r="O6" s="65"/>
    </row>
    <row r="7" spans="1:23" ht="15.75" customHeight="1" x14ac:dyDescent="0.25">
      <c r="A7" s="4" t="s">
        <v>64</v>
      </c>
      <c r="B7" s="137" t="s">
        <v>56</v>
      </c>
      <c r="C7" s="181">
        <f>D7+E7+F7+G7</f>
        <v>5149</v>
      </c>
      <c r="D7" s="181">
        <v>2653</v>
      </c>
      <c r="E7" s="181">
        <v>2415</v>
      </c>
      <c r="F7" s="181">
        <v>66</v>
      </c>
      <c r="G7" s="181">
        <v>15</v>
      </c>
      <c r="H7" s="339"/>
      <c r="I7" s="138"/>
      <c r="J7" s="333">
        <f t="shared" ref="J7:M22" si="0">D7/$C7*100</f>
        <v>51.524567877257724</v>
      </c>
      <c r="K7" s="333">
        <f t="shared" si="0"/>
        <v>46.902311128374443</v>
      </c>
      <c r="L7" s="333">
        <f t="shared" si="0"/>
        <v>1.2818022917071277</v>
      </c>
      <c r="M7" s="333">
        <f t="shared" si="0"/>
        <v>0.2913187026607108</v>
      </c>
      <c r="N7" s="65"/>
      <c r="O7" s="65"/>
    </row>
    <row r="8" spans="1:23" s="56" customFormat="1" ht="12.75" customHeight="1" x14ac:dyDescent="0.25">
      <c r="B8" s="66">
        <v>2014</v>
      </c>
      <c r="C8" s="181">
        <f t="shared" ref="C8:C46" si="1">D8+E8+F8+G8</f>
        <v>2391</v>
      </c>
      <c r="D8" s="181">
        <f>D18+D28+D38</f>
        <v>1394</v>
      </c>
      <c r="E8" s="181">
        <f t="shared" ref="E8:G8" si="2">E18+E28+E38</f>
        <v>879</v>
      </c>
      <c r="F8" s="181">
        <f t="shared" si="2"/>
        <v>118</v>
      </c>
      <c r="G8" s="338">
        <f t="shared" si="2"/>
        <v>0</v>
      </c>
      <c r="H8" s="339"/>
      <c r="I8" s="68"/>
      <c r="J8" s="333">
        <f t="shared" si="0"/>
        <v>58.301965704726058</v>
      </c>
      <c r="K8" s="333">
        <f t="shared" si="0"/>
        <v>36.762860727728985</v>
      </c>
      <c r="L8" s="333">
        <f t="shared" si="0"/>
        <v>4.9351735675449602</v>
      </c>
      <c r="M8" s="333">
        <f t="shared" si="0"/>
        <v>0</v>
      </c>
      <c r="N8" s="67"/>
      <c r="O8" s="67"/>
      <c r="P8" s="119"/>
      <c r="Q8" s="119"/>
      <c r="R8" s="119"/>
      <c r="S8" s="119"/>
      <c r="T8" s="119"/>
      <c r="U8" s="119"/>
      <c r="V8" s="119"/>
      <c r="W8" s="119"/>
    </row>
    <row r="9" spans="1:23" ht="12.75" customHeight="1" x14ac:dyDescent="0.25">
      <c r="A9" s="3"/>
      <c r="B9" s="69" t="s">
        <v>7</v>
      </c>
      <c r="C9" s="327">
        <f t="shared" si="1"/>
        <v>714</v>
      </c>
      <c r="D9" s="327">
        <f t="shared" ref="D9:G12" si="3">D19+D29+D39</f>
        <v>416</v>
      </c>
      <c r="E9" s="327">
        <f t="shared" si="3"/>
        <v>278</v>
      </c>
      <c r="F9" s="327">
        <f t="shared" si="3"/>
        <v>20</v>
      </c>
      <c r="G9" s="340">
        <f t="shared" si="3"/>
        <v>0</v>
      </c>
      <c r="H9" s="341"/>
      <c r="I9" s="86"/>
      <c r="J9" s="330">
        <f t="shared" si="0"/>
        <v>58.263305322128858</v>
      </c>
      <c r="K9" s="330">
        <f t="shared" si="0"/>
        <v>38.935574229691881</v>
      </c>
      <c r="L9" s="330">
        <f t="shared" si="0"/>
        <v>2.801120448179272</v>
      </c>
      <c r="M9" s="330">
        <f t="shared" si="0"/>
        <v>0</v>
      </c>
      <c r="N9" s="65"/>
      <c r="O9" s="65"/>
      <c r="P9" s="119"/>
      <c r="Q9" s="119"/>
      <c r="R9" s="156">
        <v>1182</v>
      </c>
    </row>
    <row r="10" spans="1:23" ht="12.75" customHeight="1" x14ac:dyDescent="0.25">
      <c r="A10" s="3"/>
      <c r="B10" s="69" t="s">
        <v>4</v>
      </c>
      <c r="C10" s="327">
        <f t="shared" si="1"/>
        <v>600</v>
      </c>
      <c r="D10" s="327">
        <f t="shared" si="3"/>
        <v>337</v>
      </c>
      <c r="E10" s="327">
        <f t="shared" si="3"/>
        <v>238</v>
      </c>
      <c r="F10" s="327">
        <f t="shared" si="3"/>
        <v>25</v>
      </c>
      <c r="G10" s="340">
        <f t="shared" si="3"/>
        <v>0</v>
      </c>
      <c r="H10" s="341"/>
      <c r="I10" s="86"/>
      <c r="J10" s="330">
        <f t="shared" si="0"/>
        <v>56.166666666666664</v>
      </c>
      <c r="K10" s="330">
        <f t="shared" si="0"/>
        <v>39.666666666666664</v>
      </c>
      <c r="L10" s="330">
        <f t="shared" si="0"/>
        <v>4.1666666666666661</v>
      </c>
      <c r="M10" s="330">
        <f t="shared" si="0"/>
        <v>0</v>
      </c>
      <c r="N10" s="65"/>
      <c r="O10" s="65"/>
      <c r="P10" s="119"/>
      <c r="Q10" s="119"/>
      <c r="R10" s="119"/>
    </row>
    <row r="11" spans="1:23" ht="12.75" customHeight="1" x14ac:dyDescent="0.25">
      <c r="A11" s="3"/>
      <c r="B11" s="69" t="s">
        <v>5</v>
      </c>
      <c r="C11" s="327">
        <f t="shared" si="1"/>
        <v>580</v>
      </c>
      <c r="D11" s="327">
        <f t="shared" si="3"/>
        <v>328</v>
      </c>
      <c r="E11" s="327">
        <f t="shared" si="3"/>
        <v>195</v>
      </c>
      <c r="F11" s="327">
        <f t="shared" si="3"/>
        <v>57</v>
      </c>
      <c r="G11" s="340">
        <f t="shared" si="3"/>
        <v>0</v>
      </c>
      <c r="H11" s="341"/>
      <c r="I11" s="86"/>
      <c r="J11" s="330">
        <f t="shared" si="0"/>
        <v>56.551724137931039</v>
      </c>
      <c r="K11" s="330">
        <f t="shared" si="0"/>
        <v>33.620689655172413</v>
      </c>
      <c r="L11" s="330">
        <f t="shared" si="0"/>
        <v>9.8275862068965516</v>
      </c>
      <c r="M11" s="330">
        <f t="shared" si="0"/>
        <v>0</v>
      </c>
      <c r="N11" s="65"/>
      <c r="O11" s="65"/>
      <c r="P11" s="119"/>
      <c r="Q11" s="119"/>
      <c r="R11" s="119"/>
    </row>
    <row r="12" spans="1:23" ht="12.75" customHeight="1" x14ac:dyDescent="0.25">
      <c r="A12" s="3"/>
      <c r="B12" s="69" t="s">
        <v>6</v>
      </c>
      <c r="C12" s="327">
        <f t="shared" si="1"/>
        <v>497</v>
      </c>
      <c r="D12" s="327">
        <f t="shared" si="3"/>
        <v>313</v>
      </c>
      <c r="E12" s="327">
        <f t="shared" si="3"/>
        <v>168</v>
      </c>
      <c r="F12" s="327">
        <f t="shared" si="3"/>
        <v>16</v>
      </c>
      <c r="G12" s="327">
        <f t="shared" si="3"/>
        <v>0</v>
      </c>
      <c r="H12" s="341"/>
      <c r="I12" s="86"/>
      <c r="J12" s="330">
        <f t="shared" si="0"/>
        <v>62.977867203219319</v>
      </c>
      <c r="K12" s="330">
        <f t="shared" si="0"/>
        <v>33.802816901408448</v>
      </c>
      <c r="L12" s="330">
        <f t="shared" si="0"/>
        <v>3.2193158953722336</v>
      </c>
      <c r="M12" s="330">
        <f t="shared" si="0"/>
        <v>0</v>
      </c>
      <c r="N12" s="65"/>
      <c r="O12" s="65"/>
      <c r="P12" s="119"/>
      <c r="Q12" s="119"/>
      <c r="R12" s="119"/>
    </row>
    <row r="13" spans="1:23" ht="12.75" customHeight="1" x14ac:dyDescent="0.25">
      <c r="A13" s="3"/>
      <c r="B13" s="69"/>
      <c r="C13" s="327"/>
      <c r="D13" s="327"/>
      <c r="E13" s="327"/>
      <c r="F13" s="327"/>
      <c r="G13" s="340"/>
      <c r="H13" s="341"/>
      <c r="I13" s="86"/>
      <c r="J13" s="330"/>
      <c r="K13" s="330"/>
      <c r="L13" s="330"/>
      <c r="M13" s="330"/>
      <c r="N13" s="65"/>
      <c r="O13" s="65"/>
      <c r="P13" s="119"/>
      <c r="Q13" s="119"/>
      <c r="R13" s="119"/>
    </row>
    <row r="14" spans="1:23" s="56" customFormat="1" ht="12.75" customHeight="1" x14ac:dyDescent="0.25">
      <c r="A14" s="4"/>
      <c r="B14" s="66">
        <v>2015</v>
      </c>
      <c r="C14" s="181">
        <f t="shared" si="1"/>
        <v>950</v>
      </c>
      <c r="D14" s="181">
        <f t="shared" ref="D14:G16" si="4">D24+D34+D44</f>
        <v>517</v>
      </c>
      <c r="E14" s="181">
        <f t="shared" si="4"/>
        <v>378</v>
      </c>
      <c r="F14" s="181">
        <f t="shared" si="4"/>
        <v>55</v>
      </c>
      <c r="G14" s="338">
        <f t="shared" si="4"/>
        <v>0</v>
      </c>
      <c r="H14" s="339"/>
      <c r="I14" s="68"/>
      <c r="J14" s="333">
        <f t="shared" si="0"/>
        <v>54.421052631578945</v>
      </c>
      <c r="K14" s="333">
        <f t="shared" si="0"/>
        <v>39.789473684210527</v>
      </c>
      <c r="L14" s="333">
        <f t="shared" si="0"/>
        <v>5.7894736842105265</v>
      </c>
      <c r="M14" s="333">
        <f t="shared" si="0"/>
        <v>0</v>
      </c>
      <c r="N14" s="67"/>
      <c r="O14" s="67"/>
      <c r="P14" s="119"/>
      <c r="Q14" s="119"/>
      <c r="R14" s="157">
        <f>C16/C15-1</f>
        <v>-0.33333333333333337</v>
      </c>
    </row>
    <row r="15" spans="1:23" s="56" customFormat="1" ht="12.75" customHeight="1" x14ac:dyDescent="0.25">
      <c r="A15" s="4"/>
      <c r="B15" s="69" t="s">
        <v>7</v>
      </c>
      <c r="C15" s="327">
        <f t="shared" si="1"/>
        <v>570</v>
      </c>
      <c r="D15" s="327">
        <f t="shared" si="4"/>
        <v>288</v>
      </c>
      <c r="E15" s="327">
        <f t="shared" si="4"/>
        <v>247</v>
      </c>
      <c r="F15" s="327">
        <f t="shared" si="4"/>
        <v>35</v>
      </c>
      <c r="G15" s="340">
        <f t="shared" si="4"/>
        <v>0</v>
      </c>
      <c r="H15" s="341"/>
      <c r="I15" s="86"/>
      <c r="J15" s="330">
        <f t="shared" si="0"/>
        <v>50.526315789473685</v>
      </c>
      <c r="K15" s="330">
        <f t="shared" si="0"/>
        <v>43.333333333333336</v>
      </c>
      <c r="L15" s="330">
        <f t="shared" si="0"/>
        <v>6.140350877192982</v>
      </c>
      <c r="M15" s="330">
        <f t="shared" si="0"/>
        <v>0</v>
      </c>
      <c r="N15" s="67"/>
      <c r="O15" s="67"/>
      <c r="P15" s="119"/>
      <c r="Q15" s="119"/>
      <c r="R15" s="119"/>
    </row>
    <row r="16" spans="1:23" ht="12.75" customHeight="1" x14ac:dyDescent="0.25">
      <c r="A16" s="16"/>
      <c r="B16" s="149" t="s">
        <v>4</v>
      </c>
      <c r="C16" s="331">
        <f t="shared" si="1"/>
        <v>380</v>
      </c>
      <c r="D16" s="331">
        <f t="shared" si="4"/>
        <v>229</v>
      </c>
      <c r="E16" s="331">
        <f t="shared" si="4"/>
        <v>131</v>
      </c>
      <c r="F16" s="331">
        <f t="shared" si="4"/>
        <v>20</v>
      </c>
      <c r="G16" s="342">
        <f t="shared" si="4"/>
        <v>0</v>
      </c>
      <c r="H16" s="343"/>
      <c r="I16" s="127"/>
      <c r="J16" s="332">
        <f>D16/$C16*100</f>
        <v>60.263157894736842</v>
      </c>
      <c r="K16" s="332">
        <f t="shared" si="0"/>
        <v>34.473684210526315</v>
      </c>
      <c r="L16" s="332">
        <f t="shared" si="0"/>
        <v>5.2631578947368416</v>
      </c>
      <c r="M16" s="332">
        <f t="shared" si="0"/>
        <v>0</v>
      </c>
      <c r="N16" s="65"/>
      <c r="O16" s="65"/>
      <c r="P16" s="119"/>
      <c r="Q16" s="119"/>
      <c r="R16" s="119"/>
      <c r="S16" s="349" t="e">
        <f>C16+#REF!</f>
        <v>#REF!</v>
      </c>
    </row>
    <row r="17" spans="1:19" ht="12.75" customHeight="1" x14ac:dyDescent="0.25">
      <c r="A17" s="3"/>
      <c r="B17" s="69"/>
      <c r="C17" s="327"/>
      <c r="D17" s="182"/>
      <c r="E17" s="182"/>
      <c r="F17" s="182"/>
      <c r="G17" s="344"/>
      <c r="H17" s="341"/>
      <c r="I17" s="86"/>
      <c r="J17" s="330"/>
      <c r="K17" s="330"/>
      <c r="L17" s="330"/>
      <c r="M17" s="330"/>
      <c r="N17" s="65"/>
      <c r="O17" s="65"/>
      <c r="P17" s="119"/>
      <c r="Q17" s="157">
        <f>D16/D15-1</f>
        <v>-0.20486111111111116</v>
      </c>
      <c r="R17" s="119"/>
      <c r="S17" s="350" t="e">
        <f>C16/S16</f>
        <v>#REF!</v>
      </c>
    </row>
    <row r="18" spans="1:19" s="56" customFormat="1" ht="12.75" customHeight="1" x14ac:dyDescent="0.25">
      <c r="A18" s="4" t="s">
        <v>65</v>
      </c>
      <c r="B18" s="66">
        <v>2014</v>
      </c>
      <c r="C18" s="181">
        <f t="shared" si="1"/>
        <v>1800</v>
      </c>
      <c r="D18" s="184">
        <f>D19+D20+D21+D22</f>
        <v>1280</v>
      </c>
      <c r="E18" s="184">
        <f t="shared" ref="E18:G18" si="5">E19+E20+E21+E22</f>
        <v>435</v>
      </c>
      <c r="F18" s="184">
        <f t="shared" si="5"/>
        <v>85</v>
      </c>
      <c r="G18" s="345">
        <f t="shared" si="5"/>
        <v>0</v>
      </c>
      <c r="H18" s="339"/>
      <c r="I18" s="68"/>
      <c r="J18" s="333">
        <f t="shared" ref="J18:M46" si="6">D18/$C18*100</f>
        <v>71.111111111111114</v>
      </c>
      <c r="K18" s="333">
        <f t="shared" si="0"/>
        <v>24.166666666666668</v>
      </c>
      <c r="L18" s="333">
        <f t="shared" si="0"/>
        <v>4.7222222222222223</v>
      </c>
      <c r="M18" s="333">
        <f t="shared" si="0"/>
        <v>0</v>
      </c>
      <c r="N18" s="67"/>
      <c r="O18" s="67"/>
      <c r="P18" s="119"/>
      <c r="Q18" s="119"/>
      <c r="R18" s="119"/>
    </row>
    <row r="19" spans="1:19" ht="12.75" customHeight="1" x14ac:dyDescent="0.25">
      <c r="A19" s="99"/>
      <c r="B19" s="69" t="s">
        <v>7</v>
      </c>
      <c r="C19" s="327">
        <f t="shared" si="1"/>
        <v>538</v>
      </c>
      <c r="D19" s="183">
        <f>'data for T3'!F14</f>
        <v>373</v>
      </c>
      <c r="E19" s="183">
        <f>'data for T3'!G14</f>
        <v>149</v>
      </c>
      <c r="F19" s="183">
        <f>'data for T3'!H14</f>
        <v>16</v>
      </c>
      <c r="G19" s="344">
        <f>'data for T3'!I14</f>
        <v>0</v>
      </c>
      <c r="H19" s="341"/>
      <c r="I19" s="86"/>
      <c r="J19" s="330">
        <f t="shared" si="6"/>
        <v>69.330855018587357</v>
      </c>
      <c r="K19" s="330">
        <f t="shared" si="0"/>
        <v>27.695167286245354</v>
      </c>
      <c r="L19" s="330">
        <f t="shared" si="0"/>
        <v>2.9739776951672861</v>
      </c>
      <c r="M19" s="330">
        <f t="shared" si="0"/>
        <v>0</v>
      </c>
      <c r="N19" s="65"/>
      <c r="O19" s="65"/>
      <c r="P19" s="119"/>
      <c r="Q19" s="157">
        <f>E16/E15-1</f>
        <v>-0.46963562753036436</v>
      </c>
      <c r="R19" s="119"/>
      <c r="S19" s="349" t="e">
        <f>C15+#REF!</f>
        <v>#REF!</v>
      </c>
    </row>
    <row r="20" spans="1:19" ht="12.75" customHeight="1" x14ac:dyDescent="0.25">
      <c r="A20" s="3"/>
      <c r="B20" s="69" t="s">
        <v>4</v>
      </c>
      <c r="C20" s="327">
        <f t="shared" si="1"/>
        <v>438</v>
      </c>
      <c r="D20" s="183">
        <f>'data for T3'!F15</f>
        <v>306</v>
      </c>
      <c r="E20" s="183">
        <f>'data for T3'!G15</f>
        <v>112</v>
      </c>
      <c r="F20" s="183">
        <f>'data for T3'!H15</f>
        <v>20</v>
      </c>
      <c r="G20" s="344">
        <f>'data for T3'!I15</f>
        <v>0</v>
      </c>
      <c r="H20" s="341"/>
      <c r="I20" s="86"/>
      <c r="J20" s="330">
        <f t="shared" si="6"/>
        <v>69.863013698630141</v>
      </c>
      <c r="K20" s="330">
        <f t="shared" si="0"/>
        <v>25.570776255707763</v>
      </c>
      <c r="L20" s="330">
        <f t="shared" si="0"/>
        <v>4.5662100456620998</v>
      </c>
      <c r="M20" s="330">
        <f t="shared" si="0"/>
        <v>0</v>
      </c>
      <c r="N20" s="65"/>
      <c r="O20" s="65"/>
      <c r="P20" s="119"/>
      <c r="Q20" s="119"/>
      <c r="R20" s="119"/>
      <c r="S20" s="351" t="e">
        <f>C15/S19</f>
        <v>#REF!</v>
      </c>
    </row>
    <row r="21" spans="1:19" ht="12.75" customHeight="1" x14ac:dyDescent="0.25">
      <c r="A21" s="3"/>
      <c r="B21" s="69" t="s">
        <v>5</v>
      </c>
      <c r="C21" s="327">
        <f t="shared" si="1"/>
        <v>438</v>
      </c>
      <c r="D21" s="183">
        <f>'data for T3'!F16</f>
        <v>309</v>
      </c>
      <c r="E21" s="183">
        <f>'data for T3'!G16</f>
        <v>92</v>
      </c>
      <c r="F21" s="183">
        <f>'data for T3'!H16</f>
        <v>37</v>
      </c>
      <c r="G21" s="344">
        <f>'data for T3'!I16</f>
        <v>0</v>
      </c>
      <c r="H21" s="341"/>
      <c r="I21" s="86"/>
      <c r="J21" s="330">
        <f t="shared" si="6"/>
        <v>70.547945205479451</v>
      </c>
      <c r="K21" s="330">
        <f t="shared" si="0"/>
        <v>21.00456621004566</v>
      </c>
      <c r="L21" s="330">
        <f t="shared" si="0"/>
        <v>8.4474885844748862</v>
      </c>
      <c r="M21" s="330">
        <f t="shared" si="0"/>
        <v>0</v>
      </c>
      <c r="N21" s="65"/>
      <c r="O21" s="65"/>
      <c r="P21" s="119"/>
      <c r="Q21" s="157">
        <f>F16/F15-1</f>
        <v>-0.4285714285714286</v>
      </c>
      <c r="R21" s="119"/>
    </row>
    <row r="22" spans="1:19" ht="12.75" customHeight="1" x14ac:dyDescent="0.25">
      <c r="A22" s="3"/>
      <c r="B22" s="69" t="s">
        <v>6</v>
      </c>
      <c r="C22" s="327">
        <f t="shared" si="1"/>
        <v>386</v>
      </c>
      <c r="D22" s="183">
        <f>'data for T3'!F17</f>
        <v>292</v>
      </c>
      <c r="E22" s="183">
        <f>'data for T3'!G17</f>
        <v>82</v>
      </c>
      <c r="F22" s="183">
        <f>'data for T3'!H17</f>
        <v>12</v>
      </c>
      <c r="G22" s="344">
        <f>'data for T3'!I17</f>
        <v>0</v>
      </c>
      <c r="H22" s="341"/>
      <c r="I22" s="86"/>
      <c r="J22" s="330">
        <f t="shared" si="6"/>
        <v>75.647668393782382</v>
      </c>
      <c r="K22" s="330">
        <f t="shared" si="0"/>
        <v>21.243523316062177</v>
      </c>
      <c r="L22" s="330">
        <f t="shared" si="0"/>
        <v>3.1088082901554404</v>
      </c>
      <c r="M22" s="330">
        <f t="shared" si="0"/>
        <v>0</v>
      </c>
      <c r="N22" s="65"/>
      <c r="O22" s="65"/>
      <c r="P22" s="119"/>
      <c r="Q22" s="119"/>
      <c r="R22" s="158">
        <f>R27/C15-1</f>
        <v>-0.33333333333333337</v>
      </c>
    </row>
    <row r="23" spans="1:19" ht="12.75" customHeight="1" x14ac:dyDescent="0.25">
      <c r="A23" s="3"/>
      <c r="B23" s="69"/>
      <c r="C23" s="327"/>
      <c r="D23" s="183"/>
      <c r="E23" s="183"/>
      <c r="F23" s="183"/>
      <c r="G23" s="344"/>
      <c r="H23" s="341"/>
      <c r="I23" s="86"/>
      <c r="J23" s="330"/>
      <c r="K23" s="330"/>
      <c r="L23" s="330"/>
      <c r="M23" s="330"/>
      <c r="N23" s="65"/>
      <c r="O23" s="65"/>
      <c r="P23" s="119"/>
      <c r="Q23" s="119"/>
      <c r="R23" s="119"/>
    </row>
    <row r="24" spans="1:19" s="56" customFormat="1" ht="12.75" customHeight="1" x14ac:dyDescent="0.25">
      <c r="A24" s="4"/>
      <c r="B24" s="66">
        <v>2015</v>
      </c>
      <c r="C24" s="181">
        <f t="shared" si="1"/>
        <v>666</v>
      </c>
      <c r="D24" s="184">
        <f>D25+D26</f>
        <v>473</v>
      </c>
      <c r="E24" s="184">
        <f t="shared" ref="E24:G24" si="7">E25+E26</f>
        <v>162</v>
      </c>
      <c r="F24" s="184">
        <f t="shared" si="7"/>
        <v>31</v>
      </c>
      <c r="G24" s="345">
        <f t="shared" si="7"/>
        <v>0</v>
      </c>
      <c r="H24" s="339"/>
      <c r="I24" s="68"/>
      <c r="J24" s="333">
        <f t="shared" si="6"/>
        <v>71.021021021021028</v>
      </c>
      <c r="K24" s="333">
        <f t="shared" si="6"/>
        <v>24.324324324324326</v>
      </c>
      <c r="L24" s="333">
        <f t="shared" si="6"/>
        <v>4.6546546546546548</v>
      </c>
      <c r="M24" s="333">
        <f t="shared" si="6"/>
        <v>0</v>
      </c>
      <c r="N24" s="67"/>
      <c r="O24" s="67"/>
      <c r="P24" s="119"/>
      <c r="Q24" s="119"/>
      <c r="R24" s="119"/>
    </row>
    <row r="25" spans="1:19" s="56" customFormat="1" ht="12.75" customHeight="1" x14ac:dyDescent="0.25">
      <c r="A25" s="4"/>
      <c r="B25" s="69" t="s">
        <v>7</v>
      </c>
      <c r="C25" s="327">
        <f t="shared" si="1"/>
        <v>386</v>
      </c>
      <c r="D25" s="183">
        <f>'data for T3'!F20</f>
        <v>261</v>
      </c>
      <c r="E25" s="183">
        <f>'data for T3'!G20</f>
        <v>107</v>
      </c>
      <c r="F25" s="183">
        <f>'data for T3'!H20</f>
        <v>18</v>
      </c>
      <c r="G25" s="344">
        <f>'data for T3'!I20</f>
        <v>0</v>
      </c>
      <c r="H25" s="341"/>
      <c r="I25" s="86"/>
      <c r="J25" s="330">
        <f t="shared" si="6"/>
        <v>67.616580310880821</v>
      </c>
      <c r="K25" s="330">
        <f t="shared" si="6"/>
        <v>27.720207253886009</v>
      </c>
      <c r="L25" s="330">
        <f t="shared" si="6"/>
        <v>4.6632124352331603</v>
      </c>
      <c r="M25" s="330">
        <f t="shared" si="6"/>
        <v>0</v>
      </c>
      <c r="N25" s="67"/>
      <c r="O25" s="67"/>
      <c r="P25" s="119"/>
      <c r="Q25" s="119"/>
      <c r="R25" s="119"/>
      <c r="S25" s="157">
        <f>C26/C16</f>
        <v>0.73684210526315785</v>
      </c>
    </row>
    <row r="26" spans="1:19" ht="12.75" customHeight="1" x14ac:dyDescent="0.25">
      <c r="A26" s="16"/>
      <c r="B26" s="149" t="s">
        <v>4</v>
      </c>
      <c r="C26" s="331">
        <f t="shared" si="1"/>
        <v>280</v>
      </c>
      <c r="D26" s="328">
        <f>'data for T3'!F21</f>
        <v>212</v>
      </c>
      <c r="E26" s="328">
        <f>'data for T3'!G21</f>
        <v>55</v>
      </c>
      <c r="F26" s="328">
        <f>'data for T3'!H21</f>
        <v>13</v>
      </c>
      <c r="G26" s="346">
        <f>'data for T3'!I21</f>
        <v>0</v>
      </c>
      <c r="H26" s="343"/>
      <c r="I26" s="127"/>
      <c r="J26" s="332">
        <f t="shared" si="6"/>
        <v>75.714285714285708</v>
      </c>
      <c r="K26" s="332">
        <f t="shared" si="6"/>
        <v>19.642857142857142</v>
      </c>
      <c r="L26" s="332">
        <f t="shared" si="6"/>
        <v>4.6428571428571432</v>
      </c>
      <c r="M26" s="332">
        <f t="shared" si="6"/>
        <v>0</v>
      </c>
      <c r="N26" s="65"/>
      <c r="O26" s="65"/>
      <c r="P26" s="119"/>
      <c r="Q26" s="157"/>
      <c r="R26" s="119"/>
    </row>
    <row r="27" spans="1:19" ht="12.75" customHeight="1" x14ac:dyDescent="0.25">
      <c r="A27" s="3"/>
      <c r="B27" s="69"/>
      <c r="C27" s="327"/>
      <c r="D27" s="183"/>
      <c r="E27" s="183"/>
      <c r="F27" s="183"/>
      <c r="G27" s="344"/>
      <c r="H27" s="341"/>
      <c r="I27" s="86"/>
      <c r="J27" s="330"/>
      <c r="K27" s="330"/>
      <c r="L27" s="330"/>
      <c r="M27" s="330"/>
      <c r="N27" s="65"/>
      <c r="O27" s="65"/>
      <c r="P27" s="119"/>
      <c r="Q27" s="119"/>
      <c r="R27" s="156">
        <v>380</v>
      </c>
      <c r="S27" s="52">
        <v>570</v>
      </c>
    </row>
    <row r="28" spans="1:19" s="56" customFormat="1" ht="12.75" customHeight="1" x14ac:dyDescent="0.25">
      <c r="A28" s="38" t="s">
        <v>58</v>
      </c>
      <c r="B28" s="70">
        <v>2014</v>
      </c>
      <c r="C28" s="181">
        <f t="shared" si="1"/>
        <v>578</v>
      </c>
      <c r="D28" s="184">
        <f>D29+D30+D31+D32</f>
        <v>106</v>
      </c>
      <c r="E28" s="184">
        <f t="shared" ref="E28:G28" si="8">E29+E30+E31+E32</f>
        <v>442</v>
      </c>
      <c r="F28" s="184">
        <f t="shared" si="8"/>
        <v>30</v>
      </c>
      <c r="G28" s="345">
        <f t="shared" si="8"/>
        <v>0</v>
      </c>
      <c r="H28" s="345"/>
      <c r="I28" s="68"/>
      <c r="J28" s="333">
        <f t="shared" si="6"/>
        <v>18.339100346020761</v>
      </c>
      <c r="K28" s="333">
        <f t="shared" si="6"/>
        <v>76.470588235294116</v>
      </c>
      <c r="L28" s="333">
        <f t="shared" si="6"/>
        <v>5.1903114186851207</v>
      </c>
      <c r="M28" s="333">
        <f t="shared" si="6"/>
        <v>0</v>
      </c>
      <c r="N28" s="71"/>
      <c r="O28" s="71"/>
      <c r="P28" s="119"/>
      <c r="Q28" s="119"/>
      <c r="R28" s="119"/>
    </row>
    <row r="29" spans="1:19" ht="12.75" customHeight="1" x14ac:dyDescent="0.25">
      <c r="A29" s="87"/>
      <c r="B29" s="72" t="s">
        <v>7</v>
      </c>
      <c r="C29" s="327">
        <f t="shared" si="1"/>
        <v>172</v>
      </c>
      <c r="D29" s="183">
        <f>'data for T3'!F24</f>
        <v>40</v>
      </c>
      <c r="E29" s="183">
        <f>'data for T3'!G24</f>
        <v>129</v>
      </c>
      <c r="F29" s="183">
        <f>'data for T3'!H24</f>
        <v>3</v>
      </c>
      <c r="G29" s="344">
        <f>'data for T3'!I24</f>
        <v>0</v>
      </c>
      <c r="H29" s="344"/>
      <c r="I29" s="86"/>
      <c r="J29" s="330">
        <f t="shared" si="6"/>
        <v>23.255813953488371</v>
      </c>
      <c r="K29" s="330">
        <f t="shared" si="6"/>
        <v>75</v>
      </c>
      <c r="L29" s="330">
        <f t="shared" si="6"/>
        <v>1.7441860465116279</v>
      </c>
      <c r="M29" s="330">
        <f t="shared" si="6"/>
        <v>0</v>
      </c>
      <c r="N29" s="73"/>
      <c r="O29" s="73"/>
      <c r="P29" s="119"/>
      <c r="Q29" s="119"/>
      <c r="R29" s="157">
        <f>D26/C26</f>
        <v>0.75714285714285712</v>
      </c>
    </row>
    <row r="30" spans="1:19" ht="12.75" customHeight="1" x14ac:dyDescent="0.25">
      <c r="A30" s="87"/>
      <c r="B30" s="72" t="s">
        <v>4</v>
      </c>
      <c r="C30" s="327">
        <f t="shared" si="1"/>
        <v>158</v>
      </c>
      <c r="D30" s="183">
        <f>'data for T3'!F25</f>
        <v>28</v>
      </c>
      <c r="E30" s="183">
        <f>'data for T3'!G25</f>
        <v>126</v>
      </c>
      <c r="F30" s="183">
        <f>'data for T3'!H25</f>
        <v>4</v>
      </c>
      <c r="G30" s="344">
        <f>'data for T3'!I25</f>
        <v>0</v>
      </c>
      <c r="H30" s="344"/>
      <c r="I30" s="86"/>
      <c r="J30" s="330">
        <f t="shared" si="6"/>
        <v>17.721518987341771</v>
      </c>
      <c r="K30" s="330">
        <f t="shared" si="6"/>
        <v>79.74683544303798</v>
      </c>
      <c r="L30" s="330">
        <f t="shared" si="6"/>
        <v>2.5316455696202533</v>
      </c>
      <c r="M30" s="330">
        <f t="shared" si="6"/>
        <v>0</v>
      </c>
      <c r="N30" s="73"/>
      <c r="O30" s="73"/>
      <c r="P30" s="119"/>
      <c r="Q30" s="119"/>
      <c r="R30" s="119"/>
      <c r="S30" s="52">
        <v>29</v>
      </c>
    </row>
    <row r="31" spans="1:19" ht="12.75" customHeight="1" x14ac:dyDescent="0.25">
      <c r="A31" s="87"/>
      <c r="B31" s="72" t="s">
        <v>5</v>
      </c>
      <c r="C31" s="327">
        <f t="shared" si="1"/>
        <v>141</v>
      </c>
      <c r="D31" s="183">
        <f>'data for T3'!F26</f>
        <v>18</v>
      </c>
      <c r="E31" s="183">
        <f>'data for T3'!G26</f>
        <v>103</v>
      </c>
      <c r="F31" s="183">
        <f>'data for T3'!H26</f>
        <v>20</v>
      </c>
      <c r="G31" s="344">
        <f>'data for T3'!I26</f>
        <v>0</v>
      </c>
      <c r="H31" s="344"/>
      <c r="I31" s="86"/>
      <c r="J31" s="330">
        <f t="shared" si="6"/>
        <v>12.76595744680851</v>
      </c>
      <c r="K31" s="330">
        <f t="shared" si="6"/>
        <v>73.049645390070921</v>
      </c>
      <c r="L31" s="330">
        <f t="shared" si="6"/>
        <v>14.184397163120568</v>
      </c>
      <c r="M31" s="330">
        <f t="shared" si="6"/>
        <v>0</v>
      </c>
      <c r="N31" s="73"/>
      <c r="O31" s="73"/>
      <c r="P31" s="119"/>
      <c r="Q31" s="119"/>
      <c r="R31" s="119"/>
    </row>
    <row r="32" spans="1:19" ht="12.75" customHeight="1" x14ac:dyDescent="0.25">
      <c r="A32" s="87"/>
      <c r="B32" s="72" t="s">
        <v>6</v>
      </c>
      <c r="C32" s="327">
        <f t="shared" si="1"/>
        <v>107</v>
      </c>
      <c r="D32" s="183">
        <f>'data for T3'!F27</f>
        <v>20</v>
      </c>
      <c r="E32" s="183">
        <f>'data for T3'!G27</f>
        <v>84</v>
      </c>
      <c r="F32" s="183">
        <f>'data for T3'!H27</f>
        <v>3</v>
      </c>
      <c r="G32" s="344">
        <f>'data for T3'!I27</f>
        <v>0</v>
      </c>
      <c r="H32" s="344"/>
      <c r="I32" s="86"/>
      <c r="J32" s="330">
        <f t="shared" si="6"/>
        <v>18.691588785046729</v>
      </c>
      <c r="K32" s="330">
        <f t="shared" si="6"/>
        <v>78.504672897196258</v>
      </c>
      <c r="L32" s="330">
        <f t="shared" si="6"/>
        <v>2.8037383177570092</v>
      </c>
      <c r="M32" s="330">
        <f t="shared" si="6"/>
        <v>0</v>
      </c>
      <c r="N32" s="73"/>
      <c r="O32" s="73"/>
      <c r="P32" s="119"/>
      <c r="Q32" s="119"/>
      <c r="R32" s="119"/>
    </row>
    <row r="33" spans="1:19" ht="12.75" customHeight="1" x14ac:dyDescent="0.25">
      <c r="A33" s="87"/>
      <c r="B33" s="58"/>
      <c r="C33" s="327"/>
      <c r="D33" s="183"/>
      <c r="E33" s="183"/>
      <c r="F33" s="183"/>
      <c r="G33" s="344"/>
      <c r="H33" s="344"/>
      <c r="I33" s="86"/>
      <c r="J33" s="330"/>
      <c r="K33" s="330"/>
      <c r="L33" s="330"/>
      <c r="M33" s="330"/>
      <c r="N33" s="73"/>
      <c r="O33" s="73"/>
      <c r="P33" s="119"/>
      <c r="Q33" s="119"/>
      <c r="R33" s="119"/>
    </row>
    <row r="34" spans="1:19" s="56" customFormat="1" ht="12.75" customHeight="1" x14ac:dyDescent="0.25">
      <c r="A34" s="38"/>
      <c r="B34" s="70">
        <v>2015</v>
      </c>
      <c r="C34" s="181">
        <f t="shared" si="1"/>
        <v>281</v>
      </c>
      <c r="D34" s="184">
        <f>D35+D36</f>
        <v>44</v>
      </c>
      <c r="E34" s="184">
        <f t="shared" ref="E34:G34" si="9">E35+E36</f>
        <v>214</v>
      </c>
      <c r="F34" s="184">
        <f t="shared" si="9"/>
        <v>23</v>
      </c>
      <c r="G34" s="345">
        <f t="shared" si="9"/>
        <v>0</v>
      </c>
      <c r="H34" s="345"/>
      <c r="I34" s="68"/>
      <c r="J34" s="333">
        <f t="shared" si="6"/>
        <v>15.658362989323843</v>
      </c>
      <c r="K34" s="333">
        <f t="shared" si="6"/>
        <v>76.156583629893234</v>
      </c>
      <c r="L34" s="333">
        <f t="shared" si="6"/>
        <v>8.185053380782918</v>
      </c>
      <c r="M34" s="333">
        <f t="shared" si="6"/>
        <v>0</v>
      </c>
      <c r="N34" s="71"/>
      <c r="O34" s="71"/>
      <c r="P34" s="119"/>
      <c r="Q34" s="119"/>
      <c r="R34" s="156">
        <v>38598</v>
      </c>
      <c r="S34" s="56">
        <v>39694</v>
      </c>
    </row>
    <row r="35" spans="1:19" s="56" customFormat="1" ht="12.75" customHeight="1" x14ac:dyDescent="0.25">
      <c r="A35" s="38"/>
      <c r="B35" s="72" t="s">
        <v>7</v>
      </c>
      <c r="C35" s="327">
        <f t="shared" si="1"/>
        <v>182</v>
      </c>
      <c r="D35" s="183">
        <f>'data for T3'!F30</f>
        <v>27</v>
      </c>
      <c r="E35" s="183">
        <f>'data for T3'!G30</f>
        <v>138</v>
      </c>
      <c r="F35" s="183">
        <f>'data for T3'!H30</f>
        <v>17</v>
      </c>
      <c r="G35" s="344">
        <f>'data for T3'!I30</f>
        <v>0</v>
      </c>
      <c r="H35" s="344"/>
      <c r="I35" s="86"/>
      <c r="J35" s="330">
        <f t="shared" si="6"/>
        <v>14.835164835164836</v>
      </c>
      <c r="K35" s="330">
        <f t="shared" si="6"/>
        <v>75.824175824175825</v>
      </c>
      <c r="L35" s="330">
        <f t="shared" si="6"/>
        <v>9.3406593406593412</v>
      </c>
      <c r="M35" s="330">
        <f t="shared" si="6"/>
        <v>0</v>
      </c>
      <c r="N35" s="71"/>
      <c r="O35" s="71"/>
      <c r="P35" s="119"/>
      <c r="Q35" s="119"/>
      <c r="R35" s="119"/>
    </row>
    <row r="36" spans="1:19" ht="12.75" customHeight="1" x14ac:dyDescent="0.25">
      <c r="A36" s="88"/>
      <c r="B36" s="149" t="s">
        <v>4</v>
      </c>
      <c r="C36" s="331">
        <f t="shared" si="1"/>
        <v>99</v>
      </c>
      <c r="D36" s="328">
        <f>'data for T3'!F31</f>
        <v>17</v>
      </c>
      <c r="E36" s="328">
        <f>'data for T3'!G31</f>
        <v>76</v>
      </c>
      <c r="F36" s="328">
        <f>'data for T3'!H31</f>
        <v>6</v>
      </c>
      <c r="G36" s="346">
        <f>'data for T3'!I31</f>
        <v>0</v>
      </c>
      <c r="H36" s="343"/>
      <c r="I36" s="127"/>
      <c r="J36" s="332">
        <f t="shared" si="6"/>
        <v>17.171717171717169</v>
      </c>
      <c r="K36" s="332">
        <f t="shared" si="6"/>
        <v>76.767676767676761</v>
      </c>
      <c r="L36" s="332">
        <f t="shared" si="6"/>
        <v>6.0606060606060606</v>
      </c>
      <c r="M36" s="332">
        <f t="shared" si="6"/>
        <v>0</v>
      </c>
      <c r="N36" s="73"/>
      <c r="O36" s="73"/>
      <c r="P36" s="119"/>
      <c r="Q36" s="119"/>
      <c r="R36" s="159">
        <f>R27+R34</f>
        <v>38978</v>
      </c>
      <c r="S36" s="159">
        <f>S27+S34</f>
        <v>40264</v>
      </c>
    </row>
    <row r="37" spans="1:19" ht="12.75" customHeight="1" x14ac:dyDescent="0.25">
      <c r="A37" s="87"/>
      <c r="B37" s="58"/>
      <c r="C37" s="327"/>
      <c r="D37" s="183"/>
      <c r="E37" s="183"/>
      <c r="F37" s="183"/>
      <c r="G37" s="344"/>
      <c r="H37" s="344"/>
      <c r="I37" s="86"/>
      <c r="J37" s="330"/>
      <c r="K37" s="330"/>
      <c r="L37" s="330"/>
      <c r="M37" s="330"/>
      <c r="N37" s="73"/>
      <c r="O37" s="73"/>
      <c r="P37" s="119"/>
      <c r="Q37" s="119"/>
      <c r="R37" s="119"/>
      <c r="S37" s="163"/>
    </row>
    <row r="38" spans="1:19" s="56" customFormat="1" ht="12.75" customHeight="1" x14ac:dyDescent="0.25">
      <c r="A38" s="38" t="s">
        <v>66</v>
      </c>
      <c r="B38" s="70">
        <v>2014</v>
      </c>
      <c r="C38" s="181">
        <f t="shared" si="1"/>
        <v>13</v>
      </c>
      <c r="D38" s="184">
        <f>D39+D40+D41+D42</f>
        <v>8</v>
      </c>
      <c r="E38" s="184">
        <f t="shared" ref="E38:G38" si="10">E39+E40+E41+E42</f>
        <v>2</v>
      </c>
      <c r="F38" s="184">
        <f t="shared" si="10"/>
        <v>3</v>
      </c>
      <c r="G38" s="345">
        <f t="shared" si="10"/>
        <v>0</v>
      </c>
      <c r="H38" s="345"/>
      <c r="I38" s="68"/>
      <c r="J38" s="334">
        <f t="shared" si="6"/>
        <v>61.53846153846154</v>
      </c>
      <c r="K38" s="334">
        <f t="shared" si="6"/>
        <v>15.384615384615385</v>
      </c>
      <c r="L38" s="334">
        <f t="shared" si="6"/>
        <v>23.076923076923077</v>
      </c>
      <c r="M38" s="333">
        <f t="shared" si="6"/>
        <v>0</v>
      </c>
      <c r="N38" s="71"/>
      <c r="O38" s="71"/>
      <c r="P38" s="119"/>
      <c r="Q38" s="119"/>
      <c r="R38" s="119"/>
    </row>
    <row r="39" spans="1:19" ht="12.75" customHeight="1" x14ac:dyDescent="0.25">
      <c r="A39" s="87"/>
      <c r="B39" s="58" t="s">
        <v>7</v>
      </c>
      <c r="C39" s="327">
        <f t="shared" si="1"/>
        <v>4</v>
      </c>
      <c r="D39" s="183">
        <f>'data for T3'!F34</f>
        <v>3</v>
      </c>
      <c r="E39" s="183">
        <f>'data for T3'!G34</f>
        <v>0</v>
      </c>
      <c r="F39" s="183">
        <f>'data for T3'!H34</f>
        <v>1</v>
      </c>
      <c r="G39" s="344">
        <f>'data for T3'!I34</f>
        <v>0</v>
      </c>
      <c r="H39" s="344"/>
      <c r="I39" s="86"/>
      <c r="J39" s="335">
        <f t="shared" si="6"/>
        <v>75</v>
      </c>
      <c r="K39" s="330">
        <f t="shared" si="6"/>
        <v>0</v>
      </c>
      <c r="L39" s="335">
        <f t="shared" si="6"/>
        <v>25</v>
      </c>
      <c r="M39" s="330">
        <f t="shared" si="6"/>
        <v>0</v>
      </c>
      <c r="N39" s="73"/>
      <c r="O39" s="73"/>
      <c r="P39" s="119"/>
      <c r="Q39" s="119"/>
      <c r="R39" s="161">
        <f>R27/R36</f>
        <v>9.7490892298219504E-3</v>
      </c>
      <c r="S39" s="161">
        <f>S27/S36</f>
        <v>1.4156566660043711E-2</v>
      </c>
    </row>
    <row r="40" spans="1:19" ht="12.75" customHeight="1" x14ac:dyDescent="0.25">
      <c r="A40" s="87"/>
      <c r="B40" s="58" t="s">
        <v>4</v>
      </c>
      <c r="C40" s="327">
        <f t="shared" si="1"/>
        <v>4</v>
      </c>
      <c r="D40" s="183">
        <f>'data for T3'!F35</f>
        <v>3</v>
      </c>
      <c r="E40" s="183">
        <f>'data for T3'!G35</f>
        <v>0</v>
      </c>
      <c r="F40" s="183">
        <f>'data for T3'!H35</f>
        <v>1</v>
      </c>
      <c r="G40" s="344">
        <f>'data for T3'!I35</f>
        <v>0</v>
      </c>
      <c r="H40" s="344"/>
      <c r="I40" s="86"/>
      <c r="J40" s="335">
        <f t="shared" si="6"/>
        <v>75</v>
      </c>
      <c r="K40" s="330">
        <f t="shared" si="6"/>
        <v>0</v>
      </c>
      <c r="L40" s="335">
        <f t="shared" si="6"/>
        <v>25</v>
      </c>
      <c r="M40" s="330">
        <f t="shared" si="6"/>
        <v>0</v>
      </c>
      <c r="N40" s="73"/>
      <c r="O40" s="73"/>
      <c r="P40" s="119"/>
      <c r="Q40" s="119"/>
      <c r="R40" s="119"/>
    </row>
    <row r="41" spans="1:19" ht="12.75" customHeight="1" x14ac:dyDescent="0.25">
      <c r="A41" s="87"/>
      <c r="B41" s="58" t="s">
        <v>5</v>
      </c>
      <c r="C41" s="327">
        <f t="shared" si="1"/>
        <v>1</v>
      </c>
      <c r="D41" s="183">
        <f>'data for T3'!F36</f>
        <v>1</v>
      </c>
      <c r="E41" s="183">
        <f>'data for T3'!G36</f>
        <v>0</v>
      </c>
      <c r="F41" s="183">
        <f>'data for T3'!H36</f>
        <v>0</v>
      </c>
      <c r="G41" s="344">
        <f>'data for T3'!I36</f>
        <v>0</v>
      </c>
      <c r="H41" s="344"/>
      <c r="I41" s="86"/>
      <c r="J41" s="335">
        <f t="shared" si="6"/>
        <v>100</v>
      </c>
      <c r="K41" s="330">
        <f t="shared" si="6"/>
        <v>0</v>
      </c>
      <c r="L41" s="330">
        <f t="shared" si="6"/>
        <v>0</v>
      </c>
      <c r="M41" s="330">
        <f t="shared" si="6"/>
        <v>0</v>
      </c>
      <c r="N41" s="73"/>
      <c r="O41" s="73"/>
      <c r="P41" s="119"/>
      <c r="Q41" s="119"/>
      <c r="R41" s="158">
        <f>R27/R36</f>
        <v>9.7490892298219504E-3</v>
      </c>
      <c r="S41" s="160">
        <f>S30/R36</f>
        <v>7.4400944122325412E-4</v>
      </c>
    </row>
    <row r="42" spans="1:19" ht="12.75" customHeight="1" x14ac:dyDescent="0.25">
      <c r="A42" s="87"/>
      <c r="B42" s="58" t="s">
        <v>6</v>
      </c>
      <c r="C42" s="327">
        <f t="shared" si="1"/>
        <v>4</v>
      </c>
      <c r="D42" s="183">
        <f>'data for T3'!F37</f>
        <v>1</v>
      </c>
      <c r="E42" s="183">
        <f>'data for T3'!G37</f>
        <v>2</v>
      </c>
      <c r="F42" s="183">
        <f>'data for T3'!H37</f>
        <v>1</v>
      </c>
      <c r="G42" s="344">
        <f>'data for T3'!I37</f>
        <v>0</v>
      </c>
      <c r="H42" s="344"/>
      <c r="I42" s="86"/>
      <c r="J42" s="335">
        <f t="shared" si="6"/>
        <v>25</v>
      </c>
      <c r="K42" s="335">
        <f t="shared" si="6"/>
        <v>50</v>
      </c>
      <c r="L42" s="335">
        <f t="shared" si="6"/>
        <v>25</v>
      </c>
      <c r="M42" s="330">
        <f t="shared" si="6"/>
        <v>0</v>
      </c>
      <c r="N42" s="73"/>
      <c r="O42" s="73"/>
      <c r="P42" s="119"/>
      <c r="Q42" s="119"/>
      <c r="R42" s="119"/>
    </row>
    <row r="43" spans="1:19" ht="12.75" customHeight="1" x14ac:dyDescent="0.25">
      <c r="A43" s="87"/>
      <c r="B43" s="58"/>
      <c r="C43" s="327"/>
      <c r="D43" s="183"/>
      <c r="E43" s="183"/>
      <c r="F43" s="183"/>
      <c r="G43" s="344"/>
      <c r="H43" s="344"/>
      <c r="I43" s="86"/>
      <c r="J43" s="330"/>
      <c r="K43" s="330"/>
      <c r="L43" s="330"/>
      <c r="M43" s="330"/>
      <c r="N43" s="73"/>
      <c r="O43" s="73"/>
      <c r="P43" s="119"/>
      <c r="Q43" s="119"/>
      <c r="R43" s="119"/>
    </row>
    <row r="44" spans="1:19" s="56" customFormat="1" ht="12.75" customHeight="1" x14ac:dyDescent="0.25">
      <c r="A44" s="38"/>
      <c r="B44" s="70">
        <v>2015</v>
      </c>
      <c r="C44" s="181">
        <f t="shared" si="1"/>
        <v>3</v>
      </c>
      <c r="D44" s="184">
        <f>D45+D46</f>
        <v>0</v>
      </c>
      <c r="E44" s="184">
        <f t="shared" ref="E44:G44" si="11">E45+E46</f>
        <v>2</v>
      </c>
      <c r="F44" s="184">
        <f t="shared" si="11"/>
        <v>1</v>
      </c>
      <c r="G44" s="345">
        <f t="shared" si="11"/>
        <v>0</v>
      </c>
      <c r="H44" s="345"/>
      <c r="I44" s="68"/>
      <c r="J44" s="333">
        <f t="shared" si="6"/>
        <v>0</v>
      </c>
      <c r="K44" s="334">
        <f t="shared" si="6"/>
        <v>66.666666666666657</v>
      </c>
      <c r="L44" s="334">
        <f t="shared" si="6"/>
        <v>33.333333333333329</v>
      </c>
      <c r="M44" s="333">
        <f t="shared" si="6"/>
        <v>0</v>
      </c>
      <c r="N44" s="71"/>
      <c r="O44" s="71"/>
      <c r="P44" s="119"/>
      <c r="Q44" s="119"/>
      <c r="R44" s="119"/>
    </row>
    <row r="45" spans="1:19" s="58" customFormat="1" ht="12.75" customHeight="1" x14ac:dyDescent="0.25">
      <c r="A45" s="87"/>
      <c r="B45" s="69" t="s">
        <v>7</v>
      </c>
      <c r="C45" s="327">
        <f t="shared" si="1"/>
        <v>2</v>
      </c>
      <c r="D45" s="183">
        <f>'data for T3'!F40</f>
        <v>0</v>
      </c>
      <c r="E45" s="183">
        <f>'data for T3'!G40</f>
        <v>2</v>
      </c>
      <c r="F45" s="183">
        <f>'data for T3'!H40</f>
        <v>0</v>
      </c>
      <c r="G45" s="344">
        <f>'data for T3'!I40</f>
        <v>0</v>
      </c>
      <c r="H45" s="344"/>
      <c r="I45" s="86"/>
      <c r="J45" s="330">
        <f t="shared" si="6"/>
        <v>0</v>
      </c>
      <c r="K45" s="335">
        <f t="shared" si="6"/>
        <v>100</v>
      </c>
      <c r="L45" s="330">
        <f t="shared" si="6"/>
        <v>0</v>
      </c>
      <c r="M45" s="330">
        <f t="shared" si="6"/>
        <v>0</v>
      </c>
      <c r="N45" s="73"/>
      <c r="O45" s="73"/>
      <c r="P45" s="119"/>
      <c r="Q45" s="119"/>
      <c r="R45" s="119"/>
    </row>
    <row r="46" spans="1:19" ht="12.75" customHeight="1" x14ac:dyDescent="0.25">
      <c r="A46" s="149"/>
      <c r="B46" s="149" t="s">
        <v>4</v>
      </c>
      <c r="C46" s="331">
        <f t="shared" si="1"/>
        <v>1</v>
      </c>
      <c r="D46" s="328">
        <f>'data for T3'!F41</f>
        <v>0</v>
      </c>
      <c r="E46" s="328">
        <f>'data for T3'!G41</f>
        <v>0</v>
      </c>
      <c r="F46" s="328">
        <f>'data for T3'!H41</f>
        <v>1</v>
      </c>
      <c r="G46" s="346">
        <f>'data for T3'!I41</f>
        <v>0</v>
      </c>
      <c r="H46" s="343"/>
      <c r="I46" s="329"/>
      <c r="J46" s="332">
        <f t="shared" si="6"/>
        <v>0</v>
      </c>
      <c r="K46" s="332">
        <f t="shared" si="6"/>
        <v>0</v>
      </c>
      <c r="L46" s="336">
        <f t="shared" si="6"/>
        <v>100</v>
      </c>
      <c r="M46" s="332">
        <f t="shared" si="6"/>
        <v>0</v>
      </c>
      <c r="N46" s="73"/>
      <c r="O46" s="73"/>
    </row>
    <row r="47" spans="1:19" x14ac:dyDescent="0.25">
      <c r="A47" s="74"/>
      <c r="B47" s="98"/>
      <c r="C47" s="75"/>
      <c r="D47" s="58"/>
      <c r="E47" s="58"/>
      <c r="F47" s="58"/>
      <c r="G47" s="58"/>
      <c r="H47" s="58"/>
      <c r="J47" s="58"/>
      <c r="K47" s="58"/>
      <c r="L47" s="58"/>
      <c r="M47" s="58"/>
      <c r="O47" s="58"/>
    </row>
    <row r="48" spans="1:19" s="11" customFormat="1" x14ac:dyDescent="0.25">
      <c r="A48" s="82" t="s">
        <v>12</v>
      </c>
      <c r="B48" s="76"/>
      <c r="C48" s="77"/>
      <c r="D48" s="78"/>
      <c r="E48" s="79"/>
      <c r="F48" s="79"/>
      <c r="G48" s="79"/>
      <c r="H48" s="79"/>
      <c r="I48" s="79"/>
      <c r="J48" s="79"/>
      <c r="K48" s="79"/>
      <c r="L48" s="79"/>
      <c r="M48" s="79"/>
      <c r="N48" s="79"/>
      <c r="O48" s="79"/>
      <c r="P48" s="79"/>
      <c r="Q48" s="80"/>
      <c r="R48" s="80"/>
    </row>
    <row r="49" spans="1:18" s="11" customFormat="1" x14ac:dyDescent="0.25">
      <c r="A49" s="600" t="s">
        <v>60</v>
      </c>
      <c r="B49" s="600"/>
      <c r="C49" s="600"/>
      <c r="D49" s="600"/>
      <c r="E49" s="600"/>
      <c r="F49" s="600"/>
      <c r="G49" s="600"/>
      <c r="H49" s="600"/>
      <c r="I49" s="600"/>
      <c r="J49" s="600"/>
      <c r="K49" s="600"/>
      <c r="L49" s="600"/>
      <c r="M49" s="600"/>
      <c r="N49" s="600"/>
      <c r="O49" s="79"/>
      <c r="P49" s="79"/>
      <c r="Q49" s="80"/>
      <c r="R49" s="80"/>
    </row>
    <row r="51" spans="1:18" ht="12.75" customHeight="1" x14ac:dyDescent="0.25">
      <c r="A51" s="600" t="s">
        <v>21</v>
      </c>
      <c r="B51" s="600"/>
      <c r="C51" s="600"/>
      <c r="D51" s="600"/>
      <c r="E51" s="600"/>
      <c r="F51" s="600"/>
      <c r="G51" s="600"/>
      <c r="H51" s="600"/>
      <c r="I51" s="600"/>
      <c r="J51" s="600"/>
      <c r="K51" s="600"/>
      <c r="L51" s="600"/>
      <c r="M51" s="600"/>
      <c r="N51" s="600"/>
      <c r="O51" s="600"/>
      <c r="P51" s="600"/>
      <c r="Q51" s="600"/>
      <c r="R51" s="600"/>
    </row>
    <row r="52" spans="1:18" ht="12.75" customHeight="1" x14ac:dyDescent="0.25">
      <c r="A52" s="600" t="s">
        <v>32</v>
      </c>
      <c r="B52" s="600"/>
      <c r="C52" s="600"/>
      <c r="D52" s="600"/>
      <c r="E52" s="600"/>
      <c r="F52" s="600"/>
      <c r="G52" s="600"/>
      <c r="H52" s="600"/>
      <c r="I52" s="600"/>
      <c r="J52" s="600"/>
      <c r="K52" s="600"/>
      <c r="L52" s="600"/>
      <c r="M52" s="600"/>
      <c r="N52" s="600"/>
      <c r="O52" s="600"/>
      <c r="P52" s="600"/>
      <c r="Q52" s="600"/>
      <c r="R52" s="600"/>
    </row>
    <row r="53" spans="1:18" ht="12.75" customHeight="1" x14ac:dyDescent="0.25">
      <c r="A53" s="147" t="s">
        <v>63</v>
      </c>
      <c r="B53" s="370"/>
      <c r="C53" s="370"/>
      <c r="D53" s="370"/>
      <c r="E53" s="370"/>
      <c r="F53" s="370"/>
      <c r="G53" s="370"/>
      <c r="H53" s="370"/>
      <c r="I53" s="370"/>
      <c r="J53" s="370"/>
      <c r="K53" s="370"/>
      <c r="L53" s="370"/>
      <c r="M53" s="370"/>
      <c r="N53" s="370"/>
      <c r="O53" s="370"/>
      <c r="P53" s="370"/>
      <c r="Q53" s="370"/>
      <c r="R53" s="370"/>
    </row>
    <row r="54" spans="1:18" ht="27" customHeight="1" x14ac:dyDescent="0.25">
      <c r="A54" s="600" t="s">
        <v>46</v>
      </c>
      <c r="B54" s="600"/>
      <c r="C54" s="600"/>
      <c r="D54" s="600"/>
      <c r="E54" s="600"/>
      <c r="F54" s="600"/>
      <c r="G54" s="600"/>
      <c r="H54" s="600"/>
      <c r="I54" s="600"/>
      <c r="J54" s="600"/>
      <c r="K54" s="600"/>
      <c r="L54" s="600"/>
      <c r="M54" s="600"/>
      <c r="N54" s="600"/>
      <c r="O54" s="600"/>
      <c r="P54" s="600"/>
      <c r="Q54" s="600"/>
      <c r="R54" s="600"/>
    </row>
    <row r="55" spans="1:18" ht="12.75" customHeight="1" x14ac:dyDescent="0.25">
      <c r="A55" s="600" t="s">
        <v>38</v>
      </c>
      <c r="B55" s="600"/>
      <c r="C55" s="600"/>
      <c r="D55" s="600"/>
      <c r="E55" s="600"/>
      <c r="F55" s="600"/>
      <c r="G55" s="600"/>
      <c r="H55" s="600"/>
      <c r="I55" s="600"/>
      <c r="J55" s="600"/>
      <c r="K55" s="600"/>
      <c r="L55" s="600"/>
      <c r="M55" s="600"/>
      <c r="N55" s="600"/>
      <c r="O55" s="600"/>
      <c r="P55" s="600"/>
      <c r="Q55" s="600"/>
      <c r="R55" s="600"/>
    </row>
    <row r="56" spans="1:18" ht="25.5" customHeight="1" x14ac:dyDescent="0.25">
      <c r="A56" s="600" t="s">
        <v>39</v>
      </c>
      <c r="B56" s="600"/>
      <c r="C56" s="600"/>
      <c r="D56" s="600"/>
      <c r="E56" s="600"/>
      <c r="F56" s="600"/>
      <c r="G56" s="600"/>
      <c r="H56" s="600"/>
      <c r="I56" s="600"/>
      <c r="J56" s="600"/>
      <c r="K56" s="600"/>
      <c r="L56" s="600"/>
      <c r="M56" s="600"/>
      <c r="N56" s="600"/>
      <c r="O56" s="600"/>
      <c r="P56" s="600"/>
      <c r="Q56" s="600"/>
      <c r="R56" s="600"/>
    </row>
    <row r="57" spans="1:18" ht="12.75" customHeight="1" x14ac:dyDescent="0.25">
      <c r="A57" s="600" t="s">
        <v>40</v>
      </c>
      <c r="B57" s="600"/>
      <c r="C57" s="600"/>
      <c r="D57" s="600"/>
      <c r="E57" s="600"/>
      <c r="F57" s="600"/>
      <c r="G57" s="600"/>
      <c r="H57" s="600"/>
      <c r="I57" s="600"/>
      <c r="J57" s="600"/>
      <c r="K57" s="600"/>
      <c r="L57" s="600"/>
      <c r="M57" s="600"/>
      <c r="N57" s="600"/>
      <c r="O57" s="600"/>
      <c r="P57" s="600"/>
      <c r="Q57" s="600"/>
      <c r="R57" s="600"/>
    </row>
    <row r="58" spans="1:18" ht="12.75" customHeight="1" x14ac:dyDescent="0.25">
      <c r="A58" s="136" t="s">
        <v>59</v>
      </c>
      <c r="B58" s="370"/>
      <c r="C58" s="370"/>
      <c r="D58" s="370"/>
      <c r="E58" s="370"/>
      <c r="F58" s="370"/>
      <c r="G58" s="370"/>
      <c r="H58" s="370"/>
      <c r="I58" s="370"/>
      <c r="J58" s="370"/>
      <c r="K58" s="370"/>
      <c r="L58" s="370"/>
      <c r="M58" s="370"/>
      <c r="N58" s="370"/>
      <c r="O58" s="370"/>
      <c r="P58" s="370"/>
      <c r="Q58" s="370"/>
      <c r="R58" s="370"/>
    </row>
    <row r="59" spans="1:18" ht="12.75" customHeight="1" x14ac:dyDescent="0.25">
      <c r="A59" s="600" t="s">
        <v>47</v>
      </c>
      <c r="B59" s="600"/>
      <c r="C59" s="600"/>
      <c r="D59" s="600"/>
      <c r="E59" s="600"/>
      <c r="F59" s="600"/>
      <c r="G59" s="600"/>
      <c r="H59" s="600"/>
      <c r="I59" s="600"/>
      <c r="J59" s="600"/>
      <c r="K59" s="600"/>
      <c r="L59" s="600"/>
      <c r="M59" s="600"/>
      <c r="N59" s="600"/>
      <c r="O59" s="600"/>
      <c r="P59" s="600"/>
      <c r="Q59" s="600"/>
      <c r="R59" s="600"/>
    </row>
    <row r="60" spans="1:18" ht="12.75" customHeight="1" x14ac:dyDescent="0.25">
      <c r="A60" s="600" t="s">
        <v>34</v>
      </c>
      <c r="B60" s="600"/>
      <c r="C60" s="600"/>
      <c r="D60" s="600"/>
      <c r="E60" s="600"/>
      <c r="F60" s="600"/>
      <c r="G60" s="600"/>
      <c r="H60" s="600"/>
      <c r="I60" s="600"/>
      <c r="J60" s="600"/>
      <c r="K60" s="600"/>
      <c r="L60" s="600"/>
      <c r="M60" s="600"/>
      <c r="N60" s="600"/>
      <c r="O60" s="600"/>
      <c r="P60" s="600"/>
      <c r="Q60" s="600"/>
      <c r="R60" s="600"/>
    </row>
    <row r="61" spans="1:18" ht="12.75" customHeight="1" x14ac:dyDescent="0.25">
      <c r="A61" s="600" t="s">
        <v>57</v>
      </c>
      <c r="B61" s="600"/>
      <c r="C61" s="600"/>
      <c r="D61" s="600"/>
      <c r="E61" s="600"/>
      <c r="F61" s="600"/>
      <c r="G61" s="600"/>
      <c r="H61" s="600"/>
      <c r="I61" s="600"/>
      <c r="J61" s="600"/>
      <c r="K61" s="600"/>
      <c r="L61" s="600"/>
      <c r="M61" s="600"/>
      <c r="N61" s="600"/>
      <c r="O61" s="600"/>
      <c r="P61" s="600"/>
      <c r="Q61" s="600"/>
      <c r="R61" s="600"/>
    </row>
  </sheetData>
  <mergeCells count="22">
    <mergeCell ref="O51:R51"/>
    <mergeCell ref="C4:C5"/>
    <mergeCell ref="D4:G4"/>
    <mergeCell ref="J4:M4"/>
    <mergeCell ref="A49:N49"/>
    <mergeCell ref="A51:N51"/>
    <mergeCell ref="A52:N52"/>
    <mergeCell ref="O52:R52"/>
    <mergeCell ref="A54:N54"/>
    <mergeCell ref="O54:R54"/>
    <mergeCell ref="A55:N55"/>
    <mergeCell ref="O55:R55"/>
    <mergeCell ref="A60:N60"/>
    <mergeCell ref="O60:R60"/>
    <mergeCell ref="A61:N61"/>
    <mergeCell ref="O61:R61"/>
    <mergeCell ref="A56:N56"/>
    <mergeCell ref="O56:R56"/>
    <mergeCell ref="A57:N57"/>
    <mergeCell ref="O57:R57"/>
    <mergeCell ref="A59:N59"/>
    <mergeCell ref="O59:R59"/>
  </mergeCells>
  <pageMargins left="0.74803149606299213" right="0.74803149606299213" top="0.98425196850393704" bottom="0.98425196850393704" header="0.51181102362204722" footer="0.51181102362204722"/>
  <pageSetup paperSize="9" scale="55" orientation="landscape" r:id="rId1"/>
  <headerFooter alignWithMargins="0">
    <oddHeader>&amp;COFFICIAL-SENSITIVE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240"/>
  <sheetViews>
    <sheetView workbookViewId="0">
      <selection sqref="A1:J1"/>
    </sheetView>
  </sheetViews>
  <sheetFormatPr defaultColWidth="9.109375" defaultRowHeight="13.2" x14ac:dyDescent="0.25"/>
  <cols>
    <col min="1" max="1" width="20.5546875" style="11" customWidth="1"/>
    <col min="2" max="2" width="23.109375" style="11" customWidth="1"/>
    <col min="3" max="3" width="13.33203125" style="11" customWidth="1"/>
    <col min="4" max="10" width="12.6640625" style="11" customWidth="1"/>
    <col min="11" max="11" width="12.6640625" style="3" customWidth="1"/>
    <col min="12" max="13" width="1.6640625" style="11" customWidth="1"/>
    <col min="14" max="14" width="10.44140625" style="142" customWidth="1"/>
    <col min="15" max="18" width="9.109375" style="11"/>
    <col min="19" max="19" width="16.33203125" style="11" customWidth="1"/>
    <col min="20" max="16384" width="9.109375" style="11"/>
  </cols>
  <sheetData>
    <row r="1" spans="1:19" ht="23.25" customHeight="1" x14ac:dyDescent="0.25">
      <c r="A1" s="603" t="s">
        <v>71</v>
      </c>
      <c r="B1" s="604"/>
      <c r="C1" s="604"/>
      <c r="D1" s="604"/>
      <c r="E1" s="604"/>
      <c r="F1" s="604"/>
      <c r="G1" s="604"/>
      <c r="H1" s="604"/>
      <c r="I1" s="604"/>
      <c r="J1" s="604"/>
      <c r="K1" s="11"/>
      <c r="L1" s="369"/>
      <c r="M1" s="369"/>
    </row>
    <row r="2" spans="1:19" x14ac:dyDescent="0.25">
      <c r="B2" s="9"/>
      <c r="C2" s="100"/>
      <c r="D2" s="100"/>
      <c r="E2" s="100"/>
      <c r="F2" s="100"/>
      <c r="G2" s="100"/>
      <c r="H2" s="100"/>
      <c r="I2" s="100"/>
      <c r="J2" s="100"/>
      <c r="K2" s="23"/>
      <c r="L2" s="100"/>
      <c r="M2" s="100"/>
    </row>
    <row r="3" spans="1:19" ht="15.6" x14ac:dyDescent="0.25">
      <c r="A3" s="10" t="s">
        <v>20</v>
      </c>
      <c r="D3" s="3"/>
      <c r="E3" s="3"/>
      <c r="F3" s="3"/>
      <c r="G3" s="3"/>
      <c r="H3" s="3"/>
      <c r="I3" s="3"/>
      <c r="J3" s="5"/>
      <c r="L3" s="3"/>
      <c r="M3" s="3"/>
      <c r="N3" s="48"/>
    </row>
    <row r="4" spans="1:19" ht="12.75" customHeight="1" x14ac:dyDescent="0.25">
      <c r="B4" s="605" t="s">
        <v>9</v>
      </c>
      <c r="C4" s="605" t="s">
        <v>42</v>
      </c>
      <c r="D4" s="368"/>
      <c r="E4" s="608" t="s">
        <v>15</v>
      </c>
      <c r="F4" s="608"/>
      <c r="G4" s="608"/>
      <c r="H4" s="608"/>
      <c r="I4" s="608"/>
      <c r="J4" s="608"/>
      <c r="K4" s="608"/>
      <c r="L4" s="42"/>
      <c r="M4" s="43"/>
      <c r="N4" s="609" t="s">
        <v>174</v>
      </c>
    </row>
    <row r="5" spans="1:19" ht="38.25" customHeight="1" x14ac:dyDescent="0.25">
      <c r="A5" s="18" t="s">
        <v>33</v>
      </c>
      <c r="B5" s="606"/>
      <c r="C5" s="607"/>
      <c r="D5" s="124" t="s">
        <v>51</v>
      </c>
      <c r="E5" s="44" t="s">
        <v>16</v>
      </c>
      <c r="F5" s="170" t="s">
        <v>17</v>
      </c>
      <c r="G5" s="44" t="s">
        <v>0</v>
      </c>
      <c r="H5" s="44" t="s">
        <v>8</v>
      </c>
      <c r="I5" s="44" t="s">
        <v>19</v>
      </c>
      <c r="J5" s="44" t="s">
        <v>173</v>
      </c>
      <c r="K5" s="44" t="s">
        <v>18</v>
      </c>
      <c r="L5" s="45"/>
      <c r="M5" s="16"/>
      <c r="N5" s="610"/>
    </row>
    <row r="6" spans="1:19" ht="12.75" customHeight="1" x14ac:dyDescent="0.25">
      <c r="B6" s="3"/>
      <c r="C6" s="19"/>
      <c r="D6" s="47"/>
      <c r="E6" s="47"/>
      <c r="F6" s="171"/>
      <c r="G6" s="47"/>
      <c r="H6" s="47"/>
      <c r="I6" s="47"/>
      <c r="J6" s="47"/>
      <c r="K6" s="47"/>
      <c r="L6" s="106"/>
      <c r="M6" s="48"/>
      <c r="N6" s="46"/>
    </row>
    <row r="7" spans="1:19" ht="12.75" customHeight="1" x14ac:dyDescent="0.25">
      <c r="A7" s="105" t="s">
        <v>64</v>
      </c>
      <c r="B7" s="4" t="s">
        <v>35</v>
      </c>
      <c r="C7" s="2">
        <v>2013</v>
      </c>
      <c r="D7" s="322">
        <f t="shared" ref="D7:D70" si="0">SUM(E7:K7)</f>
        <v>6592</v>
      </c>
      <c r="E7" s="175">
        <f>E62+E117+E172</f>
        <v>908</v>
      </c>
      <c r="F7" s="175">
        <f t="shared" ref="F7:K7" si="1">F62+F117+F172</f>
        <v>178</v>
      </c>
      <c r="G7" s="175">
        <f t="shared" si="1"/>
        <v>851</v>
      </c>
      <c r="H7" s="175">
        <f t="shared" si="1"/>
        <v>3562</v>
      </c>
      <c r="I7" s="175">
        <f t="shared" si="1"/>
        <v>85</v>
      </c>
      <c r="J7" s="175">
        <f t="shared" si="1"/>
        <v>546</v>
      </c>
      <c r="K7" s="175">
        <f t="shared" si="1"/>
        <v>462</v>
      </c>
      <c r="L7" s="135"/>
      <c r="M7" s="5"/>
      <c r="N7" s="318" t="e">
        <f>D7/#REF!*100</f>
        <v>#REF!</v>
      </c>
      <c r="O7" s="14"/>
      <c r="R7" s="14"/>
    </row>
    <row r="8" spans="1:19" ht="12.75" customHeight="1" x14ac:dyDescent="0.25">
      <c r="A8" s="105"/>
      <c r="B8" s="3"/>
      <c r="C8" s="2">
        <v>2014</v>
      </c>
      <c r="D8" s="322">
        <f t="shared" si="0"/>
        <v>2947</v>
      </c>
      <c r="E8" s="175">
        <f t="shared" ref="E8:K12" si="2">E63+E118+E173</f>
        <v>366</v>
      </c>
      <c r="F8" s="175">
        <f t="shared" si="2"/>
        <v>142</v>
      </c>
      <c r="G8" s="175">
        <f t="shared" si="2"/>
        <v>820</v>
      </c>
      <c r="H8" s="175">
        <f t="shared" si="2"/>
        <v>1347</v>
      </c>
      <c r="I8" s="175">
        <f t="shared" si="2"/>
        <v>72</v>
      </c>
      <c r="J8" s="175">
        <f t="shared" si="2"/>
        <v>78</v>
      </c>
      <c r="K8" s="175">
        <f t="shared" si="2"/>
        <v>122</v>
      </c>
      <c r="L8" s="323"/>
      <c r="M8" s="4"/>
      <c r="N8" s="318" t="e">
        <f>D8/#REF!*100</f>
        <v>#REF!</v>
      </c>
      <c r="O8" s="14"/>
      <c r="R8" s="14"/>
    </row>
    <row r="9" spans="1:19" ht="12.75" customHeight="1" x14ac:dyDescent="0.25">
      <c r="A9" s="105"/>
      <c r="B9" s="3"/>
      <c r="C9" s="12" t="s">
        <v>7</v>
      </c>
      <c r="D9" s="178">
        <f t="shared" si="0"/>
        <v>981</v>
      </c>
      <c r="E9" s="176">
        <f t="shared" si="2"/>
        <v>115</v>
      </c>
      <c r="F9" s="176">
        <f t="shared" si="2"/>
        <v>33</v>
      </c>
      <c r="G9" s="176">
        <f t="shared" si="2"/>
        <v>320</v>
      </c>
      <c r="H9" s="176">
        <f t="shared" si="2"/>
        <v>438</v>
      </c>
      <c r="I9" s="176">
        <f t="shared" si="2"/>
        <v>15</v>
      </c>
      <c r="J9" s="176">
        <f t="shared" si="2"/>
        <v>0</v>
      </c>
      <c r="K9" s="176">
        <f t="shared" si="2"/>
        <v>60</v>
      </c>
      <c r="L9" s="107"/>
      <c r="M9" s="3"/>
      <c r="N9" s="319" t="e">
        <f>D9/#REF!*100</f>
        <v>#REF!</v>
      </c>
      <c r="O9" s="14"/>
      <c r="R9" s="14"/>
    </row>
    <row r="10" spans="1:19" ht="12.75" customHeight="1" x14ac:dyDescent="0.25">
      <c r="A10" s="105"/>
      <c r="B10" s="3"/>
      <c r="C10" s="12" t="s">
        <v>4</v>
      </c>
      <c r="D10" s="178">
        <f t="shared" si="0"/>
        <v>700</v>
      </c>
      <c r="E10" s="176">
        <f t="shared" si="2"/>
        <v>98</v>
      </c>
      <c r="F10" s="176">
        <f t="shared" si="2"/>
        <v>27</v>
      </c>
      <c r="G10" s="176">
        <f t="shared" si="2"/>
        <v>182</v>
      </c>
      <c r="H10" s="176">
        <f t="shared" si="2"/>
        <v>329</v>
      </c>
      <c r="I10" s="176">
        <f t="shared" si="2"/>
        <v>10</v>
      </c>
      <c r="J10" s="176">
        <f t="shared" si="2"/>
        <v>35</v>
      </c>
      <c r="K10" s="176">
        <f t="shared" si="2"/>
        <v>19</v>
      </c>
      <c r="L10" s="107"/>
      <c r="M10" s="3"/>
      <c r="N10" s="319" t="e">
        <f>D10/#REF!*100</f>
        <v>#REF!</v>
      </c>
      <c r="O10" s="14"/>
      <c r="R10" s="162">
        <v>617</v>
      </c>
      <c r="S10" s="11">
        <v>700</v>
      </c>
    </row>
    <row r="11" spans="1:19" ht="12.75" customHeight="1" x14ac:dyDescent="0.25">
      <c r="A11" s="105"/>
      <c r="B11" s="3"/>
      <c r="C11" s="12" t="s">
        <v>5</v>
      </c>
      <c r="D11" s="178">
        <f t="shared" si="0"/>
        <v>662</v>
      </c>
      <c r="E11" s="176">
        <f t="shared" si="2"/>
        <v>88</v>
      </c>
      <c r="F11" s="176">
        <f t="shared" si="2"/>
        <v>48</v>
      </c>
      <c r="G11" s="176">
        <f t="shared" si="2"/>
        <v>158</v>
      </c>
      <c r="H11" s="176">
        <f t="shared" si="2"/>
        <v>309</v>
      </c>
      <c r="I11" s="176">
        <f t="shared" si="2"/>
        <v>24</v>
      </c>
      <c r="J11" s="176">
        <f t="shared" si="2"/>
        <v>10</v>
      </c>
      <c r="K11" s="176">
        <f t="shared" si="2"/>
        <v>25</v>
      </c>
      <c r="L11" s="107"/>
      <c r="M11" s="3"/>
      <c r="N11" s="319" t="e">
        <f>D11/#REF!*100</f>
        <v>#REF!</v>
      </c>
      <c r="O11" s="14"/>
      <c r="R11" s="14">
        <v>583</v>
      </c>
      <c r="S11" s="11">
        <v>583</v>
      </c>
    </row>
    <row r="12" spans="1:19" ht="12.75" customHeight="1" x14ac:dyDescent="0.25">
      <c r="A12" s="105"/>
      <c r="B12" s="3"/>
      <c r="C12" s="12" t="s">
        <v>6</v>
      </c>
      <c r="D12" s="178">
        <f t="shared" si="0"/>
        <v>604</v>
      </c>
      <c r="E12" s="176">
        <f t="shared" si="2"/>
        <v>65</v>
      </c>
      <c r="F12" s="176">
        <f t="shared" si="2"/>
        <v>34</v>
      </c>
      <c r="G12" s="176">
        <f t="shared" si="2"/>
        <v>160</v>
      </c>
      <c r="H12" s="176">
        <f t="shared" si="2"/>
        <v>271</v>
      </c>
      <c r="I12" s="176">
        <f t="shared" si="2"/>
        <v>23</v>
      </c>
      <c r="J12" s="176">
        <f t="shared" si="2"/>
        <v>33</v>
      </c>
      <c r="K12" s="176">
        <f t="shared" si="2"/>
        <v>18</v>
      </c>
      <c r="L12" s="107"/>
      <c r="M12" s="3"/>
      <c r="N12" s="319" t="e">
        <f>D12/#REF!*100</f>
        <v>#REF!</v>
      </c>
      <c r="O12" s="14"/>
      <c r="R12" s="151">
        <f>R11/R10-1</f>
        <v>-5.5105348460291692E-2</v>
      </c>
      <c r="S12" s="151">
        <f>S11/S10-1</f>
        <v>-0.16714285714285715</v>
      </c>
    </row>
    <row r="13" spans="1:19" ht="12.75" customHeight="1" x14ac:dyDescent="0.25">
      <c r="A13" s="105"/>
      <c r="B13" s="3"/>
      <c r="C13" s="12"/>
      <c r="D13" s="178"/>
      <c r="E13" s="176"/>
      <c r="F13" s="176"/>
      <c r="G13" s="176"/>
      <c r="H13" s="176"/>
      <c r="I13" s="176"/>
      <c r="J13" s="176"/>
      <c r="K13" s="176"/>
      <c r="L13" s="107"/>
      <c r="M13" s="3"/>
      <c r="N13" s="319"/>
      <c r="O13" s="14"/>
      <c r="R13" s="14"/>
    </row>
    <row r="14" spans="1:19" ht="12.75" customHeight="1" x14ac:dyDescent="0.25">
      <c r="A14" s="105"/>
      <c r="B14" s="3"/>
      <c r="C14" s="2">
        <v>2015</v>
      </c>
      <c r="D14" s="322">
        <f t="shared" si="0"/>
        <v>1200</v>
      </c>
      <c r="E14" s="175">
        <f t="shared" ref="E14:K16" si="3">E69+E124+E179</f>
        <v>158</v>
      </c>
      <c r="F14" s="175">
        <f t="shared" si="3"/>
        <v>83</v>
      </c>
      <c r="G14" s="175">
        <f t="shared" si="3"/>
        <v>292</v>
      </c>
      <c r="H14" s="175">
        <f t="shared" si="3"/>
        <v>454</v>
      </c>
      <c r="I14" s="175">
        <f t="shared" si="3"/>
        <v>34</v>
      </c>
      <c r="J14" s="175">
        <f t="shared" si="3"/>
        <v>108</v>
      </c>
      <c r="K14" s="175">
        <f t="shared" si="3"/>
        <v>71</v>
      </c>
      <c r="L14" s="323"/>
      <c r="M14" s="4"/>
      <c r="N14" s="318" t="e">
        <f>D14/#REF!*100</f>
        <v>#REF!</v>
      </c>
      <c r="O14" s="14"/>
      <c r="R14" s="14"/>
    </row>
    <row r="15" spans="1:19" ht="12.75" customHeight="1" x14ac:dyDescent="0.25">
      <c r="A15" s="105"/>
      <c r="B15" s="3"/>
      <c r="C15" s="6" t="s">
        <v>25</v>
      </c>
      <c r="D15" s="178">
        <f t="shared" si="0"/>
        <v>617</v>
      </c>
      <c r="E15" s="176">
        <f t="shared" si="3"/>
        <v>83</v>
      </c>
      <c r="F15" s="176">
        <f t="shared" si="3"/>
        <v>54</v>
      </c>
      <c r="G15" s="176">
        <f t="shared" si="3"/>
        <v>123</v>
      </c>
      <c r="H15" s="176">
        <f t="shared" si="3"/>
        <v>273</v>
      </c>
      <c r="I15" s="176">
        <f t="shared" si="3"/>
        <v>18</v>
      </c>
      <c r="J15" s="176">
        <f t="shared" si="3"/>
        <v>34</v>
      </c>
      <c r="K15" s="176">
        <f t="shared" si="3"/>
        <v>32</v>
      </c>
      <c r="L15" s="107"/>
      <c r="M15" s="3"/>
      <c r="N15" s="319" t="e">
        <f>D15/#REF!*100</f>
        <v>#REF!</v>
      </c>
      <c r="O15" s="14"/>
      <c r="P15" s="151">
        <f>H15/D15</f>
        <v>0.44246353322528365</v>
      </c>
      <c r="R15" s="162">
        <v>583</v>
      </c>
    </row>
    <row r="16" spans="1:19" ht="12.75" customHeight="1" x14ac:dyDescent="0.25">
      <c r="A16" s="105"/>
      <c r="B16" s="3"/>
      <c r="C16" s="6" t="s">
        <v>73</v>
      </c>
      <c r="D16" s="178">
        <f t="shared" si="0"/>
        <v>583</v>
      </c>
      <c r="E16" s="176">
        <f t="shared" si="3"/>
        <v>75</v>
      </c>
      <c r="F16" s="176">
        <f t="shared" si="3"/>
        <v>29</v>
      </c>
      <c r="G16" s="176">
        <f t="shared" si="3"/>
        <v>169</v>
      </c>
      <c r="H16" s="176">
        <f t="shared" si="3"/>
        <v>181</v>
      </c>
      <c r="I16" s="176">
        <f t="shared" si="3"/>
        <v>16</v>
      </c>
      <c r="J16" s="176">
        <f t="shared" si="3"/>
        <v>74</v>
      </c>
      <c r="K16" s="176">
        <f t="shared" si="3"/>
        <v>39</v>
      </c>
      <c r="L16" s="107"/>
      <c r="M16" s="3"/>
      <c r="N16" s="319" t="e">
        <f>D16/#REF!*100</f>
        <v>#REF!</v>
      </c>
      <c r="O16" s="14"/>
      <c r="R16" s="14"/>
    </row>
    <row r="17" spans="1:20" ht="12.75" customHeight="1" x14ac:dyDescent="0.25">
      <c r="A17" s="105"/>
      <c r="B17" s="3"/>
      <c r="C17" s="6"/>
      <c r="D17" s="178"/>
      <c r="E17" s="176"/>
      <c r="F17" s="176"/>
      <c r="G17" s="176"/>
      <c r="H17" s="176"/>
      <c r="I17" s="176"/>
      <c r="J17" s="176"/>
      <c r="K17" s="176"/>
      <c r="L17" s="107"/>
      <c r="M17" s="3"/>
      <c r="N17" s="319"/>
      <c r="O17" s="14"/>
      <c r="R17" s="13"/>
    </row>
    <row r="18" spans="1:20" ht="12.75" customHeight="1" x14ac:dyDescent="0.25">
      <c r="A18" s="105"/>
      <c r="B18" s="4" t="s">
        <v>175</v>
      </c>
      <c r="C18" s="2">
        <v>2013</v>
      </c>
      <c r="D18" s="322">
        <f t="shared" si="0"/>
        <v>1523</v>
      </c>
      <c r="E18" s="175">
        <f t="shared" ref="E18:K23" si="4">E73+E128+E183</f>
        <v>240</v>
      </c>
      <c r="F18" s="175">
        <f t="shared" si="4"/>
        <v>44</v>
      </c>
      <c r="G18" s="175">
        <f t="shared" si="4"/>
        <v>121</v>
      </c>
      <c r="H18" s="175">
        <f t="shared" si="4"/>
        <v>770</v>
      </c>
      <c r="I18" s="175">
        <f t="shared" si="4"/>
        <v>22</v>
      </c>
      <c r="J18" s="175">
        <f t="shared" si="4"/>
        <v>245</v>
      </c>
      <c r="K18" s="175">
        <f t="shared" si="4"/>
        <v>81</v>
      </c>
      <c r="L18" s="323"/>
      <c r="M18" s="4"/>
      <c r="N18" s="318" t="e">
        <f>D18/#REF!*100</f>
        <v>#REF!</v>
      </c>
      <c r="O18" s="14"/>
      <c r="P18" s="13" t="e">
        <f>D16/#REF!</f>
        <v>#REF!</v>
      </c>
      <c r="R18" s="14"/>
    </row>
    <row r="19" spans="1:20" ht="12.75" customHeight="1" x14ac:dyDescent="0.25">
      <c r="A19" s="105"/>
      <c r="B19" s="3"/>
      <c r="C19" s="2">
        <v>2014</v>
      </c>
      <c r="D19" s="322">
        <f t="shared" si="0"/>
        <v>728</v>
      </c>
      <c r="E19" s="175">
        <f t="shared" si="4"/>
        <v>120</v>
      </c>
      <c r="F19" s="175">
        <f t="shared" si="4"/>
        <v>30</v>
      </c>
      <c r="G19" s="175">
        <f t="shared" si="4"/>
        <v>113</v>
      </c>
      <c r="H19" s="175">
        <f t="shared" si="4"/>
        <v>368</v>
      </c>
      <c r="I19" s="175">
        <f t="shared" si="4"/>
        <v>28</v>
      </c>
      <c r="J19" s="175">
        <f t="shared" si="4"/>
        <v>39</v>
      </c>
      <c r="K19" s="175">
        <f t="shared" si="4"/>
        <v>30</v>
      </c>
      <c r="L19" s="323"/>
      <c r="M19" s="4"/>
      <c r="N19" s="318" t="e">
        <f>D19/#REF!*100</f>
        <v>#REF!</v>
      </c>
      <c r="O19" s="14"/>
      <c r="R19" s="14"/>
    </row>
    <row r="20" spans="1:20" ht="12.75" customHeight="1" x14ac:dyDescent="0.25">
      <c r="A20" s="105"/>
      <c r="B20" s="3"/>
      <c r="C20" s="12" t="s">
        <v>7</v>
      </c>
      <c r="D20" s="178">
        <f t="shared" si="0"/>
        <v>186</v>
      </c>
      <c r="E20" s="176">
        <f t="shared" si="4"/>
        <v>25</v>
      </c>
      <c r="F20" s="176">
        <f t="shared" si="4"/>
        <v>5</v>
      </c>
      <c r="G20" s="176">
        <f t="shared" si="4"/>
        <v>41</v>
      </c>
      <c r="H20" s="176">
        <f t="shared" si="4"/>
        <v>105</v>
      </c>
      <c r="I20" s="176">
        <f t="shared" si="4"/>
        <v>3</v>
      </c>
      <c r="J20" s="176">
        <f t="shared" si="4"/>
        <v>0</v>
      </c>
      <c r="K20" s="176">
        <f t="shared" si="4"/>
        <v>7</v>
      </c>
      <c r="L20" s="106"/>
      <c r="M20" s="48"/>
      <c r="N20" s="319" t="e">
        <f>D20/#REF!*100</f>
        <v>#REF!</v>
      </c>
      <c r="O20" s="14"/>
      <c r="P20" s="151">
        <f>H16/D16</f>
        <v>0.31046312178387653</v>
      </c>
      <c r="R20" s="14"/>
      <c r="S20" s="165">
        <v>38598</v>
      </c>
    </row>
    <row r="21" spans="1:20" ht="12.75" customHeight="1" x14ac:dyDescent="0.25">
      <c r="A21" s="105"/>
      <c r="B21" s="3"/>
      <c r="C21" s="12" t="s">
        <v>4</v>
      </c>
      <c r="D21" s="178">
        <f t="shared" si="0"/>
        <v>179</v>
      </c>
      <c r="E21" s="176">
        <f t="shared" si="4"/>
        <v>36</v>
      </c>
      <c r="F21" s="176">
        <f t="shared" si="4"/>
        <v>3</v>
      </c>
      <c r="G21" s="176">
        <f t="shared" si="4"/>
        <v>26</v>
      </c>
      <c r="H21" s="176">
        <f t="shared" si="4"/>
        <v>89</v>
      </c>
      <c r="I21" s="176">
        <f t="shared" si="4"/>
        <v>6</v>
      </c>
      <c r="J21" s="176">
        <f t="shared" si="4"/>
        <v>16</v>
      </c>
      <c r="K21" s="176">
        <f t="shared" si="4"/>
        <v>3</v>
      </c>
      <c r="L21" s="106"/>
      <c r="M21" s="48"/>
      <c r="N21" s="319" t="e">
        <f>D21/#REF!*100</f>
        <v>#REF!</v>
      </c>
      <c r="O21" s="14"/>
      <c r="R21" s="14"/>
      <c r="S21" s="11">
        <v>583</v>
      </c>
    </row>
    <row r="22" spans="1:20" ht="12.75" customHeight="1" x14ac:dyDescent="0.25">
      <c r="A22" s="105"/>
      <c r="B22" s="3"/>
      <c r="C22" s="12" t="s">
        <v>5</v>
      </c>
      <c r="D22" s="178">
        <f t="shared" si="0"/>
        <v>205</v>
      </c>
      <c r="E22" s="176">
        <f t="shared" si="4"/>
        <v>35</v>
      </c>
      <c r="F22" s="176">
        <f t="shared" si="4"/>
        <v>14</v>
      </c>
      <c r="G22" s="176">
        <f t="shared" si="4"/>
        <v>27</v>
      </c>
      <c r="H22" s="176">
        <f t="shared" si="4"/>
        <v>98</v>
      </c>
      <c r="I22" s="176">
        <f t="shared" si="4"/>
        <v>10</v>
      </c>
      <c r="J22" s="176">
        <f t="shared" si="4"/>
        <v>5</v>
      </c>
      <c r="K22" s="176">
        <f t="shared" si="4"/>
        <v>16</v>
      </c>
      <c r="L22" s="106"/>
      <c r="M22" s="48"/>
      <c r="N22" s="319" t="e">
        <f>D22/#REF!*100</f>
        <v>#REF!</v>
      </c>
      <c r="O22" s="14"/>
      <c r="R22" s="14"/>
      <c r="S22" s="13">
        <f>S21/S20</f>
        <v>1.5104409554899218E-2</v>
      </c>
    </row>
    <row r="23" spans="1:20" ht="12.75" customHeight="1" x14ac:dyDescent="0.25">
      <c r="A23" s="105"/>
      <c r="B23" s="3"/>
      <c r="C23" s="12" t="s">
        <v>6</v>
      </c>
      <c r="D23" s="178">
        <f t="shared" si="0"/>
        <v>158</v>
      </c>
      <c r="E23" s="176">
        <f t="shared" si="4"/>
        <v>24</v>
      </c>
      <c r="F23" s="176">
        <f t="shared" si="4"/>
        <v>8</v>
      </c>
      <c r="G23" s="176">
        <f t="shared" si="4"/>
        <v>19</v>
      </c>
      <c r="H23" s="176">
        <f t="shared" si="4"/>
        <v>76</v>
      </c>
      <c r="I23" s="176">
        <f t="shared" si="4"/>
        <v>9</v>
      </c>
      <c r="J23" s="176">
        <f t="shared" si="4"/>
        <v>18</v>
      </c>
      <c r="K23" s="176">
        <f t="shared" si="4"/>
        <v>4</v>
      </c>
      <c r="L23" s="106"/>
      <c r="M23" s="48"/>
      <c r="N23" s="319" t="e">
        <f>D23/#REF!*100</f>
        <v>#REF!</v>
      </c>
      <c r="O23" s="14"/>
      <c r="P23" s="348" t="e">
        <f>D16+#REF!</f>
        <v>#REF!</v>
      </c>
      <c r="R23" s="14"/>
    </row>
    <row r="24" spans="1:20" ht="12.75" customHeight="1" x14ac:dyDescent="0.25">
      <c r="A24" s="105"/>
      <c r="B24" s="3"/>
      <c r="C24" s="12"/>
      <c r="D24" s="178"/>
      <c r="E24" s="176"/>
      <c r="F24" s="176"/>
      <c r="G24" s="176"/>
      <c r="H24" s="176"/>
      <c r="I24" s="176"/>
      <c r="J24" s="176"/>
      <c r="K24" s="176"/>
      <c r="L24" s="106"/>
      <c r="M24" s="48"/>
      <c r="N24" s="319"/>
      <c r="O24" s="14"/>
      <c r="P24" s="13" t="e">
        <f>D16/P23</f>
        <v>#REF!</v>
      </c>
      <c r="R24" s="14"/>
    </row>
    <row r="25" spans="1:20" ht="15" customHeight="1" x14ac:dyDescent="0.25">
      <c r="A25" s="105"/>
      <c r="B25" s="3"/>
      <c r="C25" s="2">
        <v>2015</v>
      </c>
      <c r="D25" s="322">
        <f t="shared" si="0"/>
        <v>339</v>
      </c>
      <c r="E25" s="175">
        <f t="shared" ref="E25:K27" si="5">E80+E135+E190</f>
        <v>53</v>
      </c>
      <c r="F25" s="175">
        <f t="shared" si="5"/>
        <v>35</v>
      </c>
      <c r="G25" s="175">
        <f t="shared" si="5"/>
        <v>43</v>
      </c>
      <c r="H25" s="175">
        <f t="shared" si="5"/>
        <v>117</v>
      </c>
      <c r="I25" s="175">
        <f t="shared" si="5"/>
        <v>15</v>
      </c>
      <c r="J25" s="175">
        <f t="shared" si="5"/>
        <v>57</v>
      </c>
      <c r="K25" s="175">
        <f t="shared" si="5"/>
        <v>19</v>
      </c>
      <c r="L25" s="135"/>
      <c r="M25" s="5"/>
      <c r="N25" s="318" t="e">
        <f>D25/#REF!*100</f>
        <v>#REF!</v>
      </c>
      <c r="O25" s="14"/>
      <c r="R25" s="14"/>
    </row>
    <row r="26" spans="1:20" ht="12.75" customHeight="1" x14ac:dyDescent="0.25">
      <c r="A26" s="105"/>
      <c r="B26" s="3"/>
      <c r="C26" s="12" t="s">
        <v>7</v>
      </c>
      <c r="D26" s="178">
        <f t="shared" si="0"/>
        <v>173</v>
      </c>
      <c r="E26" s="176">
        <f t="shared" si="5"/>
        <v>31</v>
      </c>
      <c r="F26" s="176">
        <f t="shared" si="5"/>
        <v>21</v>
      </c>
      <c r="G26" s="176">
        <f t="shared" si="5"/>
        <v>18</v>
      </c>
      <c r="H26" s="176">
        <f t="shared" si="5"/>
        <v>72</v>
      </c>
      <c r="I26" s="176">
        <f t="shared" si="5"/>
        <v>9</v>
      </c>
      <c r="J26" s="176">
        <f t="shared" si="5"/>
        <v>14</v>
      </c>
      <c r="K26" s="176">
        <f t="shared" si="5"/>
        <v>8</v>
      </c>
      <c r="L26" s="106"/>
      <c r="M26" s="48"/>
      <c r="N26" s="319" t="e">
        <f>D26/#REF!*100</f>
        <v>#REF!</v>
      </c>
      <c r="O26" s="14"/>
      <c r="P26" s="348" t="e">
        <f>D15+#REF!</f>
        <v>#REF!</v>
      </c>
      <c r="R26" s="14" t="s">
        <v>74</v>
      </c>
      <c r="S26" s="11" t="s">
        <v>75</v>
      </c>
    </row>
    <row r="27" spans="1:20" ht="12.75" customHeight="1" x14ac:dyDescent="0.25">
      <c r="A27" s="105"/>
      <c r="B27" s="3"/>
      <c r="C27" s="12" t="s">
        <v>4</v>
      </c>
      <c r="D27" s="178">
        <f t="shared" si="0"/>
        <v>166</v>
      </c>
      <c r="E27" s="176">
        <f t="shared" si="5"/>
        <v>22</v>
      </c>
      <c r="F27" s="176">
        <f t="shared" si="5"/>
        <v>14</v>
      </c>
      <c r="G27" s="176">
        <f t="shared" si="5"/>
        <v>25</v>
      </c>
      <c r="H27" s="176">
        <f t="shared" si="5"/>
        <v>45</v>
      </c>
      <c r="I27" s="176">
        <f t="shared" si="5"/>
        <v>6</v>
      </c>
      <c r="J27" s="176">
        <f t="shared" si="5"/>
        <v>43</v>
      </c>
      <c r="K27" s="176">
        <f t="shared" si="5"/>
        <v>11</v>
      </c>
      <c r="L27" s="106"/>
      <c r="M27" s="48"/>
      <c r="N27" s="319" t="e">
        <f>D27/#REF!*100</f>
        <v>#REF!</v>
      </c>
      <c r="O27" s="14"/>
      <c r="P27" s="151" t="e">
        <f>D15/P26</f>
        <v>#REF!</v>
      </c>
      <c r="R27" s="162">
        <v>390</v>
      </c>
      <c r="S27" s="11">
        <v>401</v>
      </c>
      <c r="T27" s="14">
        <f>S27-R27</f>
        <v>11</v>
      </c>
    </row>
    <row r="28" spans="1:20" ht="12.75" customHeight="1" x14ac:dyDescent="0.25">
      <c r="A28" s="105"/>
      <c r="B28" s="3"/>
      <c r="C28" s="12"/>
      <c r="D28" s="178"/>
      <c r="E28" s="176"/>
      <c r="F28" s="176"/>
      <c r="G28" s="176"/>
      <c r="H28" s="176"/>
      <c r="I28" s="176"/>
      <c r="J28" s="176"/>
      <c r="K28" s="176"/>
      <c r="L28" s="106"/>
      <c r="M28" s="48"/>
      <c r="N28" s="319"/>
      <c r="O28" s="14"/>
      <c r="R28" s="162"/>
      <c r="T28" s="14"/>
    </row>
    <row r="29" spans="1:20" ht="12.75" customHeight="1" x14ac:dyDescent="0.25">
      <c r="A29" s="105"/>
      <c r="B29" s="4" t="s">
        <v>176</v>
      </c>
      <c r="C29" s="2">
        <v>2013</v>
      </c>
      <c r="D29" s="322">
        <f t="shared" si="0"/>
        <v>4923</v>
      </c>
      <c r="E29" s="175">
        <f t="shared" ref="E29:K34" si="6">E84+E139+E194</f>
        <v>638</v>
      </c>
      <c r="F29" s="175">
        <f t="shared" si="6"/>
        <v>127</v>
      </c>
      <c r="G29" s="175">
        <f t="shared" si="6"/>
        <v>713</v>
      </c>
      <c r="H29" s="175">
        <f t="shared" si="6"/>
        <v>2726</v>
      </c>
      <c r="I29" s="175">
        <f t="shared" si="6"/>
        <v>62</v>
      </c>
      <c r="J29" s="175">
        <f t="shared" si="6"/>
        <v>277</v>
      </c>
      <c r="K29" s="175">
        <f t="shared" si="6"/>
        <v>380</v>
      </c>
      <c r="L29" s="135"/>
      <c r="M29" s="5"/>
      <c r="N29" s="318" t="e">
        <f>D29/#REF!*100</f>
        <v>#REF!</v>
      </c>
      <c r="O29" s="14"/>
      <c r="R29" s="162">
        <v>27</v>
      </c>
      <c r="S29" s="11">
        <v>43</v>
      </c>
      <c r="T29" s="14">
        <f>S29-R29</f>
        <v>16</v>
      </c>
    </row>
    <row r="30" spans="1:20" ht="12.75" customHeight="1" x14ac:dyDescent="0.25">
      <c r="A30" s="105"/>
      <c r="B30" s="3"/>
      <c r="C30" s="2">
        <v>2014</v>
      </c>
      <c r="D30" s="322">
        <f t="shared" si="0"/>
        <v>2122</v>
      </c>
      <c r="E30" s="175">
        <f t="shared" si="6"/>
        <v>220</v>
      </c>
      <c r="F30" s="175">
        <f t="shared" si="6"/>
        <v>100</v>
      </c>
      <c r="G30" s="175">
        <f t="shared" si="6"/>
        <v>694</v>
      </c>
      <c r="H30" s="175">
        <f t="shared" si="6"/>
        <v>950</v>
      </c>
      <c r="I30" s="175">
        <f t="shared" si="6"/>
        <v>38</v>
      </c>
      <c r="J30" s="175">
        <f t="shared" si="6"/>
        <v>32</v>
      </c>
      <c r="K30" s="175">
        <f t="shared" si="6"/>
        <v>88</v>
      </c>
      <c r="L30" s="135"/>
      <c r="M30" s="5"/>
      <c r="N30" s="318" t="e">
        <f>D30/#REF!*100</f>
        <v>#REF!</v>
      </c>
      <c r="O30" s="14"/>
      <c r="R30" s="14"/>
    </row>
    <row r="31" spans="1:20" ht="12.75" customHeight="1" x14ac:dyDescent="0.25">
      <c r="A31" s="105"/>
      <c r="B31" s="3"/>
      <c r="C31" s="12" t="s">
        <v>7</v>
      </c>
      <c r="D31" s="178">
        <f t="shared" si="0"/>
        <v>774</v>
      </c>
      <c r="E31" s="176">
        <f t="shared" si="6"/>
        <v>81</v>
      </c>
      <c r="F31" s="176">
        <f t="shared" si="6"/>
        <v>26</v>
      </c>
      <c r="G31" s="176">
        <f t="shared" si="6"/>
        <v>276</v>
      </c>
      <c r="H31" s="176">
        <f t="shared" si="6"/>
        <v>327</v>
      </c>
      <c r="I31" s="176">
        <f t="shared" si="6"/>
        <v>12</v>
      </c>
      <c r="J31" s="176">
        <f t="shared" si="6"/>
        <v>0</v>
      </c>
      <c r="K31" s="176">
        <f t="shared" si="6"/>
        <v>52</v>
      </c>
      <c r="L31" s="106"/>
      <c r="M31" s="48"/>
      <c r="N31" s="319" t="e">
        <f>D31/#REF!*100</f>
        <v>#REF!</v>
      </c>
      <c r="O31" s="14"/>
      <c r="R31" s="14"/>
    </row>
    <row r="32" spans="1:20" ht="12.75" customHeight="1" x14ac:dyDescent="0.25">
      <c r="A32" s="105"/>
      <c r="B32" s="3"/>
      <c r="C32" s="12" t="s">
        <v>4</v>
      </c>
      <c r="D32" s="178">
        <f t="shared" si="0"/>
        <v>492</v>
      </c>
      <c r="E32" s="176">
        <f t="shared" si="6"/>
        <v>52</v>
      </c>
      <c r="F32" s="176">
        <f t="shared" si="6"/>
        <v>23</v>
      </c>
      <c r="G32" s="176">
        <f t="shared" si="6"/>
        <v>151</v>
      </c>
      <c r="H32" s="176">
        <f t="shared" si="6"/>
        <v>231</v>
      </c>
      <c r="I32" s="176">
        <f t="shared" si="6"/>
        <v>4</v>
      </c>
      <c r="J32" s="176">
        <f t="shared" si="6"/>
        <v>16</v>
      </c>
      <c r="K32" s="176">
        <f t="shared" si="6"/>
        <v>15</v>
      </c>
      <c r="L32" s="106"/>
      <c r="M32" s="48"/>
      <c r="N32" s="319" t="e">
        <f>D32/#REF!*100</f>
        <v>#REF!</v>
      </c>
      <c r="O32" s="14"/>
      <c r="R32" s="14">
        <v>54</v>
      </c>
    </row>
    <row r="33" spans="1:18" ht="12.75" customHeight="1" x14ac:dyDescent="0.25">
      <c r="A33" s="105"/>
      <c r="B33" s="3"/>
      <c r="C33" s="12" t="s">
        <v>5</v>
      </c>
      <c r="D33" s="178">
        <f t="shared" si="0"/>
        <v>431</v>
      </c>
      <c r="E33" s="176">
        <f t="shared" si="6"/>
        <v>47</v>
      </c>
      <c r="F33" s="176">
        <f t="shared" si="6"/>
        <v>28</v>
      </c>
      <c r="G33" s="176">
        <f t="shared" si="6"/>
        <v>128</v>
      </c>
      <c r="H33" s="176">
        <f t="shared" si="6"/>
        <v>205</v>
      </c>
      <c r="I33" s="176">
        <f t="shared" si="6"/>
        <v>11</v>
      </c>
      <c r="J33" s="176">
        <f t="shared" si="6"/>
        <v>4</v>
      </c>
      <c r="K33" s="176">
        <f t="shared" si="6"/>
        <v>8</v>
      </c>
      <c r="L33" s="106"/>
      <c r="M33" s="48"/>
      <c r="N33" s="319" t="e">
        <f>D33/#REF!*100</f>
        <v>#REF!</v>
      </c>
      <c r="O33" s="14"/>
      <c r="R33" s="14">
        <v>29</v>
      </c>
    </row>
    <row r="34" spans="1:18" ht="12.75" customHeight="1" x14ac:dyDescent="0.25">
      <c r="A34" s="105"/>
      <c r="B34" s="3"/>
      <c r="C34" s="12" t="s">
        <v>6</v>
      </c>
      <c r="D34" s="178">
        <f t="shared" si="0"/>
        <v>425</v>
      </c>
      <c r="E34" s="176">
        <f t="shared" si="6"/>
        <v>40</v>
      </c>
      <c r="F34" s="176">
        <f t="shared" si="6"/>
        <v>23</v>
      </c>
      <c r="G34" s="176">
        <f t="shared" si="6"/>
        <v>139</v>
      </c>
      <c r="H34" s="176">
        <f t="shared" si="6"/>
        <v>187</v>
      </c>
      <c r="I34" s="176">
        <f t="shared" si="6"/>
        <v>11</v>
      </c>
      <c r="J34" s="176">
        <f t="shared" si="6"/>
        <v>12</v>
      </c>
      <c r="K34" s="176">
        <f t="shared" si="6"/>
        <v>13</v>
      </c>
      <c r="L34" s="106"/>
      <c r="M34" s="48"/>
      <c r="N34" s="319" t="e">
        <f>D34/#REF!*100</f>
        <v>#REF!</v>
      </c>
      <c r="O34" s="14"/>
      <c r="R34" s="151">
        <f>R33/R32-1</f>
        <v>-0.46296296296296291</v>
      </c>
    </row>
    <row r="35" spans="1:18" ht="12.75" customHeight="1" x14ac:dyDescent="0.25">
      <c r="A35" s="105"/>
      <c r="B35" s="4"/>
      <c r="C35" s="12"/>
      <c r="D35" s="178"/>
      <c r="E35" s="176"/>
      <c r="F35" s="176"/>
      <c r="G35" s="176"/>
      <c r="H35" s="176"/>
      <c r="I35" s="176"/>
      <c r="J35" s="176"/>
      <c r="K35" s="176"/>
      <c r="L35" s="106"/>
      <c r="M35" s="48"/>
      <c r="N35" s="319"/>
      <c r="O35" s="14"/>
      <c r="P35" s="151">
        <f>D38/D16</f>
        <v>0.66895368782161235</v>
      </c>
      <c r="R35" s="14"/>
    </row>
    <row r="36" spans="1:18" ht="13.5" customHeight="1" x14ac:dyDescent="0.25">
      <c r="A36" s="105"/>
      <c r="B36" s="3"/>
      <c r="C36" s="2">
        <v>2015</v>
      </c>
      <c r="D36" s="322">
        <f t="shared" si="0"/>
        <v>791</v>
      </c>
      <c r="E36" s="175">
        <f t="shared" ref="E36:K38" si="7">E91+E146+E201</f>
        <v>95</v>
      </c>
      <c r="F36" s="175">
        <f t="shared" si="7"/>
        <v>37</v>
      </c>
      <c r="G36" s="175">
        <f t="shared" si="7"/>
        <v>239</v>
      </c>
      <c r="H36" s="175">
        <f t="shared" si="7"/>
        <v>325</v>
      </c>
      <c r="I36" s="175">
        <f t="shared" si="7"/>
        <v>11</v>
      </c>
      <c r="J36" s="175">
        <f t="shared" si="7"/>
        <v>35</v>
      </c>
      <c r="K36" s="175">
        <f t="shared" si="7"/>
        <v>49</v>
      </c>
      <c r="L36" s="135"/>
      <c r="M36" s="5"/>
      <c r="N36" s="318" t="e">
        <f>D36/#REF!*100</f>
        <v>#REF!</v>
      </c>
      <c r="O36" s="14"/>
      <c r="R36" s="14"/>
    </row>
    <row r="37" spans="1:18" ht="12.75" customHeight="1" x14ac:dyDescent="0.25">
      <c r="A37" s="105"/>
      <c r="B37" s="3"/>
      <c r="C37" s="12" t="s">
        <v>7</v>
      </c>
      <c r="D37" s="178">
        <f t="shared" si="0"/>
        <v>401</v>
      </c>
      <c r="E37" s="176">
        <f t="shared" si="7"/>
        <v>45</v>
      </c>
      <c r="F37" s="176">
        <f t="shared" si="7"/>
        <v>23</v>
      </c>
      <c r="G37" s="176">
        <f t="shared" si="7"/>
        <v>97</v>
      </c>
      <c r="H37" s="176">
        <f t="shared" si="7"/>
        <v>197</v>
      </c>
      <c r="I37" s="176">
        <f t="shared" si="7"/>
        <v>3</v>
      </c>
      <c r="J37" s="176">
        <f t="shared" si="7"/>
        <v>13</v>
      </c>
      <c r="K37" s="176">
        <f t="shared" si="7"/>
        <v>23</v>
      </c>
      <c r="L37" s="106"/>
      <c r="M37" s="48"/>
      <c r="N37" s="319" t="e">
        <f>D37/#REF!*100</f>
        <v>#REF!</v>
      </c>
      <c r="O37" s="14"/>
      <c r="R37" s="14"/>
    </row>
    <row r="38" spans="1:18" ht="12.75" customHeight="1" x14ac:dyDescent="0.25">
      <c r="A38" s="105"/>
      <c r="B38" s="3"/>
      <c r="C38" s="12" t="s">
        <v>4</v>
      </c>
      <c r="D38" s="178">
        <f t="shared" si="0"/>
        <v>390</v>
      </c>
      <c r="E38" s="176">
        <f t="shared" si="7"/>
        <v>50</v>
      </c>
      <c r="F38" s="176">
        <f t="shared" si="7"/>
        <v>14</v>
      </c>
      <c r="G38" s="176">
        <f t="shared" si="7"/>
        <v>142</v>
      </c>
      <c r="H38" s="176">
        <f t="shared" si="7"/>
        <v>128</v>
      </c>
      <c r="I38" s="176">
        <f t="shared" si="7"/>
        <v>8</v>
      </c>
      <c r="J38" s="176">
        <f t="shared" si="7"/>
        <v>22</v>
      </c>
      <c r="K38" s="176">
        <f t="shared" si="7"/>
        <v>26</v>
      </c>
      <c r="L38" s="106"/>
      <c r="M38" s="48"/>
      <c r="N38" s="319" t="e">
        <f>D38/#REF!*100</f>
        <v>#REF!</v>
      </c>
      <c r="O38" s="14"/>
      <c r="R38" s="14"/>
    </row>
    <row r="39" spans="1:18" ht="12.75" customHeight="1" x14ac:dyDescent="0.25">
      <c r="A39" s="105"/>
      <c r="B39" s="3"/>
      <c r="C39" s="12"/>
      <c r="D39" s="178"/>
      <c r="E39" s="176"/>
      <c r="F39" s="176"/>
      <c r="G39" s="176"/>
      <c r="H39" s="176"/>
      <c r="I39" s="176"/>
      <c r="J39" s="176"/>
      <c r="K39" s="176"/>
      <c r="L39" s="106"/>
      <c r="M39" s="48"/>
      <c r="N39" s="319"/>
      <c r="O39" s="14"/>
      <c r="R39" s="14"/>
    </row>
    <row r="40" spans="1:18" ht="12.75" customHeight="1" x14ac:dyDescent="0.25">
      <c r="A40" s="105"/>
      <c r="B40" s="4" t="s">
        <v>177</v>
      </c>
      <c r="C40" s="2">
        <v>2013</v>
      </c>
      <c r="D40" s="322">
        <f t="shared" si="0"/>
        <v>142</v>
      </c>
      <c r="E40" s="175">
        <f t="shared" ref="E40:K45" si="8">E95+E150+E205</f>
        <v>30</v>
      </c>
      <c r="F40" s="175">
        <f t="shared" si="8"/>
        <v>6</v>
      </c>
      <c r="G40" s="175">
        <f t="shared" si="8"/>
        <v>15</v>
      </c>
      <c r="H40" s="175">
        <f t="shared" si="8"/>
        <v>65</v>
      </c>
      <c r="I40" s="175">
        <f t="shared" si="8"/>
        <v>1</v>
      </c>
      <c r="J40" s="175">
        <f t="shared" si="8"/>
        <v>24</v>
      </c>
      <c r="K40" s="175">
        <f t="shared" si="8"/>
        <v>1</v>
      </c>
      <c r="L40" s="135"/>
      <c r="M40" s="5"/>
      <c r="N40" s="318" t="e">
        <f>D40/#REF!*100</f>
        <v>#REF!</v>
      </c>
      <c r="O40" s="14"/>
      <c r="R40" s="14"/>
    </row>
    <row r="41" spans="1:18" ht="12.75" customHeight="1" x14ac:dyDescent="0.25">
      <c r="A41" s="105"/>
      <c r="B41" s="3"/>
      <c r="C41" s="2">
        <v>2014</v>
      </c>
      <c r="D41" s="322">
        <f t="shared" si="0"/>
        <v>92</v>
      </c>
      <c r="E41" s="175">
        <f t="shared" si="8"/>
        <v>25</v>
      </c>
      <c r="F41" s="175">
        <f t="shared" si="8"/>
        <v>12</v>
      </c>
      <c r="G41" s="175">
        <f t="shared" si="8"/>
        <v>13</v>
      </c>
      <c r="H41" s="175">
        <f t="shared" si="8"/>
        <v>26</v>
      </c>
      <c r="I41" s="175">
        <f t="shared" si="8"/>
        <v>5</v>
      </c>
      <c r="J41" s="175">
        <f t="shared" si="8"/>
        <v>7</v>
      </c>
      <c r="K41" s="175">
        <f t="shared" si="8"/>
        <v>4</v>
      </c>
      <c r="L41" s="135"/>
      <c r="M41" s="5"/>
      <c r="N41" s="318" t="e">
        <f>D41/#REF!*100</f>
        <v>#REF!</v>
      </c>
      <c r="O41" s="14"/>
      <c r="R41" s="14"/>
    </row>
    <row r="42" spans="1:18" ht="12.75" customHeight="1" x14ac:dyDescent="0.25">
      <c r="A42" s="105"/>
      <c r="B42" s="3"/>
      <c r="C42" s="12" t="s">
        <v>7</v>
      </c>
      <c r="D42" s="178">
        <f t="shared" si="0"/>
        <v>17</v>
      </c>
      <c r="E42" s="176">
        <f t="shared" si="8"/>
        <v>8</v>
      </c>
      <c r="F42" s="176">
        <f t="shared" si="8"/>
        <v>2</v>
      </c>
      <c r="G42" s="176">
        <f t="shared" si="8"/>
        <v>3</v>
      </c>
      <c r="H42" s="176">
        <f t="shared" si="8"/>
        <v>3</v>
      </c>
      <c r="I42" s="176">
        <f t="shared" si="8"/>
        <v>0</v>
      </c>
      <c r="J42" s="176">
        <f t="shared" si="8"/>
        <v>0</v>
      </c>
      <c r="K42" s="176">
        <f t="shared" si="8"/>
        <v>1</v>
      </c>
      <c r="L42" s="106"/>
      <c r="M42" s="48"/>
      <c r="N42" s="319" t="e">
        <f>D42/#REF!*100</f>
        <v>#REF!</v>
      </c>
      <c r="O42" s="14"/>
      <c r="R42" s="14"/>
    </row>
    <row r="43" spans="1:18" ht="12.75" customHeight="1" x14ac:dyDescent="0.25">
      <c r="A43" s="105"/>
      <c r="B43" s="3"/>
      <c r="C43" s="12" t="s">
        <v>4</v>
      </c>
      <c r="D43" s="178">
        <f t="shared" si="0"/>
        <v>29</v>
      </c>
      <c r="E43" s="176">
        <f t="shared" si="8"/>
        <v>10</v>
      </c>
      <c r="F43" s="176">
        <f t="shared" si="8"/>
        <v>1</v>
      </c>
      <c r="G43" s="176">
        <f t="shared" si="8"/>
        <v>5</v>
      </c>
      <c r="H43" s="176">
        <f t="shared" si="8"/>
        <v>9</v>
      </c>
      <c r="I43" s="176">
        <f t="shared" si="8"/>
        <v>0</v>
      </c>
      <c r="J43" s="176">
        <f t="shared" si="8"/>
        <v>3</v>
      </c>
      <c r="K43" s="176">
        <f t="shared" si="8"/>
        <v>1</v>
      </c>
      <c r="L43" s="106"/>
      <c r="M43" s="48"/>
      <c r="N43" s="319" t="e">
        <f>D43/#REF!*100</f>
        <v>#REF!</v>
      </c>
      <c r="O43" s="14"/>
      <c r="R43" s="14"/>
    </row>
    <row r="44" spans="1:18" ht="12.75" customHeight="1" x14ac:dyDescent="0.25">
      <c r="A44" s="105"/>
      <c r="B44" s="3"/>
      <c r="C44" s="12" t="s">
        <v>5</v>
      </c>
      <c r="D44" s="178">
        <f t="shared" si="0"/>
        <v>25</v>
      </c>
      <c r="E44" s="176">
        <f t="shared" si="8"/>
        <v>6</v>
      </c>
      <c r="F44" s="176">
        <f t="shared" si="8"/>
        <v>6</v>
      </c>
      <c r="G44" s="176">
        <f t="shared" si="8"/>
        <v>3</v>
      </c>
      <c r="H44" s="176">
        <f t="shared" si="8"/>
        <v>6</v>
      </c>
      <c r="I44" s="176">
        <f t="shared" si="8"/>
        <v>2</v>
      </c>
      <c r="J44" s="176">
        <f t="shared" si="8"/>
        <v>1</v>
      </c>
      <c r="K44" s="176">
        <f t="shared" si="8"/>
        <v>1</v>
      </c>
      <c r="L44" s="106"/>
      <c r="M44" s="48"/>
      <c r="N44" s="319" t="e">
        <f>D44/#REF!*100</f>
        <v>#REF!</v>
      </c>
      <c r="O44" s="14"/>
      <c r="R44" s="14"/>
    </row>
    <row r="45" spans="1:18" ht="12.75" customHeight="1" x14ac:dyDescent="0.25">
      <c r="A45" s="105"/>
      <c r="B45" s="3"/>
      <c r="C45" s="12" t="s">
        <v>6</v>
      </c>
      <c r="D45" s="178">
        <f t="shared" si="0"/>
        <v>21</v>
      </c>
      <c r="E45" s="176">
        <f t="shared" si="8"/>
        <v>1</v>
      </c>
      <c r="F45" s="176">
        <f t="shared" si="8"/>
        <v>3</v>
      </c>
      <c r="G45" s="176">
        <f t="shared" si="8"/>
        <v>2</v>
      </c>
      <c r="H45" s="176">
        <f t="shared" si="8"/>
        <v>8</v>
      </c>
      <c r="I45" s="176">
        <f t="shared" si="8"/>
        <v>3</v>
      </c>
      <c r="J45" s="176">
        <f t="shared" si="8"/>
        <v>3</v>
      </c>
      <c r="K45" s="176">
        <f t="shared" si="8"/>
        <v>1</v>
      </c>
      <c r="L45" s="106"/>
      <c r="M45" s="48"/>
      <c r="N45" s="319" t="e">
        <f>D45/#REF!*100</f>
        <v>#REF!</v>
      </c>
      <c r="O45" s="14"/>
      <c r="R45" s="14"/>
    </row>
    <row r="46" spans="1:18" ht="12.75" customHeight="1" x14ac:dyDescent="0.25">
      <c r="A46" s="105"/>
      <c r="B46" s="3"/>
      <c r="C46" s="12"/>
      <c r="D46" s="178"/>
      <c r="E46" s="176"/>
      <c r="F46" s="176"/>
      <c r="G46" s="176"/>
      <c r="H46" s="176"/>
      <c r="I46" s="176"/>
      <c r="J46" s="176"/>
      <c r="K46" s="176"/>
      <c r="L46" s="106"/>
      <c r="M46" s="48"/>
      <c r="N46" s="319"/>
      <c r="O46" s="14"/>
      <c r="R46" s="14"/>
    </row>
    <row r="47" spans="1:18" ht="12.75" customHeight="1" x14ac:dyDescent="0.25">
      <c r="A47" s="105"/>
      <c r="B47" s="3"/>
      <c r="C47" s="2">
        <v>2015</v>
      </c>
      <c r="D47" s="322">
        <f t="shared" si="0"/>
        <v>70</v>
      </c>
      <c r="E47" s="175">
        <f t="shared" ref="E47:K49" si="9">E102+E157+E212</f>
        <v>10</v>
      </c>
      <c r="F47" s="175">
        <f t="shared" si="9"/>
        <v>11</v>
      </c>
      <c r="G47" s="175">
        <f t="shared" si="9"/>
        <v>10</v>
      </c>
      <c r="H47" s="175">
        <f t="shared" si="9"/>
        <v>12</v>
      </c>
      <c r="I47" s="175">
        <f t="shared" si="9"/>
        <v>8</v>
      </c>
      <c r="J47" s="175">
        <f t="shared" si="9"/>
        <v>16</v>
      </c>
      <c r="K47" s="175">
        <f t="shared" si="9"/>
        <v>3</v>
      </c>
      <c r="L47" s="135"/>
      <c r="M47" s="5"/>
      <c r="N47" s="318" t="e">
        <f>D47/#REF!*100</f>
        <v>#REF!</v>
      </c>
      <c r="O47" s="14"/>
      <c r="R47" s="14"/>
    </row>
    <row r="48" spans="1:18" ht="12.75" customHeight="1" x14ac:dyDescent="0.25">
      <c r="A48" s="105"/>
      <c r="B48" s="3"/>
      <c r="C48" s="12" t="s">
        <v>7</v>
      </c>
      <c r="D48" s="178">
        <f t="shared" si="0"/>
        <v>43</v>
      </c>
      <c r="E48" s="176">
        <f t="shared" si="9"/>
        <v>7</v>
      </c>
      <c r="F48" s="176">
        <f t="shared" si="9"/>
        <v>10</v>
      </c>
      <c r="G48" s="176">
        <f t="shared" si="9"/>
        <v>8</v>
      </c>
      <c r="H48" s="176">
        <f t="shared" si="9"/>
        <v>4</v>
      </c>
      <c r="I48" s="176">
        <f t="shared" si="9"/>
        <v>6</v>
      </c>
      <c r="J48" s="176">
        <f t="shared" si="9"/>
        <v>7</v>
      </c>
      <c r="K48" s="176">
        <f t="shared" si="9"/>
        <v>1</v>
      </c>
      <c r="L48" s="106"/>
      <c r="M48" s="48"/>
      <c r="N48" s="319" t="e">
        <f>D48/#REF!*100</f>
        <v>#REF!</v>
      </c>
      <c r="O48" s="14"/>
      <c r="R48" s="14"/>
    </row>
    <row r="49" spans="1:18" ht="12.75" customHeight="1" x14ac:dyDescent="0.25">
      <c r="A49" s="105"/>
      <c r="B49" s="3"/>
      <c r="C49" s="12" t="s">
        <v>4</v>
      </c>
      <c r="D49" s="178">
        <f t="shared" si="0"/>
        <v>27</v>
      </c>
      <c r="E49" s="176">
        <f t="shared" si="9"/>
        <v>3</v>
      </c>
      <c r="F49" s="176">
        <f t="shared" si="9"/>
        <v>1</v>
      </c>
      <c r="G49" s="176">
        <f t="shared" si="9"/>
        <v>2</v>
      </c>
      <c r="H49" s="176">
        <f t="shared" si="9"/>
        <v>8</v>
      </c>
      <c r="I49" s="176">
        <f t="shared" si="9"/>
        <v>2</v>
      </c>
      <c r="J49" s="176">
        <f t="shared" si="9"/>
        <v>9</v>
      </c>
      <c r="K49" s="176">
        <f t="shared" si="9"/>
        <v>2</v>
      </c>
      <c r="L49" s="106"/>
      <c r="M49" s="48"/>
      <c r="N49" s="319" t="e">
        <f>D49/#REF!*100</f>
        <v>#REF!</v>
      </c>
      <c r="O49" s="14"/>
      <c r="R49" s="14"/>
    </row>
    <row r="50" spans="1:18" ht="12.75" customHeight="1" x14ac:dyDescent="0.25">
      <c r="A50" s="105"/>
      <c r="B50" s="3"/>
      <c r="C50" s="12"/>
      <c r="D50" s="178"/>
      <c r="E50" s="176"/>
      <c r="F50" s="176"/>
      <c r="G50" s="176"/>
      <c r="H50" s="176"/>
      <c r="I50" s="176"/>
      <c r="J50" s="176"/>
      <c r="K50" s="176"/>
      <c r="L50" s="106"/>
      <c r="M50" s="48"/>
      <c r="N50" s="319"/>
      <c r="O50" s="14"/>
      <c r="R50" s="14"/>
    </row>
    <row r="51" spans="1:18" ht="12.75" customHeight="1" x14ac:dyDescent="0.25">
      <c r="A51" s="105"/>
      <c r="B51" s="4" t="s">
        <v>178</v>
      </c>
      <c r="C51" s="2">
        <v>2013</v>
      </c>
      <c r="D51" s="322">
        <f t="shared" si="0"/>
        <v>4</v>
      </c>
      <c r="E51" s="175">
        <f t="shared" ref="E51:K56" si="10">E106+E161+E216</f>
        <v>0</v>
      </c>
      <c r="F51" s="175">
        <f t="shared" si="10"/>
        <v>1</v>
      </c>
      <c r="G51" s="175">
        <f t="shared" si="10"/>
        <v>2</v>
      </c>
      <c r="H51" s="175">
        <f t="shared" si="10"/>
        <v>1</v>
      </c>
      <c r="I51" s="175">
        <f t="shared" si="10"/>
        <v>0</v>
      </c>
      <c r="J51" s="175">
        <f t="shared" si="10"/>
        <v>0</v>
      </c>
      <c r="K51" s="175">
        <f t="shared" si="10"/>
        <v>0</v>
      </c>
      <c r="L51" s="135"/>
      <c r="M51" s="5"/>
      <c r="N51" s="325" t="e">
        <f>D51/#REF!*100</f>
        <v>#REF!</v>
      </c>
      <c r="O51" s="14"/>
      <c r="R51" s="14"/>
    </row>
    <row r="52" spans="1:18" ht="12.75" customHeight="1" x14ac:dyDescent="0.25">
      <c r="A52" s="105"/>
      <c r="B52" s="3"/>
      <c r="C52" s="2">
        <v>2014</v>
      </c>
      <c r="D52" s="322">
        <f t="shared" si="0"/>
        <v>5</v>
      </c>
      <c r="E52" s="175">
        <f t="shared" si="10"/>
        <v>1</v>
      </c>
      <c r="F52" s="175">
        <f t="shared" si="10"/>
        <v>0</v>
      </c>
      <c r="G52" s="175">
        <f t="shared" si="10"/>
        <v>0</v>
      </c>
      <c r="H52" s="175">
        <f t="shared" si="10"/>
        <v>3</v>
      </c>
      <c r="I52" s="175">
        <f t="shared" si="10"/>
        <v>1</v>
      </c>
      <c r="J52" s="175">
        <f t="shared" si="10"/>
        <v>0</v>
      </c>
      <c r="K52" s="175">
        <f t="shared" si="10"/>
        <v>0</v>
      </c>
      <c r="L52" s="135"/>
      <c r="M52" s="5"/>
      <c r="N52" s="325" t="e">
        <f>D52/#REF!*100</f>
        <v>#REF!</v>
      </c>
      <c r="O52" s="14"/>
      <c r="R52" s="140"/>
    </row>
    <row r="53" spans="1:18" ht="12.75" customHeight="1" x14ac:dyDescent="0.25">
      <c r="A53" s="105"/>
      <c r="B53" s="3"/>
      <c r="C53" s="12" t="s">
        <v>7</v>
      </c>
      <c r="D53" s="178">
        <f t="shared" si="0"/>
        <v>4</v>
      </c>
      <c r="E53" s="176">
        <f t="shared" si="10"/>
        <v>1</v>
      </c>
      <c r="F53" s="176">
        <f t="shared" si="10"/>
        <v>0</v>
      </c>
      <c r="G53" s="176">
        <f t="shared" si="10"/>
        <v>0</v>
      </c>
      <c r="H53" s="176">
        <f t="shared" si="10"/>
        <v>3</v>
      </c>
      <c r="I53" s="176">
        <f t="shared" si="10"/>
        <v>0</v>
      </c>
      <c r="J53" s="176">
        <f t="shared" si="10"/>
        <v>0</v>
      </c>
      <c r="K53" s="176">
        <f t="shared" si="10"/>
        <v>0</v>
      </c>
      <c r="L53" s="106"/>
      <c r="M53" s="48"/>
      <c r="N53" s="326" t="e">
        <f>D53/#REF!*100</f>
        <v>#REF!</v>
      </c>
      <c r="O53" s="14"/>
      <c r="R53" s="140"/>
    </row>
    <row r="54" spans="1:18" ht="12.75" customHeight="1" x14ac:dyDescent="0.25">
      <c r="A54" s="105"/>
      <c r="B54" s="3"/>
      <c r="C54" s="12" t="s">
        <v>4</v>
      </c>
      <c r="D54" s="178">
        <f t="shared" si="0"/>
        <v>0</v>
      </c>
      <c r="E54" s="176">
        <f t="shared" si="10"/>
        <v>0</v>
      </c>
      <c r="F54" s="176">
        <f t="shared" si="10"/>
        <v>0</v>
      </c>
      <c r="G54" s="176">
        <f t="shared" si="10"/>
        <v>0</v>
      </c>
      <c r="H54" s="176">
        <f t="shared" si="10"/>
        <v>0</v>
      </c>
      <c r="I54" s="176">
        <f t="shared" si="10"/>
        <v>0</v>
      </c>
      <c r="J54" s="176">
        <f t="shared" si="10"/>
        <v>0</v>
      </c>
      <c r="K54" s="176">
        <f t="shared" si="10"/>
        <v>0</v>
      </c>
      <c r="L54" s="106"/>
      <c r="M54" s="48"/>
      <c r="N54" s="326" t="s">
        <v>107</v>
      </c>
      <c r="O54" s="14"/>
      <c r="R54" s="140"/>
    </row>
    <row r="55" spans="1:18" ht="12.75" customHeight="1" x14ac:dyDescent="0.25">
      <c r="A55" s="105"/>
      <c r="B55" s="3"/>
      <c r="C55" s="12" t="s">
        <v>5</v>
      </c>
      <c r="D55" s="178">
        <f t="shared" si="0"/>
        <v>1</v>
      </c>
      <c r="E55" s="176">
        <f t="shared" si="10"/>
        <v>0</v>
      </c>
      <c r="F55" s="176">
        <f t="shared" si="10"/>
        <v>0</v>
      </c>
      <c r="G55" s="176">
        <f t="shared" si="10"/>
        <v>0</v>
      </c>
      <c r="H55" s="176">
        <f t="shared" si="10"/>
        <v>0</v>
      </c>
      <c r="I55" s="176">
        <f t="shared" si="10"/>
        <v>1</v>
      </c>
      <c r="J55" s="176">
        <f t="shared" si="10"/>
        <v>0</v>
      </c>
      <c r="K55" s="176">
        <f t="shared" si="10"/>
        <v>0</v>
      </c>
      <c r="L55" s="106"/>
      <c r="M55" s="48"/>
      <c r="N55" s="326" t="e">
        <f>D55/#REF!*100</f>
        <v>#REF!</v>
      </c>
      <c r="O55" s="14"/>
      <c r="R55" s="140"/>
    </row>
    <row r="56" spans="1:18" ht="12.75" customHeight="1" x14ac:dyDescent="0.25">
      <c r="A56" s="105"/>
      <c r="B56" s="3"/>
      <c r="C56" s="12" t="s">
        <v>6</v>
      </c>
      <c r="D56" s="178">
        <f t="shared" si="0"/>
        <v>0</v>
      </c>
      <c r="E56" s="176">
        <f t="shared" si="10"/>
        <v>0</v>
      </c>
      <c r="F56" s="176">
        <f t="shared" si="10"/>
        <v>0</v>
      </c>
      <c r="G56" s="176">
        <f t="shared" si="10"/>
        <v>0</v>
      </c>
      <c r="H56" s="176">
        <f t="shared" si="10"/>
        <v>0</v>
      </c>
      <c r="I56" s="176">
        <f t="shared" si="10"/>
        <v>0</v>
      </c>
      <c r="J56" s="176">
        <f t="shared" si="10"/>
        <v>0</v>
      </c>
      <c r="K56" s="176">
        <f t="shared" si="10"/>
        <v>0</v>
      </c>
      <c r="L56" s="106"/>
      <c r="M56" s="48"/>
      <c r="N56" s="326" t="s">
        <v>107</v>
      </c>
      <c r="O56" s="14"/>
      <c r="R56" s="140"/>
    </row>
    <row r="57" spans="1:18" ht="12.75" customHeight="1" x14ac:dyDescent="0.25">
      <c r="A57" s="105"/>
      <c r="B57" s="4"/>
      <c r="C57" s="12"/>
      <c r="D57" s="178"/>
      <c r="E57" s="176"/>
      <c r="F57" s="176"/>
      <c r="G57" s="176"/>
      <c r="H57" s="176"/>
      <c r="I57" s="176"/>
      <c r="J57" s="176"/>
      <c r="K57" s="176"/>
      <c r="L57" s="106"/>
      <c r="M57" s="48"/>
      <c r="N57" s="326"/>
      <c r="O57" s="14"/>
      <c r="R57" s="140"/>
    </row>
    <row r="58" spans="1:18" ht="12.75" customHeight="1" x14ac:dyDescent="0.25">
      <c r="A58" s="103"/>
      <c r="B58" s="3"/>
      <c r="C58" s="2">
        <v>2015</v>
      </c>
      <c r="D58" s="322">
        <f t="shared" si="0"/>
        <v>0</v>
      </c>
      <c r="E58" s="175">
        <f t="shared" ref="E58:K60" si="11">E113+E168+E223</f>
        <v>0</v>
      </c>
      <c r="F58" s="175">
        <f t="shared" si="11"/>
        <v>0</v>
      </c>
      <c r="G58" s="175">
        <f t="shared" si="11"/>
        <v>0</v>
      </c>
      <c r="H58" s="175">
        <f t="shared" si="11"/>
        <v>0</v>
      </c>
      <c r="I58" s="175">
        <f t="shared" si="11"/>
        <v>0</v>
      </c>
      <c r="J58" s="175">
        <f t="shared" si="11"/>
        <v>0</v>
      </c>
      <c r="K58" s="175">
        <f t="shared" si="11"/>
        <v>0</v>
      </c>
      <c r="L58" s="135"/>
      <c r="M58" s="5"/>
      <c r="N58" s="325" t="s">
        <v>107</v>
      </c>
      <c r="O58" s="14"/>
      <c r="R58" s="140"/>
    </row>
    <row r="59" spans="1:18" ht="12.75" customHeight="1" x14ac:dyDescent="0.25">
      <c r="A59" s="103"/>
      <c r="B59" s="3"/>
      <c r="C59" s="12" t="s">
        <v>7</v>
      </c>
      <c r="D59" s="178">
        <f t="shared" si="0"/>
        <v>0</v>
      </c>
      <c r="E59" s="176">
        <f t="shared" si="11"/>
        <v>0</v>
      </c>
      <c r="F59" s="176">
        <f t="shared" si="11"/>
        <v>0</v>
      </c>
      <c r="G59" s="176">
        <f t="shared" si="11"/>
        <v>0</v>
      </c>
      <c r="H59" s="176">
        <f t="shared" si="11"/>
        <v>0</v>
      </c>
      <c r="I59" s="176">
        <f t="shared" si="11"/>
        <v>0</v>
      </c>
      <c r="J59" s="176">
        <f t="shared" si="11"/>
        <v>0</v>
      </c>
      <c r="K59" s="176">
        <f t="shared" si="11"/>
        <v>0</v>
      </c>
      <c r="L59" s="48"/>
      <c r="M59" s="34"/>
      <c r="N59" s="326" t="s">
        <v>107</v>
      </c>
      <c r="O59" s="14"/>
      <c r="R59" s="140"/>
    </row>
    <row r="60" spans="1:18" ht="12.75" customHeight="1" x14ac:dyDescent="0.25">
      <c r="A60" s="16"/>
      <c r="B60" s="16"/>
      <c r="C60" s="17" t="s">
        <v>4</v>
      </c>
      <c r="D60" s="179">
        <f t="shared" si="0"/>
        <v>0</v>
      </c>
      <c r="E60" s="180">
        <f t="shared" si="11"/>
        <v>0</v>
      </c>
      <c r="F60" s="180">
        <f t="shared" si="11"/>
        <v>0</v>
      </c>
      <c r="G60" s="180">
        <f t="shared" si="11"/>
        <v>0</v>
      </c>
      <c r="H60" s="180">
        <f t="shared" si="11"/>
        <v>0</v>
      </c>
      <c r="I60" s="180">
        <f t="shared" si="11"/>
        <v>0</v>
      </c>
      <c r="J60" s="180">
        <f t="shared" si="11"/>
        <v>0</v>
      </c>
      <c r="K60" s="180">
        <f t="shared" si="11"/>
        <v>0</v>
      </c>
      <c r="L60" s="16"/>
      <c r="M60" s="30"/>
      <c r="N60" s="313" t="s">
        <v>107</v>
      </c>
      <c r="O60" s="14"/>
      <c r="R60" s="140"/>
    </row>
    <row r="61" spans="1:18" ht="12.75" customHeight="1" x14ac:dyDescent="0.25">
      <c r="B61" s="3"/>
      <c r="C61" s="19"/>
      <c r="D61" s="178"/>
      <c r="E61" s="176"/>
      <c r="F61" s="177"/>
      <c r="G61" s="176"/>
      <c r="H61" s="176"/>
      <c r="I61" s="176"/>
      <c r="J61" s="176"/>
      <c r="K61" s="176"/>
      <c r="L61" s="48"/>
      <c r="M61" s="34"/>
      <c r="N61" s="319"/>
      <c r="O61" s="14"/>
      <c r="R61" s="14"/>
    </row>
    <row r="62" spans="1:18" ht="12.75" customHeight="1" x14ac:dyDescent="0.25">
      <c r="A62" s="103" t="s">
        <v>179</v>
      </c>
      <c r="B62" s="4" t="s">
        <v>35</v>
      </c>
      <c r="C62" s="2">
        <v>2013</v>
      </c>
      <c r="D62" s="322">
        <f t="shared" si="0"/>
        <v>5364</v>
      </c>
      <c r="E62" s="175">
        <f>'data for T2'!F49</f>
        <v>758</v>
      </c>
      <c r="F62" s="175">
        <f>'data for T2'!G49</f>
        <v>137</v>
      </c>
      <c r="G62" s="175">
        <f>'data for T2'!H49</f>
        <v>707</v>
      </c>
      <c r="H62" s="175">
        <f>'data for T2'!I49</f>
        <v>2849</v>
      </c>
      <c r="I62" s="175">
        <f>'data for T2'!J49</f>
        <v>68</v>
      </c>
      <c r="J62" s="175">
        <f>'data for T2'!K49</f>
        <v>456</v>
      </c>
      <c r="K62" s="175">
        <f>'data for T2'!L49</f>
        <v>389</v>
      </c>
      <c r="L62" s="135"/>
      <c r="M62" s="5"/>
      <c r="N62" s="318" t="e">
        <f>D62/#REF!*100</f>
        <v>#REF!</v>
      </c>
      <c r="O62" s="14"/>
      <c r="R62" s="14"/>
    </row>
    <row r="63" spans="1:18" ht="12.75" customHeight="1" x14ac:dyDescent="0.25">
      <c r="A63" s="103"/>
      <c r="B63" s="3"/>
      <c r="C63" s="2">
        <v>2014</v>
      </c>
      <c r="D63" s="322">
        <f t="shared" si="0"/>
        <v>2332</v>
      </c>
      <c r="E63" s="175">
        <f>'data for T2'!F50</f>
        <v>300</v>
      </c>
      <c r="F63" s="175">
        <f>'data for T2'!G50</f>
        <v>106</v>
      </c>
      <c r="G63" s="175">
        <f>'data for T2'!H50</f>
        <v>648</v>
      </c>
      <c r="H63" s="175">
        <f>'data for T2'!I50</f>
        <v>1053</v>
      </c>
      <c r="I63" s="175">
        <f>'data for T2'!J50</f>
        <v>54</v>
      </c>
      <c r="J63" s="175">
        <f>'data for T2'!K50</f>
        <v>63</v>
      </c>
      <c r="K63" s="175">
        <f>'data for T2'!L50</f>
        <v>108</v>
      </c>
      <c r="L63" s="323"/>
      <c r="M63" s="4"/>
      <c r="N63" s="318" t="e">
        <f>D63/#REF!*100</f>
        <v>#REF!</v>
      </c>
      <c r="O63" s="14"/>
      <c r="R63" s="14"/>
    </row>
    <row r="64" spans="1:18" ht="12.75" customHeight="1" x14ac:dyDescent="0.25">
      <c r="A64" s="103"/>
      <c r="B64" s="3"/>
      <c r="C64" s="12" t="s">
        <v>7</v>
      </c>
      <c r="D64" s="178">
        <f t="shared" si="0"/>
        <v>782</v>
      </c>
      <c r="E64" s="176">
        <f>'data for T2'!F51</f>
        <v>87</v>
      </c>
      <c r="F64" s="176">
        <f>'data for T2'!G51</f>
        <v>22</v>
      </c>
      <c r="G64" s="176">
        <f>'data for T2'!H51</f>
        <v>258</v>
      </c>
      <c r="H64" s="176">
        <f>'data for T2'!I51</f>
        <v>348</v>
      </c>
      <c r="I64" s="176">
        <f>'data for T2'!J51</f>
        <v>14</v>
      </c>
      <c r="J64" s="176">
        <f>'data for T2'!K51</f>
        <v>0</v>
      </c>
      <c r="K64" s="176">
        <f>'data for T2'!L51</f>
        <v>53</v>
      </c>
      <c r="L64" s="107"/>
      <c r="M64" s="3"/>
      <c r="N64" s="319" t="e">
        <f>D64/#REF!*100</f>
        <v>#REF!</v>
      </c>
      <c r="O64" s="14"/>
      <c r="R64" s="14"/>
    </row>
    <row r="65" spans="1:18" ht="12.75" customHeight="1" x14ac:dyDescent="0.25">
      <c r="A65" s="103"/>
      <c r="B65" s="3"/>
      <c r="C65" s="12" t="s">
        <v>4</v>
      </c>
      <c r="D65" s="178">
        <f t="shared" si="0"/>
        <v>562</v>
      </c>
      <c r="E65" s="176">
        <f>'data for T2'!F52</f>
        <v>83</v>
      </c>
      <c r="F65" s="176">
        <f>'data for T2'!G52</f>
        <v>20</v>
      </c>
      <c r="G65" s="176">
        <f>'data for T2'!H52</f>
        <v>139</v>
      </c>
      <c r="H65" s="176">
        <f>'data for T2'!I52</f>
        <v>271</v>
      </c>
      <c r="I65" s="176">
        <f>'data for T2'!J52</f>
        <v>7</v>
      </c>
      <c r="J65" s="176">
        <f>'data for T2'!K52</f>
        <v>25</v>
      </c>
      <c r="K65" s="176">
        <f>'data for T2'!L52</f>
        <v>17</v>
      </c>
      <c r="L65" s="107"/>
      <c r="M65" s="3"/>
      <c r="N65" s="319" t="e">
        <f>D65/#REF!*100</f>
        <v>#REF!</v>
      </c>
      <c r="O65" s="14"/>
      <c r="R65" s="14"/>
    </row>
    <row r="66" spans="1:18" ht="12.75" customHeight="1" x14ac:dyDescent="0.25">
      <c r="A66" s="103"/>
      <c r="B66" s="3"/>
      <c r="C66" s="12" t="s">
        <v>5</v>
      </c>
      <c r="D66" s="178">
        <f t="shared" si="0"/>
        <v>524</v>
      </c>
      <c r="E66" s="176">
        <f>'data for T2'!F53</f>
        <v>77</v>
      </c>
      <c r="F66" s="176">
        <f>'data for T2'!G53</f>
        <v>40</v>
      </c>
      <c r="G66" s="176">
        <f>'data for T2'!H53</f>
        <v>122</v>
      </c>
      <c r="H66" s="176">
        <f>'data for T2'!I53</f>
        <v>239</v>
      </c>
      <c r="I66" s="176">
        <f>'data for T2'!J53</f>
        <v>16</v>
      </c>
      <c r="J66" s="176">
        <f>'data for T2'!K53</f>
        <v>8</v>
      </c>
      <c r="K66" s="176">
        <f>'data for T2'!L53</f>
        <v>22</v>
      </c>
      <c r="L66" s="107"/>
      <c r="M66" s="3"/>
      <c r="N66" s="319" t="e">
        <f>D66/#REF!*100</f>
        <v>#REF!</v>
      </c>
      <c r="O66" s="14"/>
      <c r="R66" s="14"/>
    </row>
    <row r="67" spans="1:18" ht="12.75" customHeight="1" x14ac:dyDescent="0.25">
      <c r="A67" s="103"/>
      <c r="B67" s="3"/>
      <c r="C67" s="12" t="s">
        <v>6</v>
      </c>
      <c r="D67" s="178">
        <f t="shared" si="0"/>
        <v>464</v>
      </c>
      <c r="E67" s="176">
        <f>'data for T2'!F54</f>
        <v>53</v>
      </c>
      <c r="F67" s="176">
        <f>'data for T2'!G54</f>
        <v>24</v>
      </c>
      <c r="G67" s="176">
        <f>'data for T2'!H54</f>
        <v>129</v>
      </c>
      <c r="H67" s="176">
        <f>'data for T2'!I54</f>
        <v>195</v>
      </c>
      <c r="I67" s="176">
        <f>'data for T2'!J54</f>
        <v>17</v>
      </c>
      <c r="J67" s="176">
        <f>'data for T2'!K54</f>
        <v>30</v>
      </c>
      <c r="K67" s="176">
        <f>'data for T2'!L54</f>
        <v>16</v>
      </c>
      <c r="L67" s="107"/>
      <c r="M67" s="3"/>
      <c r="N67" s="319" t="e">
        <f>D67/#REF!*100</f>
        <v>#REF!</v>
      </c>
      <c r="O67" s="14"/>
      <c r="R67" s="14"/>
    </row>
    <row r="68" spans="1:18" ht="12.75" customHeight="1" x14ac:dyDescent="0.25">
      <c r="A68" s="103"/>
      <c r="B68" s="3"/>
      <c r="C68" s="12"/>
      <c r="D68" s="178"/>
      <c r="E68" s="176"/>
      <c r="F68" s="176"/>
      <c r="G68" s="176"/>
      <c r="H68" s="176"/>
      <c r="I68" s="176"/>
      <c r="J68" s="176"/>
      <c r="K68" s="176"/>
      <c r="L68" s="107"/>
      <c r="M68" s="3"/>
      <c r="N68" s="319"/>
      <c r="O68" s="14"/>
      <c r="R68" s="14"/>
    </row>
    <row r="69" spans="1:18" ht="12.75" customHeight="1" x14ac:dyDescent="0.25">
      <c r="A69" s="103"/>
      <c r="B69" s="3"/>
      <c r="C69" s="2">
        <v>2015</v>
      </c>
      <c r="D69" s="322">
        <f t="shared" si="0"/>
        <v>989</v>
      </c>
      <c r="E69" s="175">
        <f>'data for T2'!F56</f>
        <v>142</v>
      </c>
      <c r="F69" s="175">
        <f>'data for T2'!G56</f>
        <v>66</v>
      </c>
      <c r="G69" s="175">
        <f>'data for T2'!H56</f>
        <v>255</v>
      </c>
      <c r="H69" s="175">
        <f>'data for T2'!I56</f>
        <v>335</v>
      </c>
      <c r="I69" s="175">
        <f>'data for T2'!J56</f>
        <v>27</v>
      </c>
      <c r="J69" s="175">
        <f>'data for T2'!K56</f>
        <v>99</v>
      </c>
      <c r="K69" s="175">
        <f>'data for T2'!L56</f>
        <v>65</v>
      </c>
      <c r="L69" s="323"/>
      <c r="M69" s="4"/>
      <c r="N69" s="318" t="e">
        <f>D69/#REF!*100</f>
        <v>#REF!</v>
      </c>
      <c r="O69" s="14"/>
      <c r="R69" s="14"/>
    </row>
    <row r="70" spans="1:18" ht="12.75" customHeight="1" x14ac:dyDescent="0.25">
      <c r="A70" s="103"/>
      <c r="B70" s="3"/>
      <c r="C70" s="6" t="s">
        <v>25</v>
      </c>
      <c r="D70" s="178">
        <f t="shared" si="0"/>
        <v>499</v>
      </c>
      <c r="E70" s="176">
        <f>'data for T2'!F57</f>
        <v>74</v>
      </c>
      <c r="F70" s="176">
        <f>'data for T2'!G57</f>
        <v>45</v>
      </c>
      <c r="G70" s="176">
        <f>'data for T2'!H57</f>
        <v>106</v>
      </c>
      <c r="H70" s="176">
        <f>'data for T2'!I57</f>
        <v>199</v>
      </c>
      <c r="I70" s="176">
        <f>'data for T2'!J57</f>
        <v>13</v>
      </c>
      <c r="J70" s="176">
        <f>'data for T2'!K57</f>
        <v>31</v>
      </c>
      <c r="K70" s="176">
        <f>'data for T2'!L57</f>
        <v>31</v>
      </c>
      <c r="L70" s="107"/>
      <c r="M70" s="3"/>
      <c r="N70" s="319" t="e">
        <f>D70/#REF!*100</f>
        <v>#REF!</v>
      </c>
      <c r="O70" s="14"/>
      <c r="R70" s="14"/>
    </row>
    <row r="71" spans="1:18" ht="12.75" customHeight="1" x14ac:dyDescent="0.25">
      <c r="A71" s="103"/>
      <c r="B71" s="3"/>
      <c r="C71" s="6" t="s">
        <v>73</v>
      </c>
      <c r="D71" s="178">
        <f t="shared" ref="D71:D133" si="12">SUM(E71:K71)</f>
        <v>490</v>
      </c>
      <c r="E71" s="176">
        <f>'data for T2'!F58</f>
        <v>68</v>
      </c>
      <c r="F71" s="176">
        <f>'data for T2'!G58</f>
        <v>21</v>
      </c>
      <c r="G71" s="176">
        <f>'data for T2'!H58</f>
        <v>149</v>
      </c>
      <c r="H71" s="176">
        <f>'data for T2'!I58</f>
        <v>136</v>
      </c>
      <c r="I71" s="176">
        <f>'data for T2'!J58</f>
        <v>14</v>
      </c>
      <c r="J71" s="176">
        <f>'data for T2'!K58</f>
        <v>68</v>
      </c>
      <c r="K71" s="176">
        <f>'data for T2'!L58</f>
        <v>34</v>
      </c>
      <c r="L71" s="107"/>
      <c r="M71" s="3"/>
      <c r="N71" s="319" t="e">
        <f>D71/#REF!*100</f>
        <v>#REF!</v>
      </c>
      <c r="O71" s="14"/>
      <c r="R71" s="14"/>
    </row>
    <row r="72" spans="1:18" ht="12.75" customHeight="1" x14ac:dyDescent="0.25">
      <c r="A72" s="103"/>
      <c r="B72" s="3"/>
      <c r="C72" s="6"/>
      <c r="D72" s="178"/>
      <c r="E72" s="176"/>
      <c r="F72" s="176"/>
      <c r="G72" s="176"/>
      <c r="H72" s="176"/>
      <c r="I72" s="176"/>
      <c r="J72" s="176"/>
      <c r="K72" s="176"/>
      <c r="L72" s="107"/>
      <c r="M72" s="3"/>
      <c r="N72" s="319"/>
      <c r="O72" s="14"/>
      <c r="R72" s="14"/>
    </row>
    <row r="73" spans="1:18" ht="12.75" customHeight="1" x14ac:dyDescent="0.25">
      <c r="A73" s="103"/>
      <c r="B73" s="4" t="s">
        <v>175</v>
      </c>
      <c r="C73" s="2">
        <v>2013</v>
      </c>
      <c r="D73" s="322">
        <f t="shared" si="12"/>
        <v>1383</v>
      </c>
      <c r="E73" s="175">
        <f>'data for T2'!F60</f>
        <v>220</v>
      </c>
      <c r="F73" s="175">
        <f>'data for T2'!G60</f>
        <v>43</v>
      </c>
      <c r="G73" s="175">
        <f>'data for T2'!H60</f>
        <v>114</v>
      </c>
      <c r="H73" s="175">
        <f>'data for T2'!I60</f>
        <v>687</v>
      </c>
      <c r="I73" s="175">
        <f>'data for T2'!J60</f>
        <v>19</v>
      </c>
      <c r="J73" s="175">
        <f>'data for T2'!K60</f>
        <v>226</v>
      </c>
      <c r="K73" s="175">
        <f>'data for T2'!L60</f>
        <v>74</v>
      </c>
      <c r="L73" s="323"/>
      <c r="M73" s="4"/>
      <c r="N73" s="318" t="e">
        <f>D73/#REF!*100</f>
        <v>#REF!</v>
      </c>
      <c r="O73" s="14"/>
      <c r="R73" s="14"/>
    </row>
    <row r="74" spans="1:18" ht="12.75" customHeight="1" x14ac:dyDescent="0.25">
      <c r="A74" s="103"/>
      <c r="B74" s="3"/>
      <c r="C74" s="2">
        <v>2014</v>
      </c>
      <c r="D74" s="322">
        <f t="shared" si="12"/>
        <v>669</v>
      </c>
      <c r="E74" s="175">
        <f>'data for T2'!F61</f>
        <v>115</v>
      </c>
      <c r="F74" s="175">
        <f>'data for T2'!G61</f>
        <v>26</v>
      </c>
      <c r="G74" s="175">
        <f>'data for T2'!H61</f>
        <v>103</v>
      </c>
      <c r="H74" s="175">
        <f>'data for T2'!I61</f>
        <v>334</v>
      </c>
      <c r="I74" s="175">
        <f>'data for T2'!J61</f>
        <v>23</v>
      </c>
      <c r="J74" s="175">
        <f>'data for T2'!K61</f>
        <v>39</v>
      </c>
      <c r="K74" s="175">
        <f>'data for T2'!L61</f>
        <v>29</v>
      </c>
      <c r="L74" s="135"/>
      <c r="M74" s="5"/>
      <c r="N74" s="318" t="e">
        <f>D74/#REF!*100</f>
        <v>#REF!</v>
      </c>
      <c r="O74" s="14"/>
      <c r="R74" s="14"/>
    </row>
    <row r="75" spans="1:18" ht="12.75" customHeight="1" x14ac:dyDescent="0.25">
      <c r="A75" s="103"/>
      <c r="B75" s="3"/>
      <c r="C75" s="12" t="s">
        <v>7</v>
      </c>
      <c r="D75" s="178">
        <f t="shared" si="12"/>
        <v>172</v>
      </c>
      <c r="E75" s="176">
        <f>'data for T2'!F62</f>
        <v>23</v>
      </c>
      <c r="F75" s="176">
        <f>'data for T2'!G62</f>
        <v>4</v>
      </c>
      <c r="G75" s="176">
        <f>'data for T2'!H62</f>
        <v>39</v>
      </c>
      <c r="H75" s="176">
        <f>'data for T2'!I62</f>
        <v>96</v>
      </c>
      <c r="I75" s="176">
        <f>'data for T2'!J62</f>
        <v>3</v>
      </c>
      <c r="J75" s="176">
        <f>'data for T2'!K62</f>
        <v>0</v>
      </c>
      <c r="K75" s="176">
        <f>'data for T2'!L62</f>
        <v>7</v>
      </c>
      <c r="L75" s="106"/>
      <c r="M75" s="48"/>
      <c r="N75" s="319" t="e">
        <f>D75/#REF!*100</f>
        <v>#REF!</v>
      </c>
      <c r="O75" s="14"/>
      <c r="R75" s="14"/>
    </row>
    <row r="76" spans="1:18" ht="12.75" customHeight="1" x14ac:dyDescent="0.25">
      <c r="A76" s="103"/>
      <c r="B76" s="3"/>
      <c r="C76" s="12" t="s">
        <v>4</v>
      </c>
      <c r="D76" s="178">
        <f t="shared" si="12"/>
        <v>168</v>
      </c>
      <c r="E76" s="176">
        <f>'data for T2'!F63</f>
        <v>35</v>
      </c>
      <c r="F76" s="176">
        <f>'data for T2'!G63</f>
        <v>3</v>
      </c>
      <c r="G76" s="176">
        <f>'data for T2'!H63</f>
        <v>23</v>
      </c>
      <c r="H76" s="176">
        <f>'data for T2'!I63</f>
        <v>83</v>
      </c>
      <c r="I76" s="176">
        <f>'data for T2'!J63</f>
        <v>5</v>
      </c>
      <c r="J76" s="176">
        <f>'data for T2'!K63</f>
        <v>16</v>
      </c>
      <c r="K76" s="176">
        <f>'data for T2'!L63</f>
        <v>3</v>
      </c>
      <c r="L76" s="106"/>
      <c r="M76" s="48"/>
      <c r="N76" s="319" t="e">
        <f>D76/#REF!*100</f>
        <v>#REF!</v>
      </c>
      <c r="O76" s="14"/>
      <c r="P76" s="151">
        <f>D71/D16</f>
        <v>0.84048027444253859</v>
      </c>
      <c r="R76" s="14"/>
    </row>
    <row r="77" spans="1:18" ht="12.75" customHeight="1" x14ac:dyDescent="0.25">
      <c r="A77" s="103"/>
      <c r="B77" s="3"/>
      <c r="C77" s="12" t="s">
        <v>5</v>
      </c>
      <c r="D77" s="178">
        <f t="shared" si="12"/>
        <v>185</v>
      </c>
      <c r="E77" s="176">
        <f>'data for T2'!F64</f>
        <v>33</v>
      </c>
      <c r="F77" s="176">
        <f>'data for T2'!G64</f>
        <v>13</v>
      </c>
      <c r="G77" s="176">
        <f>'data for T2'!H64</f>
        <v>23</v>
      </c>
      <c r="H77" s="176">
        <f>'data for T2'!I64</f>
        <v>88</v>
      </c>
      <c r="I77" s="176">
        <f>'data for T2'!J64</f>
        <v>8</v>
      </c>
      <c r="J77" s="176">
        <f>'data for T2'!K64</f>
        <v>5</v>
      </c>
      <c r="K77" s="176">
        <f>'data for T2'!L64</f>
        <v>15</v>
      </c>
      <c r="L77" s="106"/>
      <c r="M77" s="48"/>
      <c r="N77" s="319" t="e">
        <f>D77/#REF!*100</f>
        <v>#REF!</v>
      </c>
      <c r="O77" s="14"/>
      <c r="R77" s="14"/>
    </row>
    <row r="78" spans="1:18" ht="12.75" customHeight="1" x14ac:dyDescent="0.25">
      <c r="A78" s="103"/>
      <c r="B78" s="3"/>
      <c r="C78" s="12" t="s">
        <v>6</v>
      </c>
      <c r="D78" s="178">
        <f t="shared" si="12"/>
        <v>144</v>
      </c>
      <c r="E78" s="176">
        <f>'data for T2'!F65</f>
        <v>24</v>
      </c>
      <c r="F78" s="176">
        <f>'data for T2'!G65</f>
        <v>6</v>
      </c>
      <c r="G78" s="176">
        <f>'data for T2'!H65</f>
        <v>18</v>
      </c>
      <c r="H78" s="176">
        <f>'data for T2'!I65</f>
        <v>67</v>
      </c>
      <c r="I78" s="176">
        <f>'data for T2'!J65</f>
        <v>7</v>
      </c>
      <c r="J78" s="176">
        <f>'data for T2'!K65</f>
        <v>18</v>
      </c>
      <c r="K78" s="176">
        <f>'data for T2'!L65</f>
        <v>4</v>
      </c>
      <c r="L78" s="106"/>
      <c r="M78" s="48"/>
      <c r="N78" s="319" t="e">
        <f>D78/#REF!*100</f>
        <v>#REF!</v>
      </c>
      <c r="O78" s="14"/>
      <c r="R78" s="14"/>
    </row>
    <row r="79" spans="1:18" ht="12.75" customHeight="1" x14ac:dyDescent="0.25">
      <c r="A79" s="103"/>
      <c r="B79" s="3"/>
      <c r="C79" s="12"/>
      <c r="D79" s="178"/>
      <c r="E79" s="176"/>
      <c r="F79" s="176"/>
      <c r="G79" s="176"/>
      <c r="H79" s="176"/>
      <c r="I79" s="176"/>
      <c r="J79" s="176"/>
      <c r="K79" s="176"/>
      <c r="L79" s="106"/>
      <c r="M79" s="48"/>
      <c r="N79" s="319"/>
      <c r="O79" s="14"/>
      <c r="R79" s="14"/>
    </row>
    <row r="80" spans="1:18" ht="12.75" customHeight="1" x14ac:dyDescent="0.25">
      <c r="A80" s="103"/>
      <c r="B80" s="3"/>
      <c r="C80" s="2">
        <v>2015</v>
      </c>
      <c r="D80" s="322">
        <f t="shared" si="12"/>
        <v>314</v>
      </c>
      <c r="E80" s="175">
        <f>'data for T2'!F67</f>
        <v>51</v>
      </c>
      <c r="F80" s="175">
        <f>'data for T2'!G67</f>
        <v>30</v>
      </c>
      <c r="G80" s="175">
        <f>'data for T2'!H67</f>
        <v>40</v>
      </c>
      <c r="H80" s="175">
        <f>'data for T2'!I67</f>
        <v>110</v>
      </c>
      <c r="I80" s="175">
        <f>'data for T2'!J67</f>
        <v>13</v>
      </c>
      <c r="J80" s="175">
        <f>'data for T2'!K67</f>
        <v>53</v>
      </c>
      <c r="K80" s="175">
        <f>'data for T2'!L67</f>
        <v>17</v>
      </c>
      <c r="L80" s="135"/>
      <c r="M80" s="5"/>
      <c r="N80" s="318" t="e">
        <f>D80/#REF!*100</f>
        <v>#REF!</v>
      </c>
      <c r="O80" s="14"/>
      <c r="R80" s="14"/>
    </row>
    <row r="81" spans="1:18" ht="12.75" customHeight="1" x14ac:dyDescent="0.25">
      <c r="A81" s="103"/>
      <c r="B81" s="3"/>
      <c r="C81" s="12" t="s">
        <v>7</v>
      </c>
      <c r="D81" s="178">
        <f t="shared" si="12"/>
        <v>161</v>
      </c>
      <c r="E81" s="176">
        <f>'data for T2'!F68</f>
        <v>31</v>
      </c>
      <c r="F81" s="176">
        <f>'data for T2'!G68</f>
        <v>20</v>
      </c>
      <c r="G81" s="176">
        <f>'data for T2'!H68</f>
        <v>15</v>
      </c>
      <c r="H81" s="176">
        <f>'data for T2'!I68</f>
        <v>65</v>
      </c>
      <c r="I81" s="176">
        <f>'data for T2'!J68</f>
        <v>8</v>
      </c>
      <c r="J81" s="176">
        <f>'data for T2'!K68</f>
        <v>14</v>
      </c>
      <c r="K81" s="176">
        <f>'data for T2'!L68</f>
        <v>8</v>
      </c>
      <c r="L81" s="106"/>
      <c r="M81" s="48"/>
      <c r="N81" s="319" t="e">
        <f>D81/#REF!*100</f>
        <v>#REF!</v>
      </c>
      <c r="O81" s="14"/>
      <c r="R81" s="14"/>
    </row>
    <row r="82" spans="1:18" ht="12.75" customHeight="1" x14ac:dyDescent="0.25">
      <c r="A82" s="103"/>
      <c r="B82" s="3"/>
      <c r="C82" s="12" t="s">
        <v>4</v>
      </c>
      <c r="D82" s="178">
        <f t="shared" si="12"/>
        <v>153</v>
      </c>
      <c r="E82" s="176">
        <f>'data for T2'!F69</f>
        <v>20</v>
      </c>
      <c r="F82" s="176">
        <f>'data for T2'!G69</f>
        <v>10</v>
      </c>
      <c r="G82" s="176">
        <f>'data for T2'!H69</f>
        <v>25</v>
      </c>
      <c r="H82" s="176">
        <f>'data for T2'!I69</f>
        <v>45</v>
      </c>
      <c r="I82" s="176">
        <f>'data for T2'!J69</f>
        <v>5</v>
      </c>
      <c r="J82" s="176">
        <f>'data for T2'!K69</f>
        <v>39</v>
      </c>
      <c r="K82" s="176">
        <f>'data for T2'!L69</f>
        <v>9</v>
      </c>
      <c r="L82" s="106"/>
      <c r="M82" s="48"/>
      <c r="N82" s="319" t="e">
        <f>D82/#REF!*100</f>
        <v>#REF!</v>
      </c>
      <c r="O82" s="14"/>
      <c r="R82" s="14"/>
    </row>
    <row r="83" spans="1:18" ht="12.75" customHeight="1" x14ac:dyDescent="0.25">
      <c r="A83" s="103"/>
      <c r="B83" s="3"/>
      <c r="C83" s="12"/>
      <c r="D83" s="178"/>
      <c r="E83" s="176"/>
      <c r="F83" s="176"/>
      <c r="G83" s="176"/>
      <c r="H83" s="176"/>
      <c r="I83" s="176"/>
      <c r="J83" s="176"/>
      <c r="K83" s="176"/>
      <c r="L83" s="106"/>
      <c r="M83" s="48"/>
      <c r="N83" s="319"/>
      <c r="O83" s="14"/>
      <c r="P83" s="97"/>
      <c r="R83" s="14"/>
    </row>
    <row r="84" spans="1:18" ht="12.75" customHeight="1" x14ac:dyDescent="0.25">
      <c r="A84" s="103"/>
      <c r="B84" s="4" t="s">
        <v>176</v>
      </c>
      <c r="C84" s="2">
        <v>2013</v>
      </c>
      <c r="D84" s="322">
        <f t="shared" si="12"/>
        <v>3863</v>
      </c>
      <c r="E84" s="175">
        <f>'data for T2'!F71</f>
        <v>514</v>
      </c>
      <c r="F84" s="175">
        <f>'data for T2'!G71</f>
        <v>89</v>
      </c>
      <c r="G84" s="175">
        <f>'data for T2'!H71</f>
        <v>577</v>
      </c>
      <c r="H84" s="175">
        <f>'data for T2'!I71</f>
        <v>2106</v>
      </c>
      <c r="I84" s="175">
        <f>'data for T2'!J71</f>
        <v>48</v>
      </c>
      <c r="J84" s="175">
        <f>'data for T2'!K71</f>
        <v>215</v>
      </c>
      <c r="K84" s="175">
        <f>'data for T2'!L71</f>
        <v>314</v>
      </c>
      <c r="L84" s="135"/>
      <c r="M84" s="5"/>
      <c r="N84" s="318" t="e">
        <f>D84/#REF!*100</f>
        <v>#REF!</v>
      </c>
      <c r="O84" s="14"/>
      <c r="P84" s="97"/>
      <c r="R84" s="14"/>
    </row>
    <row r="85" spans="1:18" ht="15.75" customHeight="1" x14ac:dyDescent="0.25">
      <c r="A85" s="103"/>
      <c r="B85" s="3"/>
      <c r="C85" s="2">
        <v>2014</v>
      </c>
      <c r="D85" s="322">
        <f t="shared" si="12"/>
        <v>1585</v>
      </c>
      <c r="E85" s="175">
        <f>'data for T2'!F72</f>
        <v>164</v>
      </c>
      <c r="F85" s="175">
        <f>'data for T2'!G72</f>
        <v>70</v>
      </c>
      <c r="G85" s="175">
        <f>'data for T2'!H72</f>
        <v>535</v>
      </c>
      <c r="H85" s="175">
        <f>'data for T2'!I72</f>
        <v>695</v>
      </c>
      <c r="I85" s="175">
        <f>'data for T2'!J72</f>
        <v>27</v>
      </c>
      <c r="J85" s="175">
        <f>'data for T2'!K72</f>
        <v>18</v>
      </c>
      <c r="K85" s="175">
        <f>'data for T2'!L72</f>
        <v>76</v>
      </c>
      <c r="L85" s="135"/>
      <c r="M85" s="5"/>
      <c r="N85" s="318" t="e">
        <f>D85/#REF!*100</f>
        <v>#REF!</v>
      </c>
      <c r="O85" s="14"/>
      <c r="R85" s="14"/>
    </row>
    <row r="86" spans="1:18" ht="12.75" customHeight="1" x14ac:dyDescent="0.25">
      <c r="A86" s="103"/>
      <c r="B86" s="3"/>
      <c r="C86" s="12" t="s">
        <v>7</v>
      </c>
      <c r="D86" s="178">
        <f t="shared" si="12"/>
        <v>594</v>
      </c>
      <c r="E86" s="176">
        <f>'data for T2'!F73</f>
        <v>56</v>
      </c>
      <c r="F86" s="176">
        <f>'data for T2'!G73</f>
        <v>16</v>
      </c>
      <c r="G86" s="176">
        <f>'data for T2'!H73</f>
        <v>217</v>
      </c>
      <c r="H86" s="176">
        <f>'data for T2'!I73</f>
        <v>248</v>
      </c>
      <c r="I86" s="176">
        <f>'data for T2'!J73</f>
        <v>11</v>
      </c>
      <c r="J86" s="176">
        <f>'data for T2'!K73</f>
        <v>0</v>
      </c>
      <c r="K86" s="176">
        <f>'data for T2'!L73</f>
        <v>46</v>
      </c>
      <c r="L86" s="106"/>
      <c r="M86" s="48"/>
      <c r="N86" s="319" t="e">
        <f>D86/#REF!*100</f>
        <v>#REF!</v>
      </c>
      <c r="O86" s="14"/>
      <c r="R86" s="14"/>
    </row>
    <row r="87" spans="1:18" ht="12.75" customHeight="1" x14ac:dyDescent="0.25">
      <c r="A87" s="103"/>
      <c r="B87" s="3"/>
      <c r="C87" s="12" t="s">
        <v>4</v>
      </c>
      <c r="D87" s="178">
        <f t="shared" si="12"/>
        <v>369</v>
      </c>
      <c r="E87" s="176">
        <f>'data for T2'!F74</f>
        <v>40</v>
      </c>
      <c r="F87" s="176">
        <f>'data for T2'!G74</f>
        <v>16</v>
      </c>
      <c r="G87" s="176">
        <f>'data for T2'!H74</f>
        <v>112</v>
      </c>
      <c r="H87" s="176">
        <f>'data for T2'!I74</f>
        <v>179</v>
      </c>
      <c r="I87" s="176">
        <f>'data for T2'!J74</f>
        <v>2</v>
      </c>
      <c r="J87" s="176">
        <f>'data for T2'!K74</f>
        <v>7</v>
      </c>
      <c r="K87" s="176">
        <f>'data for T2'!L74</f>
        <v>13</v>
      </c>
      <c r="L87" s="106"/>
      <c r="M87" s="48"/>
      <c r="N87" s="319" t="e">
        <f>D87/#REF!*100</f>
        <v>#REF!</v>
      </c>
      <c r="O87" s="14"/>
      <c r="R87" s="14"/>
    </row>
    <row r="88" spans="1:18" ht="12.75" customHeight="1" x14ac:dyDescent="0.25">
      <c r="A88" s="103"/>
      <c r="B88" s="3"/>
      <c r="C88" s="12" t="s">
        <v>5</v>
      </c>
      <c r="D88" s="178">
        <f t="shared" si="12"/>
        <v>319</v>
      </c>
      <c r="E88" s="176">
        <f>'data for T2'!F75</f>
        <v>39</v>
      </c>
      <c r="F88" s="176">
        <f>'data for T2'!G75</f>
        <v>23</v>
      </c>
      <c r="G88" s="176">
        <f>'data for T2'!H75</f>
        <v>96</v>
      </c>
      <c r="H88" s="176">
        <f>'data for T2'!I75</f>
        <v>146</v>
      </c>
      <c r="I88" s="176">
        <f>'data for T2'!J75</f>
        <v>7</v>
      </c>
      <c r="J88" s="176">
        <f>'data for T2'!K75</f>
        <v>2</v>
      </c>
      <c r="K88" s="176">
        <f>'data for T2'!L75</f>
        <v>6</v>
      </c>
      <c r="L88" s="106"/>
      <c r="M88" s="48"/>
      <c r="N88" s="319" t="e">
        <f>D88/#REF!*100</f>
        <v>#REF!</v>
      </c>
      <c r="O88" s="14"/>
      <c r="R88" s="14"/>
    </row>
    <row r="89" spans="1:18" ht="12.75" customHeight="1" x14ac:dyDescent="0.25">
      <c r="A89" s="103"/>
      <c r="B89" s="3"/>
      <c r="C89" s="12" t="s">
        <v>6</v>
      </c>
      <c r="D89" s="178">
        <f t="shared" si="12"/>
        <v>303</v>
      </c>
      <c r="E89" s="176">
        <f>'data for T2'!F76</f>
        <v>29</v>
      </c>
      <c r="F89" s="176">
        <f>'data for T2'!G76</f>
        <v>15</v>
      </c>
      <c r="G89" s="176">
        <f>'data for T2'!H76</f>
        <v>110</v>
      </c>
      <c r="H89" s="176">
        <f>'data for T2'!I76</f>
        <v>122</v>
      </c>
      <c r="I89" s="176">
        <f>'data for T2'!J76</f>
        <v>7</v>
      </c>
      <c r="J89" s="176">
        <f>'data for T2'!K76</f>
        <v>9</v>
      </c>
      <c r="K89" s="176">
        <f>'data for T2'!L76</f>
        <v>11</v>
      </c>
      <c r="L89" s="106"/>
      <c r="M89" s="48"/>
      <c r="N89" s="319" t="e">
        <f>D89/#REF!*100</f>
        <v>#REF!</v>
      </c>
      <c r="O89" s="14"/>
      <c r="R89" s="14"/>
    </row>
    <row r="90" spans="1:18" ht="12.75" customHeight="1" x14ac:dyDescent="0.25">
      <c r="A90" s="103"/>
      <c r="B90" s="4"/>
      <c r="C90" s="12"/>
      <c r="D90" s="178"/>
      <c r="E90" s="176"/>
      <c r="F90" s="176"/>
      <c r="G90" s="176"/>
      <c r="H90" s="176"/>
      <c r="I90" s="176"/>
      <c r="J90" s="176"/>
      <c r="K90" s="176"/>
      <c r="L90" s="106"/>
      <c r="M90" s="48"/>
      <c r="N90" s="319"/>
      <c r="O90" s="14"/>
      <c r="R90" s="14"/>
    </row>
    <row r="91" spans="1:18" ht="12.75" customHeight="1" x14ac:dyDescent="0.25">
      <c r="A91" s="103"/>
      <c r="B91" s="3"/>
      <c r="C91" s="2">
        <v>2015</v>
      </c>
      <c r="D91" s="322">
        <f t="shared" si="12"/>
        <v>616</v>
      </c>
      <c r="E91" s="175">
        <f>'data for T2'!F78</f>
        <v>83</v>
      </c>
      <c r="F91" s="175">
        <f>'data for T2'!G78</f>
        <v>27</v>
      </c>
      <c r="G91" s="175">
        <f>'data for T2'!H78</f>
        <v>205</v>
      </c>
      <c r="H91" s="175">
        <f>'data for T2'!I78</f>
        <v>214</v>
      </c>
      <c r="I91" s="175">
        <f>'data for T2'!J78</f>
        <v>9</v>
      </c>
      <c r="J91" s="175">
        <f>'data for T2'!K78</f>
        <v>32</v>
      </c>
      <c r="K91" s="175">
        <f>'data for T2'!L78</f>
        <v>46</v>
      </c>
      <c r="L91" s="135"/>
      <c r="M91" s="5"/>
      <c r="N91" s="318" t="e">
        <f>D91/#REF!*100</f>
        <v>#REF!</v>
      </c>
      <c r="O91" s="14"/>
      <c r="R91" s="14"/>
    </row>
    <row r="92" spans="1:18" ht="12.75" customHeight="1" x14ac:dyDescent="0.25">
      <c r="A92" s="103"/>
      <c r="B92" s="3"/>
      <c r="C92" s="12" t="s">
        <v>7</v>
      </c>
      <c r="D92" s="178">
        <f t="shared" si="12"/>
        <v>303</v>
      </c>
      <c r="E92" s="176">
        <f>'data for T2'!F79</f>
        <v>36</v>
      </c>
      <c r="F92" s="176">
        <f>'data for T2'!G79</f>
        <v>17</v>
      </c>
      <c r="G92" s="176">
        <f>'data for T2'!H79</f>
        <v>83</v>
      </c>
      <c r="H92" s="176">
        <f>'data for T2'!I79</f>
        <v>131</v>
      </c>
      <c r="I92" s="176">
        <f>'data for T2'!J79</f>
        <v>2</v>
      </c>
      <c r="J92" s="176">
        <f>'data for T2'!K79</f>
        <v>11</v>
      </c>
      <c r="K92" s="176">
        <f>'data for T2'!L79</f>
        <v>23</v>
      </c>
      <c r="L92" s="106"/>
      <c r="M92" s="3"/>
      <c r="N92" s="319" t="e">
        <f>D92/#REF!*100</f>
        <v>#REF!</v>
      </c>
      <c r="O92" s="14"/>
      <c r="R92" s="14"/>
    </row>
    <row r="93" spans="1:18" ht="12.75" customHeight="1" x14ac:dyDescent="0.25">
      <c r="A93" s="103"/>
      <c r="B93" s="3"/>
      <c r="C93" s="12" t="s">
        <v>4</v>
      </c>
      <c r="D93" s="178">
        <f t="shared" si="12"/>
        <v>313</v>
      </c>
      <c r="E93" s="176">
        <f>'data for T2'!F80</f>
        <v>47</v>
      </c>
      <c r="F93" s="176">
        <f>'data for T2'!G80</f>
        <v>10</v>
      </c>
      <c r="G93" s="176">
        <f>'data for T2'!H80</f>
        <v>122</v>
      </c>
      <c r="H93" s="176">
        <f>'data for T2'!I80</f>
        <v>83</v>
      </c>
      <c r="I93" s="176">
        <f>'data for T2'!J80</f>
        <v>7</v>
      </c>
      <c r="J93" s="176">
        <f>'data for T2'!K80</f>
        <v>21</v>
      </c>
      <c r="K93" s="176">
        <f>'data for T2'!L80</f>
        <v>23</v>
      </c>
      <c r="L93" s="106"/>
      <c r="M93" s="3"/>
      <c r="N93" s="319" t="e">
        <f>D93/#REF!*100</f>
        <v>#REF!</v>
      </c>
      <c r="O93" s="14"/>
      <c r="R93" s="14"/>
    </row>
    <row r="94" spans="1:18" ht="12.75" customHeight="1" x14ac:dyDescent="0.25">
      <c r="A94" s="103"/>
      <c r="B94" s="3"/>
      <c r="C94" s="12"/>
      <c r="D94" s="178"/>
      <c r="E94" s="176"/>
      <c r="F94" s="176"/>
      <c r="G94" s="176"/>
      <c r="H94" s="176"/>
      <c r="I94" s="176"/>
      <c r="J94" s="176"/>
      <c r="K94" s="176"/>
      <c r="L94" s="106"/>
      <c r="M94" s="3"/>
      <c r="N94" s="319"/>
      <c r="O94" s="14"/>
      <c r="R94" s="14"/>
    </row>
    <row r="95" spans="1:18" ht="12.75" customHeight="1" x14ac:dyDescent="0.25">
      <c r="A95" s="103"/>
      <c r="B95" s="4" t="s">
        <v>177</v>
      </c>
      <c r="C95" s="2">
        <v>2013</v>
      </c>
      <c r="D95" s="322">
        <f t="shared" si="12"/>
        <v>114</v>
      </c>
      <c r="E95" s="175">
        <f>'data for T2'!F82</f>
        <v>24</v>
      </c>
      <c r="F95" s="175">
        <f>'data for T2'!G82</f>
        <v>4</v>
      </c>
      <c r="G95" s="175">
        <f>'data for T2'!H82</f>
        <v>14</v>
      </c>
      <c r="H95" s="175">
        <f>'data for T2'!I82</f>
        <v>55</v>
      </c>
      <c r="I95" s="175">
        <f>'data for T2'!J82</f>
        <v>1</v>
      </c>
      <c r="J95" s="175">
        <f>'data for T2'!K82</f>
        <v>15</v>
      </c>
      <c r="K95" s="175">
        <f>'data for T2'!L82</f>
        <v>1</v>
      </c>
      <c r="L95" s="135"/>
      <c r="M95" s="4"/>
      <c r="N95" s="318" t="e">
        <f>D95/#REF!*100</f>
        <v>#REF!</v>
      </c>
      <c r="O95" s="14"/>
      <c r="R95" s="14"/>
    </row>
    <row r="96" spans="1:18" ht="12.75" customHeight="1" x14ac:dyDescent="0.25">
      <c r="A96" s="103"/>
      <c r="B96" s="3"/>
      <c r="C96" s="2">
        <v>2014</v>
      </c>
      <c r="D96" s="322">
        <f t="shared" si="12"/>
        <v>74</v>
      </c>
      <c r="E96" s="175">
        <f>'data for T2'!F83</f>
        <v>20</v>
      </c>
      <c r="F96" s="175">
        <f>'data for T2'!G83</f>
        <v>10</v>
      </c>
      <c r="G96" s="175">
        <f>'data for T2'!H83</f>
        <v>10</v>
      </c>
      <c r="H96" s="175">
        <f>'data for T2'!I83</f>
        <v>21</v>
      </c>
      <c r="I96" s="175">
        <f>'data for T2'!J83</f>
        <v>4</v>
      </c>
      <c r="J96" s="175">
        <f>'data for T2'!K83</f>
        <v>6</v>
      </c>
      <c r="K96" s="175">
        <f>'data for T2'!L83</f>
        <v>3</v>
      </c>
      <c r="L96" s="323"/>
      <c r="M96" s="4"/>
      <c r="N96" s="318" t="e">
        <f>D96/#REF!*100</f>
        <v>#REF!</v>
      </c>
      <c r="O96" s="14"/>
      <c r="R96" s="14"/>
    </row>
    <row r="97" spans="1:18" ht="12.75" customHeight="1" x14ac:dyDescent="0.25">
      <c r="A97" s="103"/>
      <c r="B97" s="3"/>
      <c r="C97" s="12" t="s">
        <v>7</v>
      </c>
      <c r="D97" s="178">
        <f t="shared" si="12"/>
        <v>12</v>
      </c>
      <c r="E97" s="176">
        <f>'data for T2'!F84</f>
        <v>7</v>
      </c>
      <c r="F97" s="176">
        <f>'data for T2'!G84</f>
        <v>2</v>
      </c>
      <c r="G97" s="176">
        <f>'data for T2'!H84</f>
        <v>2</v>
      </c>
      <c r="H97" s="176">
        <f>'data for T2'!I84</f>
        <v>1</v>
      </c>
      <c r="I97" s="176">
        <f>'data for T2'!J84</f>
        <v>0</v>
      </c>
      <c r="J97" s="176">
        <f>'data for T2'!K84</f>
        <v>0</v>
      </c>
      <c r="K97" s="176">
        <f>'data for T2'!L84</f>
        <v>0</v>
      </c>
      <c r="L97" s="107"/>
      <c r="M97" s="3"/>
      <c r="N97" s="319" t="e">
        <f>D97/#REF!*100</f>
        <v>#REF!</v>
      </c>
      <c r="O97" s="14"/>
      <c r="R97" s="14"/>
    </row>
    <row r="98" spans="1:18" ht="12.75" customHeight="1" x14ac:dyDescent="0.25">
      <c r="A98" s="103"/>
      <c r="B98" s="3"/>
      <c r="C98" s="12" t="s">
        <v>4</v>
      </c>
      <c r="D98" s="178">
        <f t="shared" si="12"/>
        <v>25</v>
      </c>
      <c r="E98" s="176">
        <f>'data for T2'!F85</f>
        <v>8</v>
      </c>
      <c r="F98" s="176">
        <f>'data for T2'!G85</f>
        <v>1</v>
      </c>
      <c r="G98" s="176">
        <f>'data for T2'!H85</f>
        <v>4</v>
      </c>
      <c r="H98" s="176">
        <f>'data for T2'!I85</f>
        <v>9</v>
      </c>
      <c r="I98" s="176">
        <f>'data for T2'!J85</f>
        <v>0</v>
      </c>
      <c r="J98" s="176">
        <f>'data for T2'!K85</f>
        <v>2</v>
      </c>
      <c r="K98" s="176">
        <f>'data for T2'!L85</f>
        <v>1</v>
      </c>
      <c r="L98" s="107"/>
      <c r="M98" s="3"/>
      <c r="N98" s="319" t="e">
        <f>D98/#REF!*100</f>
        <v>#REF!</v>
      </c>
      <c r="O98" s="14"/>
      <c r="R98" s="14"/>
    </row>
    <row r="99" spans="1:18" ht="12.75" customHeight="1" x14ac:dyDescent="0.25">
      <c r="A99" s="103"/>
      <c r="B99" s="3"/>
      <c r="C99" s="12" t="s">
        <v>5</v>
      </c>
      <c r="D99" s="178">
        <f t="shared" si="12"/>
        <v>20</v>
      </c>
      <c r="E99" s="176">
        <f>'data for T2'!F86</f>
        <v>5</v>
      </c>
      <c r="F99" s="176">
        <f>'data for T2'!G86</f>
        <v>4</v>
      </c>
      <c r="G99" s="176">
        <f>'data for T2'!H86</f>
        <v>3</v>
      </c>
      <c r="H99" s="176">
        <f>'data for T2'!I86</f>
        <v>5</v>
      </c>
      <c r="I99" s="176">
        <f>'data for T2'!J86</f>
        <v>1</v>
      </c>
      <c r="J99" s="176">
        <f>'data for T2'!K86</f>
        <v>1</v>
      </c>
      <c r="K99" s="176">
        <f>'data for T2'!L86</f>
        <v>1</v>
      </c>
      <c r="L99" s="107"/>
      <c r="M99" s="3"/>
      <c r="N99" s="319" t="e">
        <f>D99/#REF!*100</f>
        <v>#REF!</v>
      </c>
      <c r="O99" s="14"/>
      <c r="R99" s="14"/>
    </row>
    <row r="100" spans="1:18" ht="12.75" customHeight="1" x14ac:dyDescent="0.25">
      <c r="A100" s="103"/>
      <c r="B100" s="3"/>
      <c r="C100" s="12" t="s">
        <v>6</v>
      </c>
      <c r="D100" s="178">
        <f t="shared" si="12"/>
        <v>17</v>
      </c>
      <c r="E100" s="176">
        <f>'data for T2'!F87</f>
        <v>0</v>
      </c>
      <c r="F100" s="176">
        <f>'data for T2'!G87</f>
        <v>3</v>
      </c>
      <c r="G100" s="176">
        <f>'data for T2'!H87</f>
        <v>1</v>
      </c>
      <c r="H100" s="176">
        <f>'data for T2'!I87</f>
        <v>6</v>
      </c>
      <c r="I100" s="176">
        <f>'data for T2'!J87</f>
        <v>3</v>
      </c>
      <c r="J100" s="176">
        <f>'data for T2'!K87</f>
        <v>3</v>
      </c>
      <c r="K100" s="176">
        <f>'data for T2'!L87</f>
        <v>1</v>
      </c>
      <c r="L100" s="107"/>
      <c r="M100" s="3"/>
      <c r="N100" s="319" t="e">
        <f>D100/#REF!*100</f>
        <v>#REF!</v>
      </c>
      <c r="O100" s="14"/>
      <c r="R100" s="14"/>
    </row>
    <row r="101" spans="1:18" ht="12.75" customHeight="1" x14ac:dyDescent="0.25">
      <c r="A101" s="103"/>
      <c r="B101" s="3"/>
      <c r="C101" s="12"/>
      <c r="D101" s="178"/>
      <c r="E101" s="176"/>
      <c r="F101" s="176"/>
      <c r="G101" s="176"/>
      <c r="H101" s="176"/>
      <c r="I101" s="176"/>
      <c r="J101" s="176"/>
      <c r="K101" s="176"/>
      <c r="L101" s="107"/>
      <c r="M101" s="3"/>
      <c r="N101" s="319"/>
      <c r="O101" s="14"/>
      <c r="R101" s="14"/>
    </row>
    <row r="102" spans="1:18" ht="12.75" customHeight="1" x14ac:dyDescent="0.25">
      <c r="A102" s="103"/>
      <c r="B102" s="3"/>
      <c r="C102" s="2">
        <v>2015</v>
      </c>
      <c r="D102" s="322">
        <f t="shared" si="12"/>
        <v>59</v>
      </c>
      <c r="E102" s="175">
        <f>'data for T2'!F89</f>
        <v>8</v>
      </c>
      <c r="F102" s="175">
        <f>'data for T2'!G89</f>
        <v>9</v>
      </c>
      <c r="G102" s="175">
        <f>'data for T2'!H89</f>
        <v>10</v>
      </c>
      <c r="H102" s="175">
        <f>'data for T2'!I89</f>
        <v>11</v>
      </c>
      <c r="I102" s="175">
        <f>'data for T2'!J89</f>
        <v>5</v>
      </c>
      <c r="J102" s="175">
        <f>'data for T2'!K89</f>
        <v>14</v>
      </c>
      <c r="K102" s="175">
        <f>'data for T2'!L89</f>
        <v>2</v>
      </c>
      <c r="L102" s="323"/>
      <c r="M102" s="4"/>
      <c r="N102" s="318" t="e">
        <f>D102/#REF!*100</f>
        <v>#REF!</v>
      </c>
      <c r="O102" s="14"/>
      <c r="R102" s="14"/>
    </row>
    <row r="103" spans="1:18" ht="12.75" customHeight="1" x14ac:dyDescent="0.25">
      <c r="A103" s="103"/>
      <c r="B103" s="3"/>
      <c r="C103" s="12" t="s">
        <v>7</v>
      </c>
      <c r="D103" s="178">
        <f t="shared" si="12"/>
        <v>35</v>
      </c>
      <c r="E103" s="176">
        <f>'data for T2'!F90</f>
        <v>7</v>
      </c>
      <c r="F103" s="176">
        <f>'data for T2'!G90</f>
        <v>8</v>
      </c>
      <c r="G103" s="176">
        <f>'data for T2'!H90</f>
        <v>8</v>
      </c>
      <c r="H103" s="176">
        <f>'data for T2'!I90</f>
        <v>3</v>
      </c>
      <c r="I103" s="176">
        <f>'data for T2'!J90</f>
        <v>3</v>
      </c>
      <c r="J103" s="176">
        <f>'data for T2'!K90</f>
        <v>6</v>
      </c>
      <c r="K103" s="176">
        <f>'data for T2'!L90</f>
        <v>0</v>
      </c>
      <c r="L103" s="107"/>
      <c r="M103" s="3"/>
      <c r="N103" s="319" t="e">
        <f>D103/#REF!*100</f>
        <v>#REF!</v>
      </c>
      <c r="O103" s="14"/>
      <c r="R103" s="14"/>
    </row>
    <row r="104" spans="1:18" ht="12.75" customHeight="1" x14ac:dyDescent="0.25">
      <c r="A104" s="103"/>
      <c r="B104" s="3"/>
      <c r="C104" s="12" t="s">
        <v>4</v>
      </c>
      <c r="D104" s="178">
        <f t="shared" si="12"/>
        <v>24</v>
      </c>
      <c r="E104" s="176">
        <f>'data for T2'!F91</f>
        <v>1</v>
      </c>
      <c r="F104" s="176">
        <f>'data for T2'!G91</f>
        <v>1</v>
      </c>
      <c r="G104" s="176">
        <f>'data for T2'!H91</f>
        <v>2</v>
      </c>
      <c r="H104" s="176">
        <f>'data for T2'!I91</f>
        <v>8</v>
      </c>
      <c r="I104" s="176">
        <f>'data for T2'!J91</f>
        <v>2</v>
      </c>
      <c r="J104" s="176">
        <f>'data for T2'!K91</f>
        <v>8</v>
      </c>
      <c r="K104" s="176">
        <f>'data for T2'!L91</f>
        <v>2</v>
      </c>
      <c r="L104" s="107"/>
      <c r="M104" s="3"/>
      <c r="N104" s="319" t="e">
        <f>D104/#REF!*100</f>
        <v>#REF!</v>
      </c>
      <c r="O104" s="14"/>
      <c r="R104" s="14"/>
    </row>
    <row r="105" spans="1:18" ht="12.75" customHeight="1" x14ac:dyDescent="0.25">
      <c r="A105" s="103"/>
      <c r="B105" s="3"/>
      <c r="C105" s="12"/>
      <c r="D105" s="178"/>
      <c r="E105" s="176"/>
      <c r="F105" s="176"/>
      <c r="G105" s="176"/>
      <c r="H105" s="176"/>
      <c r="I105" s="176"/>
      <c r="J105" s="176"/>
      <c r="K105" s="176"/>
      <c r="L105" s="107"/>
      <c r="M105" s="3"/>
      <c r="N105" s="319"/>
      <c r="O105" s="14"/>
      <c r="R105" s="14"/>
    </row>
    <row r="106" spans="1:18" ht="12.75" customHeight="1" x14ac:dyDescent="0.25">
      <c r="A106" s="103"/>
      <c r="B106" s="4" t="s">
        <v>178</v>
      </c>
      <c r="C106" s="2">
        <v>2013</v>
      </c>
      <c r="D106" s="322">
        <f t="shared" si="12"/>
        <v>4</v>
      </c>
      <c r="E106" s="175">
        <f>'data for T2'!F93</f>
        <v>0</v>
      </c>
      <c r="F106" s="175">
        <f>'data for T2'!G93</f>
        <v>1</v>
      </c>
      <c r="G106" s="175">
        <f>'data for T2'!H93</f>
        <v>2</v>
      </c>
      <c r="H106" s="175">
        <f>'data for T2'!I93</f>
        <v>1</v>
      </c>
      <c r="I106" s="175">
        <f>'data for T2'!J93</f>
        <v>0</v>
      </c>
      <c r="J106" s="175">
        <f>'data for T2'!K93</f>
        <v>0</v>
      </c>
      <c r="K106" s="175">
        <f>'data for T2'!L93</f>
        <v>0</v>
      </c>
      <c r="L106" s="323"/>
      <c r="M106" s="4"/>
      <c r="N106" s="325" t="e">
        <f>D106/#REF!*100</f>
        <v>#REF!</v>
      </c>
      <c r="O106" s="14"/>
      <c r="R106" s="140"/>
    </row>
    <row r="107" spans="1:18" ht="12.75" customHeight="1" x14ac:dyDescent="0.25">
      <c r="A107" s="103"/>
      <c r="B107" s="3"/>
      <c r="C107" s="2">
        <v>2014</v>
      </c>
      <c r="D107" s="322">
        <f t="shared" si="12"/>
        <v>4</v>
      </c>
      <c r="E107" s="175">
        <f>'data for T2'!F94</f>
        <v>1</v>
      </c>
      <c r="F107" s="175">
        <f>'data for T2'!G94</f>
        <v>0</v>
      </c>
      <c r="G107" s="175">
        <f>'data for T2'!H94</f>
        <v>0</v>
      </c>
      <c r="H107" s="175">
        <f>'data for T2'!I94</f>
        <v>3</v>
      </c>
      <c r="I107" s="175">
        <f>'data for T2'!J94</f>
        <v>0</v>
      </c>
      <c r="J107" s="175">
        <f>'data for T2'!K94</f>
        <v>0</v>
      </c>
      <c r="K107" s="175">
        <f>'data for T2'!L94</f>
        <v>0</v>
      </c>
      <c r="L107" s="323"/>
      <c r="M107" s="4"/>
      <c r="N107" s="325" t="e">
        <f>D107/#REF!*100</f>
        <v>#REF!</v>
      </c>
      <c r="O107" s="14"/>
      <c r="R107" s="140"/>
    </row>
    <row r="108" spans="1:18" ht="12.75" customHeight="1" x14ac:dyDescent="0.25">
      <c r="A108" s="103"/>
      <c r="B108" s="3"/>
      <c r="C108" s="12" t="s">
        <v>7</v>
      </c>
      <c r="D108" s="178">
        <f t="shared" si="12"/>
        <v>4</v>
      </c>
      <c r="E108" s="176">
        <f>'data for T2'!F95</f>
        <v>1</v>
      </c>
      <c r="F108" s="176">
        <f>'data for T2'!G95</f>
        <v>0</v>
      </c>
      <c r="G108" s="176">
        <f>'data for T2'!H95</f>
        <v>0</v>
      </c>
      <c r="H108" s="176">
        <f>'data for T2'!I95</f>
        <v>3</v>
      </c>
      <c r="I108" s="176">
        <f>'data for T2'!J95</f>
        <v>0</v>
      </c>
      <c r="J108" s="176">
        <f>'data for T2'!K95</f>
        <v>0</v>
      </c>
      <c r="K108" s="176">
        <f>'data for T2'!L95</f>
        <v>0</v>
      </c>
      <c r="L108" s="107"/>
      <c r="M108" s="3"/>
      <c r="N108" s="325" t="e">
        <f>D108/#REF!*100</f>
        <v>#REF!</v>
      </c>
      <c r="O108" s="14"/>
      <c r="R108" s="140"/>
    </row>
    <row r="109" spans="1:18" ht="12.75" customHeight="1" x14ac:dyDescent="0.25">
      <c r="A109" s="103"/>
      <c r="B109" s="3"/>
      <c r="C109" s="12" t="s">
        <v>4</v>
      </c>
      <c r="D109" s="178">
        <f t="shared" si="12"/>
        <v>0</v>
      </c>
      <c r="E109" s="176">
        <f>'data for T2'!F96</f>
        <v>0</v>
      </c>
      <c r="F109" s="176">
        <f>'data for T2'!G96</f>
        <v>0</v>
      </c>
      <c r="G109" s="176">
        <f>'data for T2'!H96</f>
        <v>0</v>
      </c>
      <c r="H109" s="176">
        <f>'data for T2'!I96</f>
        <v>0</v>
      </c>
      <c r="I109" s="176">
        <f>'data for T2'!J96</f>
        <v>0</v>
      </c>
      <c r="J109" s="176">
        <f>'data for T2'!K96</f>
        <v>0</v>
      </c>
      <c r="K109" s="176">
        <f>'data for T2'!L96</f>
        <v>0</v>
      </c>
      <c r="L109" s="107"/>
      <c r="M109" s="3"/>
      <c r="N109" s="319" t="e">
        <f>D109/#REF!*100</f>
        <v>#REF!</v>
      </c>
      <c r="O109" s="14"/>
      <c r="R109" s="140"/>
    </row>
    <row r="110" spans="1:18" ht="12.75" customHeight="1" x14ac:dyDescent="0.25">
      <c r="A110" s="103"/>
      <c r="B110" s="3"/>
      <c r="C110" s="12" t="s">
        <v>5</v>
      </c>
      <c r="D110" s="178">
        <f t="shared" si="12"/>
        <v>0</v>
      </c>
      <c r="E110" s="176">
        <f>'data for T2'!F97</f>
        <v>0</v>
      </c>
      <c r="F110" s="176">
        <f>'data for T2'!G97</f>
        <v>0</v>
      </c>
      <c r="G110" s="176">
        <f>'data for T2'!H97</f>
        <v>0</v>
      </c>
      <c r="H110" s="176">
        <f>'data for T2'!I97</f>
        <v>0</v>
      </c>
      <c r="I110" s="176">
        <f>'data for T2'!J97</f>
        <v>0</v>
      </c>
      <c r="J110" s="176">
        <f>'data for T2'!K97</f>
        <v>0</v>
      </c>
      <c r="K110" s="176">
        <f>'data for T2'!L97</f>
        <v>0</v>
      </c>
      <c r="L110" s="107"/>
      <c r="M110" s="3"/>
      <c r="N110" s="319" t="e">
        <f>D110/#REF!*100</f>
        <v>#REF!</v>
      </c>
      <c r="O110" s="14"/>
      <c r="R110" s="140"/>
    </row>
    <row r="111" spans="1:18" ht="12.75" customHeight="1" x14ac:dyDescent="0.25">
      <c r="A111" s="103"/>
      <c r="B111" s="3"/>
      <c r="C111" s="12" t="s">
        <v>6</v>
      </c>
      <c r="D111" s="178">
        <f t="shared" si="12"/>
        <v>0</v>
      </c>
      <c r="E111" s="176">
        <f>'data for T2'!F98</f>
        <v>0</v>
      </c>
      <c r="F111" s="176">
        <f>'data for T2'!G98</f>
        <v>0</v>
      </c>
      <c r="G111" s="176">
        <f>'data for T2'!H98</f>
        <v>0</v>
      </c>
      <c r="H111" s="176">
        <f>'data for T2'!I98</f>
        <v>0</v>
      </c>
      <c r="I111" s="176">
        <f>'data for T2'!J98</f>
        <v>0</v>
      </c>
      <c r="J111" s="176">
        <f>'data for T2'!K98</f>
        <v>0</v>
      </c>
      <c r="K111" s="176">
        <f>'data for T2'!L98</f>
        <v>0</v>
      </c>
      <c r="L111" s="107"/>
      <c r="M111" s="3"/>
      <c r="N111" s="319" t="e">
        <f>D111/#REF!*100</f>
        <v>#REF!</v>
      </c>
      <c r="O111" s="14"/>
      <c r="R111" s="140"/>
    </row>
    <row r="112" spans="1:18" ht="12.75" customHeight="1" x14ac:dyDescent="0.25">
      <c r="A112" s="103"/>
      <c r="B112" s="4"/>
      <c r="C112" s="12"/>
      <c r="D112" s="178"/>
      <c r="E112" s="176"/>
      <c r="F112" s="176"/>
      <c r="G112" s="176"/>
      <c r="H112" s="176"/>
      <c r="I112" s="176"/>
      <c r="J112" s="176"/>
      <c r="K112" s="176"/>
      <c r="L112" s="107"/>
      <c r="M112" s="3"/>
      <c r="N112" s="319"/>
      <c r="O112" s="14"/>
      <c r="R112" s="140"/>
    </row>
    <row r="113" spans="1:18" ht="12.75" customHeight="1" x14ac:dyDescent="0.25">
      <c r="A113" s="103"/>
      <c r="B113" s="3"/>
      <c r="C113" s="2">
        <v>2015</v>
      </c>
      <c r="D113" s="322">
        <f t="shared" si="12"/>
        <v>0</v>
      </c>
      <c r="E113" s="175">
        <f>'data for T2'!F100</f>
        <v>0</v>
      </c>
      <c r="F113" s="175">
        <f>'data for T2'!G100</f>
        <v>0</v>
      </c>
      <c r="G113" s="175">
        <f>'data for T2'!H100</f>
        <v>0</v>
      </c>
      <c r="H113" s="175">
        <f>'data for T2'!I100</f>
        <v>0</v>
      </c>
      <c r="I113" s="175">
        <f>'data for T2'!J100</f>
        <v>0</v>
      </c>
      <c r="J113" s="175">
        <f>'data for T2'!K100</f>
        <v>0</v>
      </c>
      <c r="K113" s="175">
        <f>'data for T2'!L100</f>
        <v>0</v>
      </c>
      <c r="L113" s="323"/>
      <c r="M113" s="4"/>
      <c r="N113" s="318" t="e">
        <f>D113/#REF!*100</f>
        <v>#REF!</v>
      </c>
      <c r="O113" s="14"/>
      <c r="R113" s="140"/>
    </row>
    <row r="114" spans="1:18" ht="12.75" customHeight="1" x14ac:dyDescent="0.25">
      <c r="A114" s="103"/>
      <c r="B114" s="3"/>
      <c r="C114" s="12" t="s">
        <v>7</v>
      </c>
      <c r="D114" s="178">
        <f t="shared" si="12"/>
        <v>0</v>
      </c>
      <c r="E114" s="176">
        <f>'data for T2'!F101</f>
        <v>0</v>
      </c>
      <c r="F114" s="176">
        <f>'data for T2'!G101</f>
        <v>0</v>
      </c>
      <c r="G114" s="176">
        <f>'data for T2'!H101</f>
        <v>0</v>
      </c>
      <c r="H114" s="176">
        <f>'data for T2'!I101</f>
        <v>0</v>
      </c>
      <c r="I114" s="176">
        <f>'data for T2'!J101</f>
        <v>0</v>
      </c>
      <c r="J114" s="176">
        <f>'data for T2'!K101</f>
        <v>0</v>
      </c>
      <c r="K114" s="176">
        <f>'data for T2'!L101</f>
        <v>0</v>
      </c>
      <c r="L114" s="3"/>
      <c r="M114" s="22"/>
      <c r="N114" s="321" t="e">
        <f>D114/#REF!*100</f>
        <v>#REF!</v>
      </c>
      <c r="O114" s="14"/>
      <c r="R114" s="140"/>
    </row>
    <row r="115" spans="1:18" ht="12.75" customHeight="1" x14ac:dyDescent="0.25">
      <c r="A115" s="16"/>
      <c r="B115" s="16"/>
      <c r="C115" s="17" t="s">
        <v>4</v>
      </c>
      <c r="D115" s="179">
        <f t="shared" si="12"/>
        <v>0</v>
      </c>
      <c r="E115" s="180">
        <f>'data for T2'!F102</f>
        <v>0</v>
      </c>
      <c r="F115" s="180">
        <f>'data for T2'!G102</f>
        <v>0</v>
      </c>
      <c r="G115" s="180">
        <f>'data for T2'!H102</f>
        <v>0</v>
      </c>
      <c r="H115" s="180">
        <f>'data for T2'!I102</f>
        <v>0</v>
      </c>
      <c r="I115" s="180">
        <f>'data for T2'!J102</f>
        <v>0</v>
      </c>
      <c r="J115" s="180">
        <f>'data for T2'!K102</f>
        <v>0</v>
      </c>
      <c r="K115" s="180">
        <f>'data for T2'!L102</f>
        <v>0</v>
      </c>
      <c r="L115" s="16"/>
      <c r="M115" s="30"/>
      <c r="N115" s="320" t="e">
        <f>D115/#REF!*100</f>
        <v>#REF!</v>
      </c>
      <c r="O115" s="14"/>
      <c r="R115" s="140"/>
    </row>
    <row r="116" spans="1:18" ht="12.75" customHeight="1" x14ac:dyDescent="0.25">
      <c r="B116" s="3"/>
      <c r="C116" s="12"/>
      <c r="D116" s="178"/>
      <c r="E116" s="176"/>
      <c r="F116" s="176"/>
      <c r="G116" s="176"/>
      <c r="H116" s="176"/>
      <c r="I116" s="176"/>
      <c r="J116" s="176"/>
      <c r="K116" s="176"/>
      <c r="L116" s="3"/>
      <c r="M116" s="22"/>
      <c r="N116" s="319"/>
      <c r="O116" s="14"/>
      <c r="R116" s="14"/>
    </row>
    <row r="117" spans="1:18" ht="12.75" customHeight="1" x14ac:dyDescent="0.25">
      <c r="A117" s="1" t="s">
        <v>180</v>
      </c>
      <c r="B117" s="4" t="s">
        <v>35</v>
      </c>
      <c r="C117" s="2">
        <v>2013</v>
      </c>
      <c r="D117" s="322">
        <f t="shared" si="12"/>
        <v>1142</v>
      </c>
      <c r="E117" s="175">
        <f>'data for T2'!F104</f>
        <v>137</v>
      </c>
      <c r="F117" s="175">
        <f>'data for T2'!G104</f>
        <v>41</v>
      </c>
      <c r="G117" s="175">
        <f>'data for T2'!H104</f>
        <v>141</v>
      </c>
      <c r="H117" s="175">
        <f>'data for T2'!I104</f>
        <v>691</v>
      </c>
      <c r="I117" s="175">
        <f>'data for T2'!J104</f>
        <v>15</v>
      </c>
      <c r="J117" s="175">
        <f>'data for T2'!K104</f>
        <v>58</v>
      </c>
      <c r="K117" s="175">
        <f>'data for T2'!L104</f>
        <v>59</v>
      </c>
      <c r="L117" s="323"/>
      <c r="M117" s="4"/>
      <c r="N117" s="318" t="e">
        <f>D117/#REF!*100</f>
        <v>#REF!</v>
      </c>
      <c r="O117" s="14"/>
      <c r="R117" s="14"/>
    </row>
    <row r="118" spans="1:18" ht="12.75" customHeight="1" x14ac:dyDescent="0.25">
      <c r="A118" s="1"/>
      <c r="B118" s="3"/>
      <c r="C118" s="2">
        <v>2014</v>
      </c>
      <c r="D118" s="322">
        <f t="shared" si="12"/>
        <v>575</v>
      </c>
      <c r="E118" s="175">
        <f>'data for T2'!F105</f>
        <v>58</v>
      </c>
      <c r="F118" s="175">
        <f>'data for T2'!G105</f>
        <v>35</v>
      </c>
      <c r="G118" s="175">
        <f>'data for T2'!H105</f>
        <v>165</v>
      </c>
      <c r="H118" s="175">
        <f>'data for T2'!I105</f>
        <v>273</v>
      </c>
      <c r="I118" s="175">
        <f>'data for T2'!J105</f>
        <v>17</v>
      </c>
      <c r="J118" s="175">
        <f>'data for T2'!K105</f>
        <v>13</v>
      </c>
      <c r="K118" s="175">
        <f>'data for T2'!L105</f>
        <v>14</v>
      </c>
      <c r="L118" s="323"/>
      <c r="M118" s="4"/>
      <c r="N118" s="318" t="e">
        <f>D118/#REF!*100</f>
        <v>#REF!</v>
      </c>
      <c r="O118" s="14"/>
      <c r="R118" s="14"/>
    </row>
    <row r="119" spans="1:18" ht="12.75" customHeight="1" x14ac:dyDescent="0.25">
      <c r="A119" s="1"/>
      <c r="B119" s="3"/>
      <c r="C119" s="12" t="s">
        <v>7</v>
      </c>
      <c r="D119" s="178">
        <f t="shared" si="12"/>
        <v>184</v>
      </c>
      <c r="E119" s="176">
        <f>'data for T2'!F106</f>
        <v>24</v>
      </c>
      <c r="F119" s="176">
        <f>'data for T2'!G106</f>
        <v>11</v>
      </c>
      <c r="G119" s="176">
        <f>'data for T2'!H106</f>
        <v>58</v>
      </c>
      <c r="H119" s="176">
        <f>'data for T2'!I106</f>
        <v>83</v>
      </c>
      <c r="I119" s="176">
        <f>'data for T2'!J106</f>
        <v>1</v>
      </c>
      <c r="J119" s="176">
        <f>'data for T2'!K106</f>
        <v>0</v>
      </c>
      <c r="K119" s="176">
        <f>'data for T2'!L106</f>
        <v>7</v>
      </c>
      <c r="L119" s="107"/>
      <c r="M119" s="3"/>
      <c r="N119" s="319" t="e">
        <f>D119/#REF!*100</f>
        <v>#REF!</v>
      </c>
      <c r="O119" s="14"/>
      <c r="R119" s="14"/>
    </row>
    <row r="120" spans="1:18" ht="12.75" customHeight="1" x14ac:dyDescent="0.25">
      <c r="A120" s="1"/>
      <c r="B120" s="3"/>
      <c r="C120" s="12" t="s">
        <v>4</v>
      </c>
      <c r="D120" s="178">
        <f t="shared" si="12"/>
        <v>132</v>
      </c>
      <c r="E120" s="176">
        <f>'data for T2'!F107</f>
        <v>13</v>
      </c>
      <c r="F120" s="176">
        <f>'data for T2'!G107</f>
        <v>7</v>
      </c>
      <c r="G120" s="176">
        <f>'data for T2'!H107</f>
        <v>42</v>
      </c>
      <c r="H120" s="176">
        <f>'data for T2'!I107</f>
        <v>56</v>
      </c>
      <c r="I120" s="176">
        <f>'data for T2'!J107</f>
        <v>3</v>
      </c>
      <c r="J120" s="176">
        <f>'data for T2'!K107</f>
        <v>9</v>
      </c>
      <c r="K120" s="176">
        <f>'data for T2'!L107</f>
        <v>2</v>
      </c>
      <c r="L120" s="107"/>
      <c r="M120" s="3"/>
      <c r="N120" s="319" t="e">
        <f>D120/#REF!*100</f>
        <v>#REF!</v>
      </c>
      <c r="O120" s="14"/>
      <c r="R120" s="14"/>
    </row>
    <row r="121" spans="1:18" ht="12.75" customHeight="1" x14ac:dyDescent="0.25">
      <c r="A121" s="1"/>
      <c r="B121" s="3"/>
      <c r="C121" s="12" t="s">
        <v>5</v>
      </c>
      <c r="D121" s="178">
        <f t="shared" si="12"/>
        <v>131</v>
      </c>
      <c r="E121" s="176">
        <f>'data for T2'!F108</f>
        <v>10</v>
      </c>
      <c r="F121" s="176">
        <f>'data for T2'!G108</f>
        <v>7</v>
      </c>
      <c r="G121" s="176">
        <f>'data for T2'!H108</f>
        <v>36</v>
      </c>
      <c r="H121" s="176">
        <f>'data for T2'!I108</f>
        <v>67</v>
      </c>
      <c r="I121" s="176">
        <f>'data for T2'!J108</f>
        <v>7</v>
      </c>
      <c r="J121" s="176">
        <f>'data for T2'!K108</f>
        <v>1</v>
      </c>
      <c r="K121" s="176">
        <f>'data for T2'!L108</f>
        <v>3</v>
      </c>
      <c r="L121" s="107"/>
      <c r="M121" s="3"/>
      <c r="N121" s="319" t="e">
        <f>D121/#REF!*100</f>
        <v>#REF!</v>
      </c>
      <c r="O121" s="14"/>
      <c r="R121" s="14"/>
    </row>
    <row r="122" spans="1:18" ht="12.75" customHeight="1" x14ac:dyDescent="0.25">
      <c r="A122" s="1"/>
      <c r="B122" s="3"/>
      <c r="C122" s="12" t="s">
        <v>6</v>
      </c>
      <c r="D122" s="178">
        <f t="shared" si="12"/>
        <v>128</v>
      </c>
      <c r="E122" s="176">
        <f>'data for T2'!F109</f>
        <v>11</v>
      </c>
      <c r="F122" s="176">
        <f>'data for T2'!G109</f>
        <v>10</v>
      </c>
      <c r="G122" s="176">
        <f>'data for T2'!H109</f>
        <v>29</v>
      </c>
      <c r="H122" s="176">
        <f>'data for T2'!I109</f>
        <v>67</v>
      </c>
      <c r="I122" s="176">
        <f>'data for T2'!J109</f>
        <v>6</v>
      </c>
      <c r="J122" s="176">
        <f>'data for T2'!K109</f>
        <v>3</v>
      </c>
      <c r="K122" s="176">
        <f>'data for T2'!L109</f>
        <v>2</v>
      </c>
      <c r="L122" s="107"/>
      <c r="M122" s="3"/>
      <c r="N122" s="319" t="e">
        <f>D122/#REF!*100</f>
        <v>#REF!</v>
      </c>
      <c r="O122" s="14"/>
      <c r="R122" s="14"/>
    </row>
    <row r="123" spans="1:18" ht="12.75" customHeight="1" x14ac:dyDescent="0.25">
      <c r="A123" s="1"/>
      <c r="B123" s="3"/>
      <c r="C123" s="12"/>
      <c r="D123" s="178"/>
      <c r="E123" s="176"/>
      <c r="F123" s="176"/>
      <c r="G123" s="176"/>
      <c r="H123" s="176"/>
      <c r="I123" s="176"/>
      <c r="J123" s="176"/>
      <c r="K123" s="176"/>
      <c r="L123" s="107"/>
      <c r="M123" s="3"/>
      <c r="N123" s="319"/>
      <c r="O123" s="14"/>
      <c r="R123" s="14"/>
    </row>
    <row r="124" spans="1:18" ht="12.75" customHeight="1" x14ac:dyDescent="0.25">
      <c r="A124" s="4"/>
      <c r="B124" s="3"/>
      <c r="C124" s="2">
        <v>2015</v>
      </c>
      <c r="D124" s="322">
        <f t="shared" si="12"/>
        <v>187</v>
      </c>
      <c r="E124" s="175">
        <f>'data for T2'!F111</f>
        <v>13</v>
      </c>
      <c r="F124" s="175">
        <f>'data for T2'!G111</f>
        <v>17</v>
      </c>
      <c r="G124" s="175">
        <f>'data for T2'!H111</f>
        <v>37</v>
      </c>
      <c r="H124" s="175">
        <f>'data for T2'!I111</f>
        <v>108</v>
      </c>
      <c r="I124" s="175">
        <f>'data for T2'!J111</f>
        <v>5</v>
      </c>
      <c r="J124" s="175">
        <f>'data for T2'!K111</f>
        <v>4</v>
      </c>
      <c r="K124" s="175">
        <f>'data for T2'!L111</f>
        <v>3</v>
      </c>
      <c r="L124" s="323"/>
      <c r="M124" s="4"/>
      <c r="N124" s="318" t="e">
        <f>D124/#REF!*100</f>
        <v>#REF!</v>
      </c>
      <c r="O124" s="14"/>
      <c r="P124" s="97"/>
      <c r="R124" s="14"/>
    </row>
    <row r="125" spans="1:18" s="3" customFormat="1" ht="12.75" customHeight="1" x14ac:dyDescent="0.25">
      <c r="A125" s="1"/>
      <c r="C125" s="6" t="s">
        <v>25</v>
      </c>
      <c r="D125" s="178">
        <f t="shared" si="12"/>
        <v>105</v>
      </c>
      <c r="E125" s="176">
        <f>'data for T2'!F112</f>
        <v>7</v>
      </c>
      <c r="F125" s="176">
        <f>'data for T2'!G112</f>
        <v>9</v>
      </c>
      <c r="G125" s="176">
        <f>'data for T2'!H112</f>
        <v>17</v>
      </c>
      <c r="H125" s="176">
        <f>'data for T2'!I112</f>
        <v>67</v>
      </c>
      <c r="I125" s="176">
        <f>'data for T2'!J112</f>
        <v>4</v>
      </c>
      <c r="J125" s="176">
        <f>'data for T2'!K112</f>
        <v>1</v>
      </c>
      <c r="K125" s="176">
        <f>'data for T2'!L112</f>
        <v>0</v>
      </c>
      <c r="L125" s="107"/>
      <c r="N125" s="319" t="e">
        <f>D125/#REF!*100</f>
        <v>#REF!</v>
      </c>
      <c r="O125" s="14"/>
      <c r="Q125" s="11"/>
      <c r="R125" s="39"/>
    </row>
    <row r="126" spans="1:18" s="3" customFormat="1" ht="12.75" customHeight="1" x14ac:dyDescent="0.25">
      <c r="A126" s="1"/>
      <c r="C126" s="6" t="s">
        <v>73</v>
      </c>
      <c r="D126" s="178">
        <f t="shared" si="12"/>
        <v>82</v>
      </c>
      <c r="E126" s="176">
        <f>'data for T2'!F113</f>
        <v>6</v>
      </c>
      <c r="F126" s="176">
        <f>'data for T2'!G113</f>
        <v>8</v>
      </c>
      <c r="G126" s="176">
        <f>'data for T2'!H113</f>
        <v>20</v>
      </c>
      <c r="H126" s="176">
        <f>'data for T2'!I113</f>
        <v>41</v>
      </c>
      <c r="I126" s="176">
        <f>'data for T2'!J113</f>
        <v>1</v>
      </c>
      <c r="J126" s="176">
        <f>'data for T2'!K113</f>
        <v>3</v>
      </c>
      <c r="K126" s="176">
        <f>'data for T2'!L113</f>
        <v>3</v>
      </c>
      <c r="L126" s="107"/>
      <c r="N126" s="319" t="e">
        <f>D126/#REF!*100</f>
        <v>#REF!</v>
      </c>
      <c r="O126" s="14"/>
      <c r="P126" s="347">
        <f>D126/D16</f>
        <v>0.14065180102915953</v>
      </c>
      <c r="Q126" s="11"/>
      <c r="R126" s="39"/>
    </row>
    <row r="127" spans="1:18" ht="12.75" customHeight="1" x14ac:dyDescent="0.25">
      <c r="A127" s="1"/>
      <c r="B127" s="3"/>
      <c r="C127" s="6"/>
      <c r="D127" s="178"/>
      <c r="E127" s="176"/>
      <c r="F127" s="176"/>
      <c r="G127" s="176"/>
      <c r="H127" s="176"/>
      <c r="I127" s="176"/>
      <c r="J127" s="176"/>
      <c r="K127" s="176"/>
      <c r="L127" s="107"/>
      <c r="M127" s="3"/>
      <c r="N127" s="319"/>
      <c r="O127" s="14"/>
      <c r="R127" s="14"/>
    </row>
    <row r="128" spans="1:18" ht="12.75" customHeight="1" x14ac:dyDescent="0.25">
      <c r="B128" s="4" t="s">
        <v>175</v>
      </c>
      <c r="C128" s="2">
        <v>2013</v>
      </c>
      <c r="D128" s="322">
        <f t="shared" si="12"/>
        <v>122</v>
      </c>
      <c r="E128" s="175">
        <f>'data for T2'!F115</f>
        <v>18</v>
      </c>
      <c r="F128" s="175">
        <f>'data for T2'!G115</f>
        <v>1</v>
      </c>
      <c r="G128" s="175">
        <f>'data for T2'!H115</f>
        <v>7</v>
      </c>
      <c r="H128" s="175">
        <f>'data for T2'!I115</f>
        <v>78</v>
      </c>
      <c r="I128" s="175">
        <f>'data for T2'!J115</f>
        <v>3</v>
      </c>
      <c r="J128" s="175">
        <f>'data for T2'!K115</f>
        <v>12</v>
      </c>
      <c r="K128" s="175">
        <f>'data for T2'!L115</f>
        <v>3</v>
      </c>
      <c r="L128" s="323"/>
      <c r="M128" s="4"/>
      <c r="N128" s="318" t="e">
        <f>D128/#REF!*100</f>
        <v>#REF!</v>
      </c>
      <c r="O128" s="14"/>
      <c r="R128" s="14"/>
    </row>
    <row r="129" spans="2:18" ht="12" customHeight="1" x14ac:dyDescent="0.25">
      <c r="B129" s="3"/>
      <c r="C129" s="2">
        <v>2014</v>
      </c>
      <c r="D129" s="322">
        <f t="shared" si="12"/>
        <v>51</v>
      </c>
      <c r="E129" s="175">
        <f>'data for T2'!F116</f>
        <v>5</v>
      </c>
      <c r="F129" s="175">
        <f>'data for T2'!G116</f>
        <v>4</v>
      </c>
      <c r="G129" s="175">
        <f>'data for T2'!H116</f>
        <v>8</v>
      </c>
      <c r="H129" s="175">
        <f>'data for T2'!I116</f>
        <v>28</v>
      </c>
      <c r="I129" s="175">
        <f>'data for T2'!J116</f>
        <v>5</v>
      </c>
      <c r="J129" s="175">
        <f>'data for T2'!K116</f>
        <v>0</v>
      </c>
      <c r="K129" s="175">
        <f>'data for T2'!L116</f>
        <v>1</v>
      </c>
      <c r="L129" s="323"/>
      <c r="M129" s="4"/>
      <c r="N129" s="318" t="e">
        <f>D129/#REF!*100</f>
        <v>#REF!</v>
      </c>
      <c r="O129" s="14"/>
      <c r="R129" s="14"/>
    </row>
    <row r="130" spans="2:18" ht="12.75" customHeight="1" x14ac:dyDescent="0.25">
      <c r="B130" s="3"/>
      <c r="C130" s="12" t="s">
        <v>7</v>
      </c>
      <c r="D130" s="178">
        <f t="shared" si="12"/>
        <v>14</v>
      </c>
      <c r="E130" s="176">
        <f>'data for T2'!F117</f>
        <v>2</v>
      </c>
      <c r="F130" s="176">
        <f>'data for T2'!G117</f>
        <v>1</v>
      </c>
      <c r="G130" s="176">
        <f>'data for T2'!H117</f>
        <v>2</v>
      </c>
      <c r="H130" s="176">
        <f>'data for T2'!I117</f>
        <v>9</v>
      </c>
      <c r="I130" s="176">
        <f>'data for T2'!J117</f>
        <v>0</v>
      </c>
      <c r="J130" s="176">
        <f>'data for T2'!K117</f>
        <v>0</v>
      </c>
      <c r="K130" s="176">
        <f>'data for T2'!L117</f>
        <v>0</v>
      </c>
      <c r="L130" s="108"/>
      <c r="M130" s="3"/>
      <c r="N130" s="319" t="e">
        <f>D130/#REF!*100</f>
        <v>#REF!</v>
      </c>
      <c r="O130" s="14"/>
      <c r="R130" s="14"/>
    </row>
    <row r="131" spans="2:18" ht="12.75" customHeight="1" x14ac:dyDescent="0.25">
      <c r="B131" s="3"/>
      <c r="C131" s="12" t="s">
        <v>4</v>
      </c>
      <c r="D131" s="178">
        <f t="shared" si="12"/>
        <v>9</v>
      </c>
      <c r="E131" s="176">
        <f>'data for T2'!F118</f>
        <v>1</v>
      </c>
      <c r="F131" s="176">
        <f>'data for T2'!G118</f>
        <v>0</v>
      </c>
      <c r="G131" s="176">
        <f>'data for T2'!H118</f>
        <v>2</v>
      </c>
      <c r="H131" s="176">
        <f>'data for T2'!I118</f>
        <v>5</v>
      </c>
      <c r="I131" s="176">
        <f>'data for T2'!J118</f>
        <v>1</v>
      </c>
      <c r="J131" s="176">
        <f>'data for T2'!K118</f>
        <v>0</v>
      </c>
      <c r="K131" s="176">
        <f>'data for T2'!L118</f>
        <v>0</v>
      </c>
      <c r="L131" s="107"/>
      <c r="M131" s="3"/>
      <c r="N131" s="319" t="e">
        <f>D131/#REF!*100</f>
        <v>#REF!</v>
      </c>
      <c r="O131" s="14"/>
      <c r="R131" s="14"/>
    </row>
    <row r="132" spans="2:18" ht="12.75" customHeight="1" x14ac:dyDescent="0.25">
      <c r="B132" s="3"/>
      <c r="C132" s="12" t="s">
        <v>5</v>
      </c>
      <c r="D132" s="178">
        <f t="shared" si="12"/>
        <v>18</v>
      </c>
      <c r="E132" s="176">
        <f>'data for T2'!F119</f>
        <v>2</v>
      </c>
      <c r="F132" s="176">
        <f>'data for T2'!G119</f>
        <v>1</v>
      </c>
      <c r="G132" s="176">
        <f>'data for T2'!H119</f>
        <v>4</v>
      </c>
      <c r="H132" s="176">
        <f>'data for T2'!I119</f>
        <v>8</v>
      </c>
      <c r="I132" s="176">
        <f>'data for T2'!J119</f>
        <v>2</v>
      </c>
      <c r="J132" s="176">
        <f>'data for T2'!K119</f>
        <v>0</v>
      </c>
      <c r="K132" s="176">
        <f>'data for T2'!L119</f>
        <v>1</v>
      </c>
      <c r="L132" s="107"/>
      <c r="M132" s="3"/>
      <c r="N132" s="319" t="e">
        <f>D132/#REF!*100</f>
        <v>#REF!</v>
      </c>
      <c r="O132" s="14"/>
      <c r="R132" s="14"/>
    </row>
    <row r="133" spans="2:18" x14ac:dyDescent="0.25">
      <c r="B133" s="3"/>
      <c r="C133" s="12" t="s">
        <v>6</v>
      </c>
      <c r="D133" s="178">
        <f t="shared" si="12"/>
        <v>10</v>
      </c>
      <c r="E133" s="176">
        <f>'data for T2'!F120</f>
        <v>0</v>
      </c>
      <c r="F133" s="176">
        <f>'data for T2'!G120</f>
        <v>2</v>
      </c>
      <c r="G133" s="176">
        <f>'data for T2'!H120</f>
        <v>0</v>
      </c>
      <c r="H133" s="176">
        <f>'data for T2'!I120</f>
        <v>6</v>
      </c>
      <c r="I133" s="176">
        <f>'data for T2'!J120</f>
        <v>2</v>
      </c>
      <c r="J133" s="176">
        <f>'data for T2'!K120</f>
        <v>0</v>
      </c>
      <c r="K133" s="176">
        <f>'data for T2'!L120</f>
        <v>0</v>
      </c>
      <c r="L133" s="107"/>
      <c r="M133" s="3"/>
      <c r="N133" s="319" t="e">
        <f>D133/#REF!*100</f>
        <v>#REF!</v>
      </c>
      <c r="O133" s="14"/>
      <c r="R133" s="14"/>
    </row>
    <row r="134" spans="2:18" x14ac:dyDescent="0.25">
      <c r="B134" s="3"/>
      <c r="C134" s="12"/>
      <c r="D134" s="178"/>
      <c r="E134" s="176"/>
      <c r="F134" s="176"/>
      <c r="G134" s="176"/>
      <c r="H134" s="176"/>
      <c r="I134" s="176"/>
      <c r="J134" s="176"/>
      <c r="K134" s="176"/>
      <c r="L134" s="107"/>
      <c r="M134" s="3"/>
      <c r="N134" s="319"/>
      <c r="O134" s="14"/>
      <c r="R134" s="14"/>
    </row>
    <row r="135" spans="2:18" x14ac:dyDescent="0.25">
      <c r="B135" s="3"/>
      <c r="C135" s="2">
        <v>2015</v>
      </c>
      <c r="D135" s="322">
        <f t="shared" ref="D135:D198" si="13">SUM(E135:K135)</f>
        <v>19</v>
      </c>
      <c r="E135" s="175">
        <f>'data for T2'!F122</f>
        <v>2</v>
      </c>
      <c r="F135" s="175">
        <f>'data for T2'!G122</f>
        <v>5</v>
      </c>
      <c r="G135" s="175">
        <f>'data for T2'!H122</f>
        <v>3</v>
      </c>
      <c r="H135" s="175">
        <f>'data for T2'!I122</f>
        <v>4</v>
      </c>
      <c r="I135" s="175">
        <f>'data for T2'!J122</f>
        <v>1</v>
      </c>
      <c r="J135" s="175">
        <f>'data for T2'!K122</f>
        <v>2</v>
      </c>
      <c r="K135" s="175">
        <f>'data for T2'!L122</f>
        <v>2</v>
      </c>
      <c r="L135" s="323"/>
      <c r="M135" s="4"/>
      <c r="N135" s="318" t="e">
        <f>D135/#REF!*100</f>
        <v>#REF!</v>
      </c>
      <c r="O135" s="14"/>
      <c r="R135" s="14"/>
    </row>
    <row r="136" spans="2:18" x14ac:dyDescent="0.25">
      <c r="B136" s="3"/>
      <c r="C136" s="6" t="s">
        <v>25</v>
      </c>
      <c r="D136" s="178">
        <f t="shared" si="13"/>
        <v>9</v>
      </c>
      <c r="E136" s="176">
        <f>'data for T2'!F123</f>
        <v>0</v>
      </c>
      <c r="F136" s="176">
        <f>'data for T2'!G123</f>
        <v>1</v>
      </c>
      <c r="G136" s="176">
        <f>'data for T2'!H123</f>
        <v>3</v>
      </c>
      <c r="H136" s="176">
        <f>'data for T2'!I123</f>
        <v>4</v>
      </c>
      <c r="I136" s="176">
        <f>'data for T2'!J123</f>
        <v>1</v>
      </c>
      <c r="J136" s="176">
        <f>'data for T2'!K123</f>
        <v>0</v>
      </c>
      <c r="K136" s="176">
        <f>'data for T2'!L123</f>
        <v>0</v>
      </c>
      <c r="L136" s="107"/>
      <c r="M136" s="3"/>
      <c r="N136" s="319" t="e">
        <f>D136/#REF!*100</f>
        <v>#REF!</v>
      </c>
      <c r="O136" s="14"/>
      <c r="R136" s="14"/>
    </row>
    <row r="137" spans="2:18" x14ac:dyDescent="0.25">
      <c r="B137" s="3"/>
      <c r="C137" s="6" t="s">
        <v>73</v>
      </c>
      <c r="D137" s="178">
        <f t="shared" si="13"/>
        <v>10</v>
      </c>
      <c r="E137" s="176">
        <f>'data for T2'!F124</f>
        <v>2</v>
      </c>
      <c r="F137" s="176">
        <f>'data for T2'!G124</f>
        <v>4</v>
      </c>
      <c r="G137" s="176">
        <f>'data for T2'!H124</f>
        <v>0</v>
      </c>
      <c r="H137" s="176">
        <f>'data for T2'!I124</f>
        <v>0</v>
      </c>
      <c r="I137" s="176">
        <f>'data for T2'!J124</f>
        <v>0</v>
      </c>
      <c r="J137" s="176">
        <f>'data for T2'!K124</f>
        <v>2</v>
      </c>
      <c r="K137" s="176">
        <f>'data for T2'!L124</f>
        <v>2</v>
      </c>
      <c r="L137" s="107"/>
      <c r="M137" s="3"/>
      <c r="N137" s="319" t="e">
        <f>D137/#REF!*100</f>
        <v>#REF!</v>
      </c>
      <c r="O137" s="39"/>
      <c r="R137" s="14"/>
    </row>
    <row r="138" spans="2:18" ht="12.75" customHeight="1" x14ac:dyDescent="0.25">
      <c r="B138" s="3"/>
      <c r="C138" s="6"/>
      <c r="D138" s="178"/>
      <c r="E138" s="176"/>
      <c r="F138" s="176"/>
      <c r="G138" s="176"/>
      <c r="H138" s="176"/>
      <c r="I138" s="176"/>
      <c r="J138" s="176"/>
      <c r="K138" s="176"/>
      <c r="L138" s="107"/>
      <c r="M138" s="3"/>
      <c r="N138" s="319"/>
      <c r="O138" s="39"/>
      <c r="R138" s="14"/>
    </row>
    <row r="139" spans="2:18" ht="12.75" customHeight="1" x14ac:dyDescent="0.25">
      <c r="B139" s="4" t="s">
        <v>176</v>
      </c>
      <c r="C139" s="2">
        <v>2013</v>
      </c>
      <c r="D139" s="322">
        <f t="shared" si="13"/>
        <v>1000</v>
      </c>
      <c r="E139" s="175">
        <f>'data for T2'!F126</f>
        <v>114</v>
      </c>
      <c r="F139" s="175">
        <f>'data for T2'!G126</f>
        <v>38</v>
      </c>
      <c r="G139" s="175">
        <f>'data for T2'!H126</f>
        <v>133</v>
      </c>
      <c r="H139" s="175">
        <f>'data for T2'!I126</f>
        <v>604</v>
      </c>
      <c r="I139" s="175">
        <f>'data for T2'!J126</f>
        <v>12</v>
      </c>
      <c r="J139" s="175">
        <f>'data for T2'!K126</f>
        <v>43</v>
      </c>
      <c r="K139" s="175">
        <f>'data for T2'!L126</f>
        <v>56</v>
      </c>
      <c r="L139" s="323"/>
      <c r="M139" s="4"/>
      <c r="N139" s="318" t="e">
        <f>D139/#REF!*100</f>
        <v>#REF!</v>
      </c>
      <c r="O139" s="39"/>
      <c r="R139" s="14"/>
    </row>
    <row r="140" spans="2:18" x14ac:dyDescent="0.25">
      <c r="B140" s="3"/>
      <c r="C140" s="2">
        <v>2014</v>
      </c>
      <c r="D140" s="322">
        <f t="shared" si="13"/>
        <v>508</v>
      </c>
      <c r="E140" s="175">
        <f>'data for T2'!F127</f>
        <v>49</v>
      </c>
      <c r="F140" s="175">
        <f>'data for T2'!G127</f>
        <v>30</v>
      </c>
      <c r="G140" s="175">
        <f>'data for T2'!H127</f>
        <v>154</v>
      </c>
      <c r="H140" s="175">
        <f>'data for T2'!I127</f>
        <v>240</v>
      </c>
      <c r="I140" s="175">
        <f>'data for T2'!J127</f>
        <v>11</v>
      </c>
      <c r="J140" s="175">
        <f>'data for T2'!K127</f>
        <v>12</v>
      </c>
      <c r="K140" s="175">
        <f>'data for T2'!L127</f>
        <v>12</v>
      </c>
      <c r="L140" s="323"/>
      <c r="M140" s="4"/>
      <c r="N140" s="318" t="e">
        <f>D140/#REF!*100</f>
        <v>#REF!</v>
      </c>
      <c r="O140" s="39"/>
      <c r="R140" s="14"/>
    </row>
    <row r="141" spans="2:18" x14ac:dyDescent="0.25">
      <c r="B141" s="3"/>
      <c r="C141" s="12" t="s">
        <v>7</v>
      </c>
      <c r="D141" s="178">
        <f t="shared" si="13"/>
        <v>165</v>
      </c>
      <c r="E141" s="176">
        <f>'data for T2'!F128</f>
        <v>21</v>
      </c>
      <c r="F141" s="176">
        <f>'data for T2'!G128</f>
        <v>10</v>
      </c>
      <c r="G141" s="176">
        <f>'data for T2'!H128</f>
        <v>55</v>
      </c>
      <c r="H141" s="176">
        <f>'data for T2'!I128</f>
        <v>72</v>
      </c>
      <c r="I141" s="176">
        <f>'data for T2'!J128</f>
        <v>1</v>
      </c>
      <c r="J141" s="176">
        <f>'data for T2'!K128</f>
        <v>0</v>
      </c>
      <c r="K141" s="176">
        <f>'data for T2'!L128</f>
        <v>6</v>
      </c>
      <c r="L141" s="107"/>
      <c r="M141" s="3"/>
      <c r="N141" s="319" t="e">
        <f>D141/#REF!*100</f>
        <v>#REF!</v>
      </c>
      <c r="O141" s="39"/>
      <c r="R141" s="14"/>
    </row>
    <row r="142" spans="2:18" x14ac:dyDescent="0.25">
      <c r="B142" s="3"/>
      <c r="C142" s="12" t="s">
        <v>4</v>
      </c>
      <c r="D142" s="178">
        <f t="shared" si="13"/>
        <v>119</v>
      </c>
      <c r="E142" s="176">
        <f>'data for T2'!F129</f>
        <v>10</v>
      </c>
      <c r="F142" s="176">
        <f>'data for T2'!G129</f>
        <v>7</v>
      </c>
      <c r="G142" s="176">
        <f>'data for T2'!H129</f>
        <v>39</v>
      </c>
      <c r="H142" s="176">
        <f>'data for T2'!I129</f>
        <v>51</v>
      </c>
      <c r="I142" s="176">
        <f>'data for T2'!J129</f>
        <v>2</v>
      </c>
      <c r="J142" s="176">
        <f>'data for T2'!K129</f>
        <v>8</v>
      </c>
      <c r="K142" s="176">
        <f>'data for T2'!L129</f>
        <v>2</v>
      </c>
      <c r="L142" s="3"/>
      <c r="M142" s="22"/>
      <c r="N142" s="319" t="e">
        <f>D142/#REF!*100</f>
        <v>#REF!</v>
      </c>
      <c r="O142" s="39"/>
      <c r="R142" s="14"/>
    </row>
    <row r="143" spans="2:18" x14ac:dyDescent="0.25">
      <c r="B143" s="3"/>
      <c r="C143" s="12" t="s">
        <v>5</v>
      </c>
      <c r="D143" s="178">
        <f t="shared" si="13"/>
        <v>110</v>
      </c>
      <c r="E143" s="176">
        <f>'data for T2'!F130</f>
        <v>8</v>
      </c>
      <c r="F143" s="176">
        <f>'data for T2'!G130</f>
        <v>5</v>
      </c>
      <c r="G143" s="176">
        <f>'data for T2'!H130</f>
        <v>32</v>
      </c>
      <c r="H143" s="176">
        <f>'data for T2'!I130</f>
        <v>58</v>
      </c>
      <c r="I143" s="176">
        <f>'data for T2'!J130</f>
        <v>4</v>
      </c>
      <c r="J143" s="176">
        <f>'data for T2'!K130</f>
        <v>1</v>
      </c>
      <c r="K143" s="176">
        <f>'data for T2'!L130</f>
        <v>2</v>
      </c>
      <c r="L143" s="3"/>
      <c r="M143" s="22"/>
      <c r="N143" s="319" t="e">
        <f>D143/#REF!*100</f>
        <v>#REF!</v>
      </c>
      <c r="O143" s="39"/>
      <c r="R143" s="14"/>
    </row>
    <row r="144" spans="2:18" x14ac:dyDescent="0.25">
      <c r="B144" s="3"/>
      <c r="C144" s="12" t="s">
        <v>6</v>
      </c>
      <c r="D144" s="178">
        <f t="shared" si="13"/>
        <v>114</v>
      </c>
      <c r="E144" s="176">
        <f>'data for T2'!F131</f>
        <v>10</v>
      </c>
      <c r="F144" s="176">
        <f>'data for T2'!G131</f>
        <v>8</v>
      </c>
      <c r="G144" s="176">
        <f>'data for T2'!H131</f>
        <v>28</v>
      </c>
      <c r="H144" s="176">
        <f>'data for T2'!I131</f>
        <v>59</v>
      </c>
      <c r="I144" s="176">
        <f>'data for T2'!J131</f>
        <v>4</v>
      </c>
      <c r="J144" s="176">
        <f>'data for T2'!K131</f>
        <v>3</v>
      </c>
      <c r="K144" s="176">
        <f>'data for T2'!L131</f>
        <v>2</v>
      </c>
      <c r="L144" s="3"/>
      <c r="M144" s="22"/>
      <c r="N144" s="319" t="e">
        <f>D144/#REF!*100</f>
        <v>#REF!</v>
      </c>
      <c r="O144" s="39"/>
      <c r="R144" s="14"/>
    </row>
    <row r="145" spans="2:18" x14ac:dyDescent="0.25">
      <c r="B145" s="4"/>
      <c r="C145" s="12"/>
      <c r="D145" s="178"/>
      <c r="E145" s="176"/>
      <c r="F145" s="176"/>
      <c r="G145" s="176"/>
      <c r="H145" s="176"/>
      <c r="I145" s="176"/>
      <c r="J145" s="176"/>
      <c r="K145" s="176"/>
      <c r="L145" s="3"/>
      <c r="M145" s="22"/>
      <c r="N145" s="319"/>
      <c r="O145" s="39"/>
      <c r="R145" s="14"/>
    </row>
    <row r="146" spans="2:18" x14ac:dyDescent="0.25">
      <c r="B146" s="3"/>
      <c r="C146" s="2">
        <v>2015</v>
      </c>
      <c r="D146" s="322">
        <f t="shared" si="13"/>
        <v>162</v>
      </c>
      <c r="E146" s="175">
        <f>'data for T2'!F133</f>
        <v>10</v>
      </c>
      <c r="F146" s="175">
        <f>'data for T2'!G133</f>
        <v>10</v>
      </c>
      <c r="G146" s="175">
        <f>'data for T2'!H133</f>
        <v>34</v>
      </c>
      <c r="H146" s="175">
        <f>'data for T2'!I133</f>
        <v>104</v>
      </c>
      <c r="I146" s="175">
        <f>'data for T2'!J133</f>
        <v>1</v>
      </c>
      <c r="J146" s="175">
        <f>'data for T2'!K133</f>
        <v>2</v>
      </c>
      <c r="K146" s="175">
        <f>'data for T2'!L133</f>
        <v>1</v>
      </c>
      <c r="L146" s="4"/>
      <c r="M146" s="324"/>
      <c r="N146" s="318" t="e">
        <f>D146/#REF!*100</f>
        <v>#REF!</v>
      </c>
      <c r="O146" s="39"/>
      <c r="R146" s="14"/>
    </row>
    <row r="147" spans="2:18" x14ac:dyDescent="0.25">
      <c r="B147" s="3"/>
      <c r="C147" s="6" t="s">
        <v>25</v>
      </c>
      <c r="D147" s="178">
        <f t="shared" si="13"/>
        <v>91</v>
      </c>
      <c r="E147" s="176">
        <f>'data for T2'!F134</f>
        <v>7</v>
      </c>
      <c r="F147" s="176">
        <f>'data for T2'!G134</f>
        <v>6</v>
      </c>
      <c r="G147" s="176">
        <f>'data for T2'!H134</f>
        <v>14</v>
      </c>
      <c r="H147" s="176">
        <f>'data for T2'!I134</f>
        <v>63</v>
      </c>
      <c r="I147" s="176">
        <f>'data for T2'!J134</f>
        <v>0</v>
      </c>
      <c r="J147" s="176">
        <f>'data for T2'!K134</f>
        <v>1</v>
      </c>
      <c r="K147" s="176">
        <f>'data for T2'!L134</f>
        <v>0</v>
      </c>
      <c r="L147" s="3"/>
      <c r="M147" s="22"/>
      <c r="N147" s="319" t="e">
        <f>D147/#REF!*100</f>
        <v>#REF!</v>
      </c>
      <c r="O147" s="39"/>
      <c r="R147" s="14"/>
    </row>
    <row r="148" spans="2:18" x14ac:dyDescent="0.25">
      <c r="B148" s="3"/>
      <c r="C148" s="6" t="s">
        <v>73</v>
      </c>
      <c r="D148" s="178">
        <f t="shared" si="13"/>
        <v>71</v>
      </c>
      <c r="E148" s="176">
        <f>'data for T2'!F135</f>
        <v>3</v>
      </c>
      <c r="F148" s="176">
        <f>'data for T2'!G135</f>
        <v>4</v>
      </c>
      <c r="G148" s="176">
        <f>'data for T2'!H135</f>
        <v>20</v>
      </c>
      <c r="H148" s="176">
        <f>'data for T2'!I135</f>
        <v>41</v>
      </c>
      <c r="I148" s="176">
        <f>'data for T2'!J135</f>
        <v>1</v>
      </c>
      <c r="J148" s="176">
        <f>'data for T2'!K135</f>
        <v>1</v>
      </c>
      <c r="K148" s="176">
        <f>'data for T2'!L135</f>
        <v>1</v>
      </c>
      <c r="L148" s="3"/>
      <c r="M148" s="22"/>
      <c r="N148" s="319" t="e">
        <f>D148/#REF!*100</f>
        <v>#REF!</v>
      </c>
      <c r="O148" s="39"/>
      <c r="R148" s="14"/>
    </row>
    <row r="149" spans="2:18" x14ac:dyDescent="0.25">
      <c r="B149" s="3"/>
      <c r="C149" s="6"/>
      <c r="D149" s="178"/>
      <c r="E149" s="176"/>
      <c r="F149" s="176"/>
      <c r="G149" s="176"/>
      <c r="H149" s="176"/>
      <c r="I149" s="176"/>
      <c r="J149" s="176"/>
      <c r="K149" s="176"/>
      <c r="L149" s="3"/>
      <c r="M149" s="22"/>
      <c r="N149" s="319"/>
      <c r="O149" s="39"/>
      <c r="R149" s="14"/>
    </row>
    <row r="150" spans="2:18" ht="15.6" x14ac:dyDescent="0.25">
      <c r="B150" s="4" t="s">
        <v>177</v>
      </c>
      <c r="C150" s="2">
        <v>2013</v>
      </c>
      <c r="D150" s="322">
        <f t="shared" si="13"/>
        <v>20</v>
      </c>
      <c r="E150" s="175">
        <f>'data for T2'!F137</f>
        <v>5</v>
      </c>
      <c r="F150" s="175">
        <f>'data for T2'!G137</f>
        <v>2</v>
      </c>
      <c r="G150" s="175">
        <f>'data for T2'!H137</f>
        <v>1</v>
      </c>
      <c r="H150" s="175">
        <f>'data for T2'!I137</f>
        <v>9</v>
      </c>
      <c r="I150" s="175">
        <f>'data for T2'!J137</f>
        <v>0</v>
      </c>
      <c r="J150" s="175">
        <f>'data for T2'!K137</f>
        <v>3</v>
      </c>
      <c r="K150" s="175">
        <f>'data for T2'!L137</f>
        <v>0</v>
      </c>
      <c r="L150" s="4"/>
      <c r="M150" s="324"/>
      <c r="N150" s="318" t="e">
        <f>D150/#REF!*100</f>
        <v>#REF!</v>
      </c>
      <c r="O150" s="39"/>
      <c r="R150" s="14"/>
    </row>
    <row r="151" spans="2:18" x14ac:dyDescent="0.25">
      <c r="B151" s="3"/>
      <c r="C151" s="2">
        <v>2014</v>
      </c>
      <c r="D151" s="322">
        <f t="shared" si="13"/>
        <v>16</v>
      </c>
      <c r="E151" s="175">
        <f>'data for T2'!F138</f>
        <v>4</v>
      </c>
      <c r="F151" s="175">
        <f>'data for T2'!G138</f>
        <v>1</v>
      </c>
      <c r="G151" s="175">
        <f>'data for T2'!H138</f>
        <v>3</v>
      </c>
      <c r="H151" s="175">
        <f>'data for T2'!I138</f>
        <v>5</v>
      </c>
      <c r="I151" s="175">
        <f>'data for T2'!J138</f>
        <v>1</v>
      </c>
      <c r="J151" s="175">
        <f>'data for T2'!K138</f>
        <v>1</v>
      </c>
      <c r="K151" s="175">
        <f>'data for T2'!L138</f>
        <v>1</v>
      </c>
      <c r="L151" s="4"/>
      <c r="M151" s="324"/>
      <c r="N151" s="318" t="e">
        <f>D151/#REF!*100</f>
        <v>#REF!</v>
      </c>
      <c r="O151" s="39"/>
      <c r="R151" s="14"/>
    </row>
    <row r="152" spans="2:18" x14ac:dyDescent="0.25">
      <c r="B152" s="3"/>
      <c r="C152" s="12" t="s">
        <v>7</v>
      </c>
      <c r="D152" s="178">
        <f t="shared" si="13"/>
        <v>5</v>
      </c>
      <c r="E152" s="176">
        <f>'data for T2'!F139</f>
        <v>1</v>
      </c>
      <c r="F152" s="176">
        <f>'data for T2'!G139</f>
        <v>0</v>
      </c>
      <c r="G152" s="176">
        <f>'data for T2'!H139</f>
        <v>1</v>
      </c>
      <c r="H152" s="176">
        <f>'data for T2'!I139</f>
        <v>2</v>
      </c>
      <c r="I152" s="176">
        <f>'data for T2'!J139</f>
        <v>0</v>
      </c>
      <c r="J152" s="176">
        <f>'data for T2'!K139</f>
        <v>0</v>
      </c>
      <c r="K152" s="176">
        <f>'data for T2'!L139</f>
        <v>1</v>
      </c>
      <c r="L152" s="3"/>
      <c r="M152" s="22"/>
      <c r="N152" s="319" t="e">
        <f>D152/#REF!*100</f>
        <v>#REF!</v>
      </c>
      <c r="O152" s="39"/>
      <c r="R152" s="14"/>
    </row>
    <row r="153" spans="2:18" x14ac:dyDescent="0.25">
      <c r="B153" s="3"/>
      <c r="C153" s="12" t="s">
        <v>4</v>
      </c>
      <c r="D153" s="178">
        <f t="shared" si="13"/>
        <v>4</v>
      </c>
      <c r="E153" s="176">
        <f>'data for T2'!F140</f>
        <v>2</v>
      </c>
      <c r="F153" s="176">
        <f>'data for T2'!G140</f>
        <v>0</v>
      </c>
      <c r="G153" s="176">
        <f>'data for T2'!H140</f>
        <v>1</v>
      </c>
      <c r="H153" s="176">
        <f>'data for T2'!I140</f>
        <v>0</v>
      </c>
      <c r="I153" s="176">
        <f>'data for T2'!J140</f>
        <v>0</v>
      </c>
      <c r="J153" s="176">
        <f>'data for T2'!K140</f>
        <v>1</v>
      </c>
      <c r="K153" s="176">
        <f>'data for T2'!L140</f>
        <v>0</v>
      </c>
      <c r="L153" s="3"/>
      <c r="M153" s="22"/>
      <c r="N153" s="319" t="e">
        <f>D153/#REF!*100</f>
        <v>#REF!</v>
      </c>
      <c r="O153" s="39"/>
      <c r="R153" s="14"/>
    </row>
    <row r="154" spans="2:18" x14ac:dyDescent="0.25">
      <c r="B154" s="3"/>
      <c r="C154" s="12" t="s">
        <v>5</v>
      </c>
      <c r="D154" s="178">
        <f t="shared" si="13"/>
        <v>3</v>
      </c>
      <c r="E154" s="176">
        <f>'data for T2'!F141</f>
        <v>0</v>
      </c>
      <c r="F154" s="176">
        <f>'data for T2'!G141</f>
        <v>1</v>
      </c>
      <c r="G154" s="176">
        <f>'data for T2'!H141</f>
        <v>0</v>
      </c>
      <c r="H154" s="176">
        <f>'data for T2'!I141</f>
        <v>1</v>
      </c>
      <c r="I154" s="176">
        <f>'data for T2'!J141</f>
        <v>1</v>
      </c>
      <c r="J154" s="176">
        <f>'data for T2'!K141</f>
        <v>0</v>
      </c>
      <c r="K154" s="176">
        <f>'data for T2'!L141</f>
        <v>0</v>
      </c>
      <c r="L154" s="3"/>
      <c r="M154" s="22"/>
      <c r="N154" s="319" t="e">
        <f>D154/#REF!*100</f>
        <v>#REF!</v>
      </c>
      <c r="O154" s="39"/>
      <c r="R154" s="14"/>
    </row>
    <row r="155" spans="2:18" x14ac:dyDescent="0.25">
      <c r="B155" s="3"/>
      <c r="C155" s="12" t="s">
        <v>6</v>
      </c>
      <c r="D155" s="178">
        <f t="shared" si="13"/>
        <v>4</v>
      </c>
      <c r="E155" s="176">
        <f>'data for T2'!F142</f>
        <v>1</v>
      </c>
      <c r="F155" s="176">
        <f>'data for T2'!G142</f>
        <v>0</v>
      </c>
      <c r="G155" s="176">
        <f>'data for T2'!H142</f>
        <v>1</v>
      </c>
      <c r="H155" s="176">
        <f>'data for T2'!I142</f>
        <v>2</v>
      </c>
      <c r="I155" s="176">
        <f>'data for T2'!J142</f>
        <v>0</v>
      </c>
      <c r="J155" s="176">
        <f>'data for T2'!K142</f>
        <v>0</v>
      </c>
      <c r="K155" s="176">
        <f>'data for T2'!L142</f>
        <v>0</v>
      </c>
      <c r="L155" s="3"/>
      <c r="M155" s="22"/>
      <c r="N155" s="319" t="e">
        <f>D155/#REF!*100</f>
        <v>#REF!</v>
      </c>
      <c r="O155" s="39"/>
      <c r="R155" s="14"/>
    </row>
    <row r="156" spans="2:18" x14ac:dyDescent="0.25">
      <c r="B156" s="3"/>
      <c r="C156" s="12"/>
      <c r="D156" s="178"/>
      <c r="E156" s="176"/>
      <c r="F156" s="176"/>
      <c r="G156" s="176"/>
      <c r="H156" s="176"/>
      <c r="I156" s="176"/>
      <c r="J156" s="176"/>
      <c r="K156" s="176"/>
      <c r="L156" s="3"/>
      <c r="M156" s="22"/>
      <c r="N156" s="319"/>
      <c r="O156" s="39"/>
      <c r="R156" s="14"/>
    </row>
    <row r="157" spans="2:18" x14ac:dyDescent="0.25">
      <c r="B157" s="3"/>
      <c r="C157" s="2">
        <v>2015</v>
      </c>
      <c r="D157" s="322">
        <f t="shared" si="13"/>
        <v>6</v>
      </c>
      <c r="E157" s="175">
        <f>'data for T2'!F144</f>
        <v>1</v>
      </c>
      <c r="F157" s="175">
        <f>'data for T2'!G144</f>
        <v>2</v>
      </c>
      <c r="G157" s="175">
        <f>'data for T2'!H144</f>
        <v>0</v>
      </c>
      <c r="H157" s="175">
        <f>'data for T2'!I144</f>
        <v>0</v>
      </c>
      <c r="I157" s="175">
        <f>'data for T2'!J144</f>
        <v>3</v>
      </c>
      <c r="J157" s="175">
        <f>'data for T2'!K144</f>
        <v>0</v>
      </c>
      <c r="K157" s="175">
        <f>'data for T2'!L144</f>
        <v>0</v>
      </c>
      <c r="L157" s="4"/>
      <c r="M157" s="324"/>
      <c r="N157" s="318" t="e">
        <f>D157/#REF!*100</f>
        <v>#REF!</v>
      </c>
      <c r="O157" s="39"/>
      <c r="R157" s="14"/>
    </row>
    <row r="158" spans="2:18" x14ac:dyDescent="0.25">
      <c r="B158" s="3"/>
      <c r="C158" s="6" t="s">
        <v>25</v>
      </c>
      <c r="D158" s="178">
        <f t="shared" si="13"/>
        <v>5</v>
      </c>
      <c r="E158" s="176">
        <f>'data for T2'!F145</f>
        <v>0</v>
      </c>
      <c r="F158" s="176">
        <f>'data for T2'!G145</f>
        <v>2</v>
      </c>
      <c r="G158" s="176">
        <f>'data for T2'!H145</f>
        <v>0</v>
      </c>
      <c r="H158" s="176">
        <f>'data for T2'!I145</f>
        <v>0</v>
      </c>
      <c r="I158" s="176">
        <f>'data for T2'!J145</f>
        <v>3</v>
      </c>
      <c r="J158" s="176">
        <f>'data for T2'!K145</f>
        <v>0</v>
      </c>
      <c r="K158" s="176">
        <f>'data for T2'!L145</f>
        <v>0</v>
      </c>
      <c r="L158" s="3"/>
      <c r="M158" s="22"/>
      <c r="N158" s="319" t="e">
        <f>D158/#REF!*100</f>
        <v>#REF!</v>
      </c>
      <c r="O158" s="39"/>
      <c r="R158" s="14"/>
    </row>
    <row r="159" spans="2:18" x14ac:dyDescent="0.25">
      <c r="B159" s="3"/>
      <c r="C159" s="6" t="s">
        <v>73</v>
      </c>
      <c r="D159" s="178">
        <f t="shared" si="13"/>
        <v>1</v>
      </c>
      <c r="E159" s="176">
        <f>'data for T2'!F146</f>
        <v>1</v>
      </c>
      <c r="F159" s="176">
        <f>'data for T2'!G146</f>
        <v>0</v>
      </c>
      <c r="G159" s="176">
        <f>'data for T2'!H146</f>
        <v>0</v>
      </c>
      <c r="H159" s="176">
        <f>'data for T2'!I146</f>
        <v>0</v>
      </c>
      <c r="I159" s="176">
        <f>'data for T2'!J146</f>
        <v>0</v>
      </c>
      <c r="J159" s="176">
        <f>'data for T2'!K146</f>
        <v>0</v>
      </c>
      <c r="K159" s="176">
        <f>'data for T2'!L146</f>
        <v>0</v>
      </c>
      <c r="L159" s="3"/>
      <c r="M159" s="22"/>
      <c r="N159" s="319" t="e">
        <f>D159/#REF!*100</f>
        <v>#REF!</v>
      </c>
      <c r="O159" s="39"/>
      <c r="R159" s="14"/>
    </row>
    <row r="160" spans="2:18" ht="12.75" customHeight="1" x14ac:dyDescent="0.25">
      <c r="B160" s="3"/>
      <c r="C160" s="6"/>
      <c r="D160" s="178"/>
      <c r="E160" s="176"/>
      <c r="F160" s="176"/>
      <c r="G160" s="176"/>
      <c r="H160" s="176"/>
      <c r="I160" s="176"/>
      <c r="J160" s="176"/>
      <c r="K160" s="176"/>
      <c r="L160" s="3"/>
      <c r="M160" s="22"/>
      <c r="N160" s="319"/>
      <c r="O160" s="39"/>
      <c r="R160" s="14"/>
    </row>
    <row r="161" spans="1:18" ht="12.75" customHeight="1" x14ac:dyDescent="0.25">
      <c r="B161" s="4" t="s">
        <v>178</v>
      </c>
      <c r="C161" s="2">
        <v>2013</v>
      </c>
      <c r="D161" s="322">
        <f t="shared" si="13"/>
        <v>0</v>
      </c>
      <c r="E161" s="175">
        <f>'data for T2'!F148</f>
        <v>0</v>
      </c>
      <c r="F161" s="175">
        <f>'data for T2'!G148</f>
        <v>0</v>
      </c>
      <c r="G161" s="175">
        <f>'data for T2'!H148</f>
        <v>0</v>
      </c>
      <c r="H161" s="175">
        <f>'data for T2'!I148</f>
        <v>0</v>
      </c>
      <c r="I161" s="175">
        <f>'data for T2'!J148</f>
        <v>0</v>
      </c>
      <c r="J161" s="175">
        <f>'data for T2'!K148</f>
        <v>0</v>
      </c>
      <c r="K161" s="175">
        <f>'data for T2'!L148</f>
        <v>0</v>
      </c>
      <c r="L161" s="4"/>
      <c r="M161" s="324"/>
      <c r="N161" s="318" t="s">
        <v>107</v>
      </c>
      <c r="O161" s="39"/>
      <c r="R161" s="141"/>
    </row>
    <row r="162" spans="1:18" x14ac:dyDescent="0.25">
      <c r="B162" s="4"/>
      <c r="C162" s="2">
        <v>2014</v>
      </c>
      <c r="D162" s="322">
        <f t="shared" si="13"/>
        <v>0</v>
      </c>
      <c r="E162" s="175">
        <f>'data for T2'!F149</f>
        <v>0</v>
      </c>
      <c r="F162" s="175">
        <f>'data for T2'!G149</f>
        <v>0</v>
      </c>
      <c r="G162" s="175">
        <f>'data for T2'!H149</f>
        <v>0</v>
      </c>
      <c r="H162" s="175">
        <f>'data for T2'!I149</f>
        <v>0</v>
      </c>
      <c r="I162" s="175">
        <f>'data for T2'!J149</f>
        <v>0</v>
      </c>
      <c r="J162" s="175">
        <f>'data for T2'!K149</f>
        <v>0</v>
      </c>
      <c r="K162" s="175">
        <f>'data for T2'!L149</f>
        <v>0</v>
      </c>
      <c r="L162" s="4"/>
      <c r="M162" s="324"/>
      <c r="N162" s="318" t="s">
        <v>107</v>
      </c>
      <c r="O162" s="14"/>
      <c r="R162" s="141"/>
    </row>
    <row r="163" spans="1:18" x14ac:dyDescent="0.25">
      <c r="B163" s="4"/>
      <c r="C163" s="12" t="s">
        <v>7</v>
      </c>
      <c r="D163" s="178">
        <f t="shared" si="13"/>
        <v>0</v>
      </c>
      <c r="E163" s="176">
        <f>'data for T2'!F150</f>
        <v>0</v>
      </c>
      <c r="F163" s="176">
        <f>'data for T2'!G150</f>
        <v>0</v>
      </c>
      <c r="G163" s="176">
        <f>'data for T2'!H150</f>
        <v>0</v>
      </c>
      <c r="H163" s="176">
        <f>'data for T2'!I150</f>
        <v>0</v>
      </c>
      <c r="I163" s="176">
        <f>'data for T2'!J150</f>
        <v>0</v>
      </c>
      <c r="J163" s="176">
        <f>'data for T2'!K150</f>
        <v>0</v>
      </c>
      <c r="K163" s="176">
        <f>'data for T2'!L150</f>
        <v>0</v>
      </c>
      <c r="L163" s="3"/>
      <c r="M163" s="22"/>
      <c r="N163" s="319" t="s">
        <v>107</v>
      </c>
      <c r="O163" s="14"/>
      <c r="R163" s="141"/>
    </row>
    <row r="164" spans="1:18" x14ac:dyDescent="0.25">
      <c r="B164" s="4"/>
      <c r="C164" s="12" t="s">
        <v>4</v>
      </c>
      <c r="D164" s="178">
        <f t="shared" si="13"/>
        <v>0</v>
      </c>
      <c r="E164" s="176">
        <f>'data for T2'!F151</f>
        <v>0</v>
      </c>
      <c r="F164" s="176">
        <f>'data for T2'!G151</f>
        <v>0</v>
      </c>
      <c r="G164" s="176">
        <f>'data for T2'!H151</f>
        <v>0</v>
      </c>
      <c r="H164" s="176">
        <f>'data for T2'!I151</f>
        <v>0</v>
      </c>
      <c r="I164" s="176">
        <f>'data for T2'!J151</f>
        <v>0</v>
      </c>
      <c r="J164" s="176">
        <f>'data for T2'!K151</f>
        <v>0</v>
      </c>
      <c r="K164" s="176">
        <f>'data for T2'!L151</f>
        <v>0</v>
      </c>
      <c r="L164" s="3"/>
      <c r="M164" s="22"/>
      <c r="N164" s="319" t="s">
        <v>107</v>
      </c>
      <c r="O164" s="14"/>
      <c r="R164" s="141"/>
    </row>
    <row r="165" spans="1:18" x14ac:dyDescent="0.25">
      <c r="B165" s="4"/>
      <c r="C165" s="12" t="s">
        <v>5</v>
      </c>
      <c r="D165" s="178">
        <f t="shared" si="13"/>
        <v>0</v>
      </c>
      <c r="E165" s="176">
        <f>'data for T2'!F152</f>
        <v>0</v>
      </c>
      <c r="F165" s="176">
        <f>'data for T2'!G152</f>
        <v>0</v>
      </c>
      <c r="G165" s="176">
        <f>'data for T2'!H152</f>
        <v>0</v>
      </c>
      <c r="H165" s="176">
        <f>'data for T2'!I152</f>
        <v>0</v>
      </c>
      <c r="I165" s="176">
        <f>'data for T2'!J152</f>
        <v>0</v>
      </c>
      <c r="J165" s="176">
        <f>'data for T2'!K152</f>
        <v>0</v>
      </c>
      <c r="K165" s="176">
        <f>'data for T2'!L152</f>
        <v>0</v>
      </c>
      <c r="L165" s="3"/>
      <c r="M165" s="22"/>
      <c r="N165" s="319" t="s">
        <v>107</v>
      </c>
      <c r="O165" s="14"/>
      <c r="R165" s="141"/>
    </row>
    <row r="166" spans="1:18" x14ac:dyDescent="0.25">
      <c r="B166" s="4"/>
      <c r="C166" s="12" t="s">
        <v>6</v>
      </c>
      <c r="D166" s="178">
        <f t="shared" si="13"/>
        <v>0</v>
      </c>
      <c r="E166" s="176">
        <f>'data for T2'!F153</f>
        <v>0</v>
      </c>
      <c r="F166" s="176">
        <f>'data for T2'!G153</f>
        <v>0</v>
      </c>
      <c r="G166" s="176">
        <f>'data for T2'!H153</f>
        <v>0</v>
      </c>
      <c r="H166" s="176">
        <f>'data for T2'!I153</f>
        <v>0</v>
      </c>
      <c r="I166" s="176">
        <f>'data for T2'!J153</f>
        <v>0</v>
      </c>
      <c r="J166" s="176">
        <f>'data for T2'!K153</f>
        <v>0</v>
      </c>
      <c r="K166" s="176">
        <f>'data for T2'!L153</f>
        <v>0</v>
      </c>
      <c r="L166" s="3"/>
      <c r="M166" s="22"/>
      <c r="N166" s="319" t="s">
        <v>107</v>
      </c>
      <c r="O166" s="14"/>
      <c r="R166" s="141"/>
    </row>
    <row r="167" spans="1:18" x14ac:dyDescent="0.25">
      <c r="A167" s="3"/>
      <c r="B167" s="4"/>
      <c r="C167" s="12"/>
      <c r="D167" s="178"/>
      <c r="E167" s="176"/>
      <c r="F167" s="176"/>
      <c r="G167" s="176"/>
      <c r="H167" s="176"/>
      <c r="I167" s="176"/>
      <c r="J167" s="176"/>
      <c r="K167" s="176"/>
      <c r="L167" s="3"/>
      <c r="M167" s="22"/>
      <c r="N167" s="319"/>
      <c r="O167" s="14"/>
      <c r="R167" s="14"/>
    </row>
    <row r="168" spans="1:18" x14ac:dyDescent="0.25">
      <c r="A168" s="3"/>
      <c r="B168" s="4"/>
      <c r="C168" s="2">
        <v>2015</v>
      </c>
      <c r="D168" s="322">
        <f t="shared" si="13"/>
        <v>0</v>
      </c>
      <c r="E168" s="175">
        <f>'data for T2'!F155</f>
        <v>0</v>
      </c>
      <c r="F168" s="175">
        <f>'data for T2'!G155</f>
        <v>0</v>
      </c>
      <c r="G168" s="175">
        <f>'data for T2'!H155</f>
        <v>0</v>
      </c>
      <c r="H168" s="175">
        <f>'data for T2'!I155</f>
        <v>0</v>
      </c>
      <c r="I168" s="175">
        <f>'data for T2'!J155</f>
        <v>0</v>
      </c>
      <c r="J168" s="175">
        <f>'data for T2'!K155</f>
        <v>0</v>
      </c>
      <c r="K168" s="175">
        <f>'data for T2'!L155</f>
        <v>0</v>
      </c>
      <c r="L168" s="4"/>
      <c r="M168" s="324"/>
      <c r="N168" s="318" t="e">
        <f>D168/#REF!*100</f>
        <v>#REF!</v>
      </c>
      <c r="O168" s="14"/>
      <c r="R168" s="140"/>
    </row>
    <row r="169" spans="1:18" x14ac:dyDescent="0.25">
      <c r="A169" s="3"/>
      <c r="B169" s="4"/>
      <c r="C169" s="6" t="s">
        <v>25</v>
      </c>
      <c r="D169" s="178">
        <f t="shared" si="13"/>
        <v>0</v>
      </c>
      <c r="E169" s="176">
        <f>'data for T2'!F156</f>
        <v>0</v>
      </c>
      <c r="F169" s="176">
        <f>'data for T2'!G156</f>
        <v>0</v>
      </c>
      <c r="G169" s="176">
        <f>'data for T2'!H156</f>
        <v>0</v>
      </c>
      <c r="H169" s="176">
        <f>'data for T2'!I156</f>
        <v>0</v>
      </c>
      <c r="I169" s="176">
        <f>'data for T2'!J156</f>
        <v>0</v>
      </c>
      <c r="J169" s="176">
        <f>'data for T2'!K156</f>
        <v>0</v>
      </c>
      <c r="K169" s="176">
        <f>'data for T2'!L156</f>
        <v>0</v>
      </c>
      <c r="L169" s="3"/>
      <c r="M169" s="22"/>
      <c r="N169" s="319" t="e">
        <f>D169/#REF!*100</f>
        <v>#REF!</v>
      </c>
      <c r="O169" s="39"/>
      <c r="R169" s="140"/>
    </row>
    <row r="170" spans="1:18" x14ac:dyDescent="0.25">
      <c r="A170" s="16"/>
      <c r="B170" s="10"/>
      <c r="C170" s="20" t="s">
        <v>73</v>
      </c>
      <c r="D170" s="179">
        <f t="shared" si="13"/>
        <v>0</v>
      </c>
      <c r="E170" s="180">
        <f>'data for T2'!F157</f>
        <v>0</v>
      </c>
      <c r="F170" s="180">
        <f>'data for T2'!G157</f>
        <v>0</v>
      </c>
      <c r="G170" s="180">
        <f>'data for T2'!H157</f>
        <v>0</v>
      </c>
      <c r="H170" s="180">
        <f>'data for T2'!I157</f>
        <v>0</v>
      </c>
      <c r="I170" s="180">
        <f>'data for T2'!J157</f>
        <v>0</v>
      </c>
      <c r="J170" s="180">
        <f>'data for T2'!K157</f>
        <v>0</v>
      </c>
      <c r="K170" s="180">
        <f>'data for T2'!L157</f>
        <v>0</v>
      </c>
      <c r="L170" s="16"/>
      <c r="M170" s="30"/>
      <c r="N170" s="320" t="e">
        <f>D170/#REF!*100</f>
        <v>#REF!</v>
      </c>
      <c r="O170" s="14"/>
      <c r="R170" s="140"/>
    </row>
    <row r="171" spans="1:18" x14ac:dyDescent="0.25">
      <c r="B171" s="4"/>
      <c r="C171" s="6"/>
      <c r="D171" s="178"/>
      <c r="E171" s="176"/>
      <c r="F171" s="176"/>
      <c r="G171" s="176"/>
      <c r="H171" s="176"/>
      <c r="I171" s="176"/>
      <c r="J171" s="176"/>
      <c r="K171" s="176"/>
      <c r="L171" s="3"/>
      <c r="M171" s="22"/>
      <c r="N171" s="319"/>
      <c r="O171" s="14"/>
      <c r="R171" s="14"/>
    </row>
    <row r="172" spans="1:18" ht="15.6" x14ac:dyDescent="0.25">
      <c r="A172" s="1" t="s">
        <v>181</v>
      </c>
      <c r="B172" s="4" t="s">
        <v>35</v>
      </c>
      <c r="C172" s="2">
        <v>2013</v>
      </c>
      <c r="D172" s="322">
        <f t="shared" si="13"/>
        <v>86</v>
      </c>
      <c r="E172" s="175">
        <f>'data for T2'!F159</f>
        <v>13</v>
      </c>
      <c r="F172" s="175">
        <f>'data for T2'!G159</f>
        <v>0</v>
      </c>
      <c r="G172" s="175">
        <f>'data for T2'!H159</f>
        <v>3</v>
      </c>
      <c r="H172" s="175">
        <f>'data for T2'!I159</f>
        <v>22</v>
      </c>
      <c r="I172" s="175">
        <f>'data for T2'!J159</f>
        <v>2</v>
      </c>
      <c r="J172" s="175">
        <f>'data for T2'!K159</f>
        <v>32</v>
      </c>
      <c r="K172" s="175">
        <f>'data for T2'!L159</f>
        <v>14</v>
      </c>
      <c r="L172" s="4"/>
      <c r="M172" s="324"/>
      <c r="N172" s="318" t="e">
        <f>D172/#REF!*100</f>
        <v>#REF!</v>
      </c>
      <c r="O172" s="14"/>
      <c r="R172" s="14"/>
    </row>
    <row r="173" spans="1:18" x14ac:dyDescent="0.25">
      <c r="B173" s="3"/>
      <c r="C173" s="2">
        <v>2014</v>
      </c>
      <c r="D173" s="322">
        <f t="shared" si="13"/>
        <v>40</v>
      </c>
      <c r="E173" s="175">
        <f>'data for T2'!F160</f>
        <v>8</v>
      </c>
      <c r="F173" s="175">
        <f>'data for T2'!G160</f>
        <v>1</v>
      </c>
      <c r="G173" s="175">
        <f>'data for T2'!H160</f>
        <v>7</v>
      </c>
      <c r="H173" s="175">
        <f>'data for T2'!I160</f>
        <v>21</v>
      </c>
      <c r="I173" s="175">
        <f>'data for T2'!J160</f>
        <v>1</v>
      </c>
      <c r="J173" s="175">
        <f>'data for T2'!K160</f>
        <v>2</v>
      </c>
      <c r="K173" s="175">
        <f>'data for T2'!L160</f>
        <v>0</v>
      </c>
      <c r="L173" s="4"/>
      <c r="M173" s="324"/>
      <c r="N173" s="318" t="e">
        <f>D173/#REF!*100</f>
        <v>#REF!</v>
      </c>
      <c r="O173" s="14"/>
      <c r="R173" s="14"/>
    </row>
    <row r="174" spans="1:18" x14ac:dyDescent="0.25">
      <c r="B174" s="3"/>
      <c r="C174" s="12" t="s">
        <v>7</v>
      </c>
      <c r="D174" s="178">
        <f t="shared" si="13"/>
        <v>15</v>
      </c>
      <c r="E174" s="176">
        <f>'data for T2'!F161</f>
        <v>4</v>
      </c>
      <c r="F174" s="176">
        <f>'data for T2'!G161</f>
        <v>0</v>
      </c>
      <c r="G174" s="176">
        <f>'data for T2'!H161</f>
        <v>4</v>
      </c>
      <c r="H174" s="176">
        <f>'data for T2'!I161</f>
        <v>7</v>
      </c>
      <c r="I174" s="176">
        <f>'data for T2'!J161</f>
        <v>0</v>
      </c>
      <c r="J174" s="176">
        <f>'data for T2'!K161</f>
        <v>0</v>
      </c>
      <c r="K174" s="176">
        <f>'data for T2'!L161</f>
        <v>0</v>
      </c>
      <c r="L174" s="3"/>
      <c r="M174" s="22"/>
      <c r="N174" s="319" t="e">
        <f>D174/#REF!*100</f>
        <v>#REF!</v>
      </c>
      <c r="O174" s="14"/>
      <c r="R174" s="14"/>
    </row>
    <row r="175" spans="1:18" x14ac:dyDescent="0.25">
      <c r="B175" s="3"/>
      <c r="C175" s="12" t="s">
        <v>4</v>
      </c>
      <c r="D175" s="178">
        <f t="shared" si="13"/>
        <v>6</v>
      </c>
      <c r="E175" s="176">
        <f>'data for T2'!F162</f>
        <v>2</v>
      </c>
      <c r="F175" s="176">
        <f>'data for T2'!G162</f>
        <v>0</v>
      </c>
      <c r="G175" s="176">
        <f>'data for T2'!H162</f>
        <v>1</v>
      </c>
      <c r="H175" s="176">
        <f>'data for T2'!I162</f>
        <v>2</v>
      </c>
      <c r="I175" s="176">
        <f>'data for T2'!J162</f>
        <v>0</v>
      </c>
      <c r="J175" s="176">
        <f>'data for T2'!K162</f>
        <v>1</v>
      </c>
      <c r="K175" s="176">
        <f>'data for T2'!L162</f>
        <v>0</v>
      </c>
      <c r="L175" s="3"/>
      <c r="M175" s="22"/>
      <c r="N175" s="319" t="e">
        <f>D175/#REF!*100</f>
        <v>#REF!</v>
      </c>
      <c r="O175" s="14"/>
      <c r="R175" s="14"/>
    </row>
    <row r="176" spans="1:18" x14ac:dyDescent="0.25">
      <c r="B176" s="3"/>
      <c r="C176" s="12" t="s">
        <v>5</v>
      </c>
      <c r="D176" s="178">
        <f t="shared" si="13"/>
        <v>7</v>
      </c>
      <c r="E176" s="176">
        <f>'data for T2'!F163</f>
        <v>1</v>
      </c>
      <c r="F176" s="176">
        <f>'data for T2'!G163</f>
        <v>1</v>
      </c>
      <c r="G176" s="176">
        <f>'data for T2'!H163</f>
        <v>0</v>
      </c>
      <c r="H176" s="176">
        <f>'data for T2'!I163</f>
        <v>3</v>
      </c>
      <c r="I176" s="176">
        <f>'data for T2'!J163</f>
        <v>1</v>
      </c>
      <c r="J176" s="176">
        <f>'data for T2'!K163</f>
        <v>1</v>
      </c>
      <c r="K176" s="176">
        <f>'data for T2'!L163</f>
        <v>0</v>
      </c>
      <c r="M176" s="22"/>
      <c r="N176" s="319" t="e">
        <f>D176/#REF!*100</f>
        <v>#REF!</v>
      </c>
      <c r="O176" s="14"/>
      <c r="R176" s="14"/>
    </row>
    <row r="177" spans="1:18" x14ac:dyDescent="0.25">
      <c r="B177" s="3"/>
      <c r="C177" s="12" t="s">
        <v>6</v>
      </c>
      <c r="D177" s="178">
        <f t="shared" si="13"/>
        <v>12</v>
      </c>
      <c r="E177" s="176">
        <f>'data for T2'!F164</f>
        <v>1</v>
      </c>
      <c r="F177" s="176">
        <f>'data for T2'!G164</f>
        <v>0</v>
      </c>
      <c r="G177" s="176">
        <f>'data for T2'!H164</f>
        <v>2</v>
      </c>
      <c r="H177" s="176">
        <f>'data for T2'!I164</f>
        <v>9</v>
      </c>
      <c r="I177" s="176">
        <f>'data for T2'!J164</f>
        <v>0</v>
      </c>
      <c r="J177" s="176">
        <f>'data for T2'!K164</f>
        <v>0</v>
      </c>
      <c r="K177" s="176">
        <f>'data for T2'!L164</f>
        <v>0</v>
      </c>
      <c r="M177" s="22"/>
      <c r="N177" s="319" t="e">
        <f>D177/#REF!*100</f>
        <v>#REF!</v>
      </c>
      <c r="O177" s="14"/>
      <c r="R177" s="14"/>
    </row>
    <row r="178" spans="1:18" x14ac:dyDescent="0.25">
      <c r="A178" s="1"/>
      <c r="B178" s="3"/>
      <c r="C178" s="12"/>
      <c r="D178" s="178"/>
      <c r="E178" s="176"/>
      <c r="F178" s="176"/>
      <c r="G178" s="176"/>
      <c r="H178" s="176"/>
      <c r="I178" s="176"/>
      <c r="J178" s="176"/>
      <c r="K178" s="176"/>
      <c r="M178" s="22"/>
      <c r="N178" s="319"/>
      <c r="O178" s="14"/>
      <c r="R178" s="14"/>
    </row>
    <row r="179" spans="1:18" x14ac:dyDescent="0.25">
      <c r="A179" s="3"/>
      <c r="B179" s="3"/>
      <c r="C179" s="2">
        <v>2015</v>
      </c>
      <c r="D179" s="322">
        <f t="shared" si="13"/>
        <v>24</v>
      </c>
      <c r="E179" s="175">
        <f>'data for T2'!F166</f>
        <v>3</v>
      </c>
      <c r="F179" s="175">
        <f>'data for T2'!G166</f>
        <v>0</v>
      </c>
      <c r="G179" s="175">
        <f>'data for T2'!H166</f>
        <v>0</v>
      </c>
      <c r="H179" s="175">
        <f>'data for T2'!I166</f>
        <v>11</v>
      </c>
      <c r="I179" s="175">
        <f>'data for T2'!J166</f>
        <v>2</v>
      </c>
      <c r="J179" s="175">
        <f>'data for T2'!K166</f>
        <v>5</v>
      </c>
      <c r="K179" s="175">
        <f>'data for T2'!L166</f>
        <v>3</v>
      </c>
      <c r="L179" s="1"/>
      <c r="M179" s="324"/>
      <c r="N179" s="318" t="e">
        <f>D179/#REF!*100</f>
        <v>#REF!</v>
      </c>
      <c r="O179" s="14"/>
      <c r="R179" s="14"/>
    </row>
    <row r="180" spans="1:18" s="3" customFormat="1" x14ac:dyDescent="0.25">
      <c r="A180" s="1"/>
      <c r="C180" s="6" t="s">
        <v>25</v>
      </c>
      <c r="D180" s="178">
        <f t="shared" si="13"/>
        <v>13</v>
      </c>
      <c r="E180" s="176">
        <f>'data for T2'!F167</f>
        <v>2</v>
      </c>
      <c r="F180" s="176">
        <f>'data for T2'!G167</f>
        <v>0</v>
      </c>
      <c r="G180" s="176">
        <f>'data for T2'!H167</f>
        <v>0</v>
      </c>
      <c r="H180" s="176">
        <f>'data for T2'!I167</f>
        <v>7</v>
      </c>
      <c r="I180" s="176">
        <f>'data for T2'!J167</f>
        <v>1</v>
      </c>
      <c r="J180" s="176">
        <f>'data for T2'!K167</f>
        <v>2</v>
      </c>
      <c r="K180" s="176">
        <f>'data for T2'!L167</f>
        <v>1</v>
      </c>
      <c r="L180" s="107"/>
      <c r="N180" s="319" t="e">
        <f>D180/#REF!*100</f>
        <v>#REF!</v>
      </c>
      <c r="O180" s="14"/>
      <c r="Q180" s="11"/>
      <c r="R180" s="39"/>
    </row>
    <row r="181" spans="1:18" s="3" customFormat="1" x14ac:dyDescent="0.25">
      <c r="A181" s="1"/>
      <c r="C181" s="6" t="s">
        <v>73</v>
      </c>
      <c r="D181" s="178">
        <f t="shared" si="13"/>
        <v>11</v>
      </c>
      <c r="E181" s="176">
        <f>'data for T2'!F168</f>
        <v>1</v>
      </c>
      <c r="F181" s="176">
        <f>'data for T2'!G168</f>
        <v>0</v>
      </c>
      <c r="G181" s="176">
        <f>'data for T2'!H168</f>
        <v>0</v>
      </c>
      <c r="H181" s="176">
        <f>'data for T2'!I168</f>
        <v>4</v>
      </c>
      <c r="I181" s="176">
        <f>'data for T2'!J168</f>
        <v>1</v>
      </c>
      <c r="J181" s="176">
        <f>'data for T2'!K168</f>
        <v>3</v>
      </c>
      <c r="K181" s="176">
        <f>'data for T2'!L168</f>
        <v>2</v>
      </c>
      <c r="L181" s="107"/>
      <c r="N181" s="319" t="e">
        <f>D181/#REF!*100</f>
        <v>#REF!</v>
      </c>
      <c r="O181" s="14"/>
      <c r="Q181" s="11"/>
      <c r="R181" s="39"/>
    </row>
    <row r="182" spans="1:18" x14ac:dyDescent="0.25">
      <c r="A182" s="1"/>
      <c r="B182" s="3"/>
      <c r="C182" s="6"/>
      <c r="D182" s="178"/>
      <c r="E182" s="176"/>
      <c r="F182" s="176"/>
      <c r="G182" s="176"/>
      <c r="H182" s="176"/>
      <c r="I182" s="176"/>
      <c r="J182" s="176"/>
      <c r="K182" s="176"/>
      <c r="L182" s="107"/>
      <c r="M182" s="3"/>
      <c r="N182" s="319"/>
      <c r="O182" s="14"/>
      <c r="R182" s="14"/>
    </row>
    <row r="183" spans="1:18" ht="15.6" x14ac:dyDescent="0.25">
      <c r="B183" s="4" t="s">
        <v>175</v>
      </c>
      <c r="C183" s="2">
        <v>2013</v>
      </c>
      <c r="D183" s="322">
        <f t="shared" si="13"/>
        <v>18</v>
      </c>
      <c r="E183" s="175">
        <f>'data for T2'!F170</f>
        <v>2</v>
      </c>
      <c r="F183" s="175">
        <f>'data for T2'!G170</f>
        <v>0</v>
      </c>
      <c r="G183" s="175">
        <f>'data for T2'!H170</f>
        <v>0</v>
      </c>
      <c r="H183" s="175">
        <f>'data for T2'!I170</f>
        <v>5</v>
      </c>
      <c r="I183" s="175">
        <f>'data for T2'!J170</f>
        <v>0</v>
      </c>
      <c r="J183" s="175">
        <f>'data for T2'!K170</f>
        <v>7</v>
      </c>
      <c r="K183" s="175">
        <f>'data for T2'!L170</f>
        <v>4</v>
      </c>
      <c r="L183" s="323"/>
      <c r="M183" s="4"/>
      <c r="N183" s="318" t="e">
        <f>D183/#REF!*100</f>
        <v>#REF!</v>
      </c>
      <c r="O183" s="14"/>
      <c r="R183" s="14"/>
    </row>
    <row r="184" spans="1:18" x14ac:dyDescent="0.25">
      <c r="B184" s="3"/>
      <c r="C184" s="2">
        <v>2014</v>
      </c>
      <c r="D184" s="322">
        <f t="shared" si="13"/>
        <v>8</v>
      </c>
      <c r="E184" s="175">
        <f>'data for T2'!F171</f>
        <v>0</v>
      </c>
      <c r="F184" s="175">
        <f>'data for T2'!G171</f>
        <v>0</v>
      </c>
      <c r="G184" s="175">
        <f>'data for T2'!H171</f>
        <v>2</v>
      </c>
      <c r="H184" s="175">
        <f>'data for T2'!I171</f>
        <v>6</v>
      </c>
      <c r="I184" s="175">
        <f>'data for T2'!J171</f>
        <v>0</v>
      </c>
      <c r="J184" s="175">
        <f>'data for T2'!K171</f>
        <v>0</v>
      </c>
      <c r="K184" s="175">
        <f>'data for T2'!L171</f>
        <v>0</v>
      </c>
      <c r="L184" s="323"/>
      <c r="M184" s="4"/>
      <c r="N184" s="318" t="e">
        <f>D184/#REF!*100</f>
        <v>#REF!</v>
      </c>
      <c r="O184" s="14"/>
      <c r="R184" s="14"/>
    </row>
    <row r="185" spans="1:18" x14ac:dyDescent="0.25">
      <c r="B185" s="3"/>
      <c r="C185" s="12" t="s">
        <v>7</v>
      </c>
      <c r="D185" s="178">
        <f t="shared" si="13"/>
        <v>0</v>
      </c>
      <c r="E185" s="176">
        <f>'data for T2'!F172</f>
        <v>0</v>
      </c>
      <c r="F185" s="176">
        <f>'data for T2'!G172</f>
        <v>0</v>
      </c>
      <c r="G185" s="176">
        <f>'data for T2'!H172</f>
        <v>0</v>
      </c>
      <c r="H185" s="176">
        <f>'data for T2'!I172</f>
        <v>0</v>
      </c>
      <c r="I185" s="176">
        <f>'data for T2'!J172</f>
        <v>0</v>
      </c>
      <c r="J185" s="176">
        <f>'data for T2'!K172</f>
        <v>0</v>
      </c>
      <c r="K185" s="176">
        <f>'data for T2'!L172</f>
        <v>0</v>
      </c>
      <c r="L185" s="107"/>
      <c r="M185" s="3"/>
      <c r="N185" s="319" t="e">
        <f>D185/#REF!*100</f>
        <v>#REF!</v>
      </c>
      <c r="O185" s="14"/>
      <c r="R185" s="14"/>
    </row>
    <row r="186" spans="1:18" x14ac:dyDescent="0.25">
      <c r="B186" s="3"/>
      <c r="C186" s="12" t="s">
        <v>4</v>
      </c>
      <c r="D186" s="178">
        <f t="shared" si="13"/>
        <v>2</v>
      </c>
      <c r="E186" s="176">
        <f>'data for T2'!F173</f>
        <v>0</v>
      </c>
      <c r="F186" s="176">
        <f>'data for T2'!G173</f>
        <v>0</v>
      </c>
      <c r="G186" s="176">
        <f>'data for T2'!H173</f>
        <v>1</v>
      </c>
      <c r="H186" s="176">
        <f>'data for T2'!I173</f>
        <v>1</v>
      </c>
      <c r="I186" s="176">
        <f>'data for T2'!J173</f>
        <v>0</v>
      </c>
      <c r="J186" s="176">
        <f>'data for T2'!K173</f>
        <v>0</v>
      </c>
      <c r="K186" s="176">
        <f>'data for T2'!L173</f>
        <v>0</v>
      </c>
      <c r="L186" s="107"/>
      <c r="M186" s="3"/>
      <c r="N186" s="319" t="e">
        <f>D186/#REF!*100</f>
        <v>#REF!</v>
      </c>
      <c r="O186" s="14"/>
      <c r="R186" s="14"/>
    </row>
    <row r="187" spans="1:18" x14ac:dyDescent="0.25">
      <c r="B187" s="3"/>
      <c r="C187" s="12" t="s">
        <v>5</v>
      </c>
      <c r="D187" s="178">
        <f t="shared" si="13"/>
        <v>2</v>
      </c>
      <c r="E187" s="176">
        <f>'data for T2'!F174</f>
        <v>0</v>
      </c>
      <c r="F187" s="176">
        <f>'data for T2'!G174</f>
        <v>0</v>
      </c>
      <c r="G187" s="176">
        <f>'data for T2'!H174</f>
        <v>0</v>
      </c>
      <c r="H187" s="176">
        <f>'data for T2'!I174</f>
        <v>2</v>
      </c>
      <c r="I187" s="176">
        <f>'data for T2'!J174</f>
        <v>0</v>
      </c>
      <c r="J187" s="176">
        <f>'data for T2'!K174</f>
        <v>0</v>
      </c>
      <c r="K187" s="176">
        <f>'data for T2'!L174</f>
        <v>0</v>
      </c>
      <c r="L187" s="107"/>
      <c r="M187" s="3"/>
      <c r="N187" s="319" t="e">
        <f>D187/#REF!*100</f>
        <v>#REF!</v>
      </c>
      <c r="O187" s="14"/>
      <c r="R187" s="14"/>
    </row>
    <row r="188" spans="1:18" x14ac:dyDescent="0.25">
      <c r="B188" s="3"/>
      <c r="C188" s="12" t="s">
        <v>6</v>
      </c>
      <c r="D188" s="178">
        <f t="shared" si="13"/>
        <v>4</v>
      </c>
      <c r="E188" s="176">
        <f>'data for T2'!F175</f>
        <v>0</v>
      </c>
      <c r="F188" s="176">
        <f>'data for T2'!G175</f>
        <v>0</v>
      </c>
      <c r="G188" s="176">
        <f>'data for T2'!H175</f>
        <v>1</v>
      </c>
      <c r="H188" s="176">
        <f>'data for T2'!I175</f>
        <v>3</v>
      </c>
      <c r="I188" s="176">
        <f>'data for T2'!J175</f>
        <v>0</v>
      </c>
      <c r="J188" s="176">
        <f>'data for T2'!K175</f>
        <v>0</v>
      </c>
      <c r="K188" s="176">
        <f>'data for T2'!L175</f>
        <v>0</v>
      </c>
      <c r="L188" s="107"/>
      <c r="M188" s="3"/>
      <c r="N188" s="319" t="e">
        <f>D188/#REF!*100</f>
        <v>#REF!</v>
      </c>
      <c r="O188" s="14"/>
      <c r="R188" s="14"/>
    </row>
    <row r="189" spans="1:18" x14ac:dyDescent="0.25">
      <c r="B189" s="3"/>
      <c r="C189" s="12"/>
      <c r="D189" s="178"/>
      <c r="E189" s="176"/>
      <c r="F189" s="176"/>
      <c r="G189" s="176"/>
      <c r="H189" s="176"/>
      <c r="I189" s="176"/>
      <c r="J189" s="176"/>
      <c r="K189" s="176"/>
      <c r="L189" s="107"/>
      <c r="M189" s="3"/>
      <c r="N189" s="319"/>
      <c r="O189" s="14"/>
      <c r="R189" s="14"/>
    </row>
    <row r="190" spans="1:18" x14ac:dyDescent="0.25">
      <c r="B190" s="3"/>
      <c r="C190" s="2">
        <v>2015</v>
      </c>
      <c r="D190" s="322">
        <f t="shared" si="13"/>
        <v>6</v>
      </c>
      <c r="E190" s="175">
        <f>'data for T2'!F177</f>
        <v>0</v>
      </c>
      <c r="F190" s="175">
        <f>'data for T2'!G177</f>
        <v>0</v>
      </c>
      <c r="G190" s="175">
        <f>'data for T2'!H177</f>
        <v>0</v>
      </c>
      <c r="H190" s="175">
        <f>'data for T2'!I177</f>
        <v>3</v>
      </c>
      <c r="I190" s="175">
        <f>'data for T2'!J177</f>
        <v>1</v>
      </c>
      <c r="J190" s="175">
        <f>'data for T2'!K177</f>
        <v>2</v>
      </c>
      <c r="K190" s="175">
        <f>'data for T2'!L177</f>
        <v>0</v>
      </c>
      <c r="L190" s="323"/>
      <c r="M190" s="4"/>
      <c r="N190" s="318" t="e">
        <f>D190/#REF!*100</f>
        <v>#REF!</v>
      </c>
      <c r="O190" s="14"/>
      <c r="R190" s="14"/>
    </row>
    <row r="191" spans="1:18" x14ac:dyDescent="0.25">
      <c r="B191" s="3"/>
      <c r="C191" s="6" t="s">
        <v>25</v>
      </c>
      <c r="D191" s="178">
        <f t="shared" si="13"/>
        <v>3</v>
      </c>
      <c r="E191" s="176">
        <f>'data for T2'!F178</f>
        <v>0</v>
      </c>
      <c r="F191" s="176">
        <f>'data for T2'!G178</f>
        <v>0</v>
      </c>
      <c r="G191" s="176">
        <f>'data for T2'!H178</f>
        <v>0</v>
      </c>
      <c r="H191" s="176">
        <f>'data for T2'!I178</f>
        <v>3</v>
      </c>
      <c r="I191" s="176">
        <f>'data for T2'!J178</f>
        <v>0</v>
      </c>
      <c r="J191" s="176">
        <f>'data for T2'!K178</f>
        <v>0</v>
      </c>
      <c r="K191" s="176">
        <f>'data for T2'!L178</f>
        <v>0</v>
      </c>
      <c r="L191" s="107"/>
      <c r="M191" s="3"/>
      <c r="N191" s="319" t="e">
        <f>D191/#REF!*100</f>
        <v>#REF!</v>
      </c>
      <c r="O191" s="14"/>
      <c r="R191" s="14"/>
    </row>
    <row r="192" spans="1:18" x14ac:dyDescent="0.25">
      <c r="B192" s="3"/>
      <c r="C192" s="6" t="s">
        <v>73</v>
      </c>
      <c r="D192" s="178">
        <f t="shared" si="13"/>
        <v>3</v>
      </c>
      <c r="E192" s="176">
        <f>'data for T2'!F179</f>
        <v>0</v>
      </c>
      <c r="F192" s="176">
        <f>'data for T2'!G179</f>
        <v>0</v>
      </c>
      <c r="G192" s="176">
        <f>'data for T2'!H179</f>
        <v>0</v>
      </c>
      <c r="H192" s="176">
        <f>'data for T2'!I179</f>
        <v>0</v>
      </c>
      <c r="I192" s="176">
        <f>'data for T2'!J179</f>
        <v>1</v>
      </c>
      <c r="J192" s="176">
        <f>'data for T2'!K179</f>
        <v>2</v>
      </c>
      <c r="K192" s="176">
        <f>'data for T2'!L179</f>
        <v>0</v>
      </c>
      <c r="L192" s="107"/>
      <c r="M192" s="3"/>
      <c r="N192" s="319" t="e">
        <f>D192/#REF!*100</f>
        <v>#REF!</v>
      </c>
      <c r="O192" s="14"/>
      <c r="R192" s="14"/>
    </row>
    <row r="193" spans="2:18" x14ac:dyDescent="0.25">
      <c r="B193" s="3"/>
      <c r="C193" s="6"/>
      <c r="D193" s="178"/>
      <c r="E193" s="176"/>
      <c r="F193" s="176"/>
      <c r="G193" s="176"/>
      <c r="H193" s="176"/>
      <c r="I193" s="176"/>
      <c r="J193" s="176"/>
      <c r="K193" s="176"/>
      <c r="L193" s="107"/>
      <c r="M193" s="3"/>
      <c r="N193" s="319"/>
      <c r="O193" s="14"/>
      <c r="R193" s="14"/>
    </row>
    <row r="194" spans="2:18" ht="15.6" x14ac:dyDescent="0.25">
      <c r="B194" s="4" t="s">
        <v>176</v>
      </c>
      <c r="C194" s="2">
        <v>2013</v>
      </c>
      <c r="D194" s="322">
        <f t="shared" si="13"/>
        <v>60</v>
      </c>
      <c r="E194" s="175">
        <f>'data for T2'!F181</f>
        <v>10</v>
      </c>
      <c r="F194" s="175">
        <f>'data for T2'!G181</f>
        <v>0</v>
      </c>
      <c r="G194" s="175">
        <f>'data for T2'!H181</f>
        <v>3</v>
      </c>
      <c r="H194" s="175">
        <f>'data for T2'!I181</f>
        <v>16</v>
      </c>
      <c r="I194" s="175">
        <f>'data for T2'!J181</f>
        <v>2</v>
      </c>
      <c r="J194" s="175">
        <f>'data for T2'!K181</f>
        <v>19</v>
      </c>
      <c r="K194" s="175">
        <f>'data for T2'!L181</f>
        <v>10</v>
      </c>
      <c r="L194" s="323"/>
      <c r="M194" s="4"/>
      <c r="N194" s="318" t="e">
        <f>D194/#REF!*100</f>
        <v>#REF!</v>
      </c>
      <c r="O194" s="14"/>
      <c r="R194" s="14"/>
    </row>
    <row r="195" spans="2:18" ht="12.75" customHeight="1" x14ac:dyDescent="0.25">
      <c r="B195" s="3"/>
      <c r="C195" s="2">
        <v>2014</v>
      </c>
      <c r="D195" s="322">
        <f t="shared" si="13"/>
        <v>29</v>
      </c>
      <c r="E195" s="175">
        <f>'data for T2'!F182</f>
        <v>7</v>
      </c>
      <c r="F195" s="175">
        <f>'data for T2'!G182</f>
        <v>0</v>
      </c>
      <c r="G195" s="175">
        <f>'data for T2'!H182</f>
        <v>5</v>
      </c>
      <c r="H195" s="175">
        <f>'data for T2'!I182</f>
        <v>15</v>
      </c>
      <c r="I195" s="175">
        <f>'data for T2'!J182</f>
        <v>0</v>
      </c>
      <c r="J195" s="175">
        <f>'data for T2'!K182</f>
        <v>2</v>
      </c>
      <c r="K195" s="175">
        <f>'data for T2'!L182</f>
        <v>0</v>
      </c>
      <c r="L195" s="323"/>
      <c r="M195" s="4"/>
      <c r="N195" s="318" t="e">
        <f>D195/#REF!*100</f>
        <v>#REF!</v>
      </c>
      <c r="O195" s="14"/>
      <c r="R195" s="14"/>
    </row>
    <row r="196" spans="2:18" x14ac:dyDescent="0.25">
      <c r="B196" s="3"/>
      <c r="C196" s="12" t="s">
        <v>7</v>
      </c>
      <c r="D196" s="178">
        <f t="shared" si="13"/>
        <v>15</v>
      </c>
      <c r="E196" s="176">
        <f>'data for T2'!F183</f>
        <v>4</v>
      </c>
      <c r="F196" s="176">
        <f>'data for T2'!G183</f>
        <v>0</v>
      </c>
      <c r="G196" s="176">
        <f>'data for T2'!H183</f>
        <v>4</v>
      </c>
      <c r="H196" s="176">
        <f>'data for T2'!I183</f>
        <v>7</v>
      </c>
      <c r="I196" s="176">
        <f>'data for T2'!J183</f>
        <v>0</v>
      </c>
      <c r="J196" s="176">
        <f>'data for T2'!K183</f>
        <v>0</v>
      </c>
      <c r="K196" s="176">
        <f>'data for T2'!L183</f>
        <v>0</v>
      </c>
      <c r="L196" s="107"/>
      <c r="M196" s="3"/>
      <c r="N196" s="319" t="e">
        <f>D196/#REF!*100</f>
        <v>#REF!</v>
      </c>
      <c r="O196" s="14"/>
      <c r="R196" s="14"/>
    </row>
    <row r="197" spans="2:18" x14ac:dyDescent="0.25">
      <c r="B197" s="3"/>
      <c r="C197" s="12" t="s">
        <v>4</v>
      </c>
      <c r="D197" s="178">
        <f t="shared" si="13"/>
        <v>4</v>
      </c>
      <c r="E197" s="176">
        <f>'data for T2'!F184</f>
        <v>2</v>
      </c>
      <c r="F197" s="176">
        <f>'data for T2'!G184</f>
        <v>0</v>
      </c>
      <c r="G197" s="176">
        <f>'data for T2'!H184</f>
        <v>0</v>
      </c>
      <c r="H197" s="176">
        <f>'data for T2'!I184</f>
        <v>1</v>
      </c>
      <c r="I197" s="176">
        <f>'data for T2'!J184</f>
        <v>0</v>
      </c>
      <c r="J197" s="176">
        <f>'data for T2'!K184</f>
        <v>1</v>
      </c>
      <c r="K197" s="176">
        <f>'data for T2'!L184</f>
        <v>0</v>
      </c>
      <c r="L197" s="107"/>
      <c r="M197" s="3"/>
      <c r="N197" s="319" t="e">
        <f>D197/#REF!*100</f>
        <v>#REF!</v>
      </c>
      <c r="O197" s="14"/>
      <c r="R197" s="14"/>
    </row>
    <row r="198" spans="2:18" x14ac:dyDescent="0.25">
      <c r="B198" s="3"/>
      <c r="C198" s="12" t="s">
        <v>5</v>
      </c>
      <c r="D198" s="178">
        <f t="shared" si="13"/>
        <v>2</v>
      </c>
      <c r="E198" s="176">
        <f>'data for T2'!F185</f>
        <v>0</v>
      </c>
      <c r="F198" s="176">
        <f>'data for T2'!G185</f>
        <v>0</v>
      </c>
      <c r="G198" s="176">
        <f>'data for T2'!H185</f>
        <v>0</v>
      </c>
      <c r="H198" s="176">
        <f>'data for T2'!I185</f>
        <v>1</v>
      </c>
      <c r="I198" s="176">
        <f>'data for T2'!J185</f>
        <v>0</v>
      </c>
      <c r="J198" s="176">
        <f>'data for T2'!K185</f>
        <v>1</v>
      </c>
      <c r="K198" s="176">
        <f>'data for T2'!L185</f>
        <v>0</v>
      </c>
      <c r="L198" s="107"/>
      <c r="M198" s="3"/>
      <c r="N198" s="319" t="e">
        <f>D198/#REF!*100</f>
        <v>#REF!</v>
      </c>
      <c r="O198" s="14"/>
      <c r="R198" s="14"/>
    </row>
    <row r="199" spans="2:18" x14ac:dyDescent="0.25">
      <c r="B199" s="3"/>
      <c r="C199" s="12" t="s">
        <v>6</v>
      </c>
      <c r="D199" s="178">
        <f t="shared" ref="D199:D225" si="14">SUM(E199:K199)</f>
        <v>8</v>
      </c>
      <c r="E199" s="176">
        <f>'data for T2'!F186</f>
        <v>1</v>
      </c>
      <c r="F199" s="176">
        <f>'data for T2'!G186</f>
        <v>0</v>
      </c>
      <c r="G199" s="176">
        <f>'data for T2'!H186</f>
        <v>1</v>
      </c>
      <c r="H199" s="176">
        <f>'data for T2'!I186</f>
        <v>6</v>
      </c>
      <c r="I199" s="176">
        <f>'data for T2'!J186</f>
        <v>0</v>
      </c>
      <c r="J199" s="176">
        <f>'data for T2'!K186</f>
        <v>0</v>
      </c>
      <c r="K199" s="176">
        <f>'data for T2'!L186</f>
        <v>0</v>
      </c>
      <c r="L199" s="107"/>
      <c r="M199" s="3"/>
      <c r="N199" s="319" t="e">
        <f>D199/#REF!*100</f>
        <v>#REF!</v>
      </c>
      <c r="O199" s="14"/>
      <c r="R199" s="14"/>
    </row>
    <row r="200" spans="2:18" x14ac:dyDescent="0.25">
      <c r="B200" s="4"/>
      <c r="C200" s="12"/>
      <c r="D200" s="178"/>
      <c r="E200" s="176"/>
      <c r="F200" s="176"/>
      <c r="G200" s="176"/>
      <c r="H200" s="176"/>
      <c r="I200" s="176"/>
      <c r="J200" s="176"/>
      <c r="K200" s="176"/>
      <c r="L200" s="107"/>
      <c r="M200" s="3"/>
      <c r="N200" s="319"/>
      <c r="O200" s="14"/>
      <c r="R200" s="14"/>
    </row>
    <row r="201" spans="2:18" x14ac:dyDescent="0.25">
      <c r="B201" s="3"/>
      <c r="C201" s="2">
        <v>2015</v>
      </c>
      <c r="D201" s="322">
        <f t="shared" si="14"/>
        <v>13</v>
      </c>
      <c r="E201" s="175">
        <f>'data for T2'!F188</f>
        <v>2</v>
      </c>
      <c r="F201" s="175">
        <f>'data for T2'!G188</f>
        <v>0</v>
      </c>
      <c r="G201" s="175">
        <f>'data for T2'!H188</f>
        <v>0</v>
      </c>
      <c r="H201" s="175">
        <f>'data for T2'!I188</f>
        <v>7</v>
      </c>
      <c r="I201" s="175">
        <f>'data for T2'!J188</f>
        <v>1</v>
      </c>
      <c r="J201" s="175">
        <f>'data for T2'!K188</f>
        <v>1</v>
      </c>
      <c r="K201" s="175">
        <f>'data for T2'!L188</f>
        <v>2</v>
      </c>
      <c r="L201" s="323"/>
      <c r="M201" s="4"/>
      <c r="N201" s="318" t="e">
        <f>D201/#REF!*100</f>
        <v>#REF!</v>
      </c>
      <c r="O201" s="14"/>
      <c r="R201" s="14"/>
    </row>
    <row r="202" spans="2:18" x14ac:dyDescent="0.25">
      <c r="B202" s="3"/>
      <c r="C202" s="6" t="s">
        <v>25</v>
      </c>
      <c r="D202" s="178">
        <f t="shared" si="14"/>
        <v>7</v>
      </c>
      <c r="E202" s="176">
        <f>'data for T2'!F189</f>
        <v>2</v>
      </c>
      <c r="F202" s="176">
        <f>'data for T2'!G189</f>
        <v>0</v>
      </c>
      <c r="G202" s="176">
        <f>'data for T2'!H189</f>
        <v>0</v>
      </c>
      <c r="H202" s="176">
        <f>'data for T2'!I189</f>
        <v>3</v>
      </c>
      <c r="I202" s="176">
        <f>'data for T2'!J189</f>
        <v>1</v>
      </c>
      <c r="J202" s="176">
        <f>'data for T2'!K189</f>
        <v>1</v>
      </c>
      <c r="K202" s="176">
        <f>'data for T2'!L189</f>
        <v>0</v>
      </c>
      <c r="L202" s="107"/>
      <c r="M202" s="3"/>
      <c r="N202" s="319" t="e">
        <f>D202/#REF!*100</f>
        <v>#REF!</v>
      </c>
      <c r="O202" s="14"/>
      <c r="R202" s="14"/>
    </row>
    <row r="203" spans="2:18" x14ac:dyDescent="0.25">
      <c r="B203" s="3"/>
      <c r="C203" s="6" t="s">
        <v>73</v>
      </c>
      <c r="D203" s="178">
        <f t="shared" si="14"/>
        <v>6</v>
      </c>
      <c r="E203" s="176">
        <f>'data for T2'!F190</f>
        <v>0</v>
      </c>
      <c r="F203" s="176">
        <f>'data for T2'!G190</f>
        <v>0</v>
      </c>
      <c r="G203" s="176">
        <f>'data for T2'!H190</f>
        <v>0</v>
      </c>
      <c r="H203" s="176">
        <f>'data for T2'!I190</f>
        <v>4</v>
      </c>
      <c r="I203" s="176">
        <f>'data for T2'!J190</f>
        <v>0</v>
      </c>
      <c r="J203" s="176">
        <f>'data for T2'!K190</f>
        <v>0</v>
      </c>
      <c r="K203" s="176">
        <f>'data for T2'!L190</f>
        <v>2</v>
      </c>
      <c r="L203" s="107"/>
      <c r="M203" s="3"/>
      <c r="N203" s="319" t="e">
        <f>D203/#REF!*100</f>
        <v>#REF!</v>
      </c>
      <c r="O203" s="14"/>
      <c r="R203" s="14"/>
    </row>
    <row r="204" spans="2:18" x14ac:dyDescent="0.25">
      <c r="B204" s="3"/>
      <c r="C204" s="6"/>
      <c r="D204" s="178"/>
      <c r="E204" s="176"/>
      <c r="F204" s="176"/>
      <c r="G204" s="176"/>
      <c r="H204" s="176"/>
      <c r="I204" s="176"/>
      <c r="J204" s="176"/>
      <c r="K204" s="176"/>
      <c r="L204" s="107"/>
      <c r="M204" s="3"/>
      <c r="N204" s="319"/>
      <c r="O204" s="14"/>
      <c r="R204" s="14"/>
    </row>
    <row r="205" spans="2:18" ht="15.6" x14ac:dyDescent="0.25">
      <c r="B205" s="4" t="s">
        <v>177</v>
      </c>
      <c r="C205" s="2">
        <v>2013</v>
      </c>
      <c r="D205" s="322">
        <f t="shared" si="14"/>
        <v>8</v>
      </c>
      <c r="E205" s="175">
        <f>'data for T2'!F192</f>
        <v>1</v>
      </c>
      <c r="F205" s="175">
        <f>'data for T2'!G192</f>
        <v>0</v>
      </c>
      <c r="G205" s="175">
        <f>'data for T2'!H192</f>
        <v>0</v>
      </c>
      <c r="H205" s="175">
        <f>'data for T2'!I192</f>
        <v>1</v>
      </c>
      <c r="I205" s="175">
        <f>'data for T2'!J192</f>
        <v>0</v>
      </c>
      <c r="J205" s="175">
        <f>'data for T2'!K192</f>
        <v>6</v>
      </c>
      <c r="K205" s="175">
        <f>'data for T2'!L192</f>
        <v>0</v>
      </c>
      <c r="L205" s="323"/>
      <c r="M205" s="4"/>
      <c r="N205" s="318" t="e">
        <f>D205/#REF!*100</f>
        <v>#REF!</v>
      </c>
      <c r="O205" s="14"/>
      <c r="R205" s="14"/>
    </row>
    <row r="206" spans="2:18" x14ac:dyDescent="0.25">
      <c r="B206" s="3"/>
      <c r="C206" s="2">
        <v>2014</v>
      </c>
      <c r="D206" s="322">
        <f t="shared" si="14"/>
        <v>2</v>
      </c>
      <c r="E206" s="175">
        <f>'data for T2'!F193</f>
        <v>1</v>
      </c>
      <c r="F206" s="175">
        <f>'data for T2'!G193</f>
        <v>1</v>
      </c>
      <c r="G206" s="175">
        <f>'data for T2'!H193</f>
        <v>0</v>
      </c>
      <c r="H206" s="175">
        <f>'data for T2'!I193</f>
        <v>0</v>
      </c>
      <c r="I206" s="175">
        <f>'data for T2'!J193</f>
        <v>0</v>
      </c>
      <c r="J206" s="175">
        <f>'data for T2'!K193</f>
        <v>0</v>
      </c>
      <c r="K206" s="175">
        <f>'data for T2'!L193</f>
        <v>0</v>
      </c>
      <c r="L206" s="323"/>
      <c r="M206" s="4"/>
      <c r="N206" s="318" t="e">
        <f>D206/#REF!*100</f>
        <v>#REF!</v>
      </c>
      <c r="O206" s="14"/>
      <c r="R206" s="14"/>
    </row>
    <row r="207" spans="2:18" x14ac:dyDescent="0.25">
      <c r="B207" s="3"/>
      <c r="C207" s="12" t="s">
        <v>7</v>
      </c>
      <c r="D207" s="178">
        <f t="shared" si="14"/>
        <v>0</v>
      </c>
      <c r="E207" s="176">
        <f>'data for T2'!F194</f>
        <v>0</v>
      </c>
      <c r="F207" s="176">
        <f>'data for T2'!G194</f>
        <v>0</v>
      </c>
      <c r="G207" s="176">
        <f>'data for T2'!H194</f>
        <v>0</v>
      </c>
      <c r="H207" s="176">
        <f>'data for T2'!I194</f>
        <v>0</v>
      </c>
      <c r="I207" s="176">
        <f>'data for T2'!J194</f>
        <v>0</v>
      </c>
      <c r="J207" s="176">
        <f>'data for T2'!K194</f>
        <v>0</v>
      </c>
      <c r="K207" s="176">
        <f>'data for T2'!L194</f>
        <v>0</v>
      </c>
      <c r="L207" s="107"/>
      <c r="M207" s="3"/>
      <c r="N207" s="319" t="e">
        <f>D207/#REF!*100</f>
        <v>#REF!</v>
      </c>
      <c r="O207" s="14"/>
      <c r="R207" s="14"/>
    </row>
    <row r="208" spans="2:18" x14ac:dyDescent="0.25">
      <c r="B208" s="3"/>
      <c r="C208" s="12" t="s">
        <v>4</v>
      </c>
      <c r="D208" s="178">
        <f t="shared" si="14"/>
        <v>0</v>
      </c>
      <c r="E208" s="176">
        <f>'data for T2'!F195</f>
        <v>0</v>
      </c>
      <c r="F208" s="176">
        <f>'data for T2'!G195</f>
        <v>0</v>
      </c>
      <c r="G208" s="176">
        <f>'data for T2'!H195</f>
        <v>0</v>
      </c>
      <c r="H208" s="176">
        <f>'data for T2'!I195</f>
        <v>0</v>
      </c>
      <c r="I208" s="176">
        <f>'data for T2'!J195</f>
        <v>0</v>
      </c>
      <c r="J208" s="176">
        <f>'data for T2'!K195</f>
        <v>0</v>
      </c>
      <c r="K208" s="176">
        <f>'data for T2'!L195</f>
        <v>0</v>
      </c>
      <c r="L208" s="107"/>
      <c r="M208" s="3"/>
      <c r="N208" s="319" t="e">
        <f>D208/#REF!*100</f>
        <v>#REF!</v>
      </c>
      <c r="O208" s="14"/>
      <c r="R208" s="14"/>
    </row>
    <row r="209" spans="1:18" x14ac:dyDescent="0.25">
      <c r="B209" s="3"/>
      <c r="C209" s="12" t="s">
        <v>5</v>
      </c>
      <c r="D209" s="178">
        <f t="shared" si="14"/>
        <v>2</v>
      </c>
      <c r="E209" s="176">
        <f>'data for T2'!F196</f>
        <v>1</v>
      </c>
      <c r="F209" s="176">
        <f>'data for T2'!G196</f>
        <v>1</v>
      </c>
      <c r="G209" s="176">
        <f>'data for T2'!H196</f>
        <v>0</v>
      </c>
      <c r="H209" s="176">
        <f>'data for T2'!I196</f>
        <v>0</v>
      </c>
      <c r="I209" s="176">
        <f>'data for T2'!J196</f>
        <v>0</v>
      </c>
      <c r="J209" s="176">
        <f>'data for T2'!K196</f>
        <v>0</v>
      </c>
      <c r="K209" s="176">
        <f>'data for T2'!L196</f>
        <v>0</v>
      </c>
      <c r="L209" s="107"/>
      <c r="M209" s="3"/>
      <c r="N209" s="319" t="e">
        <f>D209/#REF!*100</f>
        <v>#REF!</v>
      </c>
      <c r="O209" s="14"/>
      <c r="R209" s="14"/>
    </row>
    <row r="210" spans="1:18" x14ac:dyDescent="0.25">
      <c r="B210" s="3"/>
      <c r="C210" s="12" t="s">
        <v>6</v>
      </c>
      <c r="D210" s="178">
        <f t="shared" si="14"/>
        <v>0</v>
      </c>
      <c r="E210" s="176">
        <f>'data for T2'!F197</f>
        <v>0</v>
      </c>
      <c r="F210" s="176">
        <f>'data for T2'!G197</f>
        <v>0</v>
      </c>
      <c r="G210" s="176">
        <f>'data for T2'!H197</f>
        <v>0</v>
      </c>
      <c r="H210" s="176">
        <f>'data for T2'!I197</f>
        <v>0</v>
      </c>
      <c r="I210" s="176">
        <f>'data for T2'!J197</f>
        <v>0</v>
      </c>
      <c r="J210" s="176">
        <f>'data for T2'!K197</f>
        <v>0</v>
      </c>
      <c r="K210" s="176">
        <f>'data for T2'!L197</f>
        <v>0</v>
      </c>
      <c r="L210" s="107"/>
      <c r="M210" s="3"/>
      <c r="N210" s="319" t="e">
        <f>D210/#REF!*100</f>
        <v>#REF!</v>
      </c>
      <c r="O210" s="14"/>
      <c r="R210" s="14"/>
    </row>
    <row r="211" spans="1:18" x14ac:dyDescent="0.25">
      <c r="B211" s="3"/>
      <c r="C211" s="12"/>
      <c r="D211" s="178"/>
      <c r="E211" s="176"/>
      <c r="F211" s="176"/>
      <c r="G211" s="176"/>
      <c r="H211" s="176"/>
      <c r="I211" s="176"/>
      <c r="J211" s="176"/>
      <c r="K211" s="176"/>
      <c r="L211" s="107"/>
      <c r="M211" s="3"/>
      <c r="N211" s="319"/>
      <c r="O211" s="14"/>
      <c r="R211" s="14"/>
    </row>
    <row r="212" spans="1:18" x14ac:dyDescent="0.25">
      <c r="A212" s="3"/>
      <c r="B212" s="3"/>
      <c r="C212" s="2">
        <v>2015</v>
      </c>
      <c r="D212" s="322">
        <f t="shared" si="14"/>
        <v>5</v>
      </c>
      <c r="E212" s="175">
        <f>'data for T2'!F199</f>
        <v>1</v>
      </c>
      <c r="F212" s="175">
        <f>'data for T2'!G199</f>
        <v>0</v>
      </c>
      <c r="G212" s="175">
        <f>'data for T2'!H199</f>
        <v>0</v>
      </c>
      <c r="H212" s="175">
        <f>'data for T2'!I199</f>
        <v>1</v>
      </c>
      <c r="I212" s="175">
        <f>'data for T2'!J199</f>
        <v>0</v>
      </c>
      <c r="J212" s="175">
        <f>'data for T2'!K199</f>
        <v>2</v>
      </c>
      <c r="K212" s="175">
        <f>'data for T2'!L199</f>
        <v>1</v>
      </c>
      <c r="L212" s="323"/>
      <c r="M212" s="4"/>
      <c r="N212" s="318" t="e">
        <f>D212/#REF!*100</f>
        <v>#REF!</v>
      </c>
      <c r="O212" s="14"/>
      <c r="R212" s="14"/>
    </row>
    <row r="213" spans="1:18" s="3" customFormat="1" x14ac:dyDescent="0.25">
      <c r="A213" s="11"/>
      <c r="C213" s="6" t="s">
        <v>25</v>
      </c>
      <c r="D213" s="178">
        <f t="shared" si="14"/>
        <v>3</v>
      </c>
      <c r="E213" s="176">
        <f>'data for T2'!F200</f>
        <v>0</v>
      </c>
      <c r="F213" s="176">
        <f>'data for T2'!G200</f>
        <v>0</v>
      </c>
      <c r="G213" s="176">
        <f>'data for T2'!H200</f>
        <v>0</v>
      </c>
      <c r="H213" s="176">
        <f>'data for T2'!I200</f>
        <v>1</v>
      </c>
      <c r="I213" s="176">
        <f>'data for T2'!J200</f>
        <v>0</v>
      </c>
      <c r="J213" s="176">
        <f>'data for T2'!K200</f>
        <v>1</v>
      </c>
      <c r="K213" s="176">
        <f>'data for T2'!L200</f>
        <v>1</v>
      </c>
      <c r="L213" s="108"/>
      <c r="N213" s="319" t="e">
        <f>D213/#REF!*100</f>
        <v>#REF!</v>
      </c>
      <c r="O213" s="14"/>
      <c r="Q213" s="11"/>
      <c r="R213" s="39"/>
    </row>
    <row r="214" spans="1:18" s="3" customFormat="1" x14ac:dyDescent="0.25">
      <c r="A214" s="11"/>
      <c r="C214" s="6" t="s">
        <v>73</v>
      </c>
      <c r="D214" s="178">
        <f t="shared" si="14"/>
        <v>2</v>
      </c>
      <c r="E214" s="176">
        <f>'data for T2'!F201</f>
        <v>1</v>
      </c>
      <c r="F214" s="176">
        <f>'data for T2'!G201</f>
        <v>0</v>
      </c>
      <c r="G214" s="176">
        <f>'data for T2'!H201</f>
        <v>0</v>
      </c>
      <c r="H214" s="176">
        <f>'data for T2'!I201</f>
        <v>0</v>
      </c>
      <c r="I214" s="176">
        <f>'data for T2'!J201</f>
        <v>0</v>
      </c>
      <c r="J214" s="176">
        <f>'data for T2'!K201</f>
        <v>1</v>
      </c>
      <c r="K214" s="176">
        <f>'data for T2'!L201</f>
        <v>0</v>
      </c>
      <c r="L214" s="108"/>
      <c r="N214" s="319" t="e">
        <f>D214/#REF!*100</f>
        <v>#REF!</v>
      </c>
      <c r="O214" s="14"/>
      <c r="Q214" s="11"/>
      <c r="R214" s="39"/>
    </row>
    <row r="215" spans="1:18" x14ac:dyDescent="0.25">
      <c r="B215" s="3"/>
      <c r="C215" s="6"/>
      <c r="D215" s="178"/>
      <c r="E215" s="176"/>
      <c r="F215" s="176"/>
      <c r="G215" s="176"/>
      <c r="H215" s="176"/>
      <c r="I215" s="176"/>
      <c r="J215" s="176"/>
      <c r="K215" s="176"/>
      <c r="L215" s="107"/>
      <c r="M215" s="3"/>
      <c r="N215" s="319"/>
      <c r="O215" s="14"/>
      <c r="R215" s="14"/>
    </row>
    <row r="216" spans="1:18" ht="15.6" x14ac:dyDescent="0.25">
      <c r="B216" s="4" t="s">
        <v>178</v>
      </c>
      <c r="C216" s="2">
        <v>2013</v>
      </c>
      <c r="D216" s="322">
        <f t="shared" si="14"/>
        <v>0</v>
      </c>
      <c r="E216" s="175">
        <f>'data for T2'!F203</f>
        <v>0</v>
      </c>
      <c r="F216" s="175">
        <f>'data for T2'!G203</f>
        <v>0</v>
      </c>
      <c r="G216" s="175">
        <f>'data for T2'!H203</f>
        <v>0</v>
      </c>
      <c r="H216" s="175">
        <f>'data for T2'!I203</f>
        <v>0</v>
      </c>
      <c r="I216" s="175">
        <f>'data for T2'!J203</f>
        <v>0</v>
      </c>
      <c r="J216" s="175">
        <f>'data for T2'!K203</f>
        <v>0</v>
      </c>
      <c r="K216" s="175">
        <f>'data for T2'!L203</f>
        <v>0</v>
      </c>
      <c r="L216" s="323"/>
      <c r="M216" s="4"/>
      <c r="N216" s="318" t="e">
        <f>D216/#REF!*100</f>
        <v>#REF!</v>
      </c>
      <c r="O216" s="14"/>
      <c r="R216" s="14"/>
    </row>
    <row r="217" spans="1:18" x14ac:dyDescent="0.25">
      <c r="B217" s="4"/>
      <c r="C217" s="2">
        <v>2014</v>
      </c>
      <c r="D217" s="322">
        <f t="shared" si="14"/>
        <v>1</v>
      </c>
      <c r="E217" s="175">
        <f>'data for T2'!F204</f>
        <v>0</v>
      </c>
      <c r="F217" s="175">
        <f>'data for T2'!G204</f>
        <v>0</v>
      </c>
      <c r="G217" s="175">
        <f>'data for T2'!H204</f>
        <v>0</v>
      </c>
      <c r="H217" s="175">
        <f>'data for T2'!I204</f>
        <v>0</v>
      </c>
      <c r="I217" s="175">
        <f>'data for T2'!J204</f>
        <v>1</v>
      </c>
      <c r="J217" s="175">
        <f>'data for T2'!K204</f>
        <v>0</v>
      </c>
      <c r="K217" s="175">
        <f>'data for T2'!L204</f>
        <v>0</v>
      </c>
      <c r="L217" s="323"/>
      <c r="M217" s="4"/>
      <c r="N217" s="325" t="e">
        <f>D217/#REF!*100</f>
        <v>#REF!</v>
      </c>
      <c r="O217" s="14"/>
      <c r="R217" s="140"/>
    </row>
    <row r="218" spans="1:18" x14ac:dyDescent="0.25">
      <c r="B218" s="4"/>
      <c r="C218" s="12" t="s">
        <v>7</v>
      </c>
      <c r="D218" s="178">
        <f t="shared" si="14"/>
        <v>0</v>
      </c>
      <c r="E218" s="176">
        <f>'data for T2'!F205</f>
        <v>0</v>
      </c>
      <c r="F218" s="176">
        <f>'data for T2'!G205</f>
        <v>0</v>
      </c>
      <c r="G218" s="176">
        <f>'data for T2'!H205</f>
        <v>0</v>
      </c>
      <c r="H218" s="176">
        <f>'data for T2'!I205</f>
        <v>0</v>
      </c>
      <c r="I218" s="176">
        <f>'data for T2'!J205</f>
        <v>0</v>
      </c>
      <c r="J218" s="176">
        <f>'data for T2'!K205</f>
        <v>0</v>
      </c>
      <c r="K218" s="176">
        <f>'data for T2'!L205</f>
        <v>0</v>
      </c>
      <c r="L218" s="107"/>
      <c r="M218" s="3"/>
      <c r="N218" s="319" t="e">
        <f>D218/#REF!*100</f>
        <v>#REF!</v>
      </c>
      <c r="O218" s="14"/>
      <c r="R218" s="140"/>
    </row>
    <row r="219" spans="1:18" x14ac:dyDescent="0.25">
      <c r="B219" s="4"/>
      <c r="C219" s="12" t="s">
        <v>4</v>
      </c>
      <c r="D219" s="178">
        <f t="shared" si="14"/>
        <v>0</v>
      </c>
      <c r="E219" s="176">
        <f>'data for T2'!F206</f>
        <v>0</v>
      </c>
      <c r="F219" s="176">
        <f>'data for T2'!G206</f>
        <v>0</v>
      </c>
      <c r="G219" s="176">
        <f>'data for T2'!H206</f>
        <v>0</v>
      </c>
      <c r="H219" s="176">
        <f>'data for T2'!I206</f>
        <v>0</v>
      </c>
      <c r="I219" s="176">
        <f>'data for T2'!J206</f>
        <v>0</v>
      </c>
      <c r="J219" s="176">
        <f>'data for T2'!K206</f>
        <v>0</v>
      </c>
      <c r="K219" s="176">
        <f>'data for T2'!L206</f>
        <v>0</v>
      </c>
      <c r="M219" s="22"/>
      <c r="N219" s="319" t="e">
        <f>D219/#REF!*100</f>
        <v>#REF!</v>
      </c>
      <c r="O219" s="14"/>
      <c r="R219" s="140"/>
    </row>
    <row r="220" spans="1:18" x14ac:dyDescent="0.25">
      <c r="B220" s="4"/>
      <c r="C220" s="12" t="s">
        <v>5</v>
      </c>
      <c r="D220" s="178">
        <f t="shared" si="14"/>
        <v>1</v>
      </c>
      <c r="E220" s="176">
        <f>'data for T2'!F207</f>
        <v>0</v>
      </c>
      <c r="F220" s="176">
        <f>'data for T2'!G207</f>
        <v>0</v>
      </c>
      <c r="G220" s="176">
        <f>'data for T2'!H207</f>
        <v>0</v>
      </c>
      <c r="H220" s="176">
        <f>'data for T2'!I207</f>
        <v>0</v>
      </c>
      <c r="I220" s="176">
        <f>'data for T2'!J207</f>
        <v>1</v>
      </c>
      <c r="J220" s="176">
        <f>'data for T2'!K207</f>
        <v>0</v>
      </c>
      <c r="K220" s="176">
        <f>'data for T2'!L207</f>
        <v>0</v>
      </c>
      <c r="M220" s="22"/>
      <c r="N220" s="326" t="e">
        <f>D220/#REF!*100</f>
        <v>#REF!</v>
      </c>
      <c r="O220" s="14"/>
      <c r="R220" s="140"/>
    </row>
    <row r="221" spans="1:18" x14ac:dyDescent="0.25">
      <c r="B221" s="4"/>
      <c r="C221" s="12" t="s">
        <v>6</v>
      </c>
      <c r="D221" s="178">
        <f t="shared" si="14"/>
        <v>0</v>
      </c>
      <c r="E221" s="176">
        <f>'data for T2'!F208</f>
        <v>0</v>
      </c>
      <c r="F221" s="176">
        <f>'data for T2'!G208</f>
        <v>0</v>
      </c>
      <c r="G221" s="176">
        <f>'data for T2'!H208</f>
        <v>0</v>
      </c>
      <c r="H221" s="176">
        <f>'data for T2'!I208</f>
        <v>0</v>
      </c>
      <c r="I221" s="176">
        <f>'data for T2'!J208</f>
        <v>0</v>
      </c>
      <c r="J221" s="176">
        <f>'data for T2'!K208</f>
        <v>0</v>
      </c>
      <c r="K221" s="176">
        <f>'data for T2'!L208</f>
        <v>0</v>
      </c>
      <c r="M221" s="22"/>
      <c r="N221" s="319" t="e">
        <f>D221/#REF!*100</f>
        <v>#REF!</v>
      </c>
      <c r="O221" s="14"/>
      <c r="R221" s="140"/>
    </row>
    <row r="222" spans="1:18" x14ac:dyDescent="0.25">
      <c r="B222" s="4"/>
      <c r="C222" s="12"/>
      <c r="D222" s="178"/>
      <c r="E222" s="176"/>
      <c r="F222" s="176"/>
      <c r="G222" s="176"/>
      <c r="H222" s="176"/>
      <c r="I222" s="176"/>
      <c r="J222" s="176"/>
      <c r="K222" s="176"/>
      <c r="M222" s="22"/>
      <c r="N222" s="319"/>
      <c r="O222" s="14"/>
      <c r="R222" s="140"/>
    </row>
    <row r="223" spans="1:18" x14ac:dyDescent="0.25">
      <c r="C223" s="2">
        <v>2015</v>
      </c>
      <c r="D223" s="322">
        <f t="shared" si="14"/>
        <v>0</v>
      </c>
      <c r="E223" s="175">
        <f t="shared" ref="E223:K225" si="15">E279+E334+E389</f>
        <v>0</v>
      </c>
      <c r="F223" s="175">
        <f t="shared" si="15"/>
        <v>0</v>
      </c>
      <c r="G223" s="175">
        <f t="shared" si="15"/>
        <v>0</v>
      </c>
      <c r="H223" s="175">
        <f t="shared" si="15"/>
        <v>0</v>
      </c>
      <c r="I223" s="175">
        <f t="shared" si="15"/>
        <v>0</v>
      </c>
      <c r="J223" s="175">
        <f t="shared" si="15"/>
        <v>0</v>
      </c>
      <c r="K223" s="175">
        <f t="shared" si="15"/>
        <v>0</v>
      </c>
      <c r="L223" s="4"/>
      <c r="M223" s="324"/>
      <c r="N223" s="318" t="e">
        <f>D223/#REF!*100</f>
        <v>#REF!</v>
      </c>
      <c r="O223" s="14"/>
      <c r="R223" s="140"/>
    </row>
    <row r="224" spans="1:18" x14ac:dyDescent="0.25">
      <c r="A224" s="3"/>
      <c r="B224" s="4"/>
      <c r="C224" s="6" t="s">
        <v>25</v>
      </c>
      <c r="D224" s="178">
        <f t="shared" si="14"/>
        <v>0</v>
      </c>
      <c r="E224" s="176">
        <f t="shared" si="15"/>
        <v>0</v>
      </c>
      <c r="F224" s="176">
        <f t="shared" si="15"/>
        <v>0</v>
      </c>
      <c r="G224" s="176">
        <f t="shared" si="15"/>
        <v>0</v>
      </c>
      <c r="H224" s="176">
        <f t="shared" si="15"/>
        <v>0</v>
      </c>
      <c r="I224" s="176">
        <f t="shared" si="15"/>
        <v>0</v>
      </c>
      <c r="J224" s="176">
        <f t="shared" si="15"/>
        <v>0</v>
      </c>
      <c r="K224" s="176">
        <f t="shared" si="15"/>
        <v>0</v>
      </c>
      <c r="L224" s="3"/>
      <c r="M224" s="22"/>
      <c r="N224" s="319" t="e">
        <f>D224/#REF!*100</f>
        <v>#REF!</v>
      </c>
      <c r="O224" s="14"/>
      <c r="R224" s="140"/>
    </row>
    <row r="225" spans="1:18" x14ac:dyDescent="0.25">
      <c r="A225" s="3"/>
      <c r="B225" s="4"/>
      <c r="C225" s="6" t="s">
        <v>73</v>
      </c>
      <c r="D225" s="178">
        <f t="shared" si="14"/>
        <v>0</v>
      </c>
      <c r="E225" s="176">
        <f t="shared" si="15"/>
        <v>0</v>
      </c>
      <c r="F225" s="176">
        <f t="shared" si="15"/>
        <v>0</v>
      </c>
      <c r="G225" s="176">
        <f t="shared" si="15"/>
        <v>0</v>
      </c>
      <c r="H225" s="176">
        <f t="shared" si="15"/>
        <v>0</v>
      </c>
      <c r="I225" s="176">
        <f t="shared" si="15"/>
        <v>0</v>
      </c>
      <c r="J225" s="176">
        <f t="shared" si="15"/>
        <v>0</v>
      </c>
      <c r="K225" s="176">
        <f t="shared" si="15"/>
        <v>0</v>
      </c>
      <c r="L225" s="3"/>
      <c r="M225" s="22"/>
      <c r="N225" s="319" t="e">
        <f>D225/#REF!*100</f>
        <v>#REF!</v>
      </c>
      <c r="O225" s="14"/>
      <c r="R225" s="140"/>
    </row>
    <row r="226" spans="1:18" ht="13.8" thickBot="1" x14ac:dyDescent="0.3">
      <c r="A226" s="113"/>
      <c r="B226" s="114"/>
      <c r="C226" s="113"/>
      <c r="D226" s="113"/>
      <c r="E226" s="113"/>
      <c r="F226" s="172"/>
      <c r="G226" s="113"/>
      <c r="H226" s="113"/>
      <c r="I226" s="113"/>
      <c r="J226" s="113"/>
      <c r="K226" s="113"/>
      <c r="L226" s="113"/>
      <c r="M226" s="118"/>
      <c r="N226" s="139"/>
    </row>
    <row r="227" spans="1:18" x14ac:dyDescent="0.25">
      <c r="C227" s="3"/>
    </row>
    <row r="228" spans="1:18" s="21" customFormat="1" ht="15" customHeight="1" x14ac:dyDescent="0.25">
      <c r="A228" s="94" t="s">
        <v>12</v>
      </c>
      <c r="B228" s="99"/>
      <c r="C228" s="7"/>
      <c r="D228" s="7"/>
      <c r="E228" s="7"/>
      <c r="F228" s="7"/>
      <c r="G228" s="7"/>
      <c r="H228" s="7"/>
      <c r="I228" s="7"/>
      <c r="J228" s="7"/>
      <c r="K228" s="7"/>
      <c r="L228" s="7"/>
      <c r="M228" s="7"/>
      <c r="N228" s="143"/>
    </row>
    <row r="229" spans="1:18" x14ac:dyDescent="0.25">
      <c r="A229" s="15" t="s">
        <v>49</v>
      </c>
      <c r="B229" s="7"/>
      <c r="C229" s="7"/>
      <c r="D229" s="7"/>
      <c r="E229" s="7"/>
      <c r="F229" s="99"/>
      <c r="G229" s="7"/>
      <c r="H229" s="7"/>
      <c r="I229" s="7"/>
      <c r="J229" s="7"/>
      <c r="K229" s="7"/>
      <c r="L229" s="7"/>
      <c r="M229" s="7"/>
      <c r="N229" s="143"/>
    </row>
    <row r="230" spans="1:18" x14ac:dyDescent="0.25">
      <c r="A230" s="8"/>
      <c r="B230" s="8"/>
      <c r="C230" s="8"/>
      <c r="D230" s="8"/>
      <c r="E230" s="8"/>
      <c r="F230" s="8"/>
      <c r="G230" s="8"/>
      <c r="H230" s="8"/>
      <c r="I230" s="8"/>
      <c r="J230" s="7"/>
      <c r="K230" s="8"/>
      <c r="L230" s="8"/>
      <c r="M230" s="8"/>
      <c r="N230" s="144"/>
    </row>
    <row r="231" spans="1:18" x14ac:dyDescent="0.25">
      <c r="A231" s="601" t="s">
        <v>21</v>
      </c>
      <c r="B231" s="602"/>
      <c r="C231" s="602"/>
      <c r="D231" s="602"/>
      <c r="E231" s="602"/>
      <c r="F231" s="602"/>
      <c r="G231" s="602"/>
      <c r="H231" s="602"/>
      <c r="I231" s="602"/>
      <c r="J231" s="602"/>
      <c r="K231" s="602"/>
      <c r="L231" s="602"/>
      <c r="M231" s="602"/>
      <c r="N231" s="48"/>
    </row>
    <row r="232" spans="1:18" x14ac:dyDescent="0.25">
      <c r="A232" s="601" t="s">
        <v>187</v>
      </c>
      <c r="B232" s="602"/>
      <c r="C232" s="602"/>
      <c r="D232" s="602"/>
      <c r="E232" s="602"/>
      <c r="F232" s="602"/>
      <c r="G232" s="602"/>
      <c r="H232" s="602"/>
      <c r="I232" s="602"/>
      <c r="J232" s="602"/>
      <c r="K232" s="602"/>
      <c r="L232" s="602"/>
      <c r="M232" s="602"/>
      <c r="N232" s="48"/>
    </row>
    <row r="233" spans="1:18" ht="12.75" customHeight="1" x14ac:dyDescent="0.25">
      <c r="A233" s="601" t="s">
        <v>182</v>
      </c>
      <c r="B233" s="602"/>
      <c r="C233" s="602"/>
      <c r="D233" s="602"/>
      <c r="E233" s="602"/>
      <c r="F233" s="602"/>
      <c r="G233" s="602"/>
      <c r="H233" s="602"/>
      <c r="I233" s="602"/>
      <c r="J233" s="602"/>
      <c r="K233" s="602"/>
      <c r="L233" s="602"/>
      <c r="M233" s="602"/>
      <c r="N233" s="145"/>
    </row>
    <row r="234" spans="1:18" ht="12.75" customHeight="1" x14ac:dyDescent="0.25">
      <c r="A234" s="601" t="s">
        <v>46</v>
      </c>
      <c r="B234" s="602"/>
      <c r="C234" s="602"/>
      <c r="D234" s="602"/>
      <c r="E234" s="602"/>
      <c r="F234" s="602"/>
      <c r="G234" s="602"/>
      <c r="H234" s="602"/>
      <c r="I234" s="602"/>
      <c r="J234" s="602"/>
      <c r="K234" s="602"/>
      <c r="L234" s="602"/>
      <c r="M234" s="602"/>
      <c r="N234" s="146"/>
    </row>
    <row r="235" spans="1:18" x14ac:dyDescent="0.25">
      <c r="A235" s="601" t="s">
        <v>38</v>
      </c>
      <c r="B235" s="602"/>
      <c r="C235" s="602"/>
      <c r="D235" s="602"/>
      <c r="E235" s="602"/>
      <c r="F235" s="602"/>
      <c r="G235" s="602"/>
      <c r="H235" s="602"/>
      <c r="I235" s="602"/>
      <c r="J235" s="602"/>
      <c r="K235" s="602"/>
      <c r="L235" s="602"/>
      <c r="M235" s="602"/>
    </row>
    <row r="236" spans="1:18" ht="27" customHeight="1" x14ac:dyDescent="0.25">
      <c r="A236" s="601" t="s">
        <v>183</v>
      </c>
      <c r="B236" s="602"/>
      <c r="C236" s="602"/>
      <c r="D236" s="602"/>
      <c r="E236" s="602"/>
      <c r="F236" s="602"/>
      <c r="G236" s="602"/>
      <c r="H236" s="602"/>
      <c r="I236" s="602"/>
      <c r="J236" s="602"/>
      <c r="K236" s="602"/>
      <c r="L236" s="602"/>
      <c r="M236" s="602"/>
      <c r="N236" s="145"/>
    </row>
    <row r="237" spans="1:18" ht="12.75" customHeight="1" x14ac:dyDescent="0.25">
      <c r="A237" s="601" t="s">
        <v>40</v>
      </c>
      <c r="B237" s="602"/>
      <c r="C237" s="602"/>
      <c r="D237" s="602"/>
      <c r="E237" s="602"/>
      <c r="F237" s="602"/>
      <c r="G237" s="602"/>
      <c r="H237" s="602"/>
      <c r="I237" s="602"/>
      <c r="J237" s="602"/>
      <c r="K237" s="602"/>
      <c r="L237" s="602"/>
      <c r="M237" s="602"/>
    </row>
    <row r="238" spans="1:18" ht="12.75" customHeight="1" x14ac:dyDescent="0.25">
      <c r="A238" s="601" t="s">
        <v>184</v>
      </c>
      <c r="B238" s="602"/>
      <c r="C238" s="602"/>
      <c r="D238" s="602"/>
      <c r="E238" s="602"/>
      <c r="F238" s="602"/>
      <c r="G238" s="602"/>
      <c r="H238" s="602"/>
      <c r="I238" s="602"/>
      <c r="J238" s="602"/>
      <c r="K238" s="602"/>
      <c r="L238" s="602"/>
      <c r="M238" s="602"/>
      <c r="N238" s="145"/>
    </row>
    <row r="239" spans="1:18" ht="12.75" customHeight="1" x14ac:dyDescent="0.25">
      <c r="A239" s="601" t="s">
        <v>185</v>
      </c>
      <c r="B239" s="602"/>
      <c r="C239" s="602"/>
      <c r="D239" s="602"/>
      <c r="E239" s="602"/>
      <c r="F239" s="602"/>
      <c r="G239" s="602"/>
      <c r="H239" s="602"/>
      <c r="I239" s="602"/>
      <c r="J239" s="602"/>
      <c r="K239" s="602"/>
      <c r="L239" s="602"/>
      <c r="M239" s="602"/>
      <c r="N239" s="145"/>
    </row>
    <row r="240" spans="1:18" ht="12.75" customHeight="1" x14ac:dyDescent="0.25">
      <c r="A240" s="601" t="s">
        <v>186</v>
      </c>
      <c r="B240" s="602"/>
      <c r="C240" s="602"/>
      <c r="D240" s="602"/>
      <c r="E240" s="602"/>
      <c r="F240" s="602"/>
      <c r="G240" s="602"/>
      <c r="H240" s="602"/>
      <c r="I240" s="602"/>
      <c r="J240" s="602"/>
      <c r="K240" s="602"/>
      <c r="L240" s="602"/>
      <c r="M240" s="602"/>
      <c r="N240" s="145"/>
    </row>
  </sheetData>
  <mergeCells count="15">
    <mergeCell ref="A1:J1"/>
    <mergeCell ref="B4:B5"/>
    <mergeCell ref="C4:C5"/>
    <mergeCell ref="E4:K4"/>
    <mergeCell ref="N4:N5"/>
    <mergeCell ref="A231:M231"/>
    <mergeCell ref="A238:M238"/>
    <mergeCell ref="A239:M239"/>
    <mergeCell ref="A240:M240"/>
    <mergeCell ref="A232:M232"/>
    <mergeCell ref="A233:M233"/>
    <mergeCell ref="A234:M234"/>
    <mergeCell ref="A235:M235"/>
    <mergeCell ref="A236:M236"/>
    <mergeCell ref="A237:M237"/>
  </mergeCells>
  <pageMargins left="0.74803149606299213" right="0.74803149606299213" top="0.98425196850393704" bottom="0.98425196850393704" header="0.51181102362204722" footer="0.51181102362204722"/>
  <pageSetup paperSize="9" scale="77" fitToHeight="0" orientation="landscape" r:id="rId1"/>
  <headerFooter alignWithMargins="0">
    <oddHeader>&amp;COFFICIAL - SENSITIVE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241"/>
  <sheetViews>
    <sheetView workbookViewId="0"/>
  </sheetViews>
  <sheetFormatPr defaultColWidth="9.109375" defaultRowHeight="13.2" x14ac:dyDescent="0.25"/>
  <cols>
    <col min="1" max="1" width="20.5546875" style="11" customWidth="1"/>
    <col min="2" max="2" width="23.109375" style="11" customWidth="1"/>
    <col min="3" max="3" width="12.6640625" style="11" customWidth="1"/>
    <col min="4" max="4" width="14.5546875" style="11" customWidth="1"/>
    <col min="5" max="5" width="10.88671875" style="11" customWidth="1"/>
    <col min="6" max="6" width="10.88671875" style="372" customWidth="1"/>
    <col min="7" max="7" width="11.109375" style="354" customWidth="1"/>
    <col min="8" max="8" width="10.88671875" style="372" customWidth="1"/>
    <col min="9" max="9" width="10.88671875" style="354" customWidth="1"/>
    <col min="10" max="10" width="1.6640625" style="11" customWidth="1"/>
    <col min="11" max="11" width="1.6640625" style="3" customWidth="1"/>
    <col min="12" max="13" width="10.6640625" style="11" customWidth="1"/>
    <col min="14" max="14" width="11.33203125" style="11" customWidth="1"/>
    <col min="15" max="16" width="10.6640625" style="11" customWidth="1"/>
    <col min="17" max="18" width="1.6640625" style="11" customWidth="1"/>
    <col min="19" max="19" width="8.33203125" style="11" customWidth="1"/>
    <col min="20" max="20" width="1.6640625" style="11" customWidth="1"/>
    <col min="21" max="21" width="10.109375" style="11" customWidth="1"/>
    <col min="22" max="22" width="12.44140625" style="11" customWidth="1"/>
    <col min="23" max="23" width="14" style="11" customWidth="1"/>
    <col min="24" max="29" width="4.6640625" style="11" customWidth="1"/>
    <col min="30" max="16384" width="9.109375" style="11"/>
  </cols>
  <sheetData>
    <row r="1" spans="1:30" ht="23.25" customHeight="1" x14ac:dyDescent="0.25">
      <c r="A1" s="37" t="s">
        <v>70</v>
      </c>
      <c r="B1" s="100"/>
      <c r="C1" s="100"/>
      <c r="D1" s="100"/>
      <c r="E1" s="100"/>
      <c r="F1" s="371"/>
      <c r="G1" s="353"/>
      <c r="H1" s="371"/>
      <c r="I1" s="353"/>
      <c r="J1" s="100"/>
      <c r="K1" s="100"/>
      <c r="L1" s="100"/>
      <c r="N1" s="100"/>
      <c r="O1" s="100"/>
      <c r="P1" s="100"/>
      <c r="Q1" s="100"/>
      <c r="R1" s="100"/>
    </row>
    <row r="2" spans="1:30" x14ac:dyDescent="0.25">
      <c r="A2" s="11" t="s">
        <v>169</v>
      </c>
      <c r="B2" s="9"/>
      <c r="C2" s="100"/>
      <c r="D2" s="100"/>
      <c r="E2" s="100"/>
      <c r="F2" s="371"/>
      <c r="G2" s="353"/>
      <c r="H2" s="371"/>
      <c r="I2" s="365"/>
      <c r="J2" s="23"/>
      <c r="K2" s="100"/>
      <c r="L2" s="100"/>
      <c r="M2" s="100"/>
      <c r="N2" s="100"/>
      <c r="O2" s="100"/>
      <c r="P2" s="100"/>
      <c r="Q2" s="100"/>
      <c r="R2" s="100"/>
    </row>
    <row r="3" spans="1:30" ht="15.6" x14ac:dyDescent="0.25">
      <c r="A3" s="10" t="s">
        <v>20</v>
      </c>
      <c r="H3" s="382"/>
      <c r="I3" s="362"/>
      <c r="J3" s="3"/>
      <c r="K3" s="11"/>
      <c r="R3" s="1"/>
    </row>
    <row r="4" spans="1:30" ht="12.75" customHeight="1" x14ac:dyDescent="0.25">
      <c r="B4" s="605" t="s">
        <v>9</v>
      </c>
      <c r="C4" s="605" t="s">
        <v>41</v>
      </c>
      <c r="D4" s="612" t="s">
        <v>14</v>
      </c>
      <c r="E4" s="608" t="s">
        <v>13</v>
      </c>
      <c r="F4" s="608"/>
      <c r="G4" s="608"/>
      <c r="H4" s="608"/>
      <c r="I4" s="608"/>
      <c r="J4" s="24"/>
      <c r="K4" s="25"/>
      <c r="L4" s="608" t="s">
        <v>36</v>
      </c>
      <c r="M4" s="608"/>
      <c r="N4" s="608"/>
      <c r="O4" s="608"/>
      <c r="P4" s="608"/>
      <c r="Q4" s="24"/>
      <c r="R4" s="26"/>
      <c r="S4" s="609" t="s">
        <v>37</v>
      </c>
    </row>
    <row r="5" spans="1:30" ht="39" customHeight="1" x14ac:dyDescent="0.25">
      <c r="A5" s="18" t="s">
        <v>33</v>
      </c>
      <c r="B5" s="606"/>
      <c r="C5" s="607"/>
      <c r="D5" s="613"/>
      <c r="E5" s="27" t="s">
        <v>1</v>
      </c>
      <c r="F5" s="373" t="s">
        <v>3</v>
      </c>
      <c r="G5" s="355" t="s">
        <v>2</v>
      </c>
      <c r="H5" s="373" t="s">
        <v>10</v>
      </c>
      <c r="I5" s="355" t="s">
        <v>11</v>
      </c>
      <c r="J5" s="29"/>
      <c r="K5" s="30"/>
      <c r="L5" s="27" t="s">
        <v>1</v>
      </c>
      <c r="M5" s="28" t="s">
        <v>3</v>
      </c>
      <c r="N5" s="28" t="s">
        <v>2</v>
      </c>
      <c r="O5" s="28" t="s">
        <v>10</v>
      </c>
      <c r="P5" s="28" t="s">
        <v>11</v>
      </c>
      <c r="Q5" s="31"/>
      <c r="R5" s="32"/>
      <c r="S5" s="606"/>
    </row>
    <row r="6" spans="1:30" ht="12.75" customHeight="1" x14ac:dyDescent="0.25">
      <c r="B6" s="3"/>
      <c r="C6" s="19"/>
      <c r="D6" s="33"/>
      <c r="E6" s="33"/>
      <c r="F6" s="374"/>
      <c r="G6" s="356"/>
      <c r="H6" s="374"/>
      <c r="I6" s="356"/>
      <c r="J6" s="33"/>
      <c r="K6" s="34"/>
      <c r="L6" s="39"/>
      <c r="M6" s="39"/>
      <c r="N6" s="39"/>
      <c r="O6" s="39"/>
      <c r="P6" s="39"/>
      <c r="Q6" s="40"/>
      <c r="R6" s="41"/>
      <c r="S6" s="40"/>
    </row>
    <row r="7" spans="1:30" s="1" customFormat="1" ht="12.75" customHeight="1" x14ac:dyDescent="0.25">
      <c r="A7" s="1" t="s">
        <v>64</v>
      </c>
      <c r="B7" s="4" t="s">
        <v>35</v>
      </c>
      <c r="C7" s="2">
        <v>2013</v>
      </c>
      <c r="D7" s="175">
        <f>SUM(E7:I7)</f>
        <v>162266</v>
      </c>
      <c r="E7" s="175">
        <f t="shared" ref="E7:I12" si="0">E62+E117+E172</f>
        <v>127433</v>
      </c>
      <c r="F7" s="375">
        <f t="shared" si="0"/>
        <v>12458</v>
      </c>
      <c r="G7" s="357">
        <f t="shared" si="0"/>
        <v>19650</v>
      </c>
      <c r="H7" s="375">
        <f t="shared" si="0"/>
        <v>1706</v>
      </c>
      <c r="I7" s="357">
        <f t="shared" si="0"/>
        <v>1019</v>
      </c>
      <c r="J7" s="35"/>
      <c r="K7" s="36"/>
      <c r="L7" s="316">
        <f>E7/$D7*100</f>
        <v>78.533395782234109</v>
      </c>
      <c r="M7" s="316">
        <f t="shared" ref="M7:P12" si="1">F7/$D7*100</f>
        <v>7.6775171631765131</v>
      </c>
      <c r="N7" s="316">
        <f t="shared" si="1"/>
        <v>12.109745726153353</v>
      </c>
      <c r="O7" s="316">
        <f t="shared" si="1"/>
        <v>1.0513601124080214</v>
      </c>
      <c r="P7" s="316">
        <f t="shared" si="1"/>
        <v>0.62798121602800339</v>
      </c>
      <c r="Q7" s="133"/>
      <c r="R7" s="134"/>
      <c r="S7" s="90">
        <f t="shared" ref="S7:S70" si="2">100*(E7+I7)/(E7+F7+H7+I7)</f>
        <v>90.068435519156338</v>
      </c>
    </row>
    <row r="8" spans="1:30" s="1" customFormat="1" ht="12.75" customHeight="1" x14ac:dyDescent="0.25">
      <c r="A8" s="4"/>
      <c r="B8" s="4"/>
      <c r="C8" s="2">
        <v>2014</v>
      </c>
      <c r="D8" s="175">
        <f t="shared" ref="D8:D71" si="3">SUM(E8:I8)</f>
        <v>160602</v>
      </c>
      <c r="E8" s="175">
        <f t="shared" si="0"/>
        <v>128575</v>
      </c>
      <c r="F8" s="375">
        <f t="shared" si="0"/>
        <v>6482</v>
      </c>
      <c r="G8" s="357">
        <f t="shared" si="0"/>
        <v>22973</v>
      </c>
      <c r="H8" s="375">
        <f t="shared" si="0"/>
        <v>926</v>
      </c>
      <c r="I8" s="357">
        <f t="shared" si="0"/>
        <v>1646</v>
      </c>
      <c r="J8" s="35"/>
      <c r="K8" s="36"/>
      <c r="L8" s="316">
        <f t="shared" ref="L8:L12" si="4">E8/$D8*100</f>
        <v>80.058156187345105</v>
      </c>
      <c r="M8" s="316">
        <f t="shared" si="1"/>
        <v>4.0360643080409959</v>
      </c>
      <c r="N8" s="316">
        <f t="shared" si="1"/>
        <v>14.304305052240943</v>
      </c>
      <c r="O8" s="316">
        <f t="shared" si="1"/>
        <v>0.57658061543442796</v>
      </c>
      <c r="P8" s="316">
        <f t="shared" si="1"/>
        <v>1.0248938369385188</v>
      </c>
      <c r="Q8" s="101"/>
      <c r="R8" s="89"/>
      <c r="S8" s="90">
        <f t="shared" si="2"/>
        <v>94.617413481170388</v>
      </c>
      <c r="U8" s="95"/>
      <c r="V8" s="95"/>
      <c r="W8" s="95"/>
      <c r="X8" s="95"/>
      <c r="Y8" s="95"/>
      <c r="Z8" s="95"/>
      <c r="AA8" s="95"/>
      <c r="AB8" s="95"/>
      <c r="AC8" s="95"/>
      <c r="AD8" s="95"/>
    </row>
    <row r="9" spans="1:30" ht="12.75" customHeight="1" x14ac:dyDescent="0.25">
      <c r="A9" s="4"/>
      <c r="B9" s="3"/>
      <c r="C9" s="12" t="s">
        <v>7</v>
      </c>
      <c r="D9" s="176">
        <f t="shared" si="3"/>
        <v>45139</v>
      </c>
      <c r="E9" s="176">
        <f t="shared" si="0"/>
        <v>36297</v>
      </c>
      <c r="F9" s="376">
        <f t="shared" si="0"/>
        <v>1876</v>
      </c>
      <c r="G9" s="358">
        <f t="shared" si="0"/>
        <v>6290</v>
      </c>
      <c r="H9" s="376">
        <f t="shared" si="0"/>
        <v>273</v>
      </c>
      <c r="I9" s="358">
        <f t="shared" si="0"/>
        <v>403</v>
      </c>
      <c r="J9" s="33"/>
      <c r="K9" s="34"/>
      <c r="L9" s="185">
        <f t="shared" si="4"/>
        <v>80.411617448326282</v>
      </c>
      <c r="M9" s="185">
        <f t="shared" si="1"/>
        <v>4.1560513081813948</v>
      </c>
      <c r="N9" s="185">
        <f t="shared" si="1"/>
        <v>13.93473492988325</v>
      </c>
      <c r="O9" s="185">
        <f t="shared" si="1"/>
        <v>0.60479851126520301</v>
      </c>
      <c r="P9" s="185">
        <f t="shared" si="1"/>
        <v>0.89279780234387118</v>
      </c>
      <c r="Q9" s="102"/>
      <c r="R9" s="91"/>
      <c r="S9" s="92">
        <f t="shared" si="2"/>
        <v>94.468326083039457</v>
      </c>
      <c r="U9" s="95"/>
      <c r="V9" s="95"/>
      <c r="W9" s="95"/>
      <c r="X9" s="95"/>
      <c r="Y9" s="95"/>
      <c r="Z9" s="95"/>
      <c r="AA9" s="95"/>
      <c r="AB9" s="95"/>
    </row>
    <row r="10" spans="1:30" ht="12.75" customHeight="1" x14ac:dyDescent="0.25">
      <c r="A10" s="4"/>
      <c r="B10" s="3"/>
      <c r="C10" s="12" t="s">
        <v>4</v>
      </c>
      <c r="D10" s="176">
        <f t="shared" si="3"/>
        <v>39638</v>
      </c>
      <c r="E10" s="176">
        <f t="shared" si="0"/>
        <v>31848</v>
      </c>
      <c r="F10" s="376">
        <f t="shared" si="0"/>
        <v>1780</v>
      </c>
      <c r="G10" s="358">
        <f t="shared" si="0"/>
        <v>5428</v>
      </c>
      <c r="H10" s="376">
        <f t="shared" si="0"/>
        <v>227</v>
      </c>
      <c r="I10" s="358">
        <f t="shared" si="0"/>
        <v>355</v>
      </c>
      <c r="J10" s="33"/>
      <c r="K10" s="34"/>
      <c r="L10" s="185">
        <f t="shared" si="4"/>
        <v>80.347141631767499</v>
      </c>
      <c r="M10" s="185">
        <f t="shared" si="1"/>
        <v>4.4906402946667336</v>
      </c>
      <c r="N10" s="185">
        <f t="shared" si="1"/>
        <v>13.693930067107321</v>
      </c>
      <c r="O10" s="185">
        <f t="shared" si="1"/>
        <v>0.57268277915131949</v>
      </c>
      <c r="P10" s="185">
        <f t="shared" si="1"/>
        <v>0.89560522730712955</v>
      </c>
      <c r="Q10" s="102"/>
      <c r="R10" s="91"/>
      <c r="S10" s="92">
        <f t="shared" si="2"/>
        <v>94.133294358374741</v>
      </c>
      <c r="U10" s="95"/>
      <c r="V10" s="95"/>
      <c r="W10" s="164">
        <v>1652</v>
      </c>
      <c r="X10" s="95" t="s">
        <v>74</v>
      </c>
      <c r="Y10" s="95"/>
      <c r="Z10" s="95"/>
      <c r="AA10" s="95"/>
      <c r="AB10" s="95"/>
    </row>
    <row r="11" spans="1:30" ht="12.75" customHeight="1" x14ac:dyDescent="0.25">
      <c r="A11" s="4"/>
      <c r="B11" s="3"/>
      <c r="C11" s="12" t="s">
        <v>5</v>
      </c>
      <c r="D11" s="176">
        <f t="shared" si="3"/>
        <v>38121</v>
      </c>
      <c r="E11" s="176">
        <f t="shared" si="0"/>
        <v>30263</v>
      </c>
      <c r="F11" s="376">
        <f t="shared" si="0"/>
        <v>1454</v>
      </c>
      <c r="G11" s="358">
        <f t="shared" si="0"/>
        <v>5773</v>
      </c>
      <c r="H11" s="376">
        <f t="shared" si="0"/>
        <v>227</v>
      </c>
      <c r="I11" s="358">
        <f t="shared" si="0"/>
        <v>404</v>
      </c>
      <c r="J11" s="33"/>
      <c r="K11" s="34"/>
      <c r="L11" s="185">
        <f t="shared" si="4"/>
        <v>79.386689751055854</v>
      </c>
      <c r="M11" s="185">
        <f t="shared" si="1"/>
        <v>3.8141706670863829</v>
      </c>
      <c r="N11" s="185">
        <f t="shared" si="1"/>
        <v>15.143883948479841</v>
      </c>
      <c r="O11" s="185">
        <f t="shared" si="1"/>
        <v>0.59547231184911198</v>
      </c>
      <c r="P11" s="185">
        <f t="shared" si="1"/>
        <v>1.0597833215288162</v>
      </c>
      <c r="Q11" s="102"/>
      <c r="R11" s="91"/>
      <c r="S11" s="92">
        <f t="shared" si="2"/>
        <v>94.803388153827129</v>
      </c>
      <c r="U11" s="95"/>
      <c r="V11" s="95"/>
      <c r="W11" s="164">
        <v>1182</v>
      </c>
      <c r="X11" s="95" t="s">
        <v>75</v>
      </c>
      <c r="Y11" s="95"/>
      <c r="Z11" s="95"/>
      <c r="AA11" s="95"/>
      <c r="AB11" s="95"/>
    </row>
    <row r="12" spans="1:30" ht="12.75" customHeight="1" x14ac:dyDescent="0.25">
      <c r="A12" s="4"/>
      <c r="B12" s="3"/>
      <c r="C12" s="12" t="s">
        <v>6</v>
      </c>
      <c r="D12" s="176">
        <f t="shared" si="3"/>
        <v>37704</v>
      </c>
      <c r="E12" s="176">
        <f t="shared" si="0"/>
        <v>30167</v>
      </c>
      <c r="F12" s="376">
        <f t="shared" si="0"/>
        <v>1372</v>
      </c>
      <c r="G12" s="358">
        <f t="shared" si="0"/>
        <v>5482</v>
      </c>
      <c r="H12" s="376">
        <f t="shared" si="0"/>
        <v>199</v>
      </c>
      <c r="I12" s="358">
        <f t="shared" si="0"/>
        <v>484</v>
      </c>
      <c r="J12" s="33"/>
      <c r="K12" s="34"/>
      <c r="L12" s="185">
        <f t="shared" si="4"/>
        <v>80.010078506259291</v>
      </c>
      <c r="M12" s="185">
        <f t="shared" si="1"/>
        <v>3.6388712072989602</v>
      </c>
      <c r="N12" s="185">
        <f t="shared" si="1"/>
        <v>14.539571398260131</v>
      </c>
      <c r="O12" s="185">
        <f t="shared" si="1"/>
        <v>0.52779545936770633</v>
      </c>
      <c r="P12" s="185">
        <f t="shared" si="1"/>
        <v>1.2836834288139189</v>
      </c>
      <c r="Q12" s="102"/>
      <c r="R12" s="91"/>
      <c r="S12" s="92">
        <f t="shared" si="2"/>
        <v>95.124449134131964</v>
      </c>
      <c r="U12" s="95"/>
      <c r="V12" s="95"/>
      <c r="W12" s="95"/>
      <c r="X12" s="95"/>
      <c r="Y12" s="95"/>
      <c r="Z12" s="95"/>
      <c r="AA12" s="95"/>
      <c r="AB12" s="95"/>
    </row>
    <row r="13" spans="1:30" ht="12.75" customHeight="1" x14ac:dyDescent="0.25">
      <c r="A13" s="352"/>
      <c r="B13" s="4"/>
      <c r="C13" s="12"/>
      <c r="D13" s="176"/>
      <c r="E13" s="176"/>
      <c r="F13" s="376"/>
      <c r="G13" s="358"/>
      <c r="H13" s="376"/>
      <c r="I13" s="358"/>
      <c r="J13" s="33"/>
      <c r="K13" s="34"/>
      <c r="L13" s="185"/>
      <c r="M13" s="185"/>
      <c r="N13" s="185"/>
      <c r="O13" s="185"/>
      <c r="P13" s="185"/>
      <c r="Q13" s="102"/>
      <c r="R13" s="91"/>
      <c r="S13" s="92"/>
      <c r="U13" s="95"/>
      <c r="V13" s="95"/>
      <c r="W13" s="152">
        <f>W11/W10-1</f>
        <v>-0.28450363196125905</v>
      </c>
      <c r="X13" s="95"/>
      <c r="Y13" s="95"/>
      <c r="Z13" s="95"/>
      <c r="AA13" s="95"/>
      <c r="AB13" s="95"/>
    </row>
    <row r="14" spans="1:30" s="1" customFormat="1" ht="12.75" customHeight="1" x14ac:dyDescent="0.25">
      <c r="A14" s="352"/>
      <c r="B14" s="4"/>
      <c r="C14" s="2">
        <v>2015</v>
      </c>
      <c r="D14" s="175">
        <f t="shared" si="3"/>
        <v>78542</v>
      </c>
      <c r="E14" s="175">
        <f t="shared" ref="E14:I16" si="5">E69+E124+E179</f>
        <v>63425</v>
      </c>
      <c r="F14" s="375">
        <f t="shared" si="5"/>
        <v>2398</v>
      </c>
      <c r="G14" s="357">
        <f t="shared" si="5"/>
        <v>11313</v>
      </c>
      <c r="H14" s="375">
        <f t="shared" si="5"/>
        <v>436</v>
      </c>
      <c r="I14" s="357">
        <f t="shared" si="5"/>
        <v>970</v>
      </c>
      <c r="J14" s="35"/>
      <c r="K14" s="36"/>
      <c r="L14" s="316">
        <f t="shared" ref="L14:P29" si="6">E14/$D14*100</f>
        <v>80.752972931679864</v>
      </c>
      <c r="M14" s="316">
        <f t="shared" si="6"/>
        <v>3.0531435410353693</v>
      </c>
      <c r="N14" s="316">
        <f t="shared" si="6"/>
        <v>14.403758498637673</v>
      </c>
      <c r="O14" s="316">
        <f t="shared" si="6"/>
        <v>0.55511700746097625</v>
      </c>
      <c r="P14" s="316">
        <f t="shared" si="6"/>
        <v>1.235008021186117</v>
      </c>
      <c r="Q14" s="337"/>
      <c r="R14" s="104"/>
      <c r="S14" s="90">
        <f t="shared" si="2"/>
        <v>95.784557259515978</v>
      </c>
      <c r="U14" s="95"/>
      <c r="V14" s="95"/>
      <c r="W14" s="95"/>
      <c r="X14" s="95"/>
      <c r="Y14" s="95"/>
      <c r="Z14" s="95"/>
      <c r="AA14" s="95"/>
      <c r="AB14" s="95"/>
    </row>
    <row r="15" spans="1:30" s="3" customFormat="1" ht="12.75" customHeight="1" x14ac:dyDescent="0.25">
      <c r="A15" s="352">
        <f>F15+H15</f>
        <v>1652</v>
      </c>
      <c r="B15" s="4"/>
      <c r="C15" s="6" t="s">
        <v>25</v>
      </c>
      <c r="D15" s="176">
        <f t="shared" si="3"/>
        <v>39944</v>
      </c>
      <c r="E15" s="176">
        <f t="shared" si="5"/>
        <v>32019</v>
      </c>
      <c r="F15" s="376">
        <f t="shared" si="5"/>
        <v>1417</v>
      </c>
      <c r="G15" s="358">
        <f t="shared" si="5"/>
        <v>5807</v>
      </c>
      <c r="H15" s="376">
        <f t="shared" si="5"/>
        <v>235</v>
      </c>
      <c r="I15" s="358">
        <f t="shared" si="5"/>
        <v>466</v>
      </c>
      <c r="J15" s="96"/>
      <c r="K15" s="48"/>
      <c r="L15" s="185">
        <f t="shared" si="6"/>
        <v>80.15972361305829</v>
      </c>
      <c r="M15" s="185">
        <f t="shared" si="6"/>
        <v>3.5474664530342483</v>
      </c>
      <c r="N15" s="185">
        <f t="shared" si="6"/>
        <v>14.537852994191869</v>
      </c>
      <c r="O15" s="185">
        <f t="shared" si="6"/>
        <v>0.58832365311436008</v>
      </c>
      <c r="P15" s="185">
        <f t="shared" si="6"/>
        <v>1.1666332866012419</v>
      </c>
      <c r="Q15" s="110"/>
      <c r="R15" s="93"/>
      <c r="S15" s="92">
        <f t="shared" si="2"/>
        <v>95.160676099247155</v>
      </c>
      <c r="U15" s="95"/>
      <c r="V15" s="95">
        <f>G16+I16</f>
        <v>6010</v>
      </c>
      <c r="W15" s="152">
        <f>D23/D16-1</f>
        <v>-0.43567024198144977</v>
      </c>
      <c r="X15" s="95"/>
      <c r="Y15" s="95"/>
      <c r="Z15" s="95"/>
      <c r="AA15" s="95"/>
      <c r="AB15" s="95"/>
    </row>
    <row r="16" spans="1:30" s="3" customFormat="1" ht="12.75" customHeight="1" x14ac:dyDescent="0.25">
      <c r="A16" s="352">
        <f>F16+H16</f>
        <v>1182</v>
      </c>
      <c r="B16" s="4"/>
      <c r="C16" s="6" t="s">
        <v>73</v>
      </c>
      <c r="D16" s="176">
        <f t="shared" si="3"/>
        <v>38598</v>
      </c>
      <c r="E16" s="176">
        <f t="shared" si="5"/>
        <v>31406</v>
      </c>
      <c r="F16" s="376">
        <f t="shared" si="5"/>
        <v>981</v>
      </c>
      <c r="G16" s="358">
        <f t="shared" si="5"/>
        <v>5506</v>
      </c>
      <c r="H16" s="376">
        <f t="shared" si="5"/>
        <v>201</v>
      </c>
      <c r="I16" s="358">
        <f t="shared" si="5"/>
        <v>504</v>
      </c>
      <c r="J16" s="96"/>
      <c r="K16" s="48"/>
      <c r="L16" s="185">
        <f t="shared" si="6"/>
        <v>81.366910202601176</v>
      </c>
      <c r="M16" s="185">
        <f t="shared" si="6"/>
        <v>2.5415824654127155</v>
      </c>
      <c r="N16" s="185">
        <f t="shared" si="6"/>
        <v>14.264987823203274</v>
      </c>
      <c r="O16" s="185">
        <f t="shared" si="6"/>
        <v>0.52075237058914969</v>
      </c>
      <c r="P16" s="185">
        <f t="shared" si="6"/>
        <v>1.3057671381936888</v>
      </c>
      <c r="Q16" s="110"/>
      <c r="R16" s="93"/>
      <c r="S16" s="92">
        <f t="shared" si="2"/>
        <v>96.428139731657197</v>
      </c>
      <c r="U16" s="95"/>
      <c r="V16" s="152">
        <f>V15/D16</f>
        <v>0.15570754961396963</v>
      </c>
      <c r="W16" s="95"/>
      <c r="X16" s="95"/>
      <c r="Y16" s="95"/>
      <c r="Z16" s="95"/>
      <c r="AA16" s="95"/>
      <c r="AB16" s="95"/>
    </row>
    <row r="17" spans="1:28" ht="12.75" customHeight="1" x14ac:dyDescent="0.25">
      <c r="A17" s="364">
        <f>A16/A15-1</f>
        <v>-0.28450363196125905</v>
      </c>
      <c r="B17" s="4"/>
      <c r="C17" s="6"/>
      <c r="D17" s="176"/>
      <c r="E17" s="176"/>
      <c r="F17" s="376"/>
      <c r="G17" s="358"/>
      <c r="H17" s="376"/>
      <c r="I17" s="358"/>
      <c r="J17" s="96"/>
      <c r="K17" s="48"/>
      <c r="L17" s="185"/>
      <c r="M17" s="185"/>
      <c r="N17" s="185"/>
      <c r="O17" s="185"/>
      <c r="P17" s="185"/>
      <c r="Q17" s="110"/>
      <c r="R17" s="93"/>
      <c r="S17" s="92"/>
      <c r="U17" s="95"/>
      <c r="V17" s="95"/>
      <c r="W17" s="95">
        <v>39944</v>
      </c>
      <c r="X17" s="95"/>
      <c r="Y17" s="95"/>
      <c r="Z17" s="95"/>
      <c r="AA17" s="95"/>
      <c r="AB17" s="95"/>
    </row>
    <row r="18" spans="1:28" ht="12.75" customHeight="1" x14ac:dyDescent="0.25">
      <c r="B18" s="4" t="s">
        <v>26</v>
      </c>
      <c r="C18" s="2">
        <v>2013</v>
      </c>
      <c r="D18" s="175">
        <f t="shared" si="3"/>
        <v>81424</v>
      </c>
      <c r="E18" s="175">
        <f t="shared" ref="E18:I23" si="7">E73+E128+E183</f>
        <v>66023</v>
      </c>
      <c r="F18" s="375">
        <f t="shared" si="7"/>
        <v>4918</v>
      </c>
      <c r="G18" s="357">
        <f t="shared" si="7"/>
        <v>9370</v>
      </c>
      <c r="H18" s="375">
        <f t="shared" si="7"/>
        <v>532</v>
      </c>
      <c r="I18" s="357">
        <f t="shared" si="7"/>
        <v>581</v>
      </c>
      <c r="J18" s="35"/>
      <c r="K18" s="36"/>
      <c r="L18" s="316">
        <f t="shared" si="6"/>
        <v>81.085429357437604</v>
      </c>
      <c r="M18" s="316">
        <f t="shared" si="6"/>
        <v>6.039988209864414</v>
      </c>
      <c r="N18" s="316">
        <f t="shared" si="6"/>
        <v>11.507663588131264</v>
      </c>
      <c r="O18" s="316">
        <f t="shared" si="6"/>
        <v>0.65337001375515824</v>
      </c>
      <c r="P18" s="316">
        <f t="shared" si="6"/>
        <v>0.71354883081155429</v>
      </c>
      <c r="Q18" s="133"/>
      <c r="R18" s="134"/>
      <c r="S18" s="90">
        <f t="shared" si="2"/>
        <v>92.436228384267352</v>
      </c>
      <c r="U18" s="95"/>
      <c r="V18" s="95"/>
      <c r="W18" s="95">
        <v>38598</v>
      </c>
      <c r="X18" s="95"/>
      <c r="Y18" s="95"/>
      <c r="Z18" s="95"/>
      <c r="AA18" s="95"/>
      <c r="AB18" s="95"/>
    </row>
    <row r="19" spans="1:28" ht="12.75" customHeight="1" x14ac:dyDescent="0.25">
      <c r="B19" s="3"/>
      <c r="C19" s="2">
        <v>2014</v>
      </c>
      <c r="D19" s="175">
        <f t="shared" si="3"/>
        <v>88618</v>
      </c>
      <c r="E19" s="175">
        <f t="shared" si="7"/>
        <v>71417</v>
      </c>
      <c r="F19" s="375">
        <f t="shared" si="7"/>
        <v>3565</v>
      </c>
      <c r="G19" s="357">
        <f t="shared" si="7"/>
        <v>12215</v>
      </c>
      <c r="H19" s="375">
        <f t="shared" si="7"/>
        <v>402</v>
      </c>
      <c r="I19" s="357">
        <f t="shared" si="7"/>
        <v>1019</v>
      </c>
      <c r="J19" s="109"/>
      <c r="K19" s="5"/>
      <c r="L19" s="316">
        <f t="shared" si="6"/>
        <v>80.589722178338491</v>
      </c>
      <c r="M19" s="316">
        <f t="shared" si="6"/>
        <v>4.0228847412489559</v>
      </c>
      <c r="N19" s="316">
        <f t="shared" si="6"/>
        <v>13.783881378500981</v>
      </c>
      <c r="O19" s="316">
        <f t="shared" si="6"/>
        <v>0.45363244487575888</v>
      </c>
      <c r="P19" s="316">
        <f t="shared" si="6"/>
        <v>1.1498792570358165</v>
      </c>
      <c r="Q19" s="111"/>
      <c r="R19" s="90"/>
      <c r="S19" s="90">
        <f t="shared" si="2"/>
        <v>94.807795505412088</v>
      </c>
      <c r="U19" s="95"/>
      <c r="V19" s="95">
        <f>F16+I16</f>
        <v>1485</v>
      </c>
      <c r="W19" s="153">
        <f>W18/W17-1</f>
        <v>-3.3697176046465049E-2</v>
      </c>
      <c r="X19" s="95"/>
      <c r="Y19" s="95"/>
      <c r="Z19" s="95"/>
      <c r="AA19" s="95"/>
      <c r="AB19" s="95"/>
    </row>
    <row r="20" spans="1:28" ht="12.75" customHeight="1" x14ac:dyDescent="0.25">
      <c r="B20" s="3"/>
      <c r="C20" s="12" t="s">
        <v>7</v>
      </c>
      <c r="D20" s="176">
        <f t="shared" si="3"/>
        <v>22714</v>
      </c>
      <c r="E20" s="176">
        <f t="shared" si="7"/>
        <v>18343</v>
      </c>
      <c r="F20" s="376">
        <f t="shared" si="7"/>
        <v>933</v>
      </c>
      <c r="G20" s="358">
        <f t="shared" si="7"/>
        <v>3117</v>
      </c>
      <c r="H20" s="376">
        <f t="shared" si="7"/>
        <v>94</v>
      </c>
      <c r="I20" s="358">
        <f t="shared" si="7"/>
        <v>227</v>
      </c>
      <c r="J20" s="96"/>
      <c r="K20" s="48"/>
      <c r="L20" s="185">
        <f t="shared" si="6"/>
        <v>80.756361715241695</v>
      </c>
      <c r="M20" s="185">
        <f t="shared" si="6"/>
        <v>4.1075988377212287</v>
      </c>
      <c r="N20" s="185">
        <f t="shared" si="6"/>
        <v>13.722814123448094</v>
      </c>
      <c r="O20" s="185">
        <f t="shared" si="6"/>
        <v>0.41384168354318918</v>
      </c>
      <c r="P20" s="185">
        <f t="shared" si="6"/>
        <v>0.99938364004578673</v>
      </c>
      <c r="Q20" s="112"/>
      <c r="R20" s="92"/>
      <c r="S20" s="92">
        <f t="shared" si="2"/>
        <v>94.759401949277944</v>
      </c>
      <c r="U20" s="95"/>
      <c r="V20" s="152">
        <f>V19/D16</f>
        <v>3.8473496036064044E-2</v>
      </c>
      <c r="W20" s="95"/>
      <c r="X20" s="95"/>
      <c r="Y20" s="95"/>
      <c r="Z20" s="95"/>
      <c r="AA20" s="95"/>
      <c r="AB20" s="95"/>
    </row>
    <row r="21" spans="1:28" ht="12.75" customHeight="1" x14ac:dyDescent="0.25">
      <c r="B21" s="3"/>
      <c r="C21" s="12" t="s">
        <v>4</v>
      </c>
      <c r="D21" s="176">
        <f t="shared" si="3"/>
        <v>22096</v>
      </c>
      <c r="E21" s="176">
        <f t="shared" si="7"/>
        <v>17761</v>
      </c>
      <c r="F21" s="376">
        <f t="shared" si="7"/>
        <v>988</v>
      </c>
      <c r="G21" s="358">
        <f t="shared" si="7"/>
        <v>3024</v>
      </c>
      <c r="H21" s="376">
        <f t="shared" si="7"/>
        <v>99</v>
      </c>
      <c r="I21" s="358">
        <f t="shared" si="7"/>
        <v>224</v>
      </c>
      <c r="J21" s="96"/>
      <c r="K21" s="48"/>
      <c r="L21" s="185">
        <f t="shared" si="6"/>
        <v>80.381064446053585</v>
      </c>
      <c r="M21" s="185">
        <f t="shared" si="6"/>
        <v>4.4713975380159301</v>
      </c>
      <c r="N21" s="185">
        <f t="shared" si="6"/>
        <v>13.685734974656047</v>
      </c>
      <c r="O21" s="185">
        <f t="shared" si="6"/>
        <v>0.44804489500362055</v>
      </c>
      <c r="P21" s="185">
        <f t="shared" si="6"/>
        <v>1.0137581462708183</v>
      </c>
      <c r="Q21" s="112"/>
      <c r="R21" s="92"/>
      <c r="S21" s="92">
        <f t="shared" si="2"/>
        <v>94.300545302013418</v>
      </c>
      <c r="T21" s="13"/>
      <c r="U21" s="95"/>
      <c r="V21" s="95"/>
      <c r="W21" s="95"/>
      <c r="X21" s="95"/>
      <c r="Y21" s="95"/>
      <c r="Z21" s="95"/>
      <c r="AA21" s="95"/>
      <c r="AB21" s="95"/>
    </row>
    <row r="22" spans="1:28" ht="12.75" customHeight="1" x14ac:dyDescent="0.25">
      <c r="B22" s="3"/>
      <c r="C22" s="12" t="s">
        <v>5</v>
      </c>
      <c r="D22" s="176">
        <f t="shared" si="3"/>
        <v>22026</v>
      </c>
      <c r="E22" s="176">
        <f t="shared" si="7"/>
        <v>17630</v>
      </c>
      <c r="F22" s="376">
        <f t="shared" si="7"/>
        <v>817</v>
      </c>
      <c r="G22" s="358">
        <f t="shared" si="7"/>
        <v>3200</v>
      </c>
      <c r="H22" s="376">
        <f t="shared" si="7"/>
        <v>121</v>
      </c>
      <c r="I22" s="358">
        <f t="shared" si="7"/>
        <v>258</v>
      </c>
      <c r="J22" s="96"/>
      <c r="K22" s="48"/>
      <c r="L22" s="185">
        <f t="shared" si="6"/>
        <v>80.041768818668842</v>
      </c>
      <c r="M22" s="185">
        <f t="shared" si="6"/>
        <v>3.7092527013529462</v>
      </c>
      <c r="N22" s="185">
        <f t="shared" si="6"/>
        <v>14.528284754381184</v>
      </c>
      <c r="O22" s="185">
        <f t="shared" si="6"/>
        <v>0.54935076727503862</v>
      </c>
      <c r="P22" s="185">
        <f t="shared" si="6"/>
        <v>1.1713429583219832</v>
      </c>
      <c r="Q22" s="112"/>
      <c r="R22" s="92"/>
      <c r="S22" s="92">
        <f t="shared" si="2"/>
        <v>95.017528949325396</v>
      </c>
      <c r="U22" s="95"/>
      <c r="V22" s="95"/>
      <c r="W22" s="152">
        <f>D10/W18-1</f>
        <v>2.6944401264314299E-2</v>
      </c>
      <c r="X22" s="95"/>
      <c r="Y22" s="95"/>
      <c r="Z22" s="95"/>
      <c r="AA22" s="95"/>
      <c r="AB22" s="95"/>
    </row>
    <row r="23" spans="1:28" ht="12.75" customHeight="1" x14ac:dyDescent="0.25">
      <c r="B23" s="3"/>
      <c r="C23" s="12" t="s">
        <v>6</v>
      </c>
      <c r="D23" s="176">
        <f t="shared" si="3"/>
        <v>21782</v>
      </c>
      <c r="E23" s="176">
        <f t="shared" si="7"/>
        <v>17683</v>
      </c>
      <c r="F23" s="376">
        <f t="shared" si="7"/>
        <v>827</v>
      </c>
      <c r="G23" s="358">
        <f t="shared" si="7"/>
        <v>2874</v>
      </c>
      <c r="H23" s="376">
        <f t="shared" si="7"/>
        <v>88</v>
      </c>
      <c r="I23" s="358">
        <f t="shared" si="7"/>
        <v>310</v>
      </c>
      <c r="J23" s="96"/>
      <c r="K23" s="48"/>
      <c r="L23" s="185">
        <f t="shared" si="6"/>
        <v>81.181709668533657</v>
      </c>
      <c r="M23" s="185">
        <f t="shared" si="6"/>
        <v>3.7967128821963092</v>
      </c>
      <c r="N23" s="185">
        <f t="shared" si="6"/>
        <v>13.194380681296483</v>
      </c>
      <c r="O23" s="185">
        <f t="shared" si="6"/>
        <v>0.4040033054815903</v>
      </c>
      <c r="P23" s="185">
        <f t="shared" si="6"/>
        <v>1.4231934624919658</v>
      </c>
      <c r="Q23" s="112"/>
      <c r="R23" s="92"/>
      <c r="S23" s="92">
        <f t="shared" si="2"/>
        <v>95.160778506452289</v>
      </c>
      <c r="T23" s="13"/>
      <c r="U23" s="95"/>
      <c r="V23" s="95"/>
      <c r="W23" s="95"/>
      <c r="X23" s="95"/>
      <c r="Y23" s="95"/>
      <c r="Z23" s="95"/>
      <c r="AA23" s="95"/>
      <c r="AB23" s="95"/>
    </row>
    <row r="24" spans="1:28" ht="12.75" customHeight="1" x14ac:dyDescent="0.25">
      <c r="B24" s="3"/>
      <c r="C24" s="12"/>
      <c r="D24" s="176"/>
      <c r="E24" s="176"/>
      <c r="F24" s="376"/>
      <c r="G24" s="358"/>
      <c r="H24" s="376"/>
      <c r="I24" s="358"/>
      <c r="J24" s="96"/>
      <c r="K24" s="48"/>
      <c r="L24" s="185"/>
      <c r="M24" s="185"/>
      <c r="N24" s="185"/>
      <c r="O24" s="185"/>
      <c r="P24" s="185"/>
      <c r="Q24" s="112"/>
      <c r="R24" s="92"/>
      <c r="S24" s="92"/>
      <c r="T24" s="13"/>
      <c r="U24" s="95"/>
      <c r="V24" s="95"/>
      <c r="W24" s="152">
        <f>D27/D16</f>
        <v>0.56495155189388047</v>
      </c>
      <c r="X24" s="95"/>
      <c r="Y24" s="95"/>
      <c r="Z24" s="95"/>
      <c r="AA24" s="95"/>
      <c r="AB24" s="95"/>
    </row>
    <row r="25" spans="1:28" ht="15.75" customHeight="1" x14ac:dyDescent="0.25">
      <c r="B25" s="3"/>
      <c r="C25" s="2">
        <v>2015</v>
      </c>
      <c r="D25" s="175">
        <f t="shared" si="3"/>
        <v>44601</v>
      </c>
      <c r="E25" s="175">
        <f t="shared" ref="E25:I27" si="8">E80+E135+E190</f>
        <v>36568</v>
      </c>
      <c r="F25" s="375">
        <f t="shared" si="8"/>
        <v>1391</v>
      </c>
      <c r="G25" s="357">
        <f t="shared" si="8"/>
        <v>5870</v>
      </c>
      <c r="H25" s="375">
        <f t="shared" si="8"/>
        <v>212</v>
      </c>
      <c r="I25" s="357">
        <f t="shared" si="8"/>
        <v>560</v>
      </c>
      <c r="J25" s="109"/>
      <c r="K25" s="5"/>
      <c r="L25" s="316">
        <f t="shared" si="6"/>
        <v>81.989193067420004</v>
      </c>
      <c r="M25" s="316">
        <f t="shared" si="6"/>
        <v>3.118764153270106</v>
      </c>
      <c r="N25" s="316">
        <f t="shared" si="6"/>
        <v>13.161139884755949</v>
      </c>
      <c r="O25" s="316">
        <f t="shared" si="6"/>
        <v>0.47532566534382636</v>
      </c>
      <c r="P25" s="316">
        <f t="shared" si="6"/>
        <v>1.2555772292101075</v>
      </c>
      <c r="Q25" s="111"/>
      <c r="R25" s="90"/>
      <c r="S25" s="90">
        <f t="shared" si="2"/>
        <v>95.861196457617922</v>
      </c>
      <c r="U25" s="95"/>
      <c r="V25" s="95"/>
      <c r="W25" s="95"/>
      <c r="X25" s="95"/>
      <c r="Y25" s="95"/>
      <c r="Z25" s="95"/>
      <c r="AA25" s="95"/>
      <c r="AB25" s="95"/>
    </row>
    <row r="26" spans="1:28" ht="12.75" customHeight="1" x14ac:dyDescent="0.25">
      <c r="B26" s="3"/>
      <c r="C26" s="12" t="s">
        <v>7</v>
      </c>
      <c r="D26" s="176">
        <f t="shared" si="3"/>
        <v>22795</v>
      </c>
      <c r="E26" s="176">
        <f t="shared" si="8"/>
        <v>18635</v>
      </c>
      <c r="F26" s="376">
        <f t="shared" si="8"/>
        <v>812</v>
      </c>
      <c r="G26" s="358">
        <f t="shared" si="8"/>
        <v>2973</v>
      </c>
      <c r="H26" s="376">
        <f t="shared" si="8"/>
        <v>113</v>
      </c>
      <c r="I26" s="358">
        <f t="shared" si="8"/>
        <v>262</v>
      </c>
      <c r="J26" s="96"/>
      <c r="K26" s="48"/>
      <c r="L26" s="185">
        <f t="shared" si="6"/>
        <v>81.750383856108797</v>
      </c>
      <c r="M26" s="185">
        <f t="shared" si="6"/>
        <v>3.5621846896249179</v>
      </c>
      <c r="N26" s="185">
        <f t="shared" si="6"/>
        <v>13.04233384514148</v>
      </c>
      <c r="O26" s="185">
        <f t="shared" si="6"/>
        <v>0.49572274621627549</v>
      </c>
      <c r="P26" s="185">
        <f t="shared" si="6"/>
        <v>1.1493748629085325</v>
      </c>
      <c r="Q26" s="112"/>
      <c r="R26" s="92"/>
      <c r="S26" s="92">
        <f t="shared" si="2"/>
        <v>95.333467863989512</v>
      </c>
      <c r="U26" s="95"/>
      <c r="V26" s="95"/>
      <c r="W26" s="95">
        <v>29</v>
      </c>
      <c r="X26" s="95"/>
      <c r="Y26" s="95"/>
      <c r="Z26" s="95"/>
      <c r="AA26" s="95"/>
      <c r="AB26" s="95"/>
    </row>
    <row r="27" spans="1:28" ht="12.75" customHeight="1" x14ac:dyDescent="0.25">
      <c r="B27" s="3"/>
      <c r="C27" s="12" t="s">
        <v>4</v>
      </c>
      <c r="D27" s="176">
        <f t="shared" si="3"/>
        <v>21806</v>
      </c>
      <c r="E27" s="176">
        <f t="shared" si="8"/>
        <v>17933</v>
      </c>
      <c r="F27" s="376">
        <f t="shared" si="8"/>
        <v>579</v>
      </c>
      <c r="G27" s="358">
        <f t="shared" si="8"/>
        <v>2897</v>
      </c>
      <c r="H27" s="376">
        <f t="shared" si="8"/>
        <v>99</v>
      </c>
      <c r="I27" s="358">
        <f t="shared" si="8"/>
        <v>298</v>
      </c>
      <c r="J27" s="96"/>
      <c r="K27" s="48"/>
      <c r="L27" s="185">
        <f t="shared" si="6"/>
        <v>82.23883334861965</v>
      </c>
      <c r="M27" s="185">
        <f t="shared" si="6"/>
        <v>2.6552325048151881</v>
      </c>
      <c r="N27" s="185">
        <f t="shared" si="6"/>
        <v>13.285334311657342</v>
      </c>
      <c r="O27" s="185">
        <f t="shared" si="6"/>
        <v>0.45400348527928097</v>
      </c>
      <c r="P27" s="185">
        <f t="shared" si="6"/>
        <v>1.3665963496285425</v>
      </c>
      <c r="Q27" s="112"/>
      <c r="R27" s="92"/>
      <c r="S27" s="92">
        <f t="shared" si="2"/>
        <v>96.414405838489614</v>
      </c>
      <c r="U27" s="95">
        <f>S27-S26</f>
        <v>1.0809379745001024</v>
      </c>
      <c r="V27" s="95"/>
      <c r="W27" s="95"/>
      <c r="X27" s="95"/>
      <c r="Y27" s="95"/>
      <c r="Z27" s="95"/>
      <c r="AA27" s="95"/>
      <c r="AB27" s="95"/>
    </row>
    <row r="28" spans="1:28" ht="12.75" customHeight="1" x14ac:dyDescent="0.25">
      <c r="B28" s="3"/>
      <c r="C28" s="12"/>
      <c r="D28" s="176"/>
      <c r="E28" s="176"/>
      <c r="F28" s="376"/>
      <c r="G28" s="358"/>
      <c r="H28" s="376"/>
      <c r="I28" s="358"/>
      <c r="J28" s="96"/>
      <c r="K28" s="48"/>
      <c r="L28" s="185"/>
      <c r="M28" s="185"/>
      <c r="N28" s="185"/>
      <c r="O28" s="185"/>
      <c r="P28" s="185"/>
      <c r="Q28" s="112"/>
      <c r="R28" s="92"/>
      <c r="S28" s="92"/>
      <c r="U28" s="95"/>
      <c r="V28" s="95"/>
      <c r="W28" s="154">
        <v>38598</v>
      </c>
      <c r="X28" s="95"/>
      <c r="Y28" s="95"/>
      <c r="Z28" s="95"/>
      <c r="AA28" s="95"/>
      <c r="AB28" s="95"/>
    </row>
    <row r="29" spans="1:28" ht="12.75" customHeight="1" x14ac:dyDescent="0.25">
      <c r="B29" s="4" t="s">
        <v>27</v>
      </c>
      <c r="C29" s="2">
        <v>2013</v>
      </c>
      <c r="D29" s="175">
        <f t="shared" si="3"/>
        <v>70690</v>
      </c>
      <c r="E29" s="175">
        <f t="shared" ref="E29:I34" si="9">E84+E139+E194</f>
        <v>53517</v>
      </c>
      <c r="F29" s="375">
        <f t="shared" si="9"/>
        <v>6742</v>
      </c>
      <c r="G29" s="357">
        <f t="shared" si="9"/>
        <v>9006</v>
      </c>
      <c r="H29" s="375">
        <f t="shared" si="9"/>
        <v>1070</v>
      </c>
      <c r="I29" s="357">
        <f t="shared" si="9"/>
        <v>355</v>
      </c>
      <c r="J29" s="35"/>
      <c r="K29" s="36"/>
      <c r="L29" s="316">
        <f t="shared" si="6"/>
        <v>75.706606309237515</v>
      </c>
      <c r="M29" s="316">
        <f t="shared" si="6"/>
        <v>9.5374168906493146</v>
      </c>
      <c r="N29" s="316">
        <f t="shared" si="6"/>
        <v>12.740132974961096</v>
      </c>
      <c r="O29" s="316">
        <f t="shared" si="6"/>
        <v>1.5136511529212053</v>
      </c>
      <c r="P29" s="316">
        <f t="shared" si="6"/>
        <v>0.50219267223086717</v>
      </c>
      <c r="Q29" s="133"/>
      <c r="R29" s="134"/>
      <c r="S29" s="90">
        <f t="shared" si="2"/>
        <v>87.335451656831594</v>
      </c>
      <c r="U29" s="95"/>
      <c r="V29" s="95"/>
      <c r="W29" s="154">
        <v>29</v>
      </c>
      <c r="X29" s="95"/>
      <c r="Y29" s="95"/>
      <c r="Z29" s="95"/>
      <c r="AA29" s="95"/>
      <c r="AB29" s="95"/>
    </row>
    <row r="30" spans="1:28" ht="17.25" customHeight="1" x14ac:dyDescent="0.25">
      <c r="B30" s="3"/>
      <c r="C30" s="2">
        <v>2014</v>
      </c>
      <c r="D30" s="175">
        <f t="shared" si="3"/>
        <v>57358</v>
      </c>
      <c r="E30" s="175">
        <f t="shared" si="9"/>
        <v>45675</v>
      </c>
      <c r="F30" s="375">
        <f t="shared" si="9"/>
        <v>2298</v>
      </c>
      <c r="G30" s="357">
        <f t="shared" si="9"/>
        <v>8536</v>
      </c>
      <c r="H30" s="375">
        <f t="shared" si="9"/>
        <v>448</v>
      </c>
      <c r="I30" s="357">
        <f t="shared" si="9"/>
        <v>401</v>
      </c>
      <c r="J30" s="109"/>
      <c r="K30" s="5"/>
      <c r="L30" s="316">
        <f t="shared" ref="L30:P91" si="10">E30/$D30*100</f>
        <v>79.631437637295576</v>
      </c>
      <c r="M30" s="316">
        <f t="shared" si="10"/>
        <v>4.0064158443460371</v>
      </c>
      <c r="N30" s="316">
        <f t="shared" si="10"/>
        <v>14.88196938526448</v>
      </c>
      <c r="O30" s="316">
        <f t="shared" si="10"/>
        <v>0.78105931169148157</v>
      </c>
      <c r="P30" s="316">
        <f t="shared" si="10"/>
        <v>0.69911782140241996</v>
      </c>
      <c r="Q30" s="111"/>
      <c r="R30" s="90"/>
      <c r="S30" s="90">
        <f t="shared" si="2"/>
        <v>94.375486461021666</v>
      </c>
      <c r="U30" s="95"/>
      <c r="V30" s="95"/>
      <c r="W30" s="155">
        <f>W29/W28</f>
        <v>7.5133426602414638E-4</v>
      </c>
      <c r="X30" s="95"/>
      <c r="Y30" s="95"/>
      <c r="Z30" s="95"/>
      <c r="AA30" s="95"/>
      <c r="AB30" s="95"/>
    </row>
    <row r="31" spans="1:28" ht="12.75" customHeight="1" x14ac:dyDescent="0.25">
      <c r="B31" s="3"/>
      <c r="C31" s="12" t="s">
        <v>7</v>
      </c>
      <c r="D31" s="176">
        <f t="shared" si="3"/>
        <v>19075</v>
      </c>
      <c r="E31" s="176">
        <f t="shared" si="9"/>
        <v>15328</v>
      </c>
      <c r="F31" s="376">
        <f t="shared" si="9"/>
        <v>782</v>
      </c>
      <c r="G31" s="358">
        <f t="shared" si="9"/>
        <v>2663</v>
      </c>
      <c r="H31" s="376">
        <f t="shared" si="9"/>
        <v>163</v>
      </c>
      <c r="I31" s="358">
        <f t="shared" si="9"/>
        <v>139</v>
      </c>
      <c r="J31" s="96"/>
      <c r="K31" s="48"/>
      <c r="L31" s="185">
        <f t="shared" si="10"/>
        <v>80.356487549148099</v>
      </c>
      <c r="M31" s="185">
        <f t="shared" si="10"/>
        <v>4.0996068152031455</v>
      </c>
      <c r="N31" s="185">
        <f t="shared" si="10"/>
        <v>13.960681520314546</v>
      </c>
      <c r="O31" s="185">
        <f t="shared" si="10"/>
        <v>0.85452162516382701</v>
      </c>
      <c r="P31" s="185">
        <f t="shared" si="10"/>
        <v>0.72870249017038002</v>
      </c>
      <c r="Q31" s="112"/>
      <c r="R31" s="92"/>
      <c r="S31" s="92">
        <f t="shared" si="2"/>
        <v>94.242018035583726</v>
      </c>
      <c r="U31" s="95"/>
      <c r="V31" s="95"/>
      <c r="W31" s="153"/>
      <c r="X31" s="95"/>
      <c r="Y31" s="95"/>
      <c r="Z31" s="95"/>
      <c r="AA31" s="95"/>
      <c r="AB31" s="95"/>
    </row>
    <row r="32" spans="1:28" ht="12.75" customHeight="1" x14ac:dyDescent="0.25">
      <c r="B32" s="3"/>
      <c r="C32" s="12" t="s">
        <v>4</v>
      </c>
      <c r="D32" s="176">
        <f t="shared" si="3"/>
        <v>13964</v>
      </c>
      <c r="E32" s="176">
        <f t="shared" si="9"/>
        <v>11258</v>
      </c>
      <c r="F32" s="376">
        <f t="shared" si="9"/>
        <v>615</v>
      </c>
      <c r="G32" s="358">
        <f t="shared" si="9"/>
        <v>1899</v>
      </c>
      <c r="H32" s="376">
        <f t="shared" si="9"/>
        <v>111</v>
      </c>
      <c r="I32" s="358">
        <f t="shared" si="9"/>
        <v>81</v>
      </c>
      <c r="J32" s="96"/>
      <c r="K32" s="48"/>
      <c r="L32" s="185">
        <f t="shared" si="10"/>
        <v>80.621598395875111</v>
      </c>
      <c r="M32" s="185">
        <f t="shared" si="10"/>
        <v>4.4041821827556573</v>
      </c>
      <c r="N32" s="185">
        <f t="shared" si="10"/>
        <v>13.599255227728444</v>
      </c>
      <c r="O32" s="185">
        <f t="shared" si="10"/>
        <v>0.7949011744485821</v>
      </c>
      <c r="P32" s="185">
        <f t="shared" si="10"/>
        <v>0.58006301919220848</v>
      </c>
      <c r="Q32" s="112"/>
      <c r="R32" s="92"/>
      <c r="S32" s="92">
        <f t="shared" si="2"/>
        <v>93.982594280978034</v>
      </c>
      <c r="T32" s="14"/>
      <c r="U32" s="95"/>
      <c r="V32" s="95"/>
      <c r="W32" s="152">
        <f>D38/D16</f>
        <v>0.31234779004093477</v>
      </c>
      <c r="X32" s="95"/>
      <c r="Y32" s="95"/>
      <c r="Z32" s="95"/>
      <c r="AA32" s="95"/>
      <c r="AB32" s="95"/>
    </row>
    <row r="33" spans="1:28" ht="12.75" customHeight="1" x14ac:dyDescent="0.25">
      <c r="B33" s="3"/>
      <c r="C33" s="12" t="s">
        <v>5</v>
      </c>
      <c r="D33" s="176">
        <f t="shared" si="3"/>
        <v>12278</v>
      </c>
      <c r="E33" s="176">
        <f t="shared" si="9"/>
        <v>9685</v>
      </c>
      <c r="F33" s="376">
        <f t="shared" si="9"/>
        <v>468</v>
      </c>
      <c r="G33" s="358">
        <f t="shared" si="9"/>
        <v>1956</v>
      </c>
      <c r="H33" s="376">
        <f t="shared" si="9"/>
        <v>88</v>
      </c>
      <c r="I33" s="358">
        <f t="shared" si="9"/>
        <v>81</v>
      </c>
      <c r="J33" s="96"/>
      <c r="K33" s="48"/>
      <c r="L33" s="185">
        <f t="shared" si="10"/>
        <v>78.880925232122507</v>
      </c>
      <c r="M33" s="185">
        <f t="shared" si="10"/>
        <v>3.8116957159146438</v>
      </c>
      <c r="N33" s="185">
        <f t="shared" si="10"/>
        <v>15.930933376771462</v>
      </c>
      <c r="O33" s="185">
        <f t="shared" si="10"/>
        <v>0.71672910897540321</v>
      </c>
      <c r="P33" s="185">
        <f t="shared" si="10"/>
        <v>0.65971656621599606</v>
      </c>
      <c r="Q33" s="112"/>
      <c r="R33" s="92"/>
      <c r="S33" s="92">
        <f t="shared" si="2"/>
        <v>94.613447006394111</v>
      </c>
      <c r="U33" s="95"/>
      <c r="V33" s="95"/>
      <c r="W33" s="95"/>
      <c r="X33" s="95"/>
      <c r="Y33" s="95"/>
      <c r="Z33" s="95"/>
      <c r="AA33" s="95"/>
      <c r="AB33" s="95"/>
    </row>
    <row r="34" spans="1:28" ht="12.75" customHeight="1" x14ac:dyDescent="0.25">
      <c r="B34" s="3"/>
      <c r="C34" s="12" t="s">
        <v>6</v>
      </c>
      <c r="D34" s="176">
        <f t="shared" si="3"/>
        <v>12041</v>
      </c>
      <c r="E34" s="176">
        <f t="shared" si="9"/>
        <v>9404</v>
      </c>
      <c r="F34" s="376">
        <f t="shared" si="9"/>
        <v>433</v>
      </c>
      <c r="G34" s="358">
        <f t="shared" si="9"/>
        <v>2018</v>
      </c>
      <c r="H34" s="376">
        <f t="shared" si="9"/>
        <v>86</v>
      </c>
      <c r="I34" s="358">
        <f t="shared" si="9"/>
        <v>100</v>
      </c>
      <c r="J34" s="96"/>
      <c r="K34" s="48"/>
      <c r="L34" s="185">
        <f t="shared" si="10"/>
        <v>78.099825595880745</v>
      </c>
      <c r="M34" s="185">
        <f t="shared" si="10"/>
        <v>3.5960468399634586</v>
      </c>
      <c r="N34" s="185">
        <f t="shared" si="10"/>
        <v>16.759405365002909</v>
      </c>
      <c r="O34" s="185">
        <f t="shared" si="10"/>
        <v>0.71422639315671455</v>
      </c>
      <c r="P34" s="185">
        <f t="shared" si="10"/>
        <v>0.83049580599617967</v>
      </c>
      <c r="Q34" s="112"/>
      <c r="R34" s="92"/>
      <c r="S34" s="92">
        <f t="shared" si="2"/>
        <v>94.82190960790183</v>
      </c>
      <c r="U34" s="95"/>
      <c r="V34" s="95"/>
      <c r="W34" s="152">
        <f>W18/W17-1</f>
        <v>-3.3697176046465049E-2</v>
      </c>
      <c r="X34" s="95"/>
      <c r="Y34" s="95"/>
      <c r="Z34" s="95"/>
      <c r="AA34" s="95"/>
      <c r="AB34" s="95"/>
    </row>
    <row r="35" spans="1:28" ht="12.75" customHeight="1" x14ac:dyDescent="0.25">
      <c r="B35" s="4"/>
      <c r="C35" s="12"/>
      <c r="D35" s="176"/>
      <c r="E35" s="176"/>
      <c r="F35" s="376"/>
      <c r="G35" s="358"/>
      <c r="H35" s="376"/>
      <c r="I35" s="358"/>
      <c r="J35" s="96"/>
      <c r="K35" s="48"/>
      <c r="L35" s="185"/>
      <c r="M35" s="185"/>
      <c r="N35" s="185"/>
      <c r="O35" s="185"/>
      <c r="P35" s="185"/>
      <c r="Q35" s="112"/>
      <c r="R35" s="92"/>
      <c r="S35" s="92"/>
      <c r="U35" s="95"/>
      <c r="V35" s="95"/>
      <c r="W35" s="95"/>
      <c r="X35" s="95"/>
      <c r="Y35" s="95"/>
      <c r="Z35" s="95"/>
      <c r="AA35" s="95"/>
      <c r="AB35" s="95"/>
    </row>
    <row r="36" spans="1:28" ht="16.5" customHeight="1" x14ac:dyDescent="0.25">
      <c r="B36" s="3"/>
      <c r="C36" s="2">
        <v>2015</v>
      </c>
      <c r="D36" s="175">
        <f t="shared" si="3"/>
        <v>24687</v>
      </c>
      <c r="E36" s="175">
        <f t="shared" ref="E36:I38" si="11">E91+E146+E201</f>
        <v>19546</v>
      </c>
      <c r="F36" s="375">
        <f t="shared" si="11"/>
        <v>770</v>
      </c>
      <c r="G36" s="357">
        <f t="shared" si="11"/>
        <v>3972</v>
      </c>
      <c r="H36" s="375">
        <f t="shared" si="11"/>
        <v>176</v>
      </c>
      <c r="I36" s="357">
        <f t="shared" si="11"/>
        <v>223</v>
      </c>
      <c r="J36" s="109"/>
      <c r="K36" s="5"/>
      <c r="L36" s="316">
        <f t="shared" si="10"/>
        <v>79.175274435937951</v>
      </c>
      <c r="M36" s="316">
        <f t="shared" si="10"/>
        <v>3.1190505124154413</v>
      </c>
      <c r="N36" s="316">
        <f t="shared" si="10"/>
        <v>16.089439786122249</v>
      </c>
      <c r="O36" s="316">
        <f t="shared" si="10"/>
        <v>0.7129258314092437</v>
      </c>
      <c r="P36" s="316">
        <f t="shared" si="10"/>
        <v>0.90330943411512132</v>
      </c>
      <c r="Q36" s="111"/>
      <c r="R36" s="90"/>
      <c r="S36" s="90">
        <f t="shared" si="2"/>
        <v>95.433260922037178</v>
      </c>
      <c r="U36" s="95"/>
      <c r="V36" s="95"/>
      <c r="W36" s="152">
        <f>D49/D16</f>
        <v>0.12218249650240945</v>
      </c>
      <c r="X36" s="95"/>
      <c r="Y36" s="95"/>
      <c r="Z36" s="95"/>
      <c r="AA36" s="95"/>
      <c r="AB36" s="95"/>
    </row>
    <row r="37" spans="1:28" ht="12.75" customHeight="1" x14ac:dyDescent="0.25">
      <c r="A37" s="348">
        <f>F37+H37</f>
        <v>566</v>
      </c>
      <c r="B37" s="3"/>
      <c r="C37" s="12" t="s">
        <v>7</v>
      </c>
      <c r="D37" s="176">
        <f t="shared" si="3"/>
        <v>12631</v>
      </c>
      <c r="E37" s="176">
        <f t="shared" si="11"/>
        <v>9853</v>
      </c>
      <c r="F37" s="376">
        <f t="shared" si="11"/>
        <v>468</v>
      </c>
      <c r="G37" s="358">
        <f t="shared" si="11"/>
        <v>2106</v>
      </c>
      <c r="H37" s="376">
        <f t="shared" si="11"/>
        <v>98</v>
      </c>
      <c r="I37" s="358">
        <f t="shared" si="11"/>
        <v>106</v>
      </c>
      <c r="J37" s="96"/>
      <c r="K37" s="48"/>
      <c r="L37" s="185">
        <f t="shared" si="10"/>
        <v>78.00649196421503</v>
      </c>
      <c r="M37" s="185">
        <f t="shared" si="10"/>
        <v>3.7051698202834298</v>
      </c>
      <c r="N37" s="185">
        <f t="shared" si="10"/>
        <v>16.673264191275432</v>
      </c>
      <c r="O37" s="185">
        <f t="shared" si="10"/>
        <v>0.77586889399097458</v>
      </c>
      <c r="P37" s="185">
        <f t="shared" si="10"/>
        <v>0.83920513023513588</v>
      </c>
      <c r="Q37" s="112"/>
      <c r="R37" s="92"/>
      <c r="S37" s="92">
        <f t="shared" si="2"/>
        <v>94.62232779097387</v>
      </c>
      <c r="U37" s="95"/>
      <c r="V37" s="95"/>
      <c r="W37" s="95">
        <f>D26-D27</f>
        <v>989</v>
      </c>
      <c r="X37" s="95" t="s">
        <v>170</v>
      </c>
      <c r="Y37" s="95"/>
      <c r="Z37" s="95"/>
      <c r="AA37" s="95"/>
      <c r="AB37" s="95"/>
    </row>
    <row r="38" spans="1:28" ht="12.75" customHeight="1" x14ac:dyDescent="0.25">
      <c r="A38" s="348">
        <f>F38+H38</f>
        <v>380</v>
      </c>
      <c r="B38" s="3"/>
      <c r="C38" s="12" t="s">
        <v>4</v>
      </c>
      <c r="D38" s="176">
        <f t="shared" si="3"/>
        <v>12056</v>
      </c>
      <c r="E38" s="176">
        <f t="shared" si="11"/>
        <v>9693</v>
      </c>
      <c r="F38" s="376">
        <f t="shared" si="11"/>
        <v>302</v>
      </c>
      <c r="G38" s="358">
        <f t="shared" si="11"/>
        <v>1866</v>
      </c>
      <c r="H38" s="376">
        <f t="shared" si="11"/>
        <v>78</v>
      </c>
      <c r="I38" s="358">
        <f t="shared" si="11"/>
        <v>117</v>
      </c>
      <c r="J38" s="96"/>
      <c r="K38" s="48"/>
      <c r="L38" s="185">
        <f t="shared" si="10"/>
        <v>80.399800928998005</v>
      </c>
      <c r="M38" s="185">
        <f t="shared" si="10"/>
        <v>2.504976775049768</v>
      </c>
      <c r="N38" s="185">
        <f t="shared" si="10"/>
        <v>15.477770404777704</v>
      </c>
      <c r="O38" s="185">
        <f t="shared" si="10"/>
        <v>0.64698075646980757</v>
      </c>
      <c r="P38" s="185">
        <f t="shared" si="10"/>
        <v>0.97047113470471125</v>
      </c>
      <c r="Q38" s="112"/>
      <c r="R38" s="92"/>
      <c r="S38" s="92">
        <f t="shared" si="2"/>
        <v>96.270853778213933</v>
      </c>
      <c r="U38" s="95">
        <f>S38-S37</f>
        <v>1.6485259872400633</v>
      </c>
      <c r="V38" s="95"/>
      <c r="W38" s="95">
        <f>D37-D38</f>
        <v>575</v>
      </c>
      <c r="X38" s="95" t="s">
        <v>171</v>
      </c>
      <c r="Y38" s="95"/>
      <c r="Z38" s="95"/>
      <c r="AA38" s="95"/>
      <c r="AB38" s="95"/>
    </row>
    <row r="39" spans="1:28" ht="12.75" customHeight="1" x14ac:dyDescent="0.25">
      <c r="A39" s="151">
        <f>A38/A37-1</f>
        <v>-0.32862190812720848</v>
      </c>
      <c r="B39" s="3"/>
      <c r="C39" s="12"/>
      <c r="D39" s="176"/>
      <c r="E39" s="176"/>
      <c r="F39" s="376"/>
      <c r="G39" s="358"/>
      <c r="H39" s="376"/>
      <c r="I39" s="358"/>
      <c r="J39" s="96"/>
      <c r="K39" s="48"/>
      <c r="L39" s="185"/>
      <c r="M39" s="185"/>
      <c r="N39" s="185"/>
      <c r="O39" s="185"/>
      <c r="P39" s="185"/>
      <c r="Q39" s="112"/>
      <c r="R39" s="92"/>
      <c r="S39" s="92"/>
      <c r="U39" s="95"/>
      <c r="V39" s="95"/>
      <c r="W39" s="95">
        <f>D48-D49</f>
        <v>-218</v>
      </c>
      <c r="X39" s="95"/>
      <c r="Y39" s="95"/>
      <c r="Z39" s="95"/>
      <c r="AA39" s="95"/>
      <c r="AB39" s="95"/>
    </row>
    <row r="40" spans="1:28" ht="12.75" customHeight="1" x14ac:dyDescent="0.25">
      <c r="B40" s="4" t="s">
        <v>28</v>
      </c>
      <c r="C40" s="2">
        <v>2013</v>
      </c>
      <c r="D40" s="175">
        <f t="shared" si="3"/>
        <v>10116</v>
      </c>
      <c r="E40" s="175">
        <f t="shared" ref="E40:I45" si="12">E95+E150+E205</f>
        <v>7862</v>
      </c>
      <c r="F40" s="375">
        <f t="shared" si="12"/>
        <v>798</v>
      </c>
      <c r="G40" s="357">
        <f t="shared" si="12"/>
        <v>1269</v>
      </c>
      <c r="H40" s="375">
        <f t="shared" si="12"/>
        <v>104</v>
      </c>
      <c r="I40" s="357">
        <f t="shared" si="12"/>
        <v>83</v>
      </c>
      <c r="J40" s="35"/>
      <c r="K40" s="36"/>
      <c r="L40" s="316">
        <f t="shared" si="10"/>
        <v>77.718465796757613</v>
      </c>
      <c r="M40" s="316">
        <f t="shared" si="10"/>
        <v>7.888493475682087</v>
      </c>
      <c r="N40" s="316">
        <f t="shared" si="10"/>
        <v>12.544483985765126</v>
      </c>
      <c r="O40" s="316">
        <f t="shared" si="10"/>
        <v>1.0280743376828785</v>
      </c>
      <c r="P40" s="316">
        <f t="shared" si="10"/>
        <v>0.82048240411229745</v>
      </c>
      <c r="Q40" s="133"/>
      <c r="R40" s="134"/>
      <c r="S40" s="90">
        <f t="shared" si="2"/>
        <v>89.804453487057756</v>
      </c>
      <c r="U40" s="95"/>
      <c r="V40" s="95"/>
      <c r="W40" s="95"/>
      <c r="X40" s="95"/>
      <c r="Y40" s="95"/>
      <c r="Z40" s="95"/>
      <c r="AA40" s="95"/>
      <c r="AB40" s="95"/>
    </row>
    <row r="41" spans="1:28" ht="12.75" customHeight="1" x14ac:dyDescent="0.25">
      <c r="B41" s="3"/>
      <c r="C41" s="2">
        <v>2014</v>
      </c>
      <c r="D41" s="175">
        <f t="shared" si="3"/>
        <v>14597</v>
      </c>
      <c r="E41" s="175">
        <f t="shared" si="12"/>
        <v>11460</v>
      </c>
      <c r="F41" s="375">
        <f t="shared" si="12"/>
        <v>618</v>
      </c>
      <c r="G41" s="357">
        <f t="shared" si="12"/>
        <v>2217</v>
      </c>
      <c r="H41" s="375">
        <f t="shared" si="12"/>
        <v>76</v>
      </c>
      <c r="I41" s="357">
        <f t="shared" si="12"/>
        <v>226</v>
      </c>
      <c r="J41" s="109"/>
      <c r="K41" s="5"/>
      <c r="L41" s="316">
        <f t="shared" si="10"/>
        <v>78.50928272932795</v>
      </c>
      <c r="M41" s="316">
        <f t="shared" si="10"/>
        <v>4.2337466602726588</v>
      </c>
      <c r="N41" s="316">
        <f t="shared" si="10"/>
        <v>15.188052339521821</v>
      </c>
      <c r="O41" s="316">
        <f t="shared" si="10"/>
        <v>0.52065492909501954</v>
      </c>
      <c r="P41" s="316">
        <f t="shared" si="10"/>
        <v>1.548263341782558</v>
      </c>
      <c r="Q41" s="111"/>
      <c r="R41" s="90"/>
      <c r="S41" s="90">
        <f t="shared" si="2"/>
        <v>94.394184168012927</v>
      </c>
      <c r="T41" s="13"/>
      <c r="U41" s="95"/>
      <c r="V41" s="95"/>
      <c r="W41" s="95">
        <f>D15-D16</f>
        <v>1346</v>
      </c>
      <c r="X41" s="95"/>
      <c r="Y41" s="95"/>
      <c r="Z41" s="95"/>
      <c r="AA41" s="95"/>
      <c r="AB41" s="95"/>
    </row>
    <row r="42" spans="1:28" ht="12.75" customHeight="1" x14ac:dyDescent="0.25">
      <c r="B42" s="3"/>
      <c r="C42" s="12" t="s">
        <v>7</v>
      </c>
      <c r="D42" s="176">
        <f t="shared" si="3"/>
        <v>3343</v>
      </c>
      <c r="E42" s="176">
        <f t="shared" si="12"/>
        <v>2620</v>
      </c>
      <c r="F42" s="376">
        <f t="shared" si="12"/>
        <v>160</v>
      </c>
      <c r="G42" s="358">
        <f t="shared" si="12"/>
        <v>510</v>
      </c>
      <c r="H42" s="376">
        <f t="shared" si="12"/>
        <v>16</v>
      </c>
      <c r="I42" s="358">
        <f t="shared" si="12"/>
        <v>37</v>
      </c>
      <c r="J42" s="96"/>
      <c r="K42" s="48"/>
      <c r="L42" s="185">
        <f t="shared" si="10"/>
        <v>78.372719114567758</v>
      </c>
      <c r="M42" s="185">
        <f t="shared" si="10"/>
        <v>4.7861202512713135</v>
      </c>
      <c r="N42" s="185">
        <f t="shared" si="10"/>
        <v>15.25575830092731</v>
      </c>
      <c r="O42" s="185">
        <f t="shared" si="10"/>
        <v>0.4786120251271313</v>
      </c>
      <c r="P42" s="185">
        <f t="shared" si="10"/>
        <v>1.1067903081064911</v>
      </c>
      <c r="Q42" s="112"/>
      <c r="R42" s="92"/>
      <c r="S42" s="92">
        <f t="shared" si="2"/>
        <v>93.787504412283795</v>
      </c>
      <c r="U42" s="95"/>
      <c r="V42" s="95"/>
      <c r="W42" s="95"/>
      <c r="X42" s="95"/>
      <c r="Y42" s="95"/>
      <c r="Z42" s="95"/>
      <c r="AA42" s="95"/>
      <c r="AB42" s="95"/>
    </row>
    <row r="43" spans="1:28" ht="12.75" customHeight="1" x14ac:dyDescent="0.25">
      <c r="B43" s="3"/>
      <c r="C43" s="12" t="s">
        <v>4</v>
      </c>
      <c r="D43" s="176">
        <f t="shared" si="3"/>
        <v>3574</v>
      </c>
      <c r="E43" s="176">
        <f t="shared" si="12"/>
        <v>2825</v>
      </c>
      <c r="F43" s="376">
        <f t="shared" si="12"/>
        <v>177</v>
      </c>
      <c r="G43" s="358">
        <f t="shared" si="12"/>
        <v>505</v>
      </c>
      <c r="H43" s="376">
        <f t="shared" si="12"/>
        <v>17</v>
      </c>
      <c r="I43" s="358">
        <f t="shared" si="12"/>
        <v>50</v>
      </c>
      <c r="J43" s="96"/>
      <c r="K43" s="48"/>
      <c r="L43" s="185">
        <f t="shared" si="10"/>
        <v>79.043088975937323</v>
      </c>
      <c r="M43" s="185">
        <f t="shared" si="10"/>
        <v>4.9524342473419134</v>
      </c>
      <c r="N43" s="185">
        <f t="shared" si="10"/>
        <v>14.12982652490207</v>
      </c>
      <c r="O43" s="185">
        <f t="shared" si="10"/>
        <v>0.4756575265808618</v>
      </c>
      <c r="P43" s="185">
        <f t="shared" si="10"/>
        <v>1.3989927252378287</v>
      </c>
      <c r="Q43" s="112"/>
      <c r="R43" s="92"/>
      <c r="S43" s="92">
        <f t="shared" si="2"/>
        <v>93.678722710980779</v>
      </c>
      <c r="U43" s="95"/>
      <c r="V43" s="95"/>
      <c r="W43" s="153">
        <f>D27/D26-1</f>
        <v>-4.3386707611318243E-2</v>
      </c>
      <c r="X43" s="95"/>
      <c r="Y43" s="95"/>
      <c r="Z43" s="95"/>
      <c r="AA43" s="95"/>
      <c r="AB43" s="95"/>
    </row>
    <row r="44" spans="1:28" ht="12.75" customHeight="1" x14ac:dyDescent="0.25">
      <c r="B44" s="3"/>
      <c r="C44" s="12" t="s">
        <v>5</v>
      </c>
      <c r="D44" s="176">
        <f t="shared" si="3"/>
        <v>3808</v>
      </c>
      <c r="E44" s="176">
        <f t="shared" si="12"/>
        <v>2941</v>
      </c>
      <c r="F44" s="376">
        <f t="shared" si="12"/>
        <v>169</v>
      </c>
      <c r="G44" s="358">
        <f t="shared" si="12"/>
        <v>615</v>
      </c>
      <c r="H44" s="376">
        <f t="shared" si="12"/>
        <v>18</v>
      </c>
      <c r="I44" s="358">
        <f t="shared" si="12"/>
        <v>65</v>
      </c>
      <c r="J44" s="96"/>
      <c r="K44" s="48"/>
      <c r="L44" s="185">
        <f t="shared" si="10"/>
        <v>77.232142857142861</v>
      </c>
      <c r="M44" s="185">
        <f t="shared" si="10"/>
        <v>4.4380252100840334</v>
      </c>
      <c r="N44" s="185">
        <f t="shared" si="10"/>
        <v>16.150210084033613</v>
      </c>
      <c r="O44" s="185">
        <f t="shared" si="10"/>
        <v>0.47268907563025209</v>
      </c>
      <c r="P44" s="185">
        <f t="shared" si="10"/>
        <v>1.7069327731092436</v>
      </c>
      <c r="Q44" s="112"/>
      <c r="R44" s="92"/>
      <c r="S44" s="92">
        <f t="shared" si="2"/>
        <v>94.14343877231444</v>
      </c>
      <c r="U44" s="95"/>
      <c r="V44" s="95"/>
      <c r="W44" s="95"/>
      <c r="X44" s="95"/>
      <c r="Y44" s="95"/>
      <c r="Z44" s="95"/>
      <c r="AA44" s="95"/>
      <c r="AB44" s="95"/>
    </row>
    <row r="45" spans="1:28" ht="12.75" customHeight="1" x14ac:dyDescent="0.25">
      <c r="B45" s="3"/>
      <c r="C45" s="12" t="s">
        <v>6</v>
      </c>
      <c r="D45" s="176">
        <f t="shared" si="3"/>
        <v>3872</v>
      </c>
      <c r="E45" s="176">
        <f t="shared" si="12"/>
        <v>3074</v>
      </c>
      <c r="F45" s="376">
        <f t="shared" si="12"/>
        <v>112</v>
      </c>
      <c r="G45" s="358">
        <f t="shared" si="12"/>
        <v>587</v>
      </c>
      <c r="H45" s="376">
        <f t="shared" si="12"/>
        <v>25</v>
      </c>
      <c r="I45" s="358">
        <f t="shared" si="12"/>
        <v>74</v>
      </c>
      <c r="J45" s="96"/>
      <c r="K45" s="48"/>
      <c r="L45" s="185">
        <f t="shared" si="10"/>
        <v>79.390495867768593</v>
      </c>
      <c r="M45" s="185">
        <f t="shared" si="10"/>
        <v>2.8925619834710745</v>
      </c>
      <c r="N45" s="185">
        <f t="shared" si="10"/>
        <v>15.160123966942148</v>
      </c>
      <c r="O45" s="185">
        <f t="shared" si="10"/>
        <v>0.64566115702479343</v>
      </c>
      <c r="P45" s="185">
        <f t="shared" si="10"/>
        <v>1.9111570247933882</v>
      </c>
      <c r="Q45" s="112"/>
      <c r="R45" s="92"/>
      <c r="S45" s="92">
        <f t="shared" si="2"/>
        <v>95.829528158295275</v>
      </c>
      <c r="U45" s="95"/>
      <c r="V45" s="95"/>
      <c r="W45" s="152">
        <f>D38/D37-1</f>
        <v>-4.5522919800490835E-2</v>
      </c>
      <c r="X45" s="95"/>
      <c r="Y45" s="95"/>
      <c r="Z45" s="95"/>
      <c r="AA45" s="95"/>
      <c r="AB45" s="95"/>
    </row>
    <row r="46" spans="1:28" ht="12.75" customHeight="1" x14ac:dyDescent="0.25">
      <c r="B46" s="3"/>
      <c r="C46" s="12"/>
      <c r="D46" s="176"/>
      <c r="E46" s="176"/>
      <c r="F46" s="376"/>
      <c r="G46" s="358"/>
      <c r="H46" s="376"/>
      <c r="I46" s="358"/>
      <c r="J46" s="96"/>
      <c r="K46" s="48"/>
      <c r="L46" s="185"/>
      <c r="M46" s="185"/>
      <c r="N46" s="185"/>
      <c r="O46" s="185"/>
      <c r="P46" s="185"/>
      <c r="Q46" s="112"/>
      <c r="R46" s="92"/>
      <c r="S46" s="92"/>
      <c r="U46" s="95"/>
      <c r="V46" s="95"/>
      <c r="W46" s="95"/>
      <c r="X46" s="95"/>
      <c r="Y46" s="95"/>
      <c r="Z46" s="95"/>
      <c r="AA46" s="95"/>
      <c r="AB46" s="95"/>
    </row>
    <row r="47" spans="1:28" ht="12.75" customHeight="1" x14ac:dyDescent="0.25">
      <c r="B47" s="3"/>
      <c r="C47" s="2">
        <v>2015</v>
      </c>
      <c r="D47" s="175">
        <f t="shared" si="3"/>
        <v>9214</v>
      </c>
      <c r="E47" s="175">
        <f t="shared" ref="E47:I49" si="13">E102+E157+E212</f>
        <v>7283</v>
      </c>
      <c r="F47" s="375">
        <f t="shared" si="13"/>
        <v>233</v>
      </c>
      <c r="G47" s="357">
        <f t="shared" si="13"/>
        <v>1463</v>
      </c>
      <c r="H47" s="375">
        <f t="shared" si="13"/>
        <v>48</v>
      </c>
      <c r="I47" s="357">
        <f t="shared" si="13"/>
        <v>187</v>
      </c>
      <c r="J47" s="109"/>
      <c r="K47" s="5"/>
      <c r="L47" s="316">
        <f t="shared" si="10"/>
        <v>79.042761015845457</v>
      </c>
      <c r="M47" s="316">
        <f t="shared" si="10"/>
        <v>2.5287605817234642</v>
      </c>
      <c r="N47" s="316">
        <f t="shared" si="10"/>
        <v>15.878011721293683</v>
      </c>
      <c r="O47" s="316">
        <f t="shared" si="10"/>
        <v>0.52094638593444764</v>
      </c>
      <c r="P47" s="316">
        <f t="shared" si="10"/>
        <v>2.0295202952029521</v>
      </c>
      <c r="Q47" s="111"/>
      <c r="R47" s="90"/>
      <c r="S47" s="90">
        <f t="shared" si="2"/>
        <v>96.374661334021411</v>
      </c>
      <c r="U47" s="95"/>
      <c r="V47" s="95"/>
      <c r="W47" s="95"/>
      <c r="X47" s="95"/>
      <c r="Y47" s="95"/>
      <c r="Z47" s="95"/>
      <c r="AA47" s="95"/>
      <c r="AB47" s="95"/>
    </row>
    <row r="48" spans="1:28" ht="12.75" customHeight="1" x14ac:dyDescent="0.25">
      <c r="B48" s="3"/>
      <c r="C48" s="12" t="s">
        <v>7</v>
      </c>
      <c r="D48" s="176">
        <f t="shared" si="3"/>
        <v>4498</v>
      </c>
      <c r="E48" s="176">
        <f t="shared" si="13"/>
        <v>3516</v>
      </c>
      <c r="F48" s="376">
        <f t="shared" si="13"/>
        <v>134</v>
      </c>
      <c r="G48" s="358">
        <f t="shared" si="13"/>
        <v>726</v>
      </c>
      <c r="H48" s="376">
        <f t="shared" si="13"/>
        <v>24</v>
      </c>
      <c r="I48" s="358">
        <f t="shared" si="13"/>
        <v>98</v>
      </c>
      <c r="J48" s="96"/>
      <c r="K48" s="48"/>
      <c r="L48" s="185">
        <f t="shared" si="10"/>
        <v>78.168074699866608</v>
      </c>
      <c r="M48" s="185">
        <f t="shared" si="10"/>
        <v>2.9791018230324586</v>
      </c>
      <c r="N48" s="185">
        <f t="shared" si="10"/>
        <v>16.140506891951979</v>
      </c>
      <c r="O48" s="185">
        <f t="shared" si="10"/>
        <v>0.53357047576700756</v>
      </c>
      <c r="P48" s="185">
        <f t="shared" si="10"/>
        <v>2.1787461093819473</v>
      </c>
      <c r="Q48" s="112"/>
      <c r="R48" s="92"/>
      <c r="S48" s="92">
        <f t="shared" si="2"/>
        <v>95.811240721102862</v>
      </c>
      <c r="U48" s="95"/>
      <c r="V48" s="95"/>
      <c r="W48" s="95"/>
      <c r="X48" s="95"/>
      <c r="Y48" s="95"/>
      <c r="Z48" s="95"/>
      <c r="AA48" s="95"/>
      <c r="AB48" s="95"/>
    </row>
    <row r="49" spans="1:28" ht="12.75" customHeight="1" x14ac:dyDescent="0.25">
      <c r="B49" s="3"/>
      <c r="C49" s="12" t="s">
        <v>4</v>
      </c>
      <c r="D49" s="176">
        <f t="shared" si="3"/>
        <v>4716</v>
      </c>
      <c r="E49" s="176">
        <f t="shared" si="13"/>
        <v>3767</v>
      </c>
      <c r="F49" s="376">
        <f t="shared" si="13"/>
        <v>99</v>
      </c>
      <c r="G49" s="358">
        <f t="shared" si="13"/>
        <v>737</v>
      </c>
      <c r="H49" s="376">
        <f t="shared" si="13"/>
        <v>24</v>
      </c>
      <c r="I49" s="358">
        <f t="shared" si="13"/>
        <v>89</v>
      </c>
      <c r="J49" s="96"/>
      <c r="K49" s="48"/>
      <c r="L49" s="185">
        <f t="shared" si="10"/>
        <v>79.877014418999153</v>
      </c>
      <c r="M49" s="185">
        <f t="shared" si="10"/>
        <v>2.0992366412213741</v>
      </c>
      <c r="N49" s="185">
        <f t="shared" si="10"/>
        <v>15.627650551314673</v>
      </c>
      <c r="O49" s="185">
        <f t="shared" si="10"/>
        <v>0.5089058524173028</v>
      </c>
      <c r="P49" s="185">
        <f t="shared" si="10"/>
        <v>1.8871925360474977</v>
      </c>
      <c r="Q49" s="112"/>
      <c r="R49" s="92"/>
      <c r="S49" s="92">
        <f t="shared" si="2"/>
        <v>96.908771048002009</v>
      </c>
      <c r="U49" s="95">
        <f>S49-S48</f>
        <v>1.0975303268991468</v>
      </c>
      <c r="V49" s="95"/>
      <c r="W49" s="95"/>
      <c r="X49" s="95"/>
      <c r="Y49" s="95"/>
      <c r="Z49" s="95"/>
      <c r="AA49" s="95"/>
      <c r="AB49" s="95"/>
    </row>
    <row r="50" spans="1:28" ht="12.75" customHeight="1" x14ac:dyDescent="0.25">
      <c r="B50" s="3"/>
      <c r="C50" s="12"/>
      <c r="D50" s="176"/>
      <c r="E50" s="176"/>
      <c r="F50" s="376"/>
      <c r="G50" s="358"/>
      <c r="H50" s="376"/>
      <c r="I50" s="358"/>
      <c r="J50" s="96"/>
      <c r="K50" s="48"/>
      <c r="L50" s="185"/>
      <c r="M50" s="185"/>
      <c r="N50" s="185"/>
      <c r="O50" s="185"/>
      <c r="P50" s="185"/>
      <c r="Q50" s="112"/>
      <c r="R50" s="92"/>
      <c r="S50" s="92"/>
      <c r="T50" s="14"/>
      <c r="U50" s="95"/>
      <c r="V50" s="95"/>
      <c r="W50" s="95"/>
      <c r="X50" s="95"/>
      <c r="Y50" s="95"/>
      <c r="Z50" s="95"/>
      <c r="AA50" s="95"/>
      <c r="AB50" s="95"/>
    </row>
    <row r="51" spans="1:28" ht="12.75" customHeight="1" x14ac:dyDescent="0.25">
      <c r="B51" s="4" t="s">
        <v>29</v>
      </c>
      <c r="C51" s="2">
        <v>2013</v>
      </c>
      <c r="D51" s="175">
        <f t="shared" si="3"/>
        <v>36</v>
      </c>
      <c r="E51" s="175">
        <f t="shared" ref="E51:I56" si="14">E106+E161+E216</f>
        <v>31</v>
      </c>
      <c r="F51" s="375">
        <f t="shared" si="14"/>
        <v>0</v>
      </c>
      <c r="G51" s="357">
        <f t="shared" si="14"/>
        <v>5</v>
      </c>
      <c r="H51" s="375">
        <f t="shared" si="14"/>
        <v>0</v>
      </c>
      <c r="I51" s="357">
        <f t="shared" si="14"/>
        <v>0</v>
      </c>
      <c r="J51" s="35"/>
      <c r="K51" s="36"/>
      <c r="L51" s="316">
        <f t="shared" si="10"/>
        <v>86.111111111111114</v>
      </c>
      <c r="M51" s="316">
        <f t="shared" si="10"/>
        <v>0</v>
      </c>
      <c r="N51" s="316">
        <f t="shared" si="10"/>
        <v>13.888888888888889</v>
      </c>
      <c r="O51" s="316">
        <f t="shared" si="10"/>
        <v>0</v>
      </c>
      <c r="P51" s="316">
        <f t="shared" si="10"/>
        <v>0</v>
      </c>
      <c r="Q51" s="133"/>
      <c r="R51" s="134"/>
      <c r="S51" s="104">
        <f t="shared" si="2"/>
        <v>100</v>
      </c>
      <c r="T51" s="14"/>
      <c r="U51" s="95"/>
      <c r="V51" s="95"/>
      <c r="W51" s="95"/>
      <c r="X51" s="95"/>
      <c r="Y51" s="95"/>
      <c r="Z51" s="95"/>
      <c r="AA51" s="95"/>
      <c r="AB51" s="95"/>
    </row>
    <row r="52" spans="1:28" ht="12.75" customHeight="1" x14ac:dyDescent="0.25">
      <c r="B52" s="3"/>
      <c r="C52" s="2">
        <v>2014</v>
      </c>
      <c r="D52" s="175">
        <f t="shared" si="3"/>
        <v>29</v>
      </c>
      <c r="E52" s="175">
        <f t="shared" si="14"/>
        <v>23</v>
      </c>
      <c r="F52" s="375">
        <f t="shared" si="14"/>
        <v>1</v>
      </c>
      <c r="G52" s="357">
        <f t="shared" si="14"/>
        <v>5</v>
      </c>
      <c r="H52" s="375">
        <f t="shared" si="14"/>
        <v>0</v>
      </c>
      <c r="I52" s="357">
        <f t="shared" si="14"/>
        <v>0</v>
      </c>
      <c r="J52" s="109"/>
      <c r="K52" s="5"/>
      <c r="L52" s="316">
        <f t="shared" si="10"/>
        <v>79.310344827586206</v>
      </c>
      <c r="M52" s="316">
        <f t="shared" si="10"/>
        <v>3.4482758620689653</v>
      </c>
      <c r="N52" s="316">
        <f t="shared" si="10"/>
        <v>17.241379310344829</v>
      </c>
      <c r="O52" s="316">
        <f t="shared" si="10"/>
        <v>0</v>
      </c>
      <c r="P52" s="316">
        <f t="shared" si="10"/>
        <v>0</v>
      </c>
      <c r="Q52" s="111"/>
      <c r="R52" s="90"/>
      <c r="S52" s="104">
        <f t="shared" si="2"/>
        <v>95.833333333333329</v>
      </c>
      <c r="T52" s="13"/>
      <c r="U52" s="95"/>
      <c r="V52" s="95"/>
      <c r="W52" s="95"/>
      <c r="X52" s="95"/>
      <c r="Y52" s="95"/>
      <c r="Z52" s="95"/>
      <c r="AA52" s="95"/>
      <c r="AB52" s="95"/>
    </row>
    <row r="53" spans="1:28" ht="12.75" customHeight="1" x14ac:dyDescent="0.25">
      <c r="B53" s="3"/>
      <c r="C53" s="12" t="s">
        <v>7</v>
      </c>
      <c r="D53" s="176">
        <f t="shared" si="3"/>
        <v>7</v>
      </c>
      <c r="E53" s="176">
        <f t="shared" si="14"/>
        <v>6</v>
      </c>
      <c r="F53" s="376">
        <f t="shared" si="14"/>
        <v>1</v>
      </c>
      <c r="G53" s="358">
        <f t="shared" si="14"/>
        <v>0</v>
      </c>
      <c r="H53" s="376">
        <f t="shared" si="14"/>
        <v>0</v>
      </c>
      <c r="I53" s="358">
        <f t="shared" si="14"/>
        <v>0</v>
      </c>
      <c r="J53" s="96"/>
      <c r="K53" s="48"/>
      <c r="L53" s="185">
        <f t="shared" si="10"/>
        <v>85.714285714285708</v>
      </c>
      <c r="M53" s="185">
        <f t="shared" si="10"/>
        <v>14.285714285714285</v>
      </c>
      <c r="N53" s="185">
        <f t="shared" si="10"/>
        <v>0</v>
      </c>
      <c r="O53" s="185">
        <f t="shared" si="10"/>
        <v>0</v>
      </c>
      <c r="P53" s="185">
        <f t="shared" si="10"/>
        <v>0</v>
      </c>
      <c r="Q53" s="112"/>
      <c r="R53" s="92"/>
      <c r="S53" s="93">
        <f t="shared" si="2"/>
        <v>85.714285714285708</v>
      </c>
      <c r="U53" s="95"/>
      <c r="V53" s="95"/>
      <c r="W53" s="95"/>
      <c r="X53" s="95"/>
      <c r="Y53" s="95"/>
      <c r="Z53" s="95"/>
      <c r="AA53" s="95"/>
      <c r="AB53" s="95"/>
    </row>
    <row r="54" spans="1:28" ht="12.75" customHeight="1" x14ac:dyDescent="0.25">
      <c r="B54" s="3"/>
      <c r="C54" s="12" t="s">
        <v>4</v>
      </c>
      <c r="D54" s="176">
        <f t="shared" si="3"/>
        <v>4</v>
      </c>
      <c r="E54" s="176">
        <f t="shared" si="14"/>
        <v>4</v>
      </c>
      <c r="F54" s="376">
        <f t="shared" si="14"/>
        <v>0</v>
      </c>
      <c r="G54" s="358">
        <f t="shared" si="14"/>
        <v>0</v>
      </c>
      <c r="H54" s="376">
        <f t="shared" si="14"/>
        <v>0</v>
      </c>
      <c r="I54" s="358">
        <f t="shared" si="14"/>
        <v>0</v>
      </c>
      <c r="J54" s="96"/>
      <c r="K54" s="48"/>
      <c r="L54" s="185">
        <f t="shared" si="10"/>
        <v>100</v>
      </c>
      <c r="M54" s="185">
        <f t="shared" si="10"/>
        <v>0</v>
      </c>
      <c r="N54" s="185">
        <f t="shared" si="10"/>
        <v>0</v>
      </c>
      <c r="O54" s="185">
        <f t="shared" si="10"/>
        <v>0</v>
      </c>
      <c r="P54" s="185">
        <f t="shared" si="10"/>
        <v>0</v>
      </c>
      <c r="Q54" s="112"/>
      <c r="R54" s="92"/>
      <c r="S54" s="93">
        <f t="shared" si="2"/>
        <v>100</v>
      </c>
      <c r="U54" s="95"/>
      <c r="V54" s="95"/>
      <c r="W54" s="95"/>
      <c r="X54" s="95"/>
      <c r="Y54" s="95"/>
      <c r="Z54" s="95"/>
      <c r="AA54" s="95"/>
      <c r="AB54" s="95"/>
    </row>
    <row r="55" spans="1:28" ht="12.75" customHeight="1" x14ac:dyDescent="0.25">
      <c r="B55" s="3"/>
      <c r="C55" s="12" t="s">
        <v>5</v>
      </c>
      <c r="D55" s="176">
        <f t="shared" si="3"/>
        <v>9</v>
      </c>
      <c r="E55" s="176">
        <f t="shared" si="14"/>
        <v>7</v>
      </c>
      <c r="F55" s="376">
        <f t="shared" si="14"/>
        <v>0</v>
      </c>
      <c r="G55" s="358">
        <f t="shared" si="14"/>
        <v>2</v>
      </c>
      <c r="H55" s="376">
        <f t="shared" si="14"/>
        <v>0</v>
      </c>
      <c r="I55" s="358">
        <f t="shared" si="14"/>
        <v>0</v>
      </c>
      <c r="J55" s="96"/>
      <c r="K55" s="48"/>
      <c r="L55" s="185">
        <f t="shared" si="10"/>
        <v>77.777777777777786</v>
      </c>
      <c r="M55" s="185">
        <f t="shared" si="10"/>
        <v>0</v>
      </c>
      <c r="N55" s="185">
        <f t="shared" si="10"/>
        <v>22.222222222222221</v>
      </c>
      <c r="O55" s="185">
        <f t="shared" si="10"/>
        <v>0</v>
      </c>
      <c r="P55" s="185">
        <f t="shared" si="10"/>
        <v>0</v>
      </c>
      <c r="Q55" s="112"/>
      <c r="R55" s="92"/>
      <c r="S55" s="93">
        <f t="shared" si="2"/>
        <v>100</v>
      </c>
      <c r="U55" s="95"/>
      <c r="V55" s="95"/>
      <c r="W55" s="95"/>
      <c r="X55" s="95"/>
      <c r="Y55" s="95"/>
      <c r="Z55" s="95"/>
      <c r="AA55" s="95"/>
      <c r="AB55" s="95"/>
    </row>
    <row r="56" spans="1:28" ht="12.75" customHeight="1" x14ac:dyDescent="0.25">
      <c r="B56" s="3"/>
      <c r="C56" s="12" t="s">
        <v>6</v>
      </c>
      <c r="D56" s="176">
        <f t="shared" si="3"/>
        <v>9</v>
      </c>
      <c r="E56" s="176">
        <f t="shared" si="14"/>
        <v>6</v>
      </c>
      <c r="F56" s="376">
        <f t="shared" si="14"/>
        <v>0</v>
      </c>
      <c r="G56" s="358">
        <f t="shared" si="14"/>
        <v>3</v>
      </c>
      <c r="H56" s="376">
        <f t="shared" si="14"/>
        <v>0</v>
      </c>
      <c r="I56" s="358">
        <f t="shared" si="14"/>
        <v>0</v>
      </c>
      <c r="J56" s="96"/>
      <c r="K56" s="48"/>
      <c r="L56" s="185">
        <f t="shared" si="10"/>
        <v>66.666666666666657</v>
      </c>
      <c r="M56" s="185">
        <f t="shared" si="10"/>
        <v>0</v>
      </c>
      <c r="N56" s="185">
        <f t="shared" si="10"/>
        <v>33.333333333333329</v>
      </c>
      <c r="O56" s="185">
        <f t="shared" si="10"/>
        <v>0</v>
      </c>
      <c r="P56" s="185">
        <f t="shared" si="10"/>
        <v>0</v>
      </c>
      <c r="Q56" s="112"/>
      <c r="R56" s="92"/>
      <c r="S56" s="93">
        <f t="shared" si="2"/>
        <v>100</v>
      </c>
      <c r="U56" s="95"/>
      <c r="V56" s="95"/>
      <c r="W56" s="95"/>
      <c r="X56" s="95"/>
      <c r="Y56" s="95"/>
      <c r="Z56" s="95"/>
      <c r="AA56" s="95"/>
      <c r="AB56" s="95"/>
    </row>
    <row r="57" spans="1:28" ht="12.75" customHeight="1" x14ac:dyDescent="0.25">
      <c r="B57" s="4"/>
      <c r="C57" s="12"/>
      <c r="D57" s="176"/>
      <c r="E57" s="176"/>
      <c r="F57" s="376"/>
      <c r="G57" s="358"/>
      <c r="H57" s="376"/>
      <c r="I57" s="358"/>
      <c r="J57" s="96"/>
      <c r="K57" s="48"/>
      <c r="L57" s="185"/>
      <c r="M57" s="185"/>
      <c r="N57" s="185"/>
      <c r="O57" s="185"/>
      <c r="P57" s="185"/>
      <c r="Q57" s="112"/>
      <c r="R57" s="92"/>
      <c r="S57" s="104"/>
      <c r="U57" s="95"/>
      <c r="V57" s="95"/>
      <c r="W57" s="95"/>
      <c r="X57" s="95"/>
      <c r="Y57" s="95"/>
      <c r="Z57" s="95"/>
      <c r="AA57" s="95"/>
      <c r="AB57" s="95"/>
    </row>
    <row r="58" spans="1:28" ht="12.75" customHeight="1" x14ac:dyDescent="0.25">
      <c r="A58" s="3"/>
      <c r="B58" s="3"/>
      <c r="C58" s="2">
        <v>2015</v>
      </c>
      <c r="D58" s="175">
        <f t="shared" si="3"/>
        <v>40</v>
      </c>
      <c r="E58" s="175">
        <f t="shared" ref="E58:I60" si="15">E113+E168+E223</f>
        <v>28</v>
      </c>
      <c r="F58" s="375">
        <f t="shared" si="15"/>
        <v>4</v>
      </c>
      <c r="G58" s="357">
        <f t="shared" si="15"/>
        <v>8</v>
      </c>
      <c r="H58" s="375">
        <f t="shared" si="15"/>
        <v>0</v>
      </c>
      <c r="I58" s="357">
        <f t="shared" si="15"/>
        <v>0</v>
      </c>
      <c r="J58" s="35"/>
      <c r="K58" s="36"/>
      <c r="L58" s="316">
        <f t="shared" si="10"/>
        <v>70</v>
      </c>
      <c r="M58" s="316">
        <f t="shared" si="10"/>
        <v>10</v>
      </c>
      <c r="N58" s="316">
        <f t="shared" si="10"/>
        <v>20</v>
      </c>
      <c r="O58" s="316">
        <f t="shared" si="10"/>
        <v>0</v>
      </c>
      <c r="P58" s="316">
        <f t="shared" si="10"/>
        <v>0</v>
      </c>
      <c r="Q58" s="111"/>
      <c r="R58" s="90"/>
      <c r="S58" s="104">
        <f t="shared" si="2"/>
        <v>87.5</v>
      </c>
      <c r="U58" s="95"/>
      <c r="V58" s="95"/>
      <c r="W58" s="95"/>
      <c r="X58" s="95"/>
      <c r="Y58" s="95"/>
      <c r="Z58" s="95"/>
      <c r="AA58" s="95"/>
      <c r="AB58" s="95"/>
    </row>
    <row r="59" spans="1:28" ht="12.75" customHeight="1" x14ac:dyDescent="0.25">
      <c r="A59" s="3"/>
      <c r="B59" s="3"/>
      <c r="C59" s="12" t="s">
        <v>7</v>
      </c>
      <c r="D59" s="176">
        <f t="shared" si="3"/>
        <v>20</v>
      </c>
      <c r="E59" s="176">
        <f t="shared" si="15"/>
        <v>15</v>
      </c>
      <c r="F59" s="376">
        <f t="shared" si="15"/>
        <v>3</v>
      </c>
      <c r="G59" s="358">
        <f t="shared" si="15"/>
        <v>2</v>
      </c>
      <c r="H59" s="376">
        <f t="shared" si="15"/>
        <v>0</v>
      </c>
      <c r="I59" s="358">
        <f t="shared" si="15"/>
        <v>0</v>
      </c>
      <c r="J59" s="33"/>
      <c r="K59" s="34"/>
      <c r="L59" s="185">
        <f t="shared" si="10"/>
        <v>75</v>
      </c>
      <c r="M59" s="185">
        <f t="shared" si="10"/>
        <v>15</v>
      </c>
      <c r="N59" s="185">
        <f t="shared" si="10"/>
        <v>10</v>
      </c>
      <c r="O59" s="185">
        <f t="shared" si="10"/>
        <v>0</v>
      </c>
      <c r="P59" s="185">
        <f t="shared" si="10"/>
        <v>0</v>
      </c>
      <c r="Q59" s="92"/>
      <c r="R59" s="150"/>
      <c r="S59" s="93">
        <f t="shared" si="2"/>
        <v>83.333333333333329</v>
      </c>
      <c r="U59" s="95"/>
      <c r="V59" s="95"/>
      <c r="W59" s="95"/>
      <c r="X59" s="95"/>
      <c r="Y59" s="95"/>
      <c r="Z59" s="95"/>
      <c r="AA59" s="95"/>
      <c r="AB59" s="95"/>
    </row>
    <row r="60" spans="1:28" ht="12.75" customHeight="1" x14ac:dyDescent="0.25">
      <c r="A60" s="16"/>
      <c r="B60" s="16"/>
      <c r="C60" s="17" t="s">
        <v>4</v>
      </c>
      <c r="D60" s="180">
        <f t="shared" si="3"/>
        <v>20</v>
      </c>
      <c r="E60" s="180">
        <f t="shared" si="15"/>
        <v>13</v>
      </c>
      <c r="F60" s="377">
        <f t="shared" si="15"/>
        <v>1</v>
      </c>
      <c r="G60" s="359">
        <f t="shared" si="15"/>
        <v>6</v>
      </c>
      <c r="H60" s="377">
        <f t="shared" si="15"/>
        <v>0</v>
      </c>
      <c r="I60" s="359">
        <f t="shared" si="15"/>
        <v>0</v>
      </c>
      <c r="J60" s="16"/>
      <c r="K60" s="30"/>
      <c r="L60" s="186">
        <f t="shared" si="10"/>
        <v>65</v>
      </c>
      <c r="M60" s="186">
        <f t="shared" si="10"/>
        <v>5</v>
      </c>
      <c r="N60" s="186">
        <f t="shared" si="10"/>
        <v>30</v>
      </c>
      <c r="O60" s="186">
        <f t="shared" si="10"/>
        <v>0</v>
      </c>
      <c r="P60" s="186">
        <f t="shared" si="10"/>
        <v>0</v>
      </c>
      <c r="Q60" s="16"/>
      <c r="R60" s="30"/>
      <c r="S60" s="313">
        <f t="shared" si="2"/>
        <v>92.857142857142861</v>
      </c>
      <c r="U60" s="95"/>
      <c r="V60" s="95"/>
      <c r="W60" s="95"/>
      <c r="X60" s="95"/>
      <c r="Y60" s="95"/>
      <c r="Z60" s="95"/>
      <c r="AA60" s="95"/>
      <c r="AB60" s="95"/>
    </row>
    <row r="61" spans="1:28" ht="12.75" customHeight="1" x14ac:dyDescent="0.25">
      <c r="B61" s="3"/>
      <c r="C61" s="19"/>
      <c r="D61" s="176"/>
      <c r="E61" s="176"/>
      <c r="F61" s="376"/>
      <c r="G61" s="358"/>
      <c r="H61" s="376"/>
      <c r="I61" s="358"/>
      <c r="J61" s="33"/>
      <c r="K61" s="34"/>
      <c r="L61" s="185"/>
      <c r="M61" s="185"/>
      <c r="N61" s="185"/>
      <c r="O61" s="185"/>
      <c r="P61" s="185"/>
      <c r="Q61" s="92"/>
      <c r="R61" s="150"/>
      <c r="S61" s="92"/>
      <c r="U61" s="95"/>
      <c r="V61" s="95"/>
      <c r="W61" s="95"/>
      <c r="X61" s="95"/>
      <c r="Y61" s="95"/>
      <c r="Z61" s="95"/>
      <c r="AA61" s="95"/>
      <c r="AB61" s="95"/>
    </row>
    <row r="62" spans="1:28" ht="12.75" customHeight="1" x14ac:dyDescent="0.25">
      <c r="A62" s="4" t="s">
        <v>44</v>
      </c>
      <c r="B62" s="4" t="s">
        <v>35</v>
      </c>
      <c r="C62" s="2">
        <v>2013</v>
      </c>
      <c r="D62" s="175">
        <f t="shared" si="3"/>
        <v>146156</v>
      </c>
      <c r="E62" s="175">
        <f t="shared" ref="E62:I67" si="16">E73+E84+E95+E106</f>
        <v>116410</v>
      </c>
      <c r="F62" s="375">
        <f t="shared" si="16"/>
        <v>9985</v>
      </c>
      <c r="G62" s="357">
        <f t="shared" si="16"/>
        <v>17384</v>
      </c>
      <c r="H62" s="375">
        <f t="shared" si="16"/>
        <v>1466</v>
      </c>
      <c r="I62" s="357">
        <f t="shared" si="16"/>
        <v>911</v>
      </c>
      <c r="J62" s="35"/>
      <c r="K62" s="36"/>
      <c r="L62" s="316">
        <f t="shared" si="10"/>
        <v>79.647773611757302</v>
      </c>
      <c r="M62" s="316">
        <f t="shared" si="10"/>
        <v>6.8317414269684447</v>
      </c>
      <c r="N62" s="316">
        <f t="shared" si="10"/>
        <v>11.89414050740305</v>
      </c>
      <c r="O62" s="316">
        <f t="shared" si="10"/>
        <v>1.0030378499685269</v>
      </c>
      <c r="P62" s="316">
        <f t="shared" si="10"/>
        <v>0.62330660390267933</v>
      </c>
      <c r="Q62" s="133"/>
      <c r="R62" s="134"/>
      <c r="S62" s="90">
        <f t="shared" si="2"/>
        <v>91.107538905973342</v>
      </c>
      <c r="U62" s="95"/>
      <c r="V62" s="95"/>
      <c r="W62" s="95"/>
      <c r="X62" s="95"/>
      <c r="Y62" s="95"/>
      <c r="Z62" s="95"/>
      <c r="AA62" s="95"/>
      <c r="AB62" s="95"/>
    </row>
    <row r="63" spans="1:28" ht="12.75" customHeight="1" x14ac:dyDescent="0.25">
      <c r="A63" s="4"/>
      <c r="B63" s="3"/>
      <c r="C63" s="2">
        <v>2014</v>
      </c>
      <c r="D63" s="175">
        <f t="shared" si="3"/>
        <v>144324</v>
      </c>
      <c r="E63" s="175">
        <f t="shared" si="16"/>
        <v>116904</v>
      </c>
      <c r="F63" s="375">
        <f t="shared" si="16"/>
        <v>5030</v>
      </c>
      <c r="G63" s="357">
        <f t="shared" si="16"/>
        <v>20100</v>
      </c>
      <c r="H63" s="375">
        <f t="shared" si="16"/>
        <v>795</v>
      </c>
      <c r="I63" s="357">
        <f t="shared" si="16"/>
        <v>1495</v>
      </c>
      <c r="J63" s="35"/>
      <c r="K63" s="36"/>
      <c r="L63" s="316">
        <f t="shared" si="10"/>
        <v>81.0010809013054</v>
      </c>
      <c r="M63" s="316">
        <f t="shared" si="10"/>
        <v>3.485213824450542</v>
      </c>
      <c r="N63" s="316">
        <f t="shared" si="10"/>
        <v>13.926997588758628</v>
      </c>
      <c r="O63" s="316">
        <f t="shared" si="10"/>
        <v>0.55084393448075164</v>
      </c>
      <c r="P63" s="316">
        <f t="shared" si="10"/>
        <v>1.0358637510046838</v>
      </c>
      <c r="Q63" s="101"/>
      <c r="R63" s="89"/>
      <c r="S63" s="90">
        <f t="shared" si="2"/>
        <v>95.31089000515199</v>
      </c>
      <c r="U63" s="95"/>
      <c r="V63" s="95"/>
      <c r="W63" s="95"/>
      <c r="X63" s="95"/>
      <c r="Y63" s="95"/>
      <c r="Z63" s="95"/>
      <c r="AA63" s="95"/>
      <c r="AB63" s="95"/>
    </row>
    <row r="64" spans="1:28" ht="12.75" customHeight="1" x14ac:dyDescent="0.25">
      <c r="A64" s="4"/>
      <c r="B64" s="3"/>
      <c r="C64" s="12" t="s">
        <v>7</v>
      </c>
      <c r="D64" s="176">
        <f t="shared" si="3"/>
        <v>40542</v>
      </c>
      <c r="E64" s="176">
        <f t="shared" si="16"/>
        <v>32911</v>
      </c>
      <c r="F64" s="376">
        <f t="shared" si="16"/>
        <v>1484</v>
      </c>
      <c r="G64" s="358">
        <f t="shared" si="16"/>
        <v>5548</v>
      </c>
      <c r="H64" s="376">
        <f t="shared" si="16"/>
        <v>236</v>
      </c>
      <c r="I64" s="358">
        <f t="shared" si="16"/>
        <v>363</v>
      </c>
      <c r="J64" s="33"/>
      <c r="K64" s="34"/>
      <c r="L64" s="185">
        <f t="shared" si="10"/>
        <v>81.177544275072762</v>
      </c>
      <c r="M64" s="185">
        <f t="shared" si="10"/>
        <v>3.6604015588772141</v>
      </c>
      <c r="N64" s="185">
        <f t="shared" si="10"/>
        <v>13.684574022001875</v>
      </c>
      <c r="O64" s="185">
        <f t="shared" si="10"/>
        <v>0.582112377287751</v>
      </c>
      <c r="P64" s="185">
        <f t="shared" si="10"/>
        <v>0.89536776676039675</v>
      </c>
      <c r="Q64" s="102"/>
      <c r="R64" s="91"/>
      <c r="S64" s="92">
        <f t="shared" si="2"/>
        <v>95.084871692290108</v>
      </c>
      <c r="U64" s="95"/>
      <c r="V64" s="95"/>
      <c r="W64" s="95"/>
      <c r="X64" s="95"/>
      <c r="Y64" s="95"/>
      <c r="Z64" s="95"/>
      <c r="AA64" s="95"/>
      <c r="AB64" s="95"/>
    </row>
    <row r="65" spans="1:28" ht="12.75" customHeight="1" x14ac:dyDescent="0.25">
      <c r="A65" s="4"/>
      <c r="B65" s="3"/>
      <c r="C65" s="12" t="s">
        <v>4</v>
      </c>
      <c r="D65" s="176">
        <f t="shared" si="3"/>
        <v>35680</v>
      </c>
      <c r="E65" s="176">
        <f t="shared" si="16"/>
        <v>28973</v>
      </c>
      <c r="F65" s="376">
        <f t="shared" si="16"/>
        <v>1404</v>
      </c>
      <c r="G65" s="358">
        <f t="shared" si="16"/>
        <v>4779</v>
      </c>
      <c r="H65" s="376">
        <f t="shared" si="16"/>
        <v>200</v>
      </c>
      <c r="I65" s="358">
        <f t="shared" si="16"/>
        <v>324</v>
      </c>
      <c r="J65" s="33"/>
      <c r="K65" s="34"/>
      <c r="L65" s="185">
        <f t="shared" si="10"/>
        <v>81.202354260089677</v>
      </c>
      <c r="M65" s="185">
        <f t="shared" si="10"/>
        <v>3.9349775784753365</v>
      </c>
      <c r="N65" s="185">
        <f t="shared" si="10"/>
        <v>13.394058295964125</v>
      </c>
      <c r="O65" s="185">
        <f t="shared" si="10"/>
        <v>0.5605381165919282</v>
      </c>
      <c r="P65" s="185">
        <f t="shared" si="10"/>
        <v>0.90807174887892372</v>
      </c>
      <c r="Q65" s="102"/>
      <c r="R65" s="91"/>
      <c r="S65" s="92">
        <f t="shared" si="2"/>
        <v>94.809229474774284</v>
      </c>
      <c r="U65" s="95"/>
      <c r="V65" s="95"/>
      <c r="W65" s="95"/>
      <c r="X65" s="95"/>
      <c r="Y65" s="95"/>
      <c r="Z65" s="95"/>
      <c r="AA65" s="95"/>
      <c r="AB65" s="95"/>
    </row>
    <row r="66" spans="1:28" ht="12.75" customHeight="1" x14ac:dyDescent="0.25">
      <c r="A66" s="4"/>
      <c r="B66" s="3"/>
      <c r="C66" s="12" t="s">
        <v>5</v>
      </c>
      <c r="D66" s="176">
        <f t="shared" si="3"/>
        <v>34244</v>
      </c>
      <c r="E66" s="176">
        <f t="shared" si="16"/>
        <v>27541</v>
      </c>
      <c r="F66" s="376">
        <f t="shared" si="16"/>
        <v>1110</v>
      </c>
      <c r="G66" s="358">
        <f t="shared" si="16"/>
        <v>5035</v>
      </c>
      <c r="H66" s="376">
        <f t="shared" si="16"/>
        <v>195</v>
      </c>
      <c r="I66" s="358">
        <f t="shared" si="16"/>
        <v>363</v>
      </c>
      <c r="J66" s="33"/>
      <c r="K66" s="34"/>
      <c r="L66" s="185">
        <f t="shared" si="10"/>
        <v>80.425768017754933</v>
      </c>
      <c r="M66" s="185">
        <f t="shared" si="10"/>
        <v>3.2414437565704937</v>
      </c>
      <c r="N66" s="185">
        <f t="shared" si="10"/>
        <v>14.703305688587781</v>
      </c>
      <c r="O66" s="185">
        <f t="shared" si="10"/>
        <v>0.56944282210022201</v>
      </c>
      <c r="P66" s="185">
        <f t="shared" si="10"/>
        <v>1.060039714986567</v>
      </c>
      <c r="Q66" s="102"/>
      <c r="R66" s="91"/>
      <c r="S66" s="92">
        <f t="shared" si="2"/>
        <v>95.532198979766505</v>
      </c>
      <c r="U66" s="95"/>
      <c r="V66" s="95"/>
      <c r="W66" s="95"/>
      <c r="X66" s="95"/>
      <c r="Y66" s="95"/>
      <c r="Z66" s="95"/>
      <c r="AA66" s="95"/>
      <c r="AB66" s="95"/>
    </row>
    <row r="67" spans="1:28" ht="12.75" customHeight="1" x14ac:dyDescent="0.25">
      <c r="A67" s="4"/>
      <c r="B67" s="366">
        <f>G66+I66</f>
        <v>5398</v>
      </c>
      <c r="C67" s="12" t="s">
        <v>6</v>
      </c>
      <c r="D67" s="176">
        <f t="shared" si="3"/>
        <v>33858</v>
      </c>
      <c r="E67" s="176">
        <f t="shared" si="16"/>
        <v>27479</v>
      </c>
      <c r="F67" s="376">
        <f t="shared" si="16"/>
        <v>1032</v>
      </c>
      <c r="G67" s="358">
        <f t="shared" si="16"/>
        <v>4738</v>
      </c>
      <c r="H67" s="376">
        <f t="shared" si="16"/>
        <v>164</v>
      </c>
      <c r="I67" s="358">
        <f t="shared" si="16"/>
        <v>445</v>
      </c>
      <c r="J67" s="33"/>
      <c r="K67" s="34"/>
      <c r="L67" s="185">
        <f t="shared" si="10"/>
        <v>81.159548703408362</v>
      </c>
      <c r="M67" s="185">
        <f t="shared" si="10"/>
        <v>3.0480241006556796</v>
      </c>
      <c r="N67" s="185">
        <f t="shared" si="10"/>
        <v>13.993738555142063</v>
      </c>
      <c r="O67" s="185">
        <f t="shared" si="10"/>
        <v>0.48437592297241422</v>
      </c>
      <c r="P67" s="185">
        <f t="shared" si="10"/>
        <v>1.3143127178214897</v>
      </c>
      <c r="Q67" s="102"/>
      <c r="R67" s="91"/>
      <c r="S67" s="92">
        <f t="shared" si="2"/>
        <v>95.892857142857139</v>
      </c>
      <c r="U67" s="95"/>
      <c r="V67" s="95"/>
      <c r="W67" s="95"/>
      <c r="X67" s="95"/>
      <c r="Y67" s="95"/>
      <c r="Z67" s="95"/>
      <c r="AA67" s="95"/>
      <c r="AB67" s="95"/>
    </row>
    <row r="68" spans="1:28" ht="12.75" customHeight="1" x14ac:dyDescent="0.25">
      <c r="A68" s="4"/>
      <c r="B68" s="364">
        <f>B67/D70</f>
        <v>0.15052144331046791</v>
      </c>
      <c r="C68" s="12"/>
      <c r="D68" s="176"/>
      <c r="E68" s="176"/>
      <c r="F68" s="376"/>
      <c r="G68" s="358"/>
      <c r="H68" s="376"/>
      <c r="I68" s="358"/>
      <c r="J68" s="33"/>
      <c r="K68" s="34"/>
      <c r="L68" s="185"/>
      <c r="M68" s="185"/>
      <c r="N68" s="185"/>
      <c r="O68" s="185"/>
      <c r="P68" s="185"/>
      <c r="Q68" s="102"/>
      <c r="R68" s="91"/>
      <c r="S68" s="92"/>
      <c r="U68" s="95"/>
      <c r="V68" s="95"/>
      <c r="W68" s="95"/>
      <c r="X68" s="95"/>
      <c r="Y68" s="95"/>
      <c r="Z68" s="95"/>
      <c r="AA68" s="95"/>
      <c r="AB68" s="95"/>
    </row>
    <row r="69" spans="1:28" ht="12.75" customHeight="1" x14ac:dyDescent="0.25">
      <c r="A69" s="4"/>
      <c r="B69" s="3"/>
      <c r="C69" s="2">
        <v>2015</v>
      </c>
      <c r="D69" s="175">
        <f t="shared" si="3"/>
        <v>70343</v>
      </c>
      <c r="E69" s="175">
        <f t="shared" ref="E69:I71" si="17">E80+E91+E102+E113</f>
        <v>57559</v>
      </c>
      <c r="F69" s="375">
        <f t="shared" si="17"/>
        <v>1715</v>
      </c>
      <c r="G69" s="357">
        <f t="shared" si="17"/>
        <v>9838</v>
      </c>
      <c r="H69" s="375">
        <f t="shared" si="17"/>
        <v>380</v>
      </c>
      <c r="I69" s="357">
        <f t="shared" si="17"/>
        <v>851</v>
      </c>
      <c r="J69" s="35"/>
      <c r="K69" s="36"/>
      <c r="L69" s="316">
        <f t="shared" si="10"/>
        <v>81.826194504072902</v>
      </c>
      <c r="M69" s="316">
        <f t="shared" si="10"/>
        <v>2.4380535376654393</v>
      </c>
      <c r="N69" s="316">
        <f t="shared" si="10"/>
        <v>13.985755512275563</v>
      </c>
      <c r="O69" s="316">
        <f t="shared" si="10"/>
        <v>0.54021011330196322</v>
      </c>
      <c r="P69" s="316">
        <f t="shared" si="10"/>
        <v>1.2097863326841334</v>
      </c>
      <c r="Q69" s="101"/>
      <c r="R69" s="89"/>
      <c r="S69" s="90">
        <f t="shared" si="2"/>
        <v>96.537476241632916</v>
      </c>
      <c r="U69" s="95"/>
      <c r="V69" s="95"/>
      <c r="W69" s="95"/>
      <c r="X69" s="95"/>
      <c r="Y69" s="95"/>
      <c r="Z69" s="95"/>
      <c r="AA69" s="95"/>
      <c r="AB69" s="95"/>
    </row>
    <row r="70" spans="1:28" s="3" customFormat="1" ht="12.75" customHeight="1" x14ac:dyDescent="0.25">
      <c r="A70" s="4"/>
      <c r="B70" s="352">
        <f>G71+I71</f>
        <v>5223</v>
      </c>
      <c r="C70" s="6" t="s">
        <v>25</v>
      </c>
      <c r="D70" s="176">
        <f t="shared" si="3"/>
        <v>35862</v>
      </c>
      <c r="E70" s="176">
        <f t="shared" si="17"/>
        <v>29184</v>
      </c>
      <c r="F70" s="376">
        <f t="shared" si="17"/>
        <v>1007</v>
      </c>
      <c r="G70" s="358">
        <f t="shared" si="17"/>
        <v>5067</v>
      </c>
      <c r="H70" s="376">
        <f t="shared" si="17"/>
        <v>205</v>
      </c>
      <c r="I70" s="358">
        <f t="shared" si="17"/>
        <v>399</v>
      </c>
      <c r="J70" s="33"/>
      <c r="K70" s="34"/>
      <c r="L70" s="185">
        <f t="shared" si="10"/>
        <v>81.378618035803925</v>
      </c>
      <c r="M70" s="185">
        <f t="shared" si="10"/>
        <v>2.8079861692041717</v>
      </c>
      <c r="N70" s="185">
        <f t="shared" si="10"/>
        <v>14.12916178684959</v>
      </c>
      <c r="O70" s="185">
        <f t="shared" si="10"/>
        <v>0.57163571468406671</v>
      </c>
      <c r="P70" s="185">
        <f t="shared" si="10"/>
        <v>1.1125982934582568</v>
      </c>
      <c r="Q70" s="102"/>
      <c r="R70" s="91"/>
      <c r="S70" s="92">
        <f t="shared" si="2"/>
        <v>96.064296151972727</v>
      </c>
      <c r="U70" s="95"/>
      <c r="V70" s="95"/>
      <c r="W70" s="95"/>
      <c r="X70" s="95"/>
      <c r="Y70" s="95"/>
      <c r="Z70" s="95"/>
      <c r="AA70" s="95"/>
      <c r="AB70" s="95"/>
    </row>
    <row r="71" spans="1:28" s="3" customFormat="1" ht="12.75" customHeight="1" x14ac:dyDescent="0.25">
      <c r="A71" s="4"/>
      <c r="B71" s="364">
        <f>B70/D71</f>
        <v>0.15147472521098576</v>
      </c>
      <c r="C71" s="6" t="s">
        <v>73</v>
      </c>
      <c r="D71" s="176">
        <f t="shared" si="3"/>
        <v>34481</v>
      </c>
      <c r="E71" s="176">
        <f t="shared" si="17"/>
        <v>28375</v>
      </c>
      <c r="F71" s="376">
        <f t="shared" si="17"/>
        <v>708</v>
      </c>
      <c r="G71" s="358">
        <f t="shared" si="17"/>
        <v>4771</v>
      </c>
      <c r="H71" s="376">
        <f t="shared" si="17"/>
        <v>175</v>
      </c>
      <c r="I71" s="358">
        <f t="shared" si="17"/>
        <v>452</v>
      </c>
      <c r="J71" s="33"/>
      <c r="K71" s="34"/>
      <c r="L71" s="185">
        <f t="shared" si="10"/>
        <v>82.291696876540698</v>
      </c>
      <c r="M71" s="185">
        <f t="shared" si="10"/>
        <v>2.0533047185406454</v>
      </c>
      <c r="N71" s="185">
        <f t="shared" si="10"/>
        <v>13.836605666889012</v>
      </c>
      <c r="O71" s="185">
        <f t="shared" si="10"/>
        <v>0.5075258838200748</v>
      </c>
      <c r="P71" s="185">
        <f t="shared" si="10"/>
        <v>1.3108668542095647</v>
      </c>
      <c r="Q71" s="102"/>
      <c r="R71" s="91"/>
      <c r="S71" s="92">
        <f t="shared" ref="S71:S133" si="18">100*(E71+I71)/(E71+F71+H71+I71)</f>
        <v>97.027936721642547</v>
      </c>
      <c r="U71" s="95"/>
      <c r="V71" s="95"/>
      <c r="W71" s="95"/>
      <c r="X71" s="95"/>
      <c r="Y71" s="95"/>
      <c r="Z71" s="95"/>
      <c r="AA71" s="95"/>
      <c r="AB71" s="95"/>
    </row>
    <row r="72" spans="1:28" ht="12.75" customHeight="1" x14ac:dyDescent="0.25">
      <c r="A72" s="4"/>
      <c r="B72" s="4"/>
      <c r="C72" s="6"/>
      <c r="D72" s="176"/>
      <c r="E72" s="176"/>
      <c r="F72" s="376"/>
      <c r="G72" s="358"/>
      <c r="H72" s="376"/>
      <c r="I72" s="358"/>
      <c r="J72" s="33"/>
      <c r="K72" s="34"/>
      <c r="L72" s="185"/>
      <c r="M72" s="185"/>
      <c r="N72" s="185"/>
      <c r="O72" s="185"/>
      <c r="P72" s="185"/>
      <c r="Q72" s="102"/>
      <c r="R72" s="91"/>
      <c r="S72" s="92"/>
      <c r="U72" s="95"/>
      <c r="V72" s="95">
        <f>G71+I71</f>
        <v>5223</v>
      </c>
      <c r="W72" s="95"/>
      <c r="X72" s="95"/>
      <c r="Y72" s="95"/>
      <c r="Z72" s="95"/>
      <c r="AA72" s="95"/>
      <c r="AB72" s="95"/>
    </row>
    <row r="73" spans="1:28" ht="12.75" customHeight="1" x14ac:dyDescent="0.25">
      <c r="B73" s="4" t="s">
        <v>26</v>
      </c>
      <c r="C73" s="2">
        <v>2013</v>
      </c>
      <c r="D73" s="175">
        <f t="shared" ref="D73:D136" si="19">SUM(E73:I73)</f>
        <v>77590</v>
      </c>
      <c r="E73" s="175">
        <f>'Data for T1'!F49</f>
        <v>63359</v>
      </c>
      <c r="F73" s="375">
        <f>'Data for T1'!G49</f>
        <v>4409</v>
      </c>
      <c r="G73" s="357">
        <f>'Data for T1'!H49</f>
        <v>8783</v>
      </c>
      <c r="H73" s="375">
        <f>'Data for T1'!I49</f>
        <v>487</v>
      </c>
      <c r="I73" s="357">
        <f>'Data for T1'!J49</f>
        <v>552</v>
      </c>
      <c r="J73" s="35"/>
      <c r="K73" s="36"/>
      <c r="L73" s="316">
        <f t="shared" si="10"/>
        <v>81.658718907075652</v>
      </c>
      <c r="M73" s="316">
        <f t="shared" si="10"/>
        <v>5.6824333032607299</v>
      </c>
      <c r="N73" s="316">
        <f t="shared" si="10"/>
        <v>11.31975770073463</v>
      </c>
      <c r="O73" s="316">
        <f t="shared" si="10"/>
        <v>0.62765820337672384</v>
      </c>
      <c r="P73" s="316">
        <f t="shared" si="10"/>
        <v>0.71143188555226189</v>
      </c>
      <c r="Q73" s="133"/>
      <c r="R73" s="134"/>
      <c r="S73" s="90">
        <f t="shared" si="18"/>
        <v>92.884444896594829</v>
      </c>
      <c r="U73" s="95"/>
      <c r="V73" s="153">
        <f>V72/D71</f>
        <v>0.15147472521098576</v>
      </c>
      <c r="W73" s="95"/>
      <c r="X73" s="95"/>
      <c r="Y73" s="95"/>
      <c r="Z73" s="95"/>
      <c r="AA73" s="95"/>
      <c r="AB73" s="95"/>
    </row>
    <row r="74" spans="1:28" ht="12.75" customHeight="1" x14ac:dyDescent="0.25">
      <c r="B74" s="3"/>
      <c r="C74" s="2">
        <v>2014</v>
      </c>
      <c r="D74" s="175">
        <f t="shared" si="19"/>
        <v>84488</v>
      </c>
      <c r="E74" s="175">
        <f>'Data for T1'!F50</f>
        <v>68528</v>
      </c>
      <c r="F74" s="375">
        <f>'Data for T1'!G50</f>
        <v>3199</v>
      </c>
      <c r="G74" s="357">
        <f>'Data for T1'!H50</f>
        <v>11409</v>
      </c>
      <c r="H74" s="375">
        <f>'Data for T1'!I50</f>
        <v>378</v>
      </c>
      <c r="I74" s="357">
        <f>'Data for T1'!J50</f>
        <v>974</v>
      </c>
      <c r="J74" s="35"/>
      <c r="K74" s="36"/>
      <c r="L74" s="316">
        <f t="shared" si="10"/>
        <v>81.109743395511785</v>
      </c>
      <c r="M74" s="316">
        <f t="shared" si="10"/>
        <v>3.7863365211627684</v>
      </c>
      <c r="N74" s="316">
        <f t="shared" si="10"/>
        <v>13.503692832118169</v>
      </c>
      <c r="O74" s="316">
        <f t="shared" si="10"/>
        <v>0.4474008143168261</v>
      </c>
      <c r="P74" s="316">
        <f t="shared" si="10"/>
        <v>1.1528264368904462</v>
      </c>
      <c r="Q74" s="90"/>
      <c r="R74" s="317"/>
      <c r="S74" s="90">
        <f t="shared" si="18"/>
        <v>95.105297007348213</v>
      </c>
      <c r="U74" s="95"/>
      <c r="V74" s="95"/>
      <c r="W74" s="95"/>
      <c r="X74" s="95"/>
      <c r="Y74" s="95"/>
      <c r="Z74" s="95"/>
      <c r="AA74" s="95"/>
      <c r="AB74" s="95"/>
    </row>
    <row r="75" spans="1:28" ht="12.75" customHeight="1" x14ac:dyDescent="0.25">
      <c r="B75" s="3"/>
      <c r="C75" s="12" t="s">
        <v>7</v>
      </c>
      <c r="D75" s="176">
        <f t="shared" si="19"/>
        <v>21707</v>
      </c>
      <c r="E75" s="176">
        <f>'Data for T1'!F51</f>
        <v>17611</v>
      </c>
      <c r="F75" s="376">
        <f>'Data for T1'!G51</f>
        <v>854</v>
      </c>
      <c r="G75" s="358">
        <f>'Data for T1'!H51</f>
        <v>2934</v>
      </c>
      <c r="H75" s="376">
        <f>'Data for T1'!I51</f>
        <v>91</v>
      </c>
      <c r="I75" s="358">
        <f>'Data for T1'!J51</f>
        <v>217</v>
      </c>
      <c r="J75" s="33"/>
      <c r="K75" s="34"/>
      <c r="L75" s="185">
        <f t="shared" si="10"/>
        <v>81.130510895102958</v>
      </c>
      <c r="M75" s="185">
        <f t="shared" si="10"/>
        <v>3.9342147694292167</v>
      </c>
      <c r="N75" s="185">
        <f t="shared" si="10"/>
        <v>13.516377205509745</v>
      </c>
      <c r="O75" s="185">
        <f t="shared" si="10"/>
        <v>0.41921960657852303</v>
      </c>
      <c r="P75" s="185">
        <f t="shared" si="10"/>
        <v>0.99967752337955496</v>
      </c>
      <c r="Q75" s="92"/>
      <c r="R75" s="150"/>
      <c r="S75" s="92">
        <f t="shared" si="18"/>
        <v>94.966174825547327</v>
      </c>
      <c r="U75" s="95"/>
      <c r="V75" s="95"/>
      <c r="W75" s="95"/>
      <c r="X75" s="95"/>
      <c r="Y75" s="95"/>
      <c r="Z75" s="95"/>
      <c r="AA75" s="95"/>
      <c r="AB75" s="95"/>
    </row>
    <row r="76" spans="1:28" ht="12.75" customHeight="1" x14ac:dyDescent="0.25">
      <c r="B76" s="3"/>
      <c r="C76" s="12" t="s">
        <v>4</v>
      </c>
      <c r="D76" s="176">
        <f t="shared" si="19"/>
        <v>21117</v>
      </c>
      <c r="E76" s="176">
        <f>'Data for T1'!F52</f>
        <v>17083</v>
      </c>
      <c r="F76" s="376">
        <f>'Data for T1'!G52</f>
        <v>895</v>
      </c>
      <c r="G76" s="358">
        <f>'Data for T1'!H52</f>
        <v>2828</v>
      </c>
      <c r="H76" s="376">
        <f>'Data for T1'!I52</f>
        <v>94</v>
      </c>
      <c r="I76" s="358">
        <f>'Data for T1'!J52</f>
        <v>217</v>
      </c>
      <c r="J76" s="33"/>
      <c r="K76" s="34"/>
      <c r="L76" s="185">
        <f t="shared" si="10"/>
        <v>80.896907704692893</v>
      </c>
      <c r="M76" s="185">
        <f t="shared" si="10"/>
        <v>4.2382914239712077</v>
      </c>
      <c r="N76" s="185">
        <f t="shared" si="10"/>
        <v>13.392053795520198</v>
      </c>
      <c r="O76" s="185">
        <f t="shared" si="10"/>
        <v>0.4451389875455794</v>
      </c>
      <c r="P76" s="185">
        <f t="shared" si="10"/>
        <v>1.0276080882701142</v>
      </c>
      <c r="Q76" s="92"/>
      <c r="R76" s="150"/>
      <c r="S76" s="92">
        <f t="shared" si="18"/>
        <v>94.592377932090329</v>
      </c>
      <c r="T76" s="13"/>
      <c r="U76" s="95"/>
      <c r="V76" s="95"/>
      <c r="W76" s="95"/>
      <c r="X76" s="95"/>
      <c r="Y76" s="95"/>
      <c r="Z76" s="95"/>
      <c r="AA76" s="95"/>
      <c r="AB76" s="95"/>
    </row>
    <row r="77" spans="1:28" ht="12.75" customHeight="1" x14ac:dyDescent="0.25">
      <c r="B77" s="3"/>
      <c r="C77" s="12" t="s">
        <v>5</v>
      </c>
      <c r="D77" s="176">
        <f t="shared" si="19"/>
        <v>20919</v>
      </c>
      <c r="E77" s="176">
        <f>'Data for T1'!F53</f>
        <v>16881</v>
      </c>
      <c r="F77" s="376">
        <f>'Data for T1'!G53</f>
        <v>718</v>
      </c>
      <c r="G77" s="358">
        <f>'Data for T1'!H53</f>
        <v>2964</v>
      </c>
      <c r="H77" s="376">
        <f>'Data for T1'!I53</f>
        <v>112</v>
      </c>
      <c r="I77" s="358">
        <f>'Data for T1'!J53</f>
        <v>244</v>
      </c>
      <c r="J77" s="33"/>
      <c r="K77" s="34"/>
      <c r="L77" s="185">
        <f t="shared" si="10"/>
        <v>80.696974042736272</v>
      </c>
      <c r="M77" s="185">
        <f t="shared" si="10"/>
        <v>3.4322864381662606</v>
      </c>
      <c r="N77" s="185">
        <f t="shared" si="10"/>
        <v>14.168937329700274</v>
      </c>
      <c r="O77" s="185">
        <f t="shared" si="10"/>
        <v>0.53539844160810746</v>
      </c>
      <c r="P77" s="185">
        <f t="shared" si="10"/>
        <v>1.1664037477890914</v>
      </c>
      <c r="Q77" s="92"/>
      <c r="R77" s="150"/>
      <c r="S77" s="92">
        <f t="shared" si="18"/>
        <v>95.377332219437477</v>
      </c>
      <c r="U77" s="95"/>
      <c r="V77" s="95"/>
      <c r="W77" s="95"/>
      <c r="X77" s="95"/>
      <c r="Y77" s="95"/>
      <c r="Z77" s="95"/>
      <c r="AA77" s="95"/>
      <c r="AB77" s="95"/>
    </row>
    <row r="78" spans="1:28" ht="12.75" customHeight="1" x14ac:dyDescent="0.25">
      <c r="B78" s="3"/>
      <c r="C78" s="12" t="s">
        <v>6</v>
      </c>
      <c r="D78" s="176">
        <f t="shared" si="19"/>
        <v>20745</v>
      </c>
      <c r="E78" s="176">
        <f>'Data for T1'!F54</f>
        <v>16953</v>
      </c>
      <c r="F78" s="376">
        <f>'Data for T1'!G54</f>
        <v>732</v>
      </c>
      <c r="G78" s="358">
        <f>'Data for T1'!H54</f>
        <v>2683</v>
      </c>
      <c r="H78" s="376">
        <f>'Data for T1'!I54</f>
        <v>81</v>
      </c>
      <c r="I78" s="358">
        <f>'Data for T1'!J54</f>
        <v>296</v>
      </c>
      <c r="J78" s="33"/>
      <c r="K78" s="34"/>
      <c r="L78" s="185">
        <f t="shared" si="10"/>
        <v>81.720896601590738</v>
      </c>
      <c r="M78" s="185">
        <f t="shared" si="10"/>
        <v>3.5285610990600147</v>
      </c>
      <c r="N78" s="185">
        <f t="shared" si="10"/>
        <v>12.933236924560134</v>
      </c>
      <c r="O78" s="185">
        <f t="shared" si="10"/>
        <v>0.39045553145336226</v>
      </c>
      <c r="P78" s="185">
        <f t="shared" si="10"/>
        <v>1.4268498433357435</v>
      </c>
      <c r="Q78" s="92"/>
      <c r="R78" s="150"/>
      <c r="S78" s="92">
        <f t="shared" si="18"/>
        <v>95.498837338057797</v>
      </c>
      <c r="T78" s="13"/>
      <c r="U78" s="95"/>
      <c r="V78" s="95"/>
      <c r="W78" s="95"/>
      <c r="X78" s="95"/>
      <c r="Y78" s="95"/>
      <c r="Z78" s="95"/>
      <c r="AA78" s="95"/>
      <c r="AB78" s="95"/>
    </row>
    <row r="79" spans="1:28" ht="12.75" customHeight="1" x14ac:dyDescent="0.25">
      <c r="B79" s="3"/>
      <c r="C79" s="12"/>
      <c r="D79" s="176"/>
      <c r="E79" s="176"/>
      <c r="F79" s="376"/>
      <c r="G79" s="358"/>
      <c r="H79" s="376"/>
      <c r="I79" s="358"/>
      <c r="J79" s="33"/>
      <c r="K79" s="34"/>
      <c r="L79" s="185"/>
      <c r="M79" s="185"/>
      <c r="N79" s="185"/>
      <c r="O79" s="185"/>
      <c r="P79" s="185"/>
      <c r="Q79" s="92"/>
      <c r="R79" s="150"/>
      <c r="S79" s="92"/>
      <c r="T79" s="13"/>
      <c r="U79" s="95"/>
      <c r="V79" s="95"/>
      <c r="W79" s="95"/>
      <c r="X79" s="95"/>
      <c r="Y79" s="95"/>
      <c r="Z79" s="95"/>
      <c r="AA79" s="95"/>
      <c r="AB79" s="95"/>
    </row>
    <row r="80" spans="1:28" ht="14.25" customHeight="1" x14ac:dyDescent="0.25">
      <c r="B80" s="3"/>
      <c r="C80" s="2">
        <v>2015</v>
      </c>
      <c r="D80" s="175">
        <f t="shared" si="19"/>
        <v>42334</v>
      </c>
      <c r="E80" s="175">
        <f>'Data for T1'!F56</f>
        <v>34978</v>
      </c>
      <c r="F80" s="375">
        <f>'Data for T1'!G56</f>
        <v>1205</v>
      </c>
      <c r="G80" s="357">
        <f>'Data for T1'!H56</f>
        <v>5422</v>
      </c>
      <c r="H80" s="375">
        <f>'Data for T1'!I56</f>
        <v>203</v>
      </c>
      <c r="I80" s="357">
        <f>'Data for T1'!J56</f>
        <v>526</v>
      </c>
      <c r="J80" s="35"/>
      <c r="K80" s="36"/>
      <c r="L80" s="316">
        <f t="shared" si="10"/>
        <v>82.623895686682104</v>
      </c>
      <c r="M80" s="316">
        <f t="shared" si="10"/>
        <v>2.8464118675296453</v>
      </c>
      <c r="N80" s="316">
        <f t="shared" si="10"/>
        <v>12.807672320120943</v>
      </c>
      <c r="O80" s="316">
        <f t="shared" si="10"/>
        <v>0.47952000755893609</v>
      </c>
      <c r="P80" s="316">
        <f t="shared" si="10"/>
        <v>1.2425001181083761</v>
      </c>
      <c r="Q80" s="90"/>
      <c r="R80" s="317"/>
      <c r="S80" s="90">
        <f t="shared" si="18"/>
        <v>96.185522323363671</v>
      </c>
      <c r="U80" s="95"/>
      <c r="V80" s="95"/>
      <c r="W80" s="95"/>
      <c r="X80" s="95"/>
      <c r="Y80" s="95"/>
      <c r="Z80" s="95"/>
      <c r="AA80" s="95"/>
      <c r="AB80" s="95"/>
    </row>
    <row r="81" spans="2:28" ht="12.75" customHeight="1" x14ac:dyDescent="0.25">
      <c r="B81" s="3"/>
      <c r="C81" s="12" t="s">
        <v>7</v>
      </c>
      <c r="D81" s="176">
        <f t="shared" si="19"/>
        <v>21610</v>
      </c>
      <c r="E81" s="176">
        <f>'Data for T1'!F57</f>
        <v>17830</v>
      </c>
      <c r="F81" s="376">
        <f>'Data for T1'!G57</f>
        <v>697</v>
      </c>
      <c r="G81" s="358">
        <f>'Data for T1'!H57</f>
        <v>2731</v>
      </c>
      <c r="H81" s="376">
        <f>'Data for T1'!I57</f>
        <v>108</v>
      </c>
      <c r="I81" s="358">
        <f>'Data for T1'!J57</f>
        <v>244</v>
      </c>
      <c r="J81" s="33"/>
      <c r="K81" s="34"/>
      <c r="L81" s="185">
        <f t="shared" si="10"/>
        <v>82.508098102730216</v>
      </c>
      <c r="M81" s="185">
        <f t="shared" si="10"/>
        <v>3.2253586302637665</v>
      </c>
      <c r="N81" s="185">
        <f t="shared" si="10"/>
        <v>12.637667746413698</v>
      </c>
      <c r="O81" s="185">
        <f t="shared" si="10"/>
        <v>0.4997686256362795</v>
      </c>
      <c r="P81" s="185">
        <f t="shared" si="10"/>
        <v>1.1291068949560388</v>
      </c>
      <c r="Q81" s="92"/>
      <c r="R81" s="150"/>
      <c r="S81" s="92">
        <f t="shared" si="18"/>
        <v>95.736002966258809</v>
      </c>
      <c r="U81" s="95"/>
      <c r="V81" s="95"/>
      <c r="W81" s="95"/>
      <c r="X81" s="95"/>
      <c r="Y81" s="95"/>
      <c r="Z81" s="95"/>
      <c r="AA81" s="95"/>
      <c r="AB81" s="95"/>
    </row>
    <row r="82" spans="2:28" ht="12.75" customHeight="1" x14ac:dyDescent="0.25">
      <c r="B82" s="3"/>
      <c r="C82" s="12" t="s">
        <v>4</v>
      </c>
      <c r="D82" s="176">
        <f t="shared" si="19"/>
        <v>20724</v>
      </c>
      <c r="E82" s="176">
        <f>'Data for T1'!F58</f>
        <v>17148</v>
      </c>
      <c r="F82" s="376">
        <f>'Data for T1'!G58</f>
        <v>508</v>
      </c>
      <c r="G82" s="358">
        <f>'Data for T1'!H58</f>
        <v>2691</v>
      </c>
      <c r="H82" s="376">
        <f>'Data for T1'!I58</f>
        <v>95</v>
      </c>
      <c r="I82" s="358">
        <f>'Data for T1'!J58</f>
        <v>282</v>
      </c>
      <c r="J82" s="33"/>
      <c r="K82" s="34"/>
      <c r="L82" s="185">
        <f t="shared" si="10"/>
        <v>82.744643891140697</v>
      </c>
      <c r="M82" s="185">
        <f t="shared" si="10"/>
        <v>2.451264234703725</v>
      </c>
      <c r="N82" s="185">
        <f t="shared" si="10"/>
        <v>12.984944991314418</v>
      </c>
      <c r="O82" s="185">
        <f t="shared" si="10"/>
        <v>0.45840571318278323</v>
      </c>
      <c r="P82" s="185">
        <f t="shared" si="10"/>
        <v>1.3607411696583671</v>
      </c>
      <c r="Q82" s="92"/>
      <c r="R82" s="150"/>
      <c r="S82" s="92">
        <f t="shared" si="18"/>
        <v>96.656130427549499</v>
      </c>
      <c r="U82" s="95"/>
      <c r="V82" s="95"/>
      <c r="W82" s="95"/>
      <c r="X82" s="95"/>
      <c r="Y82" s="95"/>
      <c r="Z82" s="95"/>
      <c r="AA82" s="95"/>
      <c r="AB82" s="95"/>
    </row>
    <row r="83" spans="2:28" ht="12.75" customHeight="1" x14ac:dyDescent="0.25">
      <c r="B83" s="3"/>
      <c r="C83" s="12"/>
      <c r="D83" s="176"/>
      <c r="E83" s="176"/>
      <c r="F83" s="376"/>
      <c r="G83" s="358"/>
      <c r="H83" s="376"/>
      <c r="I83" s="358"/>
      <c r="J83" s="33"/>
      <c r="K83" s="34"/>
      <c r="L83" s="185"/>
      <c r="M83" s="185"/>
      <c r="N83" s="185"/>
      <c r="O83" s="185"/>
      <c r="P83" s="185"/>
      <c r="Q83" s="92"/>
      <c r="R83" s="150"/>
      <c r="S83" s="92"/>
      <c r="U83" s="95"/>
      <c r="V83" s="95"/>
      <c r="W83" s="153">
        <f>D71/D16</f>
        <v>0.89333644230271003</v>
      </c>
      <c r="X83" s="95"/>
      <c r="Y83" s="95"/>
      <c r="Z83" s="95"/>
      <c r="AA83" s="95"/>
      <c r="AB83" s="95"/>
    </row>
    <row r="84" spans="2:28" ht="12.75" customHeight="1" x14ac:dyDescent="0.25">
      <c r="B84" s="4" t="s">
        <v>27</v>
      </c>
      <c r="C84" s="2">
        <v>2013</v>
      </c>
      <c r="D84" s="175">
        <f t="shared" si="19"/>
        <v>60041</v>
      </c>
      <c r="E84" s="175">
        <f>'Data for T1'!F60</f>
        <v>46369</v>
      </c>
      <c r="F84" s="375">
        <f>'Data for T1'!G60</f>
        <v>4928</v>
      </c>
      <c r="G84" s="357">
        <f>'Data for T1'!H60</f>
        <v>7558</v>
      </c>
      <c r="H84" s="375">
        <f>'Data for T1'!I60</f>
        <v>896</v>
      </c>
      <c r="I84" s="357">
        <f>'Data for T1'!J60</f>
        <v>290</v>
      </c>
      <c r="J84" s="35"/>
      <c r="K84" s="36"/>
      <c r="L84" s="316">
        <f t="shared" si="10"/>
        <v>77.22889358938059</v>
      </c>
      <c r="M84" s="316">
        <f t="shared" si="10"/>
        <v>8.2077247214403481</v>
      </c>
      <c r="N84" s="316">
        <f t="shared" si="10"/>
        <v>12.588064822371381</v>
      </c>
      <c r="O84" s="316">
        <f t="shared" si="10"/>
        <v>1.4923135857164271</v>
      </c>
      <c r="P84" s="316">
        <f t="shared" si="10"/>
        <v>0.48300328109125434</v>
      </c>
      <c r="Q84" s="133"/>
      <c r="R84" s="134"/>
      <c r="S84" s="90">
        <f t="shared" si="18"/>
        <v>88.903073376140853</v>
      </c>
      <c r="U84" s="95"/>
      <c r="V84" s="95"/>
      <c r="W84" s="152">
        <f>D126/D16</f>
        <v>8.5781646717446494E-2</v>
      </c>
      <c r="X84" s="95"/>
      <c r="Y84" s="95"/>
      <c r="Z84" s="95"/>
      <c r="AA84" s="95"/>
      <c r="AB84" s="95"/>
    </row>
    <row r="85" spans="2:28" ht="17.25" customHeight="1" x14ac:dyDescent="0.25">
      <c r="B85" s="3"/>
      <c r="C85" s="2">
        <v>2014</v>
      </c>
      <c r="D85" s="175">
        <f t="shared" si="19"/>
        <v>47488</v>
      </c>
      <c r="E85" s="175">
        <f>'Data for T1'!F61</f>
        <v>38568</v>
      </c>
      <c r="F85" s="375">
        <f>'Data for T1'!G61</f>
        <v>1370</v>
      </c>
      <c r="G85" s="357">
        <f>'Data for T1'!H61</f>
        <v>6861</v>
      </c>
      <c r="H85" s="375">
        <f>'Data for T1'!I61</f>
        <v>350</v>
      </c>
      <c r="I85" s="357">
        <f>'Data for T1'!J61</f>
        <v>339</v>
      </c>
      <c r="J85" s="35"/>
      <c r="K85" s="36"/>
      <c r="L85" s="316">
        <f t="shared" si="10"/>
        <v>81.216307277628033</v>
      </c>
      <c r="M85" s="316">
        <f t="shared" si="10"/>
        <v>2.8849393530997305</v>
      </c>
      <c r="N85" s="316">
        <f t="shared" si="10"/>
        <v>14.447860512129379</v>
      </c>
      <c r="O85" s="316">
        <f t="shared" si="10"/>
        <v>0.73702830188679247</v>
      </c>
      <c r="P85" s="316">
        <f t="shared" si="10"/>
        <v>0.71386455525606474</v>
      </c>
      <c r="Q85" s="90"/>
      <c r="R85" s="317"/>
      <c r="S85" s="90">
        <f t="shared" si="18"/>
        <v>95.766362271395863</v>
      </c>
      <c r="U85" s="95"/>
      <c r="V85" s="95"/>
      <c r="W85" s="152">
        <f>D181/D16</f>
        <v>2.0881910979843515E-2</v>
      </c>
      <c r="X85" s="95"/>
      <c r="Y85" s="95"/>
      <c r="Z85" s="95"/>
      <c r="AA85" s="95"/>
      <c r="AB85" s="95"/>
    </row>
    <row r="86" spans="2:28" ht="12.75" customHeight="1" x14ac:dyDescent="0.25">
      <c r="B86" s="3"/>
      <c r="C86" s="12" t="s">
        <v>7</v>
      </c>
      <c r="D86" s="176">
        <f t="shared" si="19"/>
        <v>16002</v>
      </c>
      <c r="E86" s="176">
        <f>'Data for T1'!F62</f>
        <v>13059</v>
      </c>
      <c r="F86" s="376">
        <f>'Data for T1'!G62</f>
        <v>513</v>
      </c>
      <c r="G86" s="358">
        <f>'Data for T1'!H62</f>
        <v>2184</v>
      </c>
      <c r="H86" s="376">
        <f>'Data for T1'!I62</f>
        <v>130</v>
      </c>
      <c r="I86" s="358">
        <f>'Data for T1'!J62</f>
        <v>116</v>
      </c>
      <c r="J86" s="33"/>
      <c r="K86" s="34"/>
      <c r="L86" s="185">
        <f t="shared" si="10"/>
        <v>81.608548931383567</v>
      </c>
      <c r="M86" s="185">
        <f t="shared" si="10"/>
        <v>3.2058492688413947</v>
      </c>
      <c r="N86" s="185">
        <f t="shared" si="10"/>
        <v>13.648293963254593</v>
      </c>
      <c r="O86" s="185">
        <f t="shared" si="10"/>
        <v>0.81239845019372581</v>
      </c>
      <c r="P86" s="185">
        <f t="shared" si="10"/>
        <v>0.72490938632670909</v>
      </c>
      <c r="Q86" s="92"/>
      <c r="R86" s="150"/>
      <c r="S86" s="92">
        <f t="shared" si="18"/>
        <v>95.346649298017084</v>
      </c>
      <c r="U86" s="95"/>
      <c r="V86" s="95"/>
      <c r="W86" s="95"/>
      <c r="X86" s="95"/>
      <c r="Y86" s="95"/>
      <c r="Z86" s="95"/>
      <c r="AA86" s="95"/>
      <c r="AB86" s="95"/>
    </row>
    <row r="87" spans="2:28" ht="12.75" customHeight="1" x14ac:dyDescent="0.25">
      <c r="B87" s="3"/>
      <c r="C87" s="12" t="s">
        <v>4</v>
      </c>
      <c r="D87" s="176">
        <f t="shared" si="19"/>
        <v>11543</v>
      </c>
      <c r="E87" s="176">
        <f>'Data for T1'!F63</f>
        <v>9491</v>
      </c>
      <c r="F87" s="376">
        <f>'Data for T1'!G63</f>
        <v>373</v>
      </c>
      <c r="G87" s="358">
        <f>'Data for T1'!H63</f>
        <v>1525</v>
      </c>
      <c r="H87" s="376">
        <f>'Data for T1'!I63</f>
        <v>90</v>
      </c>
      <c r="I87" s="358">
        <f>'Data for T1'!J63</f>
        <v>64</v>
      </c>
      <c r="J87" s="33"/>
      <c r="K87" s="34"/>
      <c r="L87" s="185">
        <f t="shared" si="10"/>
        <v>82.222992289699377</v>
      </c>
      <c r="M87" s="185">
        <f t="shared" si="10"/>
        <v>3.2313956510439232</v>
      </c>
      <c r="N87" s="185">
        <f t="shared" si="10"/>
        <v>13.211470155072339</v>
      </c>
      <c r="O87" s="185">
        <f t="shared" si="10"/>
        <v>0.77969332062721997</v>
      </c>
      <c r="P87" s="185">
        <f t="shared" si="10"/>
        <v>0.55444858355713422</v>
      </c>
      <c r="Q87" s="92"/>
      <c r="R87" s="150"/>
      <c r="S87" s="92">
        <f t="shared" si="18"/>
        <v>95.37831902575364</v>
      </c>
      <c r="T87" s="14"/>
      <c r="U87" s="95"/>
      <c r="V87" s="95"/>
      <c r="W87" s="95"/>
      <c r="X87" s="95"/>
      <c r="Y87" s="95"/>
      <c r="Z87" s="95"/>
      <c r="AA87" s="95"/>
      <c r="AB87" s="95"/>
    </row>
    <row r="88" spans="2:28" ht="12.75" customHeight="1" x14ac:dyDescent="0.25">
      <c r="B88" s="3"/>
      <c r="C88" s="12" t="s">
        <v>5</v>
      </c>
      <c r="D88" s="176">
        <f t="shared" si="19"/>
        <v>10109</v>
      </c>
      <c r="E88" s="176">
        <f>'Data for T1'!F64</f>
        <v>8138</v>
      </c>
      <c r="F88" s="376">
        <f>'Data for T1'!G64</f>
        <v>260</v>
      </c>
      <c r="G88" s="358">
        <f>'Data for T1'!H64</f>
        <v>1573</v>
      </c>
      <c r="H88" s="376">
        <f>'Data for T1'!I64</f>
        <v>66</v>
      </c>
      <c r="I88" s="358">
        <f>'Data for T1'!J64</f>
        <v>72</v>
      </c>
      <c r="J88" s="33"/>
      <c r="K88" s="34"/>
      <c r="L88" s="185">
        <f t="shared" si="10"/>
        <v>80.502522504698788</v>
      </c>
      <c r="M88" s="185">
        <f t="shared" si="10"/>
        <v>2.571965575229993</v>
      </c>
      <c r="N88" s="185">
        <f t="shared" si="10"/>
        <v>15.560391730141458</v>
      </c>
      <c r="O88" s="185">
        <f t="shared" si="10"/>
        <v>0.65288356909684442</v>
      </c>
      <c r="P88" s="185">
        <f t="shared" si="10"/>
        <v>0.71223662083292116</v>
      </c>
      <c r="Q88" s="92"/>
      <c r="R88" s="150"/>
      <c r="S88" s="92">
        <f t="shared" si="18"/>
        <v>96.180880974695413</v>
      </c>
      <c r="U88" s="95"/>
      <c r="V88" s="95"/>
      <c r="W88" s="95"/>
      <c r="X88" s="95"/>
      <c r="Y88" s="95"/>
      <c r="Z88" s="95"/>
      <c r="AA88" s="95"/>
      <c r="AB88" s="95"/>
    </row>
    <row r="89" spans="2:28" ht="12.75" customHeight="1" x14ac:dyDescent="0.25">
      <c r="B89" s="3"/>
      <c r="C89" s="12" t="s">
        <v>6</v>
      </c>
      <c r="D89" s="176">
        <f t="shared" si="19"/>
        <v>9834</v>
      </c>
      <c r="E89" s="176">
        <f>'Data for T1'!F65</f>
        <v>7880</v>
      </c>
      <c r="F89" s="376">
        <f>'Data for T1'!G65</f>
        <v>224</v>
      </c>
      <c r="G89" s="358">
        <f>'Data for T1'!H65</f>
        <v>1579</v>
      </c>
      <c r="H89" s="376">
        <f>'Data for T1'!I65</f>
        <v>64</v>
      </c>
      <c r="I89" s="358">
        <f>'Data for T1'!J65</f>
        <v>87</v>
      </c>
      <c r="J89" s="33"/>
      <c r="K89" s="34"/>
      <c r="L89" s="185">
        <f t="shared" si="10"/>
        <v>80.130160667073412</v>
      </c>
      <c r="M89" s="185">
        <f t="shared" si="10"/>
        <v>2.2778116737848282</v>
      </c>
      <c r="N89" s="185">
        <f t="shared" si="10"/>
        <v>16.056538539760016</v>
      </c>
      <c r="O89" s="185">
        <f t="shared" si="10"/>
        <v>0.65080333536709378</v>
      </c>
      <c r="P89" s="185">
        <f t="shared" si="10"/>
        <v>0.88468578401464315</v>
      </c>
      <c r="Q89" s="92"/>
      <c r="R89" s="150"/>
      <c r="S89" s="92">
        <f t="shared" si="18"/>
        <v>96.511205330102968</v>
      </c>
      <c r="U89" s="95"/>
      <c r="V89" s="95"/>
      <c r="W89" s="95"/>
      <c r="X89" s="95"/>
      <c r="Y89" s="95"/>
      <c r="Z89" s="95"/>
      <c r="AA89" s="95"/>
      <c r="AB89" s="95"/>
    </row>
    <row r="90" spans="2:28" ht="12.75" customHeight="1" x14ac:dyDescent="0.25">
      <c r="B90" s="4"/>
      <c r="C90" s="12"/>
      <c r="D90" s="176"/>
      <c r="E90" s="176"/>
      <c r="F90" s="376"/>
      <c r="G90" s="358"/>
      <c r="H90" s="376"/>
      <c r="I90" s="358"/>
      <c r="J90" s="33"/>
      <c r="K90" s="34"/>
      <c r="L90" s="185"/>
      <c r="M90" s="185"/>
      <c r="N90" s="185"/>
      <c r="O90" s="185"/>
      <c r="P90" s="185"/>
      <c r="Q90" s="92"/>
      <c r="R90" s="150"/>
      <c r="S90" s="92"/>
      <c r="U90" s="95"/>
      <c r="V90" s="95"/>
      <c r="W90" s="95"/>
      <c r="X90" s="95"/>
      <c r="Y90" s="95"/>
      <c r="Z90" s="95"/>
      <c r="AA90" s="95"/>
      <c r="AB90" s="95"/>
    </row>
    <row r="91" spans="2:28" ht="13.5" customHeight="1" x14ac:dyDescent="0.25">
      <c r="B91" s="3"/>
      <c r="C91" s="2">
        <v>2015</v>
      </c>
      <c r="D91" s="175">
        <f t="shared" si="19"/>
        <v>20210</v>
      </c>
      <c r="E91" s="175">
        <f>'Data for T1'!F67</f>
        <v>16348</v>
      </c>
      <c r="F91" s="375">
        <f>'Data for T1'!G67</f>
        <v>364</v>
      </c>
      <c r="G91" s="357">
        <f>'Data for T1'!H67</f>
        <v>3190</v>
      </c>
      <c r="H91" s="375">
        <f>'Data for T1'!I67</f>
        <v>139</v>
      </c>
      <c r="I91" s="357">
        <f>'Data for T1'!J67</f>
        <v>169</v>
      </c>
      <c r="J91" s="35"/>
      <c r="K91" s="36"/>
      <c r="L91" s="316">
        <f t="shared" si="10"/>
        <v>80.890648193963386</v>
      </c>
      <c r="M91" s="316">
        <f t="shared" si="10"/>
        <v>1.801088570014844</v>
      </c>
      <c r="N91" s="316">
        <f t="shared" si="10"/>
        <v>15.784265215239982</v>
      </c>
      <c r="O91" s="316">
        <f t="shared" si="10"/>
        <v>0.68777832756061352</v>
      </c>
      <c r="P91" s="316">
        <f t="shared" si="10"/>
        <v>0.83621969322117773</v>
      </c>
      <c r="Q91" s="90"/>
      <c r="R91" s="317"/>
      <c r="S91" s="90">
        <f t="shared" si="18"/>
        <v>97.04465334900118</v>
      </c>
      <c r="U91" s="95"/>
      <c r="V91" s="95"/>
      <c r="W91" s="95"/>
      <c r="X91" s="95"/>
      <c r="Y91" s="95"/>
      <c r="Z91" s="95"/>
      <c r="AA91" s="95"/>
      <c r="AB91" s="95"/>
    </row>
    <row r="92" spans="2:28" ht="12.75" customHeight="1" x14ac:dyDescent="0.25">
      <c r="B92" s="3"/>
      <c r="C92" s="12" t="s">
        <v>7</v>
      </c>
      <c r="D92" s="176">
        <f t="shared" si="19"/>
        <v>10410</v>
      </c>
      <c r="E92" s="176">
        <f>'Data for T1'!F68</f>
        <v>8317</v>
      </c>
      <c r="F92" s="376">
        <f>'Data for T1'!G68</f>
        <v>227</v>
      </c>
      <c r="G92" s="358">
        <f>'Data for T1'!H68</f>
        <v>1716</v>
      </c>
      <c r="H92" s="376">
        <f>'Data for T1'!I68</f>
        <v>76</v>
      </c>
      <c r="I92" s="358">
        <f>'Data for T1'!J68</f>
        <v>74</v>
      </c>
      <c r="J92" s="33"/>
      <c r="K92" s="34"/>
      <c r="L92" s="185">
        <f t="shared" ref="L92:P153" si="20">E92/$D92*100</f>
        <v>79.894332372718537</v>
      </c>
      <c r="M92" s="185">
        <f t="shared" si="20"/>
        <v>2.18059558117195</v>
      </c>
      <c r="N92" s="185">
        <f t="shared" si="20"/>
        <v>16.484149855907781</v>
      </c>
      <c r="O92" s="185">
        <f t="shared" si="20"/>
        <v>0.73006724303554282</v>
      </c>
      <c r="P92" s="185">
        <f t="shared" si="20"/>
        <v>0.71085494716618636</v>
      </c>
      <c r="Q92" s="92"/>
      <c r="R92" s="150"/>
      <c r="S92" s="92">
        <f t="shared" si="18"/>
        <v>96.514837819185644</v>
      </c>
      <c r="U92" s="95"/>
      <c r="V92" s="95"/>
      <c r="W92" s="95"/>
      <c r="X92" s="95"/>
      <c r="Y92" s="95"/>
      <c r="Z92" s="95"/>
      <c r="AA92" s="95"/>
      <c r="AB92" s="95"/>
    </row>
    <row r="93" spans="2:28" ht="12.75" customHeight="1" x14ac:dyDescent="0.25">
      <c r="B93" s="3"/>
      <c r="C93" s="12" t="s">
        <v>4</v>
      </c>
      <c r="D93" s="176">
        <f t="shared" si="19"/>
        <v>9800</v>
      </c>
      <c r="E93" s="176">
        <f>'Data for T1'!F69</f>
        <v>8031</v>
      </c>
      <c r="F93" s="376">
        <f>'Data for T1'!G69</f>
        <v>137</v>
      </c>
      <c r="G93" s="358">
        <f>'Data for T1'!H69</f>
        <v>1474</v>
      </c>
      <c r="H93" s="376">
        <f>'Data for T1'!I69</f>
        <v>63</v>
      </c>
      <c r="I93" s="358">
        <f>'Data for T1'!J69</f>
        <v>95</v>
      </c>
      <c r="J93" s="33"/>
      <c r="K93" s="34"/>
      <c r="L93" s="185">
        <f t="shared" si="20"/>
        <v>81.948979591836732</v>
      </c>
      <c r="M93" s="185">
        <f t="shared" si="20"/>
        <v>1.3979591836734693</v>
      </c>
      <c r="N93" s="185">
        <f t="shared" si="20"/>
        <v>15.040816326530612</v>
      </c>
      <c r="O93" s="185">
        <f t="shared" si="20"/>
        <v>0.64285714285714279</v>
      </c>
      <c r="P93" s="185">
        <f t="shared" si="20"/>
        <v>0.96938775510204078</v>
      </c>
      <c r="Q93" s="92"/>
      <c r="R93" s="150"/>
      <c r="S93" s="92">
        <f t="shared" si="18"/>
        <v>97.597886139803023</v>
      </c>
      <c r="U93" s="95"/>
      <c r="V93" s="95"/>
      <c r="W93" s="95"/>
      <c r="X93" s="95"/>
      <c r="Y93" s="95"/>
      <c r="Z93" s="95"/>
      <c r="AA93" s="95"/>
      <c r="AB93" s="95"/>
    </row>
    <row r="94" spans="2:28" ht="12.75" customHeight="1" x14ac:dyDescent="0.25">
      <c r="B94" s="3"/>
      <c r="C94" s="12"/>
      <c r="D94" s="176"/>
      <c r="E94" s="176"/>
      <c r="F94" s="376"/>
      <c r="G94" s="358"/>
      <c r="H94" s="376"/>
      <c r="I94" s="358"/>
      <c r="J94" s="33"/>
      <c r="K94" s="34"/>
      <c r="L94" s="185"/>
      <c r="M94" s="185"/>
      <c r="N94" s="185"/>
      <c r="O94" s="185"/>
      <c r="P94" s="185"/>
      <c r="Q94" s="92"/>
      <c r="R94" s="150"/>
      <c r="S94" s="92"/>
      <c r="U94" s="95"/>
      <c r="V94" s="95"/>
      <c r="W94" s="95"/>
      <c r="X94" s="95"/>
      <c r="Y94" s="95"/>
      <c r="Z94" s="95"/>
      <c r="AA94" s="95"/>
      <c r="AB94" s="95"/>
    </row>
    <row r="95" spans="2:28" ht="12.75" customHeight="1" x14ac:dyDescent="0.25">
      <c r="B95" s="4" t="s">
        <v>28</v>
      </c>
      <c r="C95" s="2">
        <v>2013</v>
      </c>
      <c r="D95" s="175">
        <f t="shared" si="19"/>
        <v>8524</v>
      </c>
      <c r="E95" s="175">
        <f>'Data for T1'!F71</f>
        <v>6681</v>
      </c>
      <c r="F95" s="375">
        <f>'Data for T1'!G71</f>
        <v>648</v>
      </c>
      <c r="G95" s="357">
        <f>'Data for T1'!H71</f>
        <v>1043</v>
      </c>
      <c r="H95" s="375">
        <f>'Data for T1'!I71</f>
        <v>83</v>
      </c>
      <c r="I95" s="357">
        <f>'Data for T1'!J71</f>
        <v>69</v>
      </c>
      <c r="J95" s="35"/>
      <c r="K95" s="36"/>
      <c r="L95" s="316">
        <f t="shared" si="20"/>
        <v>78.378695448146402</v>
      </c>
      <c r="M95" s="316">
        <f t="shared" si="20"/>
        <v>7.6020647583294227</v>
      </c>
      <c r="N95" s="316">
        <f t="shared" si="20"/>
        <v>12.236039418113561</v>
      </c>
      <c r="O95" s="316">
        <f t="shared" si="20"/>
        <v>0.97372125762552797</v>
      </c>
      <c r="P95" s="316">
        <f t="shared" si="20"/>
        <v>0.80947911778507742</v>
      </c>
      <c r="Q95" s="133"/>
      <c r="R95" s="134"/>
      <c r="S95" s="90">
        <f t="shared" si="18"/>
        <v>90.228579066969658</v>
      </c>
      <c r="U95" s="95"/>
      <c r="V95" s="95"/>
      <c r="W95" s="95"/>
      <c r="X95" s="95"/>
      <c r="Y95" s="95"/>
      <c r="Z95" s="95"/>
      <c r="AA95" s="95"/>
      <c r="AB95" s="95"/>
    </row>
    <row r="96" spans="2:28" ht="12.75" customHeight="1" x14ac:dyDescent="0.25">
      <c r="B96" s="3"/>
      <c r="C96" s="2">
        <v>2014</v>
      </c>
      <c r="D96" s="175">
        <f t="shared" si="19"/>
        <v>12339</v>
      </c>
      <c r="E96" s="175">
        <f>'Data for T1'!F72</f>
        <v>9800</v>
      </c>
      <c r="F96" s="375">
        <f>'Data for T1'!G72</f>
        <v>461</v>
      </c>
      <c r="G96" s="357">
        <f>'Data for T1'!H72</f>
        <v>1829</v>
      </c>
      <c r="H96" s="375">
        <f>'Data for T1'!I72</f>
        <v>67</v>
      </c>
      <c r="I96" s="357">
        <f>'Data for T1'!J72</f>
        <v>182</v>
      </c>
      <c r="J96" s="35"/>
      <c r="K96" s="36"/>
      <c r="L96" s="316">
        <f t="shared" si="20"/>
        <v>79.422967825593645</v>
      </c>
      <c r="M96" s="316">
        <f t="shared" si="20"/>
        <v>3.7361212415917016</v>
      </c>
      <c r="N96" s="316">
        <f t="shared" si="20"/>
        <v>14.822919199286813</v>
      </c>
      <c r="O96" s="316">
        <f t="shared" si="20"/>
        <v>0.54299375962395657</v>
      </c>
      <c r="P96" s="316">
        <f t="shared" si="20"/>
        <v>1.4749979739038819</v>
      </c>
      <c r="Q96" s="90"/>
      <c r="R96" s="317"/>
      <c r="S96" s="90">
        <f t="shared" si="18"/>
        <v>94.97621313035205</v>
      </c>
      <c r="T96" s="13"/>
      <c r="U96" s="95"/>
      <c r="V96" s="95"/>
      <c r="W96" s="95"/>
      <c r="X96" s="95"/>
      <c r="Y96" s="95"/>
      <c r="Z96" s="95"/>
      <c r="AA96" s="95"/>
      <c r="AB96" s="95"/>
    </row>
    <row r="97" spans="2:28" ht="12.75" customHeight="1" x14ac:dyDescent="0.25">
      <c r="B97" s="3"/>
      <c r="C97" s="12" t="s">
        <v>7</v>
      </c>
      <c r="D97" s="176">
        <f t="shared" si="19"/>
        <v>2832</v>
      </c>
      <c r="E97" s="176">
        <f>'Data for T1'!F73</f>
        <v>2240</v>
      </c>
      <c r="F97" s="376">
        <f>'Data for T1'!G73</f>
        <v>117</v>
      </c>
      <c r="G97" s="358">
        <f>'Data for T1'!H73</f>
        <v>430</v>
      </c>
      <c r="H97" s="376">
        <f>'Data for T1'!I73</f>
        <v>15</v>
      </c>
      <c r="I97" s="358">
        <f>'Data for T1'!J73</f>
        <v>30</v>
      </c>
      <c r="J97" s="33"/>
      <c r="K97" s="34"/>
      <c r="L97" s="185">
        <f t="shared" si="20"/>
        <v>79.096045197740111</v>
      </c>
      <c r="M97" s="185">
        <f t="shared" si="20"/>
        <v>4.1313559322033901</v>
      </c>
      <c r="N97" s="185">
        <f t="shared" si="20"/>
        <v>15.18361581920904</v>
      </c>
      <c r="O97" s="185">
        <f t="shared" si="20"/>
        <v>0.52966101694915246</v>
      </c>
      <c r="P97" s="185">
        <f t="shared" si="20"/>
        <v>1.0593220338983049</v>
      </c>
      <c r="Q97" s="92"/>
      <c r="R97" s="150"/>
      <c r="S97" s="92">
        <f t="shared" si="18"/>
        <v>94.504579517069104</v>
      </c>
      <c r="U97" s="95"/>
      <c r="V97" s="95"/>
      <c r="W97" s="95"/>
      <c r="X97" s="95"/>
      <c r="Y97" s="95"/>
      <c r="Z97" s="95"/>
      <c r="AA97" s="95"/>
      <c r="AB97" s="95"/>
    </row>
    <row r="98" spans="2:28" ht="12.75" customHeight="1" x14ac:dyDescent="0.25">
      <c r="B98" s="3"/>
      <c r="C98" s="12" t="s">
        <v>4</v>
      </c>
      <c r="D98" s="176">
        <f t="shared" si="19"/>
        <v>3018</v>
      </c>
      <c r="E98" s="176">
        <f>'Data for T1'!F74</f>
        <v>2397</v>
      </c>
      <c r="F98" s="376">
        <f>'Data for T1'!G74</f>
        <v>136</v>
      </c>
      <c r="G98" s="358">
        <f>'Data for T1'!H74</f>
        <v>426</v>
      </c>
      <c r="H98" s="376">
        <f>'Data for T1'!I74</f>
        <v>16</v>
      </c>
      <c r="I98" s="358">
        <f>'Data for T1'!J74</f>
        <v>43</v>
      </c>
      <c r="J98" s="33"/>
      <c r="K98" s="34"/>
      <c r="L98" s="185">
        <f t="shared" si="20"/>
        <v>79.423459244532808</v>
      </c>
      <c r="M98" s="185">
        <f t="shared" si="20"/>
        <v>4.5062955599734922</v>
      </c>
      <c r="N98" s="185">
        <f t="shared" si="20"/>
        <v>14.115308151093439</v>
      </c>
      <c r="O98" s="185">
        <f t="shared" si="20"/>
        <v>0.53015241882041086</v>
      </c>
      <c r="P98" s="185">
        <f t="shared" si="20"/>
        <v>1.4247846255798542</v>
      </c>
      <c r="Q98" s="92"/>
      <c r="R98" s="150"/>
      <c r="S98" s="92">
        <f t="shared" si="18"/>
        <v>94.135802469135797</v>
      </c>
      <c r="U98" s="95"/>
      <c r="V98" s="95"/>
      <c r="W98" s="95"/>
      <c r="X98" s="95"/>
      <c r="Y98" s="95"/>
      <c r="Z98" s="95"/>
      <c r="AA98" s="95"/>
      <c r="AB98" s="95"/>
    </row>
    <row r="99" spans="2:28" ht="12.75" customHeight="1" x14ac:dyDescent="0.25">
      <c r="B99" s="3"/>
      <c r="C99" s="12" t="s">
        <v>5</v>
      </c>
      <c r="D99" s="176">
        <f t="shared" si="19"/>
        <v>3213</v>
      </c>
      <c r="E99" s="176">
        <f>'Data for T1'!F75</f>
        <v>2520</v>
      </c>
      <c r="F99" s="376">
        <f>'Data for T1'!G75</f>
        <v>132</v>
      </c>
      <c r="G99" s="358">
        <f>'Data for T1'!H75</f>
        <v>497</v>
      </c>
      <c r="H99" s="376">
        <f>'Data for T1'!I75</f>
        <v>17</v>
      </c>
      <c r="I99" s="358">
        <f>'Data for T1'!J75</f>
        <v>47</v>
      </c>
      <c r="J99" s="33"/>
      <c r="K99" s="34"/>
      <c r="L99" s="185">
        <f t="shared" si="20"/>
        <v>78.431372549019613</v>
      </c>
      <c r="M99" s="185">
        <f t="shared" si="20"/>
        <v>4.1083099906629315</v>
      </c>
      <c r="N99" s="185">
        <f t="shared" si="20"/>
        <v>15.468409586056644</v>
      </c>
      <c r="O99" s="185">
        <f t="shared" si="20"/>
        <v>0.52910052910052907</v>
      </c>
      <c r="P99" s="185">
        <f t="shared" si="20"/>
        <v>1.4628073451602863</v>
      </c>
      <c r="Q99" s="92"/>
      <c r="R99" s="150"/>
      <c r="S99" s="92">
        <f t="shared" si="18"/>
        <v>94.513991163475694</v>
      </c>
      <c r="U99" s="95"/>
      <c r="V99" s="95"/>
      <c r="W99" s="95"/>
      <c r="X99" s="95"/>
      <c r="Y99" s="95"/>
      <c r="Z99" s="95"/>
      <c r="AA99" s="95"/>
      <c r="AB99" s="95"/>
    </row>
    <row r="100" spans="2:28" ht="12.75" customHeight="1" x14ac:dyDescent="0.25">
      <c r="B100" s="3"/>
      <c r="C100" s="12" t="s">
        <v>6</v>
      </c>
      <c r="D100" s="176">
        <f t="shared" si="19"/>
        <v>3276</v>
      </c>
      <c r="E100" s="176">
        <f>'Data for T1'!F76</f>
        <v>2643</v>
      </c>
      <c r="F100" s="376">
        <f>'Data for T1'!G76</f>
        <v>76</v>
      </c>
      <c r="G100" s="358">
        <f>'Data for T1'!H76</f>
        <v>476</v>
      </c>
      <c r="H100" s="376">
        <f>'Data for T1'!I76</f>
        <v>19</v>
      </c>
      <c r="I100" s="358">
        <f>'Data for T1'!J76</f>
        <v>62</v>
      </c>
      <c r="J100" s="33"/>
      <c r="K100" s="34"/>
      <c r="L100" s="185">
        <f t="shared" si="20"/>
        <v>80.677655677655679</v>
      </c>
      <c r="M100" s="185">
        <f t="shared" si="20"/>
        <v>2.3199023199023201</v>
      </c>
      <c r="N100" s="185">
        <f t="shared" si="20"/>
        <v>14.529914529914532</v>
      </c>
      <c r="O100" s="185">
        <f t="shared" si="20"/>
        <v>0.57997557997558002</v>
      </c>
      <c r="P100" s="185">
        <f t="shared" si="20"/>
        <v>1.8925518925518925</v>
      </c>
      <c r="Q100" s="92"/>
      <c r="R100" s="150"/>
      <c r="S100" s="92">
        <f t="shared" si="18"/>
        <v>96.607142857142861</v>
      </c>
      <c r="U100" s="95"/>
      <c r="V100" s="95"/>
      <c r="W100" s="95"/>
      <c r="X100" s="95"/>
      <c r="Y100" s="95"/>
      <c r="Z100" s="95"/>
      <c r="AA100" s="95"/>
      <c r="AB100" s="95"/>
    </row>
    <row r="101" spans="2:28" ht="12.75" customHeight="1" x14ac:dyDescent="0.25">
      <c r="B101" s="3"/>
      <c r="C101" s="12"/>
      <c r="D101" s="176"/>
      <c r="E101" s="176"/>
      <c r="F101" s="376"/>
      <c r="G101" s="358"/>
      <c r="H101" s="376"/>
      <c r="I101" s="358"/>
      <c r="J101" s="33"/>
      <c r="K101" s="34"/>
      <c r="L101" s="185"/>
      <c r="M101" s="185"/>
      <c r="N101" s="185"/>
      <c r="O101" s="185"/>
      <c r="P101" s="185"/>
      <c r="Q101" s="92"/>
      <c r="R101" s="150"/>
      <c r="S101" s="92"/>
      <c r="U101" s="95"/>
      <c r="V101" s="95"/>
      <c r="W101" s="95"/>
      <c r="X101" s="95"/>
      <c r="Y101" s="95"/>
      <c r="Z101" s="95"/>
      <c r="AA101" s="95"/>
      <c r="AB101" s="95"/>
    </row>
    <row r="102" spans="2:28" ht="12.75" customHeight="1" x14ac:dyDescent="0.25">
      <c r="B102" s="3"/>
      <c r="C102" s="2">
        <v>2015</v>
      </c>
      <c r="D102" s="175">
        <f t="shared" si="19"/>
        <v>7780</v>
      </c>
      <c r="E102" s="175">
        <f>'Data for T1'!F78</f>
        <v>6216</v>
      </c>
      <c r="F102" s="375">
        <f>'Data for T1'!G78</f>
        <v>145</v>
      </c>
      <c r="G102" s="357">
        <f>'Data for T1'!H78</f>
        <v>1225</v>
      </c>
      <c r="H102" s="375">
        <f>'Data for T1'!I78</f>
        <v>38</v>
      </c>
      <c r="I102" s="357">
        <f>'Data for T1'!J78</f>
        <v>156</v>
      </c>
      <c r="J102" s="35"/>
      <c r="K102" s="36"/>
      <c r="L102" s="316">
        <f t="shared" si="20"/>
        <v>79.897172236503849</v>
      </c>
      <c r="M102" s="316">
        <f t="shared" si="20"/>
        <v>1.8637532133676094</v>
      </c>
      <c r="N102" s="316">
        <f t="shared" si="20"/>
        <v>15.745501285347045</v>
      </c>
      <c r="O102" s="316">
        <f t="shared" si="20"/>
        <v>0.4884318766066838</v>
      </c>
      <c r="P102" s="316">
        <f t="shared" si="20"/>
        <v>2.005141388174807</v>
      </c>
      <c r="Q102" s="90"/>
      <c r="R102" s="317"/>
      <c r="S102" s="90">
        <f t="shared" si="18"/>
        <v>97.208237986270021</v>
      </c>
      <c r="U102" s="95"/>
      <c r="V102" s="95"/>
      <c r="W102" s="95"/>
      <c r="X102" s="95"/>
      <c r="Y102" s="95"/>
      <c r="Z102" s="95"/>
      <c r="AA102" s="95"/>
      <c r="AB102" s="95"/>
    </row>
    <row r="103" spans="2:28" ht="12.75" customHeight="1" x14ac:dyDescent="0.25">
      <c r="B103" s="3"/>
      <c r="C103" s="12" t="s">
        <v>7</v>
      </c>
      <c r="D103" s="176">
        <f t="shared" si="19"/>
        <v>3831</v>
      </c>
      <c r="E103" s="176">
        <f>'Data for T1'!F79</f>
        <v>3027</v>
      </c>
      <c r="F103" s="376">
        <f>'Data for T1'!G79</f>
        <v>83</v>
      </c>
      <c r="G103" s="358">
        <f>'Data for T1'!H79</f>
        <v>619</v>
      </c>
      <c r="H103" s="376">
        <f>'Data for T1'!I79</f>
        <v>21</v>
      </c>
      <c r="I103" s="358">
        <f>'Data for T1'!J79</f>
        <v>81</v>
      </c>
      <c r="J103" s="33"/>
      <c r="K103" s="34"/>
      <c r="L103" s="185">
        <f t="shared" si="20"/>
        <v>79.013312451057161</v>
      </c>
      <c r="M103" s="185">
        <f t="shared" si="20"/>
        <v>2.1665361524406164</v>
      </c>
      <c r="N103" s="185">
        <f t="shared" si="20"/>
        <v>16.157661185069173</v>
      </c>
      <c r="O103" s="185">
        <f t="shared" si="20"/>
        <v>0.54815974941268597</v>
      </c>
      <c r="P103" s="185">
        <f t="shared" si="20"/>
        <v>2.11433046202036</v>
      </c>
      <c r="Q103" s="92"/>
      <c r="R103" s="150"/>
      <c r="S103" s="92">
        <f t="shared" si="18"/>
        <v>96.762141967621417</v>
      </c>
      <c r="U103" s="95"/>
      <c r="V103" s="95"/>
      <c r="W103" s="95"/>
      <c r="X103" s="95"/>
      <c r="Y103" s="95"/>
      <c r="Z103" s="95"/>
      <c r="AA103" s="95"/>
      <c r="AB103" s="95"/>
    </row>
    <row r="104" spans="2:28" ht="12.75" customHeight="1" x14ac:dyDescent="0.25">
      <c r="B104" s="3"/>
      <c r="C104" s="12" t="s">
        <v>4</v>
      </c>
      <c r="D104" s="176">
        <f t="shared" si="19"/>
        <v>3949</v>
      </c>
      <c r="E104" s="176">
        <f>'Data for T1'!F80</f>
        <v>3189</v>
      </c>
      <c r="F104" s="376">
        <f>'Data for T1'!G80</f>
        <v>62</v>
      </c>
      <c r="G104" s="358">
        <f>'Data for T1'!H80</f>
        <v>606</v>
      </c>
      <c r="H104" s="376">
        <f>'Data for T1'!I80</f>
        <v>17</v>
      </c>
      <c r="I104" s="358">
        <f>'Data for T1'!J80</f>
        <v>75</v>
      </c>
      <c r="J104" s="33"/>
      <c r="K104" s="34"/>
      <c r="L104" s="185">
        <f t="shared" si="20"/>
        <v>80.754621423145096</v>
      </c>
      <c r="M104" s="185">
        <f t="shared" si="20"/>
        <v>1.570017726006584</v>
      </c>
      <c r="N104" s="185">
        <f t="shared" si="20"/>
        <v>15.345657128386932</v>
      </c>
      <c r="O104" s="185">
        <f t="shared" si="20"/>
        <v>0.43048873132438592</v>
      </c>
      <c r="P104" s="185">
        <f t="shared" si="20"/>
        <v>1.8992149911369967</v>
      </c>
      <c r="Q104" s="92"/>
      <c r="R104" s="150"/>
      <c r="S104" s="92">
        <f t="shared" si="18"/>
        <v>97.636853125934792</v>
      </c>
      <c r="U104" s="95"/>
      <c r="V104" s="95"/>
      <c r="W104" s="95"/>
      <c r="X104" s="95"/>
      <c r="Y104" s="95"/>
      <c r="Z104" s="95"/>
      <c r="AA104" s="95"/>
      <c r="AB104" s="95"/>
    </row>
    <row r="105" spans="2:28" ht="12.75" customHeight="1" x14ac:dyDescent="0.25">
      <c r="B105" s="3"/>
      <c r="C105" s="12"/>
      <c r="D105" s="176"/>
      <c r="E105" s="176"/>
      <c r="F105" s="376"/>
      <c r="G105" s="358"/>
      <c r="H105" s="376"/>
      <c r="I105" s="358"/>
      <c r="J105" s="33"/>
      <c r="K105" s="34"/>
      <c r="L105" s="185"/>
      <c r="M105" s="185"/>
      <c r="N105" s="185"/>
      <c r="O105" s="185"/>
      <c r="P105" s="185"/>
      <c r="Q105" s="92"/>
      <c r="R105" s="150"/>
      <c r="S105" s="92"/>
      <c r="T105" s="14"/>
      <c r="U105" s="95"/>
      <c r="V105" s="95"/>
      <c r="W105" s="95"/>
      <c r="X105" s="95"/>
      <c r="Y105" s="95"/>
      <c r="Z105" s="95"/>
      <c r="AA105" s="95"/>
      <c r="AB105" s="95"/>
    </row>
    <row r="106" spans="2:28" ht="12.75" customHeight="1" x14ac:dyDescent="0.25">
      <c r="B106" s="4" t="s">
        <v>29</v>
      </c>
      <c r="C106" s="2">
        <v>2013</v>
      </c>
      <c r="D106" s="175">
        <f t="shared" si="19"/>
        <v>1</v>
      </c>
      <c r="E106" s="175">
        <f>'Data for T1'!F82</f>
        <v>1</v>
      </c>
      <c r="F106" s="375">
        <f>'Data for T1'!G82</f>
        <v>0</v>
      </c>
      <c r="G106" s="357">
        <f>'Data for T1'!H82</f>
        <v>0</v>
      </c>
      <c r="H106" s="375">
        <f>'Data for T1'!I82</f>
        <v>0</v>
      </c>
      <c r="I106" s="357">
        <f>'Data for T1'!J82</f>
        <v>0</v>
      </c>
      <c r="J106" s="35"/>
      <c r="K106" s="36"/>
      <c r="L106" s="316">
        <f t="shared" si="20"/>
        <v>100</v>
      </c>
      <c r="M106" s="316">
        <f t="shared" si="20"/>
        <v>0</v>
      </c>
      <c r="N106" s="316">
        <f t="shared" si="20"/>
        <v>0</v>
      </c>
      <c r="O106" s="316">
        <f t="shared" si="20"/>
        <v>0</v>
      </c>
      <c r="P106" s="316">
        <f t="shared" si="20"/>
        <v>0</v>
      </c>
      <c r="Q106" s="133"/>
      <c r="R106" s="134"/>
      <c r="S106" s="104">
        <f t="shared" si="18"/>
        <v>100</v>
      </c>
      <c r="T106" s="14"/>
      <c r="U106" s="95"/>
      <c r="V106" s="95"/>
      <c r="W106" s="95"/>
      <c r="X106" s="95"/>
      <c r="Y106" s="95"/>
      <c r="Z106" s="95"/>
      <c r="AA106" s="95"/>
      <c r="AB106" s="95"/>
    </row>
    <row r="107" spans="2:28" ht="12.75" customHeight="1" x14ac:dyDescent="0.25">
      <c r="B107" s="3"/>
      <c r="C107" s="2">
        <v>2014</v>
      </c>
      <c r="D107" s="175">
        <f t="shared" si="19"/>
        <v>9</v>
      </c>
      <c r="E107" s="175">
        <f>'Data for T1'!F83</f>
        <v>8</v>
      </c>
      <c r="F107" s="375">
        <f>'Data for T1'!G83</f>
        <v>0</v>
      </c>
      <c r="G107" s="357">
        <f>'Data for T1'!H83</f>
        <v>1</v>
      </c>
      <c r="H107" s="375">
        <f>'Data for T1'!I83</f>
        <v>0</v>
      </c>
      <c r="I107" s="357">
        <f>'Data for T1'!J83</f>
        <v>0</v>
      </c>
      <c r="J107" s="35"/>
      <c r="K107" s="36"/>
      <c r="L107" s="316">
        <f t="shared" si="20"/>
        <v>88.888888888888886</v>
      </c>
      <c r="M107" s="316">
        <f t="shared" si="20"/>
        <v>0</v>
      </c>
      <c r="N107" s="316">
        <f t="shared" si="20"/>
        <v>11.111111111111111</v>
      </c>
      <c r="O107" s="316">
        <f t="shared" si="20"/>
        <v>0</v>
      </c>
      <c r="P107" s="316">
        <f t="shared" si="20"/>
        <v>0</v>
      </c>
      <c r="Q107" s="90"/>
      <c r="R107" s="317"/>
      <c r="S107" s="104">
        <f t="shared" si="18"/>
        <v>100</v>
      </c>
      <c r="T107" s="13"/>
      <c r="U107" s="95"/>
      <c r="V107" s="95"/>
      <c r="W107" s="95"/>
      <c r="X107" s="95"/>
      <c r="Y107" s="95"/>
      <c r="Z107" s="95"/>
      <c r="AA107" s="95"/>
      <c r="AB107" s="95"/>
    </row>
    <row r="108" spans="2:28" ht="12.75" customHeight="1" x14ac:dyDescent="0.25">
      <c r="B108" s="3"/>
      <c r="C108" s="12" t="s">
        <v>7</v>
      </c>
      <c r="D108" s="176">
        <f t="shared" si="19"/>
        <v>1</v>
      </c>
      <c r="E108" s="176">
        <f>'Data for T1'!F84</f>
        <v>1</v>
      </c>
      <c r="F108" s="376">
        <f>'Data for T1'!G84</f>
        <v>0</v>
      </c>
      <c r="G108" s="358">
        <f>'Data for T1'!H84</f>
        <v>0</v>
      </c>
      <c r="H108" s="376">
        <f>'Data for T1'!I84</f>
        <v>0</v>
      </c>
      <c r="I108" s="358">
        <f>'Data for T1'!J84</f>
        <v>0</v>
      </c>
      <c r="J108" s="33"/>
      <c r="K108" s="34"/>
      <c r="L108" s="185">
        <f t="shared" si="20"/>
        <v>100</v>
      </c>
      <c r="M108" s="185">
        <f t="shared" si="20"/>
        <v>0</v>
      </c>
      <c r="N108" s="185">
        <f t="shared" si="20"/>
        <v>0</v>
      </c>
      <c r="O108" s="185">
        <f t="shared" si="20"/>
        <v>0</v>
      </c>
      <c r="P108" s="185">
        <f t="shared" si="20"/>
        <v>0</v>
      </c>
      <c r="Q108" s="92"/>
      <c r="R108" s="150"/>
      <c r="S108" s="93">
        <f t="shared" si="18"/>
        <v>100</v>
      </c>
      <c r="U108" s="95"/>
      <c r="V108" s="95"/>
      <c r="W108" s="95"/>
      <c r="X108" s="95"/>
      <c r="Y108" s="95"/>
      <c r="Z108" s="95"/>
      <c r="AA108" s="95"/>
      <c r="AB108" s="95"/>
    </row>
    <row r="109" spans="2:28" ht="12.75" customHeight="1" x14ac:dyDescent="0.25">
      <c r="B109" s="3"/>
      <c r="C109" s="12" t="s">
        <v>4</v>
      </c>
      <c r="D109" s="176">
        <f t="shared" si="19"/>
        <v>2</v>
      </c>
      <c r="E109" s="176">
        <f>'Data for T1'!F85</f>
        <v>2</v>
      </c>
      <c r="F109" s="376">
        <f>'Data for T1'!G85</f>
        <v>0</v>
      </c>
      <c r="G109" s="358">
        <f>'Data for T1'!H85</f>
        <v>0</v>
      </c>
      <c r="H109" s="376">
        <f>'Data for T1'!I85</f>
        <v>0</v>
      </c>
      <c r="I109" s="358">
        <f>'Data for T1'!J85</f>
        <v>0</v>
      </c>
      <c r="J109" s="33"/>
      <c r="K109" s="34"/>
      <c r="L109" s="185">
        <f t="shared" si="20"/>
        <v>100</v>
      </c>
      <c r="M109" s="185">
        <f t="shared" si="20"/>
        <v>0</v>
      </c>
      <c r="N109" s="185">
        <f t="shared" si="20"/>
        <v>0</v>
      </c>
      <c r="O109" s="185">
        <f t="shared" si="20"/>
        <v>0</v>
      </c>
      <c r="P109" s="185">
        <f t="shared" si="20"/>
        <v>0</v>
      </c>
      <c r="Q109" s="92"/>
      <c r="R109" s="150"/>
      <c r="S109" s="93">
        <f t="shared" si="18"/>
        <v>100</v>
      </c>
      <c r="U109" s="95"/>
      <c r="V109" s="95"/>
      <c r="W109" s="95"/>
      <c r="X109" s="95"/>
      <c r="Y109" s="95"/>
      <c r="Z109" s="95"/>
      <c r="AA109" s="95"/>
      <c r="AB109" s="95"/>
    </row>
    <row r="110" spans="2:28" ht="12.75" customHeight="1" x14ac:dyDescent="0.25">
      <c r="B110" s="3"/>
      <c r="C110" s="12" t="s">
        <v>5</v>
      </c>
      <c r="D110" s="176">
        <f t="shared" si="19"/>
        <v>3</v>
      </c>
      <c r="E110" s="176">
        <f>'Data for T1'!F86</f>
        <v>2</v>
      </c>
      <c r="F110" s="376">
        <f>'Data for T1'!G86</f>
        <v>0</v>
      </c>
      <c r="G110" s="358">
        <f>'Data for T1'!H86</f>
        <v>1</v>
      </c>
      <c r="H110" s="376">
        <f>'Data for T1'!I86</f>
        <v>0</v>
      </c>
      <c r="I110" s="358">
        <f>'Data for T1'!J86</f>
        <v>0</v>
      </c>
      <c r="J110" s="33"/>
      <c r="K110" s="34"/>
      <c r="L110" s="185">
        <f t="shared" si="20"/>
        <v>66.666666666666657</v>
      </c>
      <c r="M110" s="185">
        <f t="shared" si="20"/>
        <v>0</v>
      </c>
      <c r="N110" s="185">
        <f t="shared" si="20"/>
        <v>33.333333333333329</v>
      </c>
      <c r="O110" s="185">
        <f t="shared" si="20"/>
        <v>0</v>
      </c>
      <c r="P110" s="185">
        <f t="shared" si="20"/>
        <v>0</v>
      </c>
      <c r="Q110" s="92"/>
      <c r="R110" s="150"/>
      <c r="S110" s="93">
        <f t="shared" si="18"/>
        <v>100</v>
      </c>
      <c r="U110" s="95"/>
      <c r="V110" s="95" t="s">
        <v>172</v>
      </c>
      <c r="W110" s="95"/>
      <c r="X110" s="95"/>
      <c r="Y110" s="95"/>
      <c r="Z110" s="95"/>
      <c r="AA110" s="95"/>
      <c r="AB110" s="95"/>
    </row>
    <row r="111" spans="2:28" ht="12.75" customHeight="1" x14ac:dyDescent="0.25">
      <c r="B111" s="3"/>
      <c r="C111" s="12" t="s">
        <v>6</v>
      </c>
      <c r="D111" s="176">
        <f t="shared" si="19"/>
        <v>3</v>
      </c>
      <c r="E111" s="176">
        <f>'Data for T1'!F87</f>
        <v>3</v>
      </c>
      <c r="F111" s="376">
        <f>'Data for T1'!G87</f>
        <v>0</v>
      </c>
      <c r="G111" s="358">
        <f>'Data for T1'!H87</f>
        <v>0</v>
      </c>
      <c r="H111" s="376">
        <f>'Data for T1'!I87</f>
        <v>0</v>
      </c>
      <c r="I111" s="358">
        <f>'Data for T1'!J87</f>
        <v>0</v>
      </c>
      <c r="J111" s="33"/>
      <c r="K111" s="34"/>
      <c r="L111" s="185">
        <f t="shared" si="20"/>
        <v>100</v>
      </c>
      <c r="M111" s="185">
        <f t="shared" si="20"/>
        <v>0</v>
      </c>
      <c r="N111" s="185">
        <f t="shared" si="20"/>
        <v>0</v>
      </c>
      <c r="O111" s="185">
        <f t="shared" si="20"/>
        <v>0</v>
      </c>
      <c r="P111" s="185">
        <f t="shared" si="20"/>
        <v>0</v>
      </c>
      <c r="Q111" s="92"/>
      <c r="R111" s="150"/>
      <c r="S111" s="93">
        <f t="shared" si="18"/>
        <v>100</v>
      </c>
      <c r="U111" s="95"/>
      <c r="V111" s="95"/>
      <c r="W111" s="95"/>
      <c r="X111" s="95"/>
      <c r="Y111" s="95"/>
      <c r="Z111" s="95"/>
      <c r="AA111" s="95"/>
      <c r="AB111" s="95"/>
    </row>
    <row r="112" spans="2:28" ht="12.75" customHeight="1" x14ac:dyDescent="0.25">
      <c r="B112" s="4"/>
      <c r="C112" s="12"/>
      <c r="D112" s="176"/>
      <c r="E112" s="176"/>
      <c r="F112" s="376"/>
      <c r="G112" s="358"/>
      <c r="H112" s="376"/>
      <c r="I112" s="358"/>
      <c r="J112" s="33"/>
      <c r="K112" s="34"/>
      <c r="L112" s="185"/>
      <c r="M112" s="185"/>
      <c r="N112" s="185"/>
      <c r="O112" s="185"/>
      <c r="P112" s="185"/>
      <c r="Q112" s="92"/>
      <c r="R112" s="150"/>
      <c r="S112" s="93"/>
      <c r="U112" s="95"/>
      <c r="V112" s="95">
        <f>91-86</f>
        <v>5</v>
      </c>
      <c r="W112" s="95"/>
      <c r="X112" s="95"/>
      <c r="Y112" s="95"/>
      <c r="Z112" s="95"/>
      <c r="AA112" s="95"/>
      <c r="AB112" s="95"/>
    </row>
    <row r="113" spans="1:28" ht="12.75" customHeight="1" x14ac:dyDescent="0.25">
      <c r="A113" s="3"/>
      <c r="B113" s="3"/>
      <c r="C113" s="2">
        <v>2015</v>
      </c>
      <c r="D113" s="175">
        <f t="shared" si="19"/>
        <v>19</v>
      </c>
      <c r="E113" s="175">
        <f>'Data for T1'!F89</f>
        <v>17</v>
      </c>
      <c r="F113" s="375">
        <f>'Data for T1'!G89</f>
        <v>1</v>
      </c>
      <c r="G113" s="357">
        <f>'Data for T1'!H89</f>
        <v>1</v>
      </c>
      <c r="H113" s="375">
        <f>'Data for T1'!I89</f>
        <v>0</v>
      </c>
      <c r="I113" s="357">
        <f>'Data for T1'!J89</f>
        <v>0</v>
      </c>
      <c r="J113" s="35"/>
      <c r="K113" s="36"/>
      <c r="L113" s="316">
        <f t="shared" si="20"/>
        <v>89.473684210526315</v>
      </c>
      <c r="M113" s="316">
        <f t="shared" si="20"/>
        <v>5.2631578947368416</v>
      </c>
      <c r="N113" s="316">
        <f t="shared" si="20"/>
        <v>5.2631578947368416</v>
      </c>
      <c r="O113" s="316">
        <f t="shared" si="20"/>
        <v>0</v>
      </c>
      <c r="P113" s="316">
        <f t="shared" si="20"/>
        <v>0</v>
      </c>
      <c r="Q113" s="90"/>
      <c r="R113" s="317"/>
      <c r="S113" s="104">
        <f t="shared" si="18"/>
        <v>94.444444444444443</v>
      </c>
      <c r="U113" s="95"/>
      <c r="V113" s="95"/>
      <c r="W113" s="95"/>
      <c r="X113" s="95"/>
      <c r="Y113" s="95"/>
      <c r="Z113" s="95"/>
      <c r="AA113" s="95"/>
      <c r="AB113" s="95"/>
    </row>
    <row r="114" spans="1:28" ht="12.75" customHeight="1" x14ac:dyDescent="0.25">
      <c r="A114" s="3"/>
      <c r="B114" s="3"/>
      <c r="C114" s="12" t="s">
        <v>7</v>
      </c>
      <c r="D114" s="176">
        <f t="shared" si="19"/>
        <v>11</v>
      </c>
      <c r="E114" s="176">
        <f>'Data for T1'!F90</f>
        <v>10</v>
      </c>
      <c r="F114" s="376">
        <f>'Data for T1'!G90</f>
        <v>0</v>
      </c>
      <c r="G114" s="358">
        <f>'Data for T1'!H90</f>
        <v>1</v>
      </c>
      <c r="H114" s="376">
        <f>'Data for T1'!I90</f>
        <v>0</v>
      </c>
      <c r="I114" s="358">
        <f>'Data for T1'!J90</f>
        <v>0</v>
      </c>
      <c r="J114" s="33"/>
      <c r="K114" s="34"/>
      <c r="L114" s="185">
        <f t="shared" si="20"/>
        <v>90.909090909090907</v>
      </c>
      <c r="M114" s="185">
        <f t="shared" si="20"/>
        <v>0</v>
      </c>
      <c r="N114" s="185">
        <f t="shared" si="20"/>
        <v>9.0909090909090917</v>
      </c>
      <c r="O114" s="185">
        <f t="shared" si="20"/>
        <v>0</v>
      </c>
      <c r="P114" s="185">
        <f t="shared" si="20"/>
        <v>0</v>
      </c>
      <c r="Q114" s="92"/>
      <c r="R114" s="150"/>
      <c r="S114" s="93">
        <f t="shared" si="18"/>
        <v>100</v>
      </c>
      <c r="U114" s="95"/>
      <c r="V114" s="95"/>
      <c r="W114" s="95"/>
      <c r="X114" s="95"/>
      <c r="Y114" s="95"/>
      <c r="Z114" s="95"/>
      <c r="AA114" s="95"/>
      <c r="AB114" s="95"/>
    </row>
    <row r="115" spans="1:28" ht="12.75" customHeight="1" x14ac:dyDescent="0.25">
      <c r="A115" s="16"/>
      <c r="B115" s="16"/>
      <c r="C115" s="17" t="s">
        <v>4</v>
      </c>
      <c r="D115" s="180">
        <f t="shared" si="19"/>
        <v>8</v>
      </c>
      <c r="E115" s="180">
        <f>'Data for T1'!F91</f>
        <v>7</v>
      </c>
      <c r="F115" s="377">
        <f>'Data for T1'!G91</f>
        <v>1</v>
      </c>
      <c r="G115" s="359">
        <f>'Data for T1'!H91</f>
        <v>0</v>
      </c>
      <c r="H115" s="377">
        <f>'Data for T1'!I91</f>
        <v>0</v>
      </c>
      <c r="I115" s="359">
        <f>'Data for T1'!J91</f>
        <v>0</v>
      </c>
      <c r="J115" s="16"/>
      <c r="K115" s="30"/>
      <c r="L115" s="186">
        <f t="shared" si="20"/>
        <v>87.5</v>
      </c>
      <c r="M115" s="186">
        <f t="shared" si="20"/>
        <v>12.5</v>
      </c>
      <c r="N115" s="186">
        <f t="shared" si="20"/>
        <v>0</v>
      </c>
      <c r="O115" s="186">
        <f t="shared" si="20"/>
        <v>0</v>
      </c>
      <c r="P115" s="186">
        <f t="shared" si="20"/>
        <v>0</v>
      </c>
      <c r="Q115" s="16"/>
      <c r="R115" s="30"/>
      <c r="S115" s="313">
        <f t="shared" si="18"/>
        <v>87.5</v>
      </c>
      <c r="U115" s="95"/>
      <c r="V115" s="95"/>
      <c r="W115" s="95"/>
      <c r="X115" s="95"/>
      <c r="Y115" s="95"/>
      <c r="Z115" s="95"/>
      <c r="AA115" s="95"/>
      <c r="AB115" s="95"/>
    </row>
    <row r="116" spans="1:28" ht="12.75" customHeight="1" x14ac:dyDescent="0.25">
      <c r="A116" s="3"/>
      <c r="B116" s="3"/>
      <c r="C116" s="12"/>
      <c r="D116" s="176"/>
      <c r="E116" s="176"/>
      <c r="F116" s="376"/>
      <c r="G116" s="358"/>
      <c r="H116" s="376"/>
      <c r="I116" s="358"/>
      <c r="J116" s="33"/>
      <c r="K116" s="34"/>
      <c r="L116" s="185"/>
      <c r="M116" s="185"/>
      <c r="N116" s="185"/>
      <c r="O116" s="185"/>
      <c r="P116" s="185"/>
      <c r="Q116" s="92"/>
      <c r="R116" s="150"/>
      <c r="S116" s="92"/>
      <c r="U116" s="95"/>
      <c r="V116" s="95"/>
      <c r="W116" s="95"/>
      <c r="X116" s="95"/>
      <c r="Y116" s="95"/>
      <c r="Z116" s="95"/>
      <c r="AA116" s="95"/>
      <c r="AB116" s="95"/>
    </row>
    <row r="117" spans="1:28" ht="12.75" customHeight="1" x14ac:dyDescent="0.25">
      <c r="A117" s="4" t="s">
        <v>67</v>
      </c>
      <c r="B117" s="4" t="s">
        <v>35</v>
      </c>
      <c r="C117" s="2">
        <v>2013</v>
      </c>
      <c r="D117" s="175">
        <f t="shared" si="19"/>
        <v>12784</v>
      </c>
      <c r="E117" s="175">
        <f t="shared" ref="E117:I122" si="21">E128+E139+E150+E161</f>
        <v>8466</v>
      </c>
      <c r="F117" s="375">
        <f t="shared" si="21"/>
        <v>2343</v>
      </c>
      <c r="G117" s="357">
        <f t="shared" si="21"/>
        <v>1696</v>
      </c>
      <c r="H117" s="375">
        <f t="shared" si="21"/>
        <v>200</v>
      </c>
      <c r="I117" s="357">
        <f t="shared" si="21"/>
        <v>79</v>
      </c>
      <c r="J117" s="35"/>
      <c r="K117" s="36"/>
      <c r="L117" s="316">
        <f t="shared" si="20"/>
        <v>66.223404255319153</v>
      </c>
      <c r="M117" s="316">
        <f t="shared" si="20"/>
        <v>18.327596996245308</v>
      </c>
      <c r="N117" s="316">
        <f t="shared" si="20"/>
        <v>13.266583229036296</v>
      </c>
      <c r="O117" s="316">
        <f t="shared" si="20"/>
        <v>1.5644555694618274</v>
      </c>
      <c r="P117" s="316">
        <f t="shared" si="20"/>
        <v>0.61795994993742176</v>
      </c>
      <c r="Q117" s="133"/>
      <c r="R117" s="134"/>
      <c r="S117" s="90">
        <f t="shared" si="18"/>
        <v>77.065295815295812</v>
      </c>
      <c r="U117" s="95"/>
      <c r="V117" s="95"/>
      <c r="W117" s="95"/>
      <c r="X117" s="95"/>
      <c r="Y117" s="95"/>
      <c r="Z117" s="95"/>
      <c r="AA117" s="95"/>
      <c r="AB117" s="95"/>
    </row>
    <row r="118" spans="1:28" ht="12.75" customHeight="1" x14ac:dyDescent="0.25">
      <c r="A118" s="3"/>
      <c r="B118" s="3"/>
      <c r="C118" s="2">
        <v>2014</v>
      </c>
      <c r="D118" s="175">
        <f t="shared" si="19"/>
        <v>12758</v>
      </c>
      <c r="E118" s="175">
        <f t="shared" si="21"/>
        <v>9234</v>
      </c>
      <c r="F118" s="375">
        <f t="shared" si="21"/>
        <v>1255</v>
      </c>
      <c r="G118" s="357">
        <f t="shared" si="21"/>
        <v>2050</v>
      </c>
      <c r="H118" s="375">
        <f t="shared" si="21"/>
        <v>109</v>
      </c>
      <c r="I118" s="357">
        <f t="shared" si="21"/>
        <v>110</v>
      </c>
      <c r="J118" s="35"/>
      <c r="K118" s="36"/>
      <c r="L118" s="316">
        <f t="shared" si="20"/>
        <v>72.378115692114747</v>
      </c>
      <c r="M118" s="316">
        <f t="shared" si="20"/>
        <v>9.8369650415425607</v>
      </c>
      <c r="N118" s="316">
        <f t="shared" si="20"/>
        <v>16.068349271045619</v>
      </c>
      <c r="O118" s="316">
        <f t="shared" si="20"/>
        <v>0.85436588807023039</v>
      </c>
      <c r="P118" s="316">
        <f t="shared" si="20"/>
        <v>0.86220410722683805</v>
      </c>
      <c r="Q118" s="101"/>
      <c r="R118" s="89"/>
      <c r="S118" s="90">
        <f t="shared" si="18"/>
        <v>87.261860291370937</v>
      </c>
      <c r="U118" s="95"/>
      <c r="V118" s="95"/>
      <c r="W118" s="95"/>
      <c r="X118" s="95"/>
      <c r="Y118" s="95"/>
      <c r="Z118" s="95"/>
      <c r="AA118" s="95"/>
      <c r="AB118" s="95"/>
    </row>
    <row r="119" spans="1:28" ht="12.75" customHeight="1" x14ac:dyDescent="0.25">
      <c r="A119" s="4"/>
      <c r="B119" s="3"/>
      <c r="C119" s="12" t="s">
        <v>7</v>
      </c>
      <c r="D119" s="176">
        <f t="shared" si="19"/>
        <v>3682</v>
      </c>
      <c r="E119" s="176">
        <f t="shared" si="21"/>
        <v>2732</v>
      </c>
      <c r="F119" s="376">
        <f t="shared" si="21"/>
        <v>344</v>
      </c>
      <c r="G119" s="358">
        <f t="shared" si="21"/>
        <v>545</v>
      </c>
      <c r="H119" s="376">
        <f t="shared" si="21"/>
        <v>31</v>
      </c>
      <c r="I119" s="358">
        <f t="shared" si="21"/>
        <v>30</v>
      </c>
      <c r="J119" s="33"/>
      <c r="K119" s="34"/>
      <c r="L119" s="185">
        <f t="shared" si="20"/>
        <v>74.198804997284086</v>
      </c>
      <c r="M119" s="185">
        <f t="shared" si="20"/>
        <v>9.3427485062466058</v>
      </c>
      <c r="N119" s="185">
        <f t="shared" si="20"/>
        <v>14.801738185768604</v>
      </c>
      <c r="O119" s="185">
        <f t="shared" si="20"/>
        <v>0.84193373166757191</v>
      </c>
      <c r="P119" s="185">
        <f t="shared" si="20"/>
        <v>0.81477457903313422</v>
      </c>
      <c r="Q119" s="102"/>
      <c r="R119" s="91"/>
      <c r="S119" s="92">
        <f t="shared" si="18"/>
        <v>88.045903729678031</v>
      </c>
      <c r="U119" s="95"/>
      <c r="V119" s="95"/>
      <c r="W119" s="95"/>
      <c r="X119" s="95"/>
      <c r="Y119" s="95"/>
      <c r="Z119" s="95"/>
      <c r="AA119" s="95"/>
      <c r="AB119" s="95"/>
    </row>
    <row r="120" spans="1:28" ht="12.75" customHeight="1" x14ac:dyDescent="0.25">
      <c r="A120" s="4"/>
      <c r="B120" s="3"/>
      <c r="C120" s="12" t="s">
        <v>4</v>
      </c>
      <c r="D120" s="176">
        <f t="shared" si="19"/>
        <v>3121</v>
      </c>
      <c r="E120" s="176">
        <f t="shared" si="21"/>
        <v>2275</v>
      </c>
      <c r="F120" s="376">
        <f t="shared" si="21"/>
        <v>346</v>
      </c>
      <c r="G120" s="358">
        <f t="shared" si="21"/>
        <v>460</v>
      </c>
      <c r="H120" s="376">
        <f t="shared" si="21"/>
        <v>23</v>
      </c>
      <c r="I120" s="358">
        <f t="shared" si="21"/>
        <v>17</v>
      </c>
      <c r="J120" s="33"/>
      <c r="K120" s="34"/>
      <c r="L120" s="185">
        <f t="shared" si="20"/>
        <v>72.893303428388336</v>
      </c>
      <c r="M120" s="185">
        <f t="shared" si="20"/>
        <v>11.086190323614225</v>
      </c>
      <c r="N120" s="185">
        <f t="shared" si="20"/>
        <v>14.738865748157643</v>
      </c>
      <c r="O120" s="185">
        <f t="shared" si="20"/>
        <v>0.73694328740788206</v>
      </c>
      <c r="P120" s="185">
        <f t="shared" si="20"/>
        <v>0.54469721243191283</v>
      </c>
      <c r="Q120" s="102"/>
      <c r="R120" s="91"/>
      <c r="S120" s="92">
        <f t="shared" si="18"/>
        <v>86.133032694475759</v>
      </c>
      <c r="U120" s="95"/>
      <c r="V120" s="95"/>
      <c r="W120" s="95"/>
      <c r="X120" s="95"/>
      <c r="Y120" s="95"/>
      <c r="Z120" s="95"/>
      <c r="AA120" s="95"/>
      <c r="AB120" s="95"/>
    </row>
    <row r="121" spans="1:28" ht="12.75" customHeight="1" x14ac:dyDescent="0.25">
      <c r="A121" s="4"/>
      <c r="B121" s="3"/>
      <c r="C121" s="12" t="s">
        <v>5</v>
      </c>
      <c r="D121" s="176">
        <f t="shared" si="19"/>
        <v>2979</v>
      </c>
      <c r="E121" s="176">
        <f t="shared" si="21"/>
        <v>2137</v>
      </c>
      <c r="F121" s="376">
        <f t="shared" si="21"/>
        <v>288</v>
      </c>
      <c r="G121" s="358">
        <f t="shared" si="21"/>
        <v>494</v>
      </c>
      <c r="H121" s="376">
        <f t="shared" si="21"/>
        <v>26</v>
      </c>
      <c r="I121" s="358">
        <f t="shared" si="21"/>
        <v>34</v>
      </c>
      <c r="J121" s="33"/>
      <c r="K121" s="34"/>
      <c r="L121" s="185">
        <f t="shared" si="20"/>
        <v>71.735481705270217</v>
      </c>
      <c r="M121" s="185">
        <f t="shared" si="20"/>
        <v>9.667673716012084</v>
      </c>
      <c r="N121" s="185">
        <f t="shared" si="20"/>
        <v>16.582745887881838</v>
      </c>
      <c r="O121" s="185">
        <f t="shared" si="20"/>
        <v>0.87277609936220213</v>
      </c>
      <c r="P121" s="185">
        <f t="shared" si="20"/>
        <v>1.1413225914736489</v>
      </c>
      <c r="Q121" s="102"/>
      <c r="R121" s="91"/>
      <c r="S121" s="92">
        <f t="shared" si="18"/>
        <v>87.364185110663982</v>
      </c>
      <c r="U121" s="95"/>
      <c r="V121" s="95"/>
      <c r="W121" s="95"/>
      <c r="X121" s="95"/>
      <c r="Y121" s="95"/>
      <c r="Z121" s="95"/>
      <c r="AA121" s="95"/>
      <c r="AB121" s="95"/>
    </row>
    <row r="122" spans="1:28" ht="12.75" customHeight="1" x14ac:dyDescent="0.25">
      <c r="A122" s="4"/>
      <c r="B122" s="3"/>
      <c r="C122" s="12" t="s">
        <v>6</v>
      </c>
      <c r="D122" s="176">
        <f t="shared" si="19"/>
        <v>2976</v>
      </c>
      <c r="E122" s="176">
        <f t="shared" si="21"/>
        <v>2090</v>
      </c>
      <c r="F122" s="376">
        <f t="shared" si="21"/>
        <v>277</v>
      </c>
      <c r="G122" s="358">
        <f t="shared" si="21"/>
        <v>551</v>
      </c>
      <c r="H122" s="376">
        <f t="shared" si="21"/>
        <v>29</v>
      </c>
      <c r="I122" s="358">
        <f t="shared" si="21"/>
        <v>29</v>
      </c>
      <c r="J122" s="33"/>
      <c r="K122" s="34"/>
      <c r="L122" s="185">
        <f t="shared" si="20"/>
        <v>70.228494623655919</v>
      </c>
      <c r="M122" s="185">
        <f t="shared" si="20"/>
        <v>9.3077956989247319</v>
      </c>
      <c r="N122" s="185">
        <f t="shared" si="20"/>
        <v>18.51478494623656</v>
      </c>
      <c r="O122" s="185">
        <f t="shared" si="20"/>
        <v>0.97446236559139787</v>
      </c>
      <c r="P122" s="185">
        <f t="shared" si="20"/>
        <v>0.97446236559139787</v>
      </c>
      <c r="Q122" s="102"/>
      <c r="R122" s="91"/>
      <c r="S122" s="92">
        <f t="shared" si="18"/>
        <v>87.381443298969074</v>
      </c>
      <c r="U122" s="95"/>
      <c r="V122" s="95"/>
      <c r="W122" s="95"/>
      <c r="X122" s="95"/>
      <c r="Y122" s="95"/>
      <c r="Z122" s="95"/>
      <c r="AA122" s="95"/>
      <c r="AB122" s="95"/>
    </row>
    <row r="123" spans="1:28" ht="12.75" customHeight="1" x14ac:dyDescent="0.25">
      <c r="A123" s="4"/>
      <c r="B123" s="4"/>
      <c r="C123" s="12"/>
      <c r="D123" s="176"/>
      <c r="E123" s="176"/>
      <c r="F123" s="376"/>
      <c r="G123" s="358"/>
      <c r="H123" s="376"/>
      <c r="I123" s="358"/>
      <c r="J123" s="33"/>
      <c r="K123" s="34"/>
      <c r="L123" s="185"/>
      <c r="M123" s="185"/>
      <c r="N123" s="185"/>
      <c r="O123" s="185"/>
      <c r="P123" s="185"/>
      <c r="Q123" s="102"/>
      <c r="R123" s="91"/>
      <c r="S123" s="92"/>
      <c r="U123" s="95"/>
      <c r="V123" s="95"/>
      <c r="W123" s="95"/>
      <c r="X123" s="95"/>
      <c r="Y123" s="95"/>
      <c r="Z123" s="95"/>
      <c r="AA123" s="95"/>
      <c r="AB123" s="95"/>
    </row>
    <row r="124" spans="1:28" ht="12.75" customHeight="1" x14ac:dyDescent="0.25">
      <c r="A124" s="4"/>
      <c r="B124" s="3"/>
      <c r="C124" s="2">
        <v>2015</v>
      </c>
      <c r="D124" s="175">
        <f t="shared" si="19"/>
        <v>6576</v>
      </c>
      <c r="E124" s="175">
        <f t="shared" ref="E124:I126" si="22">E135+E146+E157+E168</f>
        <v>4791</v>
      </c>
      <c r="F124" s="375">
        <f t="shared" si="22"/>
        <v>574</v>
      </c>
      <c r="G124" s="357">
        <f t="shared" si="22"/>
        <v>1072</v>
      </c>
      <c r="H124" s="375">
        <f t="shared" si="22"/>
        <v>50</v>
      </c>
      <c r="I124" s="357">
        <f t="shared" si="22"/>
        <v>89</v>
      </c>
      <c r="J124" s="35"/>
      <c r="K124" s="36"/>
      <c r="L124" s="316">
        <f t="shared" si="20"/>
        <v>72.855839416058402</v>
      </c>
      <c r="M124" s="316">
        <f t="shared" si="20"/>
        <v>8.7287104622871059</v>
      </c>
      <c r="N124" s="316">
        <f t="shared" si="20"/>
        <v>16.301703163017031</v>
      </c>
      <c r="O124" s="316">
        <f t="shared" si="20"/>
        <v>0.76034063260340634</v>
      </c>
      <c r="P124" s="316">
        <f t="shared" si="20"/>
        <v>1.3534063260340634</v>
      </c>
      <c r="Q124" s="101"/>
      <c r="R124" s="89"/>
      <c r="S124" s="90">
        <f t="shared" si="18"/>
        <v>88.662790697674424</v>
      </c>
      <c r="U124" s="95"/>
      <c r="V124" s="95"/>
      <c r="W124" s="95"/>
      <c r="X124" s="95"/>
      <c r="Y124" s="95"/>
      <c r="Z124" s="95"/>
      <c r="AA124" s="95"/>
      <c r="AB124" s="95"/>
    </row>
    <row r="125" spans="1:28" ht="12.75" customHeight="1" x14ac:dyDescent="0.25">
      <c r="A125" s="4"/>
      <c r="B125" s="352">
        <f>G126+I126</f>
        <v>571</v>
      </c>
      <c r="C125" s="6" t="s">
        <v>25</v>
      </c>
      <c r="D125" s="176">
        <f t="shared" si="19"/>
        <v>3265</v>
      </c>
      <c r="E125" s="176">
        <f t="shared" si="22"/>
        <v>2295</v>
      </c>
      <c r="F125" s="376">
        <f t="shared" si="22"/>
        <v>354</v>
      </c>
      <c r="G125" s="358">
        <f t="shared" si="22"/>
        <v>540</v>
      </c>
      <c r="H125" s="376">
        <f t="shared" si="22"/>
        <v>26</v>
      </c>
      <c r="I125" s="358">
        <f t="shared" si="22"/>
        <v>50</v>
      </c>
      <c r="J125" s="33"/>
      <c r="K125" s="34"/>
      <c r="L125" s="185">
        <f t="shared" si="20"/>
        <v>70.290964777947934</v>
      </c>
      <c r="M125" s="185">
        <f t="shared" si="20"/>
        <v>10.842266462480858</v>
      </c>
      <c r="N125" s="185">
        <f t="shared" si="20"/>
        <v>16.539050535987748</v>
      </c>
      <c r="O125" s="185">
        <f t="shared" si="20"/>
        <v>0.79632465543644715</v>
      </c>
      <c r="P125" s="185">
        <f t="shared" si="20"/>
        <v>1.5313935681470139</v>
      </c>
      <c r="Q125" s="102"/>
      <c r="R125" s="91"/>
      <c r="S125" s="92">
        <f t="shared" si="18"/>
        <v>86.055045871559628</v>
      </c>
      <c r="U125" s="95"/>
      <c r="V125" s="95"/>
      <c r="W125" s="95"/>
      <c r="X125" s="95"/>
      <c r="Y125" s="95"/>
      <c r="Z125" s="95"/>
      <c r="AA125" s="95"/>
      <c r="AB125" s="95"/>
    </row>
    <row r="126" spans="1:28" ht="12.75" customHeight="1" x14ac:dyDescent="0.25">
      <c r="A126" s="4"/>
      <c r="B126" s="4">
        <f>B125/D126</f>
        <v>0.17245545152521896</v>
      </c>
      <c r="C126" s="6" t="s">
        <v>73</v>
      </c>
      <c r="D126" s="176">
        <f t="shared" si="19"/>
        <v>3311</v>
      </c>
      <c r="E126" s="176">
        <f t="shared" si="22"/>
        <v>2496</v>
      </c>
      <c r="F126" s="376">
        <f t="shared" si="22"/>
        <v>220</v>
      </c>
      <c r="G126" s="358">
        <f t="shared" si="22"/>
        <v>532</v>
      </c>
      <c r="H126" s="376">
        <f t="shared" si="22"/>
        <v>24</v>
      </c>
      <c r="I126" s="358">
        <f t="shared" si="22"/>
        <v>39</v>
      </c>
      <c r="J126" s="33"/>
      <c r="K126" s="34"/>
      <c r="L126" s="185">
        <f t="shared" si="20"/>
        <v>75.385080036242826</v>
      </c>
      <c r="M126" s="185">
        <f t="shared" si="20"/>
        <v>6.6445182724252501</v>
      </c>
      <c r="N126" s="185">
        <f t="shared" si="20"/>
        <v>16.0676532769556</v>
      </c>
      <c r="O126" s="185">
        <f t="shared" si="20"/>
        <v>0.72485653881002721</v>
      </c>
      <c r="P126" s="185">
        <f t="shared" si="20"/>
        <v>1.1778918755662942</v>
      </c>
      <c r="Q126" s="102"/>
      <c r="R126" s="91"/>
      <c r="S126" s="92">
        <f t="shared" si="18"/>
        <v>91.219863260165525</v>
      </c>
      <c r="U126" s="95"/>
      <c r="V126" s="95"/>
      <c r="W126" s="95"/>
      <c r="X126" s="95"/>
      <c r="Y126" s="95"/>
      <c r="Z126" s="95"/>
      <c r="AA126" s="95"/>
      <c r="AB126" s="95"/>
    </row>
    <row r="127" spans="1:28" ht="12.75" customHeight="1" x14ac:dyDescent="0.25">
      <c r="A127" s="1"/>
      <c r="B127" s="4"/>
      <c r="C127" s="6"/>
      <c r="D127" s="176"/>
      <c r="E127" s="176"/>
      <c r="F127" s="376"/>
      <c r="G127" s="358"/>
      <c r="H127" s="376"/>
      <c r="I127" s="358"/>
      <c r="J127" s="33"/>
      <c r="K127" s="34"/>
      <c r="L127" s="185"/>
      <c r="M127" s="185"/>
      <c r="N127" s="185"/>
      <c r="O127" s="185"/>
      <c r="P127" s="185"/>
      <c r="Q127" s="102"/>
      <c r="R127" s="91"/>
      <c r="S127" s="92"/>
      <c r="U127" s="95"/>
      <c r="V127" s="95">
        <f>G126+I126</f>
        <v>571</v>
      </c>
      <c r="W127" s="95"/>
      <c r="X127" s="95"/>
      <c r="Y127" s="95"/>
      <c r="Z127" s="95"/>
      <c r="AA127" s="95"/>
      <c r="AB127" s="95"/>
    </row>
    <row r="128" spans="1:28" ht="12.75" customHeight="1" x14ac:dyDescent="0.25">
      <c r="B128" s="4" t="s">
        <v>26</v>
      </c>
      <c r="C128" s="2">
        <v>2013</v>
      </c>
      <c r="D128" s="175">
        <f t="shared" si="19"/>
        <v>2372</v>
      </c>
      <c r="E128" s="175">
        <f>'Data for T1'!F93</f>
        <v>1492</v>
      </c>
      <c r="F128" s="375">
        <f>'Data for T1'!G93</f>
        <v>450</v>
      </c>
      <c r="G128" s="357">
        <f>'Data for T1'!H93</f>
        <v>386</v>
      </c>
      <c r="H128" s="375">
        <f>'Data for T1'!I93</f>
        <v>26</v>
      </c>
      <c r="I128" s="357">
        <f>'Data for T1'!J93</f>
        <v>18</v>
      </c>
      <c r="J128" s="35"/>
      <c r="K128" s="36"/>
      <c r="L128" s="316">
        <f t="shared" si="20"/>
        <v>62.900505902192236</v>
      </c>
      <c r="M128" s="316">
        <f t="shared" si="20"/>
        <v>18.97133220910624</v>
      </c>
      <c r="N128" s="316">
        <f t="shared" si="20"/>
        <v>16.273187183811132</v>
      </c>
      <c r="O128" s="316">
        <f t="shared" si="20"/>
        <v>1.0961214165261384</v>
      </c>
      <c r="P128" s="316">
        <f t="shared" si="20"/>
        <v>0.75885328836424959</v>
      </c>
      <c r="Q128" s="133"/>
      <c r="R128" s="134"/>
      <c r="S128" s="90">
        <f t="shared" si="18"/>
        <v>76.032225579053375</v>
      </c>
      <c r="U128" s="95"/>
      <c r="V128" s="152">
        <f>V127/D126</f>
        <v>0.17245545152521896</v>
      </c>
      <c r="W128" s="95"/>
      <c r="X128" s="95"/>
      <c r="Y128" s="95"/>
      <c r="Z128" s="95"/>
      <c r="AA128" s="95"/>
      <c r="AB128" s="95"/>
    </row>
    <row r="129" spans="2:28" ht="12" customHeight="1" x14ac:dyDescent="0.25">
      <c r="B129" s="4"/>
      <c r="C129" s="2">
        <v>2014</v>
      </c>
      <c r="D129" s="175">
        <f t="shared" si="19"/>
        <v>2528</v>
      </c>
      <c r="E129" s="175">
        <f>'Data for T1'!F94</f>
        <v>1711</v>
      </c>
      <c r="F129" s="375">
        <f>'Data for T1'!G94</f>
        <v>276</v>
      </c>
      <c r="G129" s="357">
        <f>'Data for T1'!H94</f>
        <v>492</v>
      </c>
      <c r="H129" s="375">
        <f>'Data for T1'!I94</f>
        <v>15</v>
      </c>
      <c r="I129" s="357">
        <f>'Data for T1'!J94</f>
        <v>34</v>
      </c>
      <c r="J129" s="35"/>
      <c r="K129" s="36"/>
      <c r="L129" s="316">
        <f t="shared" si="20"/>
        <v>67.681962025316452</v>
      </c>
      <c r="M129" s="316">
        <f t="shared" si="20"/>
        <v>10.917721518987342</v>
      </c>
      <c r="N129" s="316">
        <f t="shared" si="20"/>
        <v>19.462025316455698</v>
      </c>
      <c r="O129" s="316">
        <f t="shared" si="20"/>
        <v>0.59335443037974689</v>
      </c>
      <c r="P129" s="316">
        <f t="shared" si="20"/>
        <v>1.3449367088607596</v>
      </c>
      <c r="Q129" s="104"/>
      <c r="R129" s="89"/>
      <c r="S129" s="90">
        <f t="shared" si="18"/>
        <v>85.707269155206291</v>
      </c>
      <c r="U129" s="95"/>
      <c r="V129" s="95"/>
      <c r="W129" s="95"/>
      <c r="X129" s="95"/>
      <c r="Y129" s="95"/>
      <c r="Z129" s="95"/>
      <c r="AA129" s="95"/>
      <c r="AB129" s="95"/>
    </row>
    <row r="130" spans="2:28" ht="12.75" customHeight="1" x14ac:dyDescent="0.25">
      <c r="B130" s="3"/>
      <c r="C130" s="12" t="s">
        <v>7</v>
      </c>
      <c r="D130" s="176">
        <f t="shared" si="19"/>
        <v>602</v>
      </c>
      <c r="E130" s="176">
        <f>'Data for T1'!F95</f>
        <v>423</v>
      </c>
      <c r="F130" s="376">
        <f>'Data for T1'!G95</f>
        <v>61</v>
      </c>
      <c r="G130" s="358">
        <f>'Data for T1'!H95</f>
        <v>108</v>
      </c>
      <c r="H130" s="376">
        <f>'Data for T1'!I95</f>
        <v>3</v>
      </c>
      <c r="I130" s="358">
        <f>'Data for T1'!J95</f>
        <v>7</v>
      </c>
      <c r="J130" s="33"/>
      <c r="K130" s="34"/>
      <c r="L130" s="185">
        <f t="shared" si="20"/>
        <v>70.265780730897006</v>
      </c>
      <c r="M130" s="185">
        <f t="shared" si="20"/>
        <v>10.132890365448505</v>
      </c>
      <c r="N130" s="185">
        <f t="shared" si="20"/>
        <v>17.940199335548172</v>
      </c>
      <c r="O130" s="185">
        <f t="shared" si="20"/>
        <v>0.49833887043189368</v>
      </c>
      <c r="P130" s="185">
        <f t="shared" si="20"/>
        <v>1.1627906976744187</v>
      </c>
      <c r="Q130" s="93"/>
      <c r="R130" s="91"/>
      <c r="S130" s="92">
        <f t="shared" si="18"/>
        <v>87.044534412955471</v>
      </c>
      <c r="U130" s="95"/>
      <c r="V130" s="95"/>
      <c r="W130" s="95"/>
      <c r="X130" s="95"/>
      <c r="Y130" s="95"/>
      <c r="Z130" s="95"/>
      <c r="AA130" s="95"/>
      <c r="AB130" s="95"/>
    </row>
    <row r="131" spans="2:28" ht="12.75" customHeight="1" x14ac:dyDescent="0.25">
      <c r="B131" s="3"/>
      <c r="C131" s="12" t="s">
        <v>4</v>
      </c>
      <c r="D131" s="176">
        <f t="shared" si="19"/>
        <v>598</v>
      </c>
      <c r="E131" s="176">
        <f>'Data for T1'!F96</f>
        <v>403</v>
      </c>
      <c r="F131" s="376">
        <f>'Data for T1'!G96</f>
        <v>78</v>
      </c>
      <c r="G131" s="358">
        <f>'Data for T1'!H96</f>
        <v>108</v>
      </c>
      <c r="H131" s="376">
        <f>'Data for T1'!I96</f>
        <v>4</v>
      </c>
      <c r="I131" s="358">
        <f>'Data for T1'!J96</f>
        <v>5</v>
      </c>
      <c r="J131" s="33"/>
      <c r="K131" s="34"/>
      <c r="L131" s="185">
        <f t="shared" si="20"/>
        <v>67.391304347826093</v>
      </c>
      <c r="M131" s="185">
        <f t="shared" si="20"/>
        <v>13.043478260869565</v>
      </c>
      <c r="N131" s="185">
        <f t="shared" si="20"/>
        <v>18.060200668896321</v>
      </c>
      <c r="O131" s="185">
        <f t="shared" si="20"/>
        <v>0.66889632107023411</v>
      </c>
      <c r="P131" s="185">
        <f t="shared" si="20"/>
        <v>0.83612040133779264</v>
      </c>
      <c r="Q131" s="93"/>
      <c r="R131" s="91"/>
      <c r="S131" s="92">
        <f t="shared" si="18"/>
        <v>83.265306122448976</v>
      </c>
      <c r="U131" s="95"/>
      <c r="V131" s="95"/>
      <c r="W131" s="95"/>
      <c r="X131" s="95"/>
      <c r="Y131" s="95"/>
      <c r="Z131" s="95"/>
      <c r="AA131" s="95"/>
      <c r="AB131" s="95"/>
    </row>
    <row r="132" spans="2:28" ht="12.75" customHeight="1" x14ac:dyDescent="0.25">
      <c r="B132" s="3"/>
      <c r="C132" s="12" t="s">
        <v>5</v>
      </c>
      <c r="D132" s="176">
        <f t="shared" si="19"/>
        <v>669</v>
      </c>
      <c r="E132" s="176">
        <f>'Data for T1'!F97</f>
        <v>448</v>
      </c>
      <c r="F132" s="376">
        <f>'Data for T1'!G97</f>
        <v>71</v>
      </c>
      <c r="G132" s="358">
        <f>'Data for T1'!H97</f>
        <v>132</v>
      </c>
      <c r="H132" s="376">
        <f>'Data for T1'!I97</f>
        <v>4</v>
      </c>
      <c r="I132" s="358">
        <f>'Data for T1'!J97</f>
        <v>14</v>
      </c>
      <c r="J132" s="33"/>
      <c r="K132" s="34"/>
      <c r="L132" s="185">
        <f t="shared" si="20"/>
        <v>66.965620328849027</v>
      </c>
      <c r="M132" s="185">
        <f t="shared" si="20"/>
        <v>10.612855007473842</v>
      </c>
      <c r="N132" s="185">
        <f t="shared" si="20"/>
        <v>19.730941704035875</v>
      </c>
      <c r="O132" s="185">
        <f t="shared" si="20"/>
        <v>0.59790732436472349</v>
      </c>
      <c r="P132" s="185">
        <f t="shared" si="20"/>
        <v>2.0926756352765321</v>
      </c>
      <c r="Q132" s="93"/>
      <c r="R132" s="91"/>
      <c r="S132" s="92">
        <f t="shared" si="18"/>
        <v>86.033519553072622</v>
      </c>
      <c r="U132" s="95"/>
      <c r="V132" s="95"/>
      <c r="W132" s="95"/>
      <c r="X132" s="95"/>
      <c r="Y132" s="95"/>
      <c r="Z132" s="95"/>
      <c r="AA132" s="95"/>
      <c r="AB132" s="95"/>
    </row>
    <row r="133" spans="2:28" x14ac:dyDescent="0.25">
      <c r="B133" s="3"/>
      <c r="C133" s="12" t="s">
        <v>6</v>
      </c>
      <c r="D133" s="176">
        <f t="shared" si="19"/>
        <v>659</v>
      </c>
      <c r="E133" s="176">
        <f>'Data for T1'!F98</f>
        <v>437</v>
      </c>
      <c r="F133" s="376">
        <f>'Data for T1'!G98</f>
        <v>66</v>
      </c>
      <c r="G133" s="358">
        <f>'Data for T1'!H98</f>
        <v>144</v>
      </c>
      <c r="H133" s="376">
        <f>'Data for T1'!I98</f>
        <v>4</v>
      </c>
      <c r="I133" s="358">
        <f>'Data for T1'!J98</f>
        <v>8</v>
      </c>
      <c r="J133" s="33"/>
      <c r="K133" s="34"/>
      <c r="L133" s="185">
        <f t="shared" si="20"/>
        <v>66.312594840667686</v>
      </c>
      <c r="M133" s="185">
        <f t="shared" si="20"/>
        <v>10.015174506828528</v>
      </c>
      <c r="N133" s="185">
        <f t="shared" si="20"/>
        <v>21.851289833080425</v>
      </c>
      <c r="O133" s="185">
        <f t="shared" si="20"/>
        <v>0.60698027314112291</v>
      </c>
      <c r="P133" s="185">
        <f t="shared" si="20"/>
        <v>1.2139605462822458</v>
      </c>
      <c r="Q133" s="93"/>
      <c r="R133" s="91"/>
      <c r="S133" s="92">
        <f t="shared" si="18"/>
        <v>86.407766990291265</v>
      </c>
      <c r="U133" s="95"/>
      <c r="V133" s="95"/>
      <c r="W133" s="95"/>
      <c r="X133" s="95"/>
      <c r="Y133" s="95"/>
      <c r="Z133" s="95"/>
      <c r="AA133" s="95"/>
      <c r="AB133" s="95"/>
    </row>
    <row r="134" spans="2:28" x14ac:dyDescent="0.25">
      <c r="B134" s="4"/>
      <c r="C134" s="12"/>
      <c r="D134" s="176"/>
      <c r="E134" s="176"/>
      <c r="F134" s="376"/>
      <c r="G134" s="358"/>
      <c r="H134" s="376"/>
      <c r="I134" s="358"/>
      <c r="J134" s="33"/>
      <c r="K134" s="34"/>
      <c r="L134" s="185"/>
      <c r="M134" s="185"/>
      <c r="N134" s="185"/>
      <c r="O134" s="185"/>
      <c r="P134" s="185"/>
      <c r="Q134" s="93"/>
      <c r="R134" s="91"/>
      <c r="S134" s="92"/>
      <c r="U134" s="95"/>
      <c r="V134" s="95"/>
      <c r="W134" s="95"/>
      <c r="X134" s="95"/>
      <c r="Y134" s="95"/>
      <c r="Z134" s="95"/>
      <c r="AA134" s="95"/>
      <c r="AB134" s="95"/>
    </row>
    <row r="135" spans="2:28" x14ac:dyDescent="0.25">
      <c r="B135" s="4"/>
      <c r="C135" s="2">
        <v>2015</v>
      </c>
      <c r="D135" s="175">
        <f t="shared" si="19"/>
        <v>1484</v>
      </c>
      <c r="E135" s="175">
        <f>'Data for T1'!F100</f>
        <v>1064</v>
      </c>
      <c r="F135" s="375">
        <f>'Data for T1'!G100</f>
        <v>147</v>
      </c>
      <c r="G135" s="357">
        <f>'Data for T1'!H100</f>
        <v>238</v>
      </c>
      <c r="H135" s="375">
        <f>'Data for T1'!I100</f>
        <v>8</v>
      </c>
      <c r="I135" s="357">
        <f>'Data for T1'!J100</f>
        <v>27</v>
      </c>
      <c r="J135" s="35"/>
      <c r="K135" s="36"/>
      <c r="L135" s="316">
        <f t="shared" si="20"/>
        <v>71.698113207547166</v>
      </c>
      <c r="M135" s="316">
        <f t="shared" si="20"/>
        <v>9.9056603773584904</v>
      </c>
      <c r="N135" s="316">
        <f t="shared" si="20"/>
        <v>16.037735849056602</v>
      </c>
      <c r="O135" s="316">
        <f t="shared" si="20"/>
        <v>0.53908355795148255</v>
      </c>
      <c r="P135" s="316">
        <f t="shared" si="20"/>
        <v>1.8194070080862534</v>
      </c>
      <c r="Q135" s="104"/>
      <c r="R135" s="89"/>
      <c r="S135" s="90">
        <f t="shared" ref="S135:S198" si="23">100*(E135+I135)/(E135+F135+H135+I135)</f>
        <v>87.56019261637239</v>
      </c>
      <c r="U135" s="95"/>
      <c r="V135" s="95"/>
      <c r="W135" s="95"/>
      <c r="X135" s="95"/>
      <c r="Y135" s="95"/>
      <c r="Z135" s="95"/>
      <c r="AA135" s="95"/>
      <c r="AB135" s="95"/>
    </row>
    <row r="136" spans="2:28" x14ac:dyDescent="0.25">
      <c r="B136" s="4"/>
      <c r="C136" s="6" t="s">
        <v>25</v>
      </c>
      <c r="D136" s="176">
        <f t="shared" si="19"/>
        <v>766</v>
      </c>
      <c r="E136" s="176">
        <f>'Data for T1'!F101</f>
        <v>530</v>
      </c>
      <c r="F136" s="376">
        <f>'Data for T1'!G101</f>
        <v>93</v>
      </c>
      <c r="G136" s="358">
        <f>'Data for T1'!H101</f>
        <v>124</v>
      </c>
      <c r="H136" s="376">
        <f>'Data for T1'!I101</f>
        <v>4</v>
      </c>
      <c r="I136" s="358">
        <f>'Data for T1'!J101</f>
        <v>15</v>
      </c>
      <c r="J136" s="33"/>
      <c r="K136" s="34"/>
      <c r="L136" s="185">
        <f t="shared" si="20"/>
        <v>69.190600522193208</v>
      </c>
      <c r="M136" s="185">
        <f t="shared" si="20"/>
        <v>12.140992167101828</v>
      </c>
      <c r="N136" s="185">
        <f t="shared" si="20"/>
        <v>16.187989556135772</v>
      </c>
      <c r="O136" s="185">
        <f t="shared" si="20"/>
        <v>0.52219321148825071</v>
      </c>
      <c r="P136" s="185">
        <f t="shared" si="20"/>
        <v>1.95822454308094</v>
      </c>
      <c r="Q136" s="93"/>
      <c r="R136" s="91"/>
      <c r="S136" s="92">
        <f t="shared" si="23"/>
        <v>84.890965732087224</v>
      </c>
      <c r="U136" s="95"/>
      <c r="V136" s="95"/>
      <c r="W136" s="95"/>
      <c r="X136" s="95"/>
      <c r="Y136" s="95"/>
      <c r="Z136" s="95"/>
      <c r="AA136" s="95"/>
      <c r="AB136" s="95"/>
    </row>
    <row r="137" spans="2:28" x14ac:dyDescent="0.25">
      <c r="B137" s="4"/>
      <c r="C137" s="6" t="s">
        <v>73</v>
      </c>
      <c r="D137" s="176">
        <f t="shared" ref="D137:D199" si="24">SUM(E137:I137)</f>
        <v>718</v>
      </c>
      <c r="E137" s="176">
        <f>'Data for T1'!F102</f>
        <v>534</v>
      </c>
      <c r="F137" s="376">
        <f>'Data for T1'!G102</f>
        <v>54</v>
      </c>
      <c r="G137" s="358">
        <f>'Data for T1'!H102</f>
        <v>114</v>
      </c>
      <c r="H137" s="376">
        <f>'Data for T1'!I102</f>
        <v>4</v>
      </c>
      <c r="I137" s="358">
        <f>'Data for T1'!J102</f>
        <v>12</v>
      </c>
      <c r="J137" s="33"/>
      <c r="K137" s="34"/>
      <c r="L137" s="185">
        <f t="shared" si="20"/>
        <v>74.373259052924794</v>
      </c>
      <c r="M137" s="185">
        <f t="shared" si="20"/>
        <v>7.5208913649025071</v>
      </c>
      <c r="N137" s="185">
        <f t="shared" si="20"/>
        <v>15.877437325905291</v>
      </c>
      <c r="O137" s="185">
        <f t="shared" si="20"/>
        <v>0.55710306406685239</v>
      </c>
      <c r="P137" s="185">
        <f t="shared" si="20"/>
        <v>1.6713091922005572</v>
      </c>
      <c r="Q137" s="93"/>
      <c r="R137" s="91"/>
      <c r="S137" s="92">
        <f t="shared" si="23"/>
        <v>90.397350993377486</v>
      </c>
      <c r="U137" s="95"/>
      <c r="V137" s="95"/>
      <c r="W137" s="95"/>
      <c r="X137" s="95"/>
      <c r="Y137" s="95"/>
      <c r="Z137" s="95"/>
      <c r="AA137" s="95"/>
      <c r="AB137" s="95"/>
    </row>
    <row r="138" spans="2:28" ht="12.75" customHeight="1" x14ac:dyDescent="0.25">
      <c r="B138" s="4"/>
      <c r="C138" s="6"/>
      <c r="D138" s="176"/>
      <c r="E138" s="176"/>
      <c r="F138" s="376"/>
      <c r="G138" s="358"/>
      <c r="H138" s="376"/>
      <c r="I138" s="358"/>
      <c r="J138" s="33"/>
      <c r="K138" s="34"/>
      <c r="L138" s="185"/>
      <c r="M138" s="185"/>
      <c r="N138" s="185"/>
      <c r="O138" s="185"/>
      <c r="P138" s="185"/>
      <c r="Q138" s="93"/>
      <c r="R138" s="91"/>
      <c r="S138" s="92"/>
      <c r="U138" s="95"/>
      <c r="V138" s="95"/>
      <c r="W138" s="95"/>
      <c r="X138" s="95"/>
      <c r="Y138" s="95"/>
      <c r="Z138" s="95"/>
      <c r="AA138" s="95"/>
      <c r="AB138" s="95"/>
    </row>
    <row r="139" spans="2:28" ht="12.75" customHeight="1" x14ac:dyDescent="0.25">
      <c r="B139" s="4" t="s">
        <v>27</v>
      </c>
      <c r="C139" s="2">
        <v>2013</v>
      </c>
      <c r="D139" s="175">
        <f t="shared" si="24"/>
        <v>9593</v>
      </c>
      <c r="E139" s="175">
        <f>'Data for T1'!F104</f>
        <v>6393</v>
      </c>
      <c r="F139" s="375">
        <f>'Data for T1'!G104</f>
        <v>1784</v>
      </c>
      <c r="G139" s="357">
        <f>'Data for T1'!H104</f>
        <v>1203</v>
      </c>
      <c r="H139" s="375">
        <f>'Data for T1'!I104</f>
        <v>160</v>
      </c>
      <c r="I139" s="357">
        <f>'Data for T1'!J104</f>
        <v>53</v>
      </c>
      <c r="J139" s="35"/>
      <c r="K139" s="36"/>
      <c r="L139" s="316">
        <f t="shared" si="20"/>
        <v>66.642343375377877</v>
      </c>
      <c r="M139" s="316">
        <f t="shared" si="20"/>
        <v>18.596893568226832</v>
      </c>
      <c r="N139" s="316">
        <f t="shared" si="20"/>
        <v>12.540394037318878</v>
      </c>
      <c r="O139" s="316">
        <f t="shared" si="20"/>
        <v>1.6678828312311058</v>
      </c>
      <c r="P139" s="316">
        <f t="shared" si="20"/>
        <v>0.55248618784530379</v>
      </c>
      <c r="Q139" s="133"/>
      <c r="R139" s="134"/>
      <c r="S139" s="90">
        <f t="shared" si="23"/>
        <v>76.82955899880811</v>
      </c>
      <c r="U139" s="95"/>
      <c r="V139" s="95"/>
      <c r="W139" s="95"/>
      <c r="X139" s="95"/>
      <c r="Y139" s="95"/>
      <c r="Z139" s="95"/>
      <c r="AA139" s="95"/>
      <c r="AB139" s="95"/>
    </row>
    <row r="140" spans="2:28" x14ac:dyDescent="0.25">
      <c r="B140" s="4"/>
      <c r="C140" s="2">
        <v>2014</v>
      </c>
      <c r="D140" s="175">
        <f t="shared" si="24"/>
        <v>8834</v>
      </c>
      <c r="E140" s="175">
        <f>'Data for T1'!F105</f>
        <v>6479</v>
      </c>
      <c r="F140" s="375">
        <f>'Data for T1'!G105</f>
        <v>869</v>
      </c>
      <c r="G140" s="357">
        <f>'Data for T1'!H105</f>
        <v>1352</v>
      </c>
      <c r="H140" s="375">
        <f>'Data for T1'!I105</f>
        <v>88</v>
      </c>
      <c r="I140" s="357">
        <f>'Data for T1'!J105</f>
        <v>46</v>
      </c>
      <c r="J140" s="35"/>
      <c r="K140" s="36"/>
      <c r="L140" s="316">
        <f t="shared" si="20"/>
        <v>73.341634593615581</v>
      </c>
      <c r="M140" s="316">
        <f t="shared" si="20"/>
        <v>9.8369934344577761</v>
      </c>
      <c r="N140" s="316">
        <f t="shared" si="20"/>
        <v>15.304505320353181</v>
      </c>
      <c r="O140" s="316">
        <f t="shared" si="20"/>
        <v>0.99615123386914195</v>
      </c>
      <c r="P140" s="316">
        <f t="shared" si="20"/>
        <v>0.52071541770432428</v>
      </c>
      <c r="Q140" s="101"/>
      <c r="R140" s="89"/>
      <c r="S140" s="90">
        <f t="shared" si="23"/>
        <v>87.20930232558139</v>
      </c>
      <c r="T140" s="1"/>
      <c r="U140" s="95"/>
      <c r="V140" s="95"/>
      <c r="W140" s="95"/>
      <c r="X140" s="95"/>
      <c r="Y140" s="95"/>
      <c r="Z140" s="95"/>
      <c r="AA140" s="95"/>
      <c r="AB140" s="95"/>
    </row>
    <row r="141" spans="2:28" x14ac:dyDescent="0.25">
      <c r="B141" s="4"/>
      <c r="C141" s="12" t="s">
        <v>7</v>
      </c>
      <c r="D141" s="176">
        <f t="shared" si="24"/>
        <v>2773</v>
      </c>
      <c r="E141" s="176">
        <f>'Data for T1'!F106</f>
        <v>2073</v>
      </c>
      <c r="F141" s="376">
        <f>'Data for T1'!G106</f>
        <v>254</v>
      </c>
      <c r="G141" s="358">
        <f>'Data for T1'!H106</f>
        <v>399</v>
      </c>
      <c r="H141" s="376">
        <f>'Data for T1'!I106</f>
        <v>28</v>
      </c>
      <c r="I141" s="358">
        <f>'Data for T1'!J106</f>
        <v>19</v>
      </c>
      <c r="J141" s="33"/>
      <c r="K141" s="34"/>
      <c r="L141" s="185">
        <f t="shared" si="20"/>
        <v>74.756581319870179</v>
      </c>
      <c r="M141" s="185">
        <f t="shared" si="20"/>
        <v>9.1597547782185362</v>
      </c>
      <c r="N141" s="185">
        <f t="shared" si="20"/>
        <v>14.388748647673999</v>
      </c>
      <c r="O141" s="185">
        <f t="shared" si="20"/>
        <v>1.009736747205193</v>
      </c>
      <c r="P141" s="185">
        <f t="shared" si="20"/>
        <v>0.68517850703209526</v>
      </c>
      <c r="Q141" s="102"/>
      <c r="R141" s="91"/>
      <c r="S141" s="92">
        <f t="shared" si="23"/>
        <v>88.121314237573714</v>
      </c>
      <c r="U141" s="95"/>
      <c r="V141" s="95"/>
      <c r="W141" s="95"/>
      <c r="X141" s="95"/>
      <c r="Y141" s="95"/>
      <c r="Z141" s="95"/>
      <c r="AA141" s="95"/>
      <c r="AB141" s="95"/>
    </row>
    <row r="142" spans="2:28" x14ac:dyDescent="0.25">
      <c r="B142" s="4"/>
      <c r="C142" s="12" t="s">
        <v>4</v>
      </c>
      <c r="D142" s="176">
        <f t="shared" si="24"/>
        <v>2180</v>
      </c>
      <c r="E142" s="176">
        <f>'Data for T1'!F107</f>
        <v>1614</v>
      </c>
      <c r="F142" s="376">
        <f>'Data for T1'!G107</f>
        <v>234</v>
      </c>
      <c r="G142" s="358">
        <f>'Data for T1'!H107</f>
        <v>306</v>
      </c>
      <c r="H142" s="376">
        <f>'Data for T1'!I107</f>
        <v>18</v>
      </c>
      <c r="I142" s="358">
        <f>'Data for T1'!J107</f>
        <v>8</v>
      </c>
      <c r="J142" s="33"/>
      <c r="K142" s="34"/>
      <c r="L142" s="185">
        <f t="shared" si="20"/>
        <v>74.036697247706414</v>
      </c>
      <c r="M142" s="185">
        <f t="shared" si="20"/>
        <v>10.733944954128441</v>
      </c>
      <c r="N142" s="185">
        <f t="shared" si="20"/>
        <v>14.036697247706423</v>
      </c>
      <c r="O142" s="185">
        <f t="shared" si="20"/>
        <v>0.82568807339449546</v>
      </c>
      <c r="P142" s="185">
        <f t="shared" si="20"/>
        <v>0.3669724770642202</v>
      </c>
      <c r="Q142" s="102"/>
      <c r="R142" s="91"/>
      <c r="S142" s="92">
        <f t="shared" si="23"/>
        <v>86.552828175026676</v>
      </c>
      <c r="U142" s="95"/>
      <c r="V142" s="95"/>
      <c r="W142" s="95"/>
      <c r="X142" s="95"/>
      <c r="Y142" s="95"/>
      <c r="Z142" s="95"/>
      <c r="AA142" s="95"/>
      <c r="AB142" s="95"/>
    </row>
    <row r="143" spans="2:28" x14ac:dyDescent="0.25">
      <c r="B143" s="4"/>
      <c r="C143" s="12" t="s">
        <v>5</v>
      </c>
      <c r="D143" s="176">
        <f t="shared" si="24"/>
        <v>1937</v>
      </c>
      <c r="E143" s="176">
        <f>'Data for T1'!F108</f>
        <v>1411</v>
      </c>
      <c r="F143" s="376">
        <f>'Data for T1'!G108</f>
        <v>196</v>
      </c>
      <c r="G143" s="358">
        <f>'Data for T1'!H108</f>
        <v>303</v>
      </c>
      <c r="H143" s="376">
        <f>'Data for T1'!I108</f>
        <v>21</v>
      </c>
      <c r="I143" s="358">
        <f>'Data for T1'!J108</f>
        <v>6</v>
      </c>
      <c r="J143" s="33"/>
      <c r="K143" s="34"/>
      <c r="L143" s="185">
        <f t="shared" si="20"/>
        <v>72.844605059370167</v>
      </c>
      <c r="M143" s="185">
        <f t="shared" si="20"/>
        <v>10.118740320082601</v>
      </c>
      <c r="N143" s="185">
        <f t="shared" si="20"/>
        <v>15.642746515229735</v>
      </c>
      <c r="O143" s="185">
        <f t="shared" si="20"/>
        <v>1.0841507485802788</v>
      </c>
      <c r="P143" s="185">
        <f t="shared" si="20"/>
        <v>0.30975735673722249</v>
      </c>
      <c r="Q143" s="102"/>
      <c r="R143" s="91"/>
      <c r="S143" s="92">
        <f t="shared" si="23"/>
        <v>86.719706242350057</v>
      </c>
      <c r="U143" s="95"/>
      <c r="V143" s="95"/>
      <c r="W143" s="95"/>
      <c r="X143" s="95"/>
      <c r="Y143" s="95"/>
      <c r="Z143" s="95"/>
      <c r="AA143" s="95"/>
      <c r="AB143" s="95"/>
    </row>
    <row r="144" spans="2:28" x14ac:dyDescent="0.25">
      <c r="B144" s="4"/>
      <c r="C144" s="12" t="s">
        <v>6</v>
      </c>
      <c r="D144" s="176">
        <f t="shared" si="24"/>
        <v>1944</v>
      </c>
      <c r="E144" s="176">
        <f>'Data for T1'!F109</f>
        <v>1381</v>
      </c>
      <c r="F144" s="376">
        <f>'Data for T1'!G109</f>
        <v>185</v>
      </c>
      <c r="G144" s="358">
        <f>'Data for T1'!H109</f>
        <v>344</v>
      </c>
      <c r="H144" s="376">
        <f>'Data for T1'!I109</f>
        <v>21</v>
      </c>
      <c r="I144" s="358">
        <f>'Data for T1'!J109</f>
        <v>13</v>
      </c>
      <c r="J144" s="33"/>
      <c r="K144" s="34"/>
      <c r="L144" s="185">
        <f t="shared" si="20"/>
        <v>71.039094650205755</v>
      </c>
      <c r="M144" s="185">
        <f t="shared" si="20"/>
        <v>9.5164609053497937</v>
      </c>
      <c r="N144" s="185">
        <f t="shared" si="20"/>
        <v>17.695473251028808</v>
      </c>
      <c r="O144" s="185">
        <f t="shared" si="20"/>
        <v>1.0802469135802468</v>
      </c>
      <c r="P144" s="185">
        <f t="shared" si="20"/>
        <v>0.66872427983539096</v>
      </c>
      <c r="Q144" s="102"/>
      <c r="R144" s="91"/>
      <c r="S144" s="92">
        <f t="shared" si="23"/>
        <v>87.125</v>
      </c>
      <c r="U144" s="95"/>
      <c r="V144" s="95"/>
      <c r="W144" s="95"/>
      <c r="X144" s="95"/>
      <c r="Y144" s="95"/>
      <c r="Z144" s="95"/>
      <c r="AA144" s="95"/>
      <c r="AB144" s="95"/>
    </row>
    <row r="145" spans="2:28" x14ac:dyDescent="0.25">
      <c r="B145" s="4"/>
      <c r="C145" s="12"/>
      <c r="D145" s="176"/>
      <c r="E145" s="176"/>
      <c r="F145" s="376"/>
      <c r="G145" s="358"/>
      <c r="H145" s="376"/>
      <c r="I145" s="358"/>
      <c r="J145" s="33"/>
      <c r="K145" s="34"/>
      <c r="L145" s="185"/>
      <c r="M145" s="185"/>
      <c r="N145" s="185"/>
      <c r="O145" s="185"/>
      <c r="P145" s="185"/>
      <c r="Q145" s="102"/>
      <c r="R145" s="91"/>
      <c r="S145" s="92"/>
      <c r="U145" s="95"/>
      <c r="V145" s="95"/>
      <c r="W145" s="95"/>
      <c r="X145" s="95"/>
      <c r="Y145" s="95"/>
      <c r="Z145" s="95"/>
      <c r="AA145" s="95"/>
      <c r="AB145" s="95"/>
    </row>
    <row r="146" spans="2:28" x14ac:dyDescent="0.25">
      <c r="B146" s="4"/>
      <c r="C146" s="2">
        <v>2015</v>
      </c>
      <c r="D146" s="175">
        <f t="shared" si="24"/>
        <v>4070</v>
      </c>
      <c r="E146" s="175">
        <f>'Data for T1'!F111</f>
        <v>2955</v>
      </c>
      <c r="F146" s="375">
        <f>'Data for T1'!G111</f>
        <v>373</v>
      </c>
      <c r="G146" s="357">
        <f>'Data for T1'!H111</f>
        <v>668</v>
      </c>
      <c r="H146" s="375">
        <f>'Data for T1'!I111</f>
        <v>34</v>
      </c>
      <c r="I146" s="357">
        <f>'Data for T1'!J111</f>
        <v>40</v>
      </c>
      <c r="J146" s="35"/>
      <c r="K146" s="36"/>
      <c r="L146" s="316">
        <f t="shared" si="20"/>
        <v>72.604422604422609</v>
      </c>
      <c r="M146" s="316">
        <f t="shared" si="20"/>
        <v>9.1646191646191646</v>
      </c>
      <c r="N146" s="316">
        <f t="shared" si="20"/>
        <v>16.412776412776413</v>
      </c>
      <c r="O146" s="316">
        <f t="shared" si="20"/>
        <v>0.8353808353808353</v>
      </c>
      <c r="P146" s="316">
        <f t="shared" si="20"/>
        <v>0.98280098280098283</v>
      </c>
      <c r="Q146" s="101"/>
      <c r="R146" s="89"/>
      <c r="S146" s="90">
        <f t="shared" si="23"/>
        <v>88.036449147560262</v>
      </c>
      <c r="U146" s="95"/>
      <c r="V146" s="95"/>
      <c r="W146" s="95"/>
      <c r="X146" s="95"/>
      <c r="Y146" s="95"/>
      <c r="Z146" s="95"/>
      <c r="AA146" s="95"/>
      <c r="AB146" s="95"/>
    </row>
    <row r="147" spans="2:28" x14ac:dyDescent="0.25">
      <c r="B147" s="4"/>
      <c r="C147" s="6" t="s">
        <v>25</v>
      </c>
      <c r="D147" s="176">
        <f t="shared" si="24"/>
        <v>2036</v>
      </c>
      <c r="E147" s="176">
        <f>'Data for T1'!F112</f>
        <v>1420</v>
      </c>
      <c r="F147" s="376">
        <f>'Data for T1'!G112</f>
        <v>227</v>
      </c>
      <c r="G147" s="358">
        <f>'Data for T1'!H112</f>
        <v>346</v>
      </c>
      <c r="H147" s="376">
        <f>'Data for T1'!I112</f>
        <v>19</v>
      </c>
      <c r="I147" s="358">
        <f>'Data for T1'!J112</f>
        <v>24</v>
      </c>
      <c r="J147" s="33"/>
      <c r="K147" s="34"/>
      <c r="L147" s="185">
        <f t="shared" si="20"/>
        <v>69.744597249508843</v>
      </c>
      <c r="M147" s="185">
        <f t="shared" si="20"/>
        <v>11.149312377210215</v>
      </c>
      <c r="N147" s="185">
        <f t="shared" si="20"/>
        <v>16.994106090373283</v>
      </c>
      <c r="O147" s="185">
        <f t="shared" si="20"/>
        <v>0.93320235756385073</v>
      </c>
      <c r="P147" s="185">
        <f t="shared" si="20"/>
        <v>1.1787819253438114</v>
      </c>
      <c r="Q147" s="102"/>
      <c r="R147" s="91"/>
      <c r="S147" s="92">
        <f t="shared" si="23"/>
        <v>85.443786982248525</v>
      </c>
      <c r="U147" s="95"/>
      <c r="V147" s="95"/>
      <c r="W147" s="95"/>
      <c r="X147" s="95"/>
      <c r="Y147" s="95"/>
      <c r="Z147" s="95"/>
      <c r="AA147" s="95"/>
      <c r="AB147" s="95"/>
    </row>
    <row r="148" spans="2:28" x14ac:dyDescent="0.25">
      <c r="B148" s="4"/>
      <c r="C148" s="6" t="s">
        <v>73</v>
      </c>
      <c r="D148" s="176">
        <f t="shared" si="24"/>
        <v>2034</v>
      </c>
      <c r="E148" s="176">
        <f>'Data for T1'!F113</f>
        <v>1535</v>
      </c>
      <c r="F148" s="376">
        <f>'Data for T1'!G113</f>
        <v>146</v>
      </c>
      <c r="G148" s="358">
        <f>'Data for T1'!H113</f>
        <v>322</v>
      </c>
      <c r="H148" s="376">
        <f>'Data for T1'!I113</f>
        <v>15</v>
      </c>
      <c r="I148" s="358">
        <f>'Data for T1'!J113</f>
        <v>16</v>
      </c>
      <c r="J148" s="33"/>
      <c r="K148" s="34"/>
      <c r="L148" s="185">
        <f t="shared" si="20"/>
        <v>75.467059980334312</v>
      </c>
      <c r="M148" s="185">
        <f t="shared" si="20"/>
        <v>7.1779744346116034</v>
      </c>
      <c r="N148" s="185">
        <f t="shared" si="20"/>
        <v>15.83087512291052</v>
      </c>
      <c r="O148" s="185">
        <f t="shared" si="20"/>
        <v>0.73746312684365778</v>
      </c>
      <c r="P148" s="185">
        <f t="shared" si="20"/>
        <v>0.7866273352999017</v>
      </c>
      <c r="Q148" s="102"/>
      <c r="R148" s="91"/>
      <c r="S148" s="92">
        <f t="shared" si="23"/>
        <v>90.595794392523359</v>
      </c>
      <c r="U148" s="95"/>
      <c r="V148" s="95"/>
      <c r="W148" s="95"/>
      <c r="X148" s="95"/>
      <c r="Y148" s="95"/>
      <c r="Z148" s="95"/>
      <c r="AA148" s="95"/>
      <c r="AB148" s="95"/>
    </row>
    <row r="149" spans="2:28" x14ac:dyDescent="0.25">
      <c r="B149" s="4"/>
      <c r="C149" s="6"/>
      <c r="D149" s="176"/>
      <c r="E149" s="176"/>
      <c r="F149" s="376"/>
      <c r="G149" s="358"/>
      <c r="H149" s="376"/>
      <c r="I149" s="358"/>
      <c r="J149" s="33"/>
      <c r="K149" s="34"/>
      <c r="L149" s="185"/>
      <c r="M149" s="185"/>
      <c r="N149" s="185"/>
      <c r="O149" s="185"/>
      <c r="P149" s="185"/>
      <c r="Q149" s="102"/>
      <c r="R149" s="91"/>
      <c r="S149" s="92"/>
      <c r="U149" s="95"/>
      <c r="V149" s="95"/>
      <c r="W149" s="95"/>
      <c r="X149" s="95"/>
      <c r="Y149" s="95"/>
      <c r="Z149" s="95"/>
      <c r="AA149" s="95"/>
      <c r="AB149" s="95"/>
    </row>
    <row r="150" spans="2:28" ht="15.6" x14ac:dyDescent="0.25">
      <c r="B150" s="4" t="s">
        <v>28</v>
      </c>
      <c r="C150" s="2">
        <v>2013</v>
      </c>
      <c r="D150" s="175">
        <f t="shared" si="24"/>
        <v>819</v>
      </c>
      <c r="E150" s="175">
        <f>'Data for T1'!F115</f>
        <v>581</v>
      </c>
      <c r="F150" s="375">
        <f>'Data for T1'!G115</f>
        <v>109</v>
      </c>
      <c r="G150" s="357">
        <f>'Data for T1'!H115</f>
        <v>107</v>
      </c>
      <c r="H150" s="375">
        <f>'Data for T1'!I115</f>
        <v>14</v>
      </c>
      <c r="I150" s="357">
        <f>'Data for T1'!J115</f>
        <v>8</v>
      </c>
      <c r="J150" s="35"/>
      <c r="K150" s="36"/>
      <c r="L150" s="316">
        <f t="shared" si="20"/>
        <v>70.940170940170944</v>
      </c>
      <c r="M150" s="316">
        <f t="shared" si="20"/>
        <v>13.30891330891331</v>
      </c>
      <c r="N150" s="316">
        <f t="shared" si="20"/>
        <v>13.064713064713066</v>
      </c>
      <c r="O150" s="316">
        <f t="shared" si="20"/>
        <v>1.7094017094017095</v>
      </c>
      <c r="P150" s="316">
        <f t="shared" si="20"/>
        <v>0.97680097680097677</v>
      </c>
      <c r="Q150" s="133"/>
      <c r="R150" s="134"/>
      <c r="S150" s="90">
        <f t="shared" si="23"/>
        <v>82.724719101123597</v>
      </c>
      <c r="U150" s="95"/>
      <c r="V150" s="95"/>
      <c r="W150" s="95"/>
      <c r="X150" s="95"/>
      <c r="Y150" s="95"/>
      <c r="Z150" s="95"/>
      <c r="AA150" s="95"/>
      <c r="AB150" s="95"/>
    </row>
    <row r="151" spans="2:28" x14ac:dyDescent="0.25">
      <c r="B151" s="4"/>
      <c r="C151" s="2">
        <v>2014</v>
      </c>
      <c r="D151" s="175">
        <f t="shared" si="24"/>
        <v>1396</v>
      </c>
      <c r="E151" s="175">
        <f>'Data for T1'!F116</f>
        <v>1044</v>
      </c>
      <c r="F151" s="375">
        <f>'Data for T1'!G116</f>
        <v>110</v>
      </c>
      <c r="G151" s="357">
        <f>'Data for T1'!H116</f>
        <v>206</v>
      </c>
      <c r="H151" s="375">
        <f>'Data for T1'!I116</f>
        <v>6</v>
      </c>
      <c r="I151" s="357">
        <f>'Data for T1'!J116</f>
        <v>30</v>
      </c>
      <c r="J151" s="35"/>
      <c r="K151" s="36"/>
      <c r="L151" s="316">
        <f t="shared" si="20"/>
        <v>74.785100286532952</v>
      </c>
      <c r="M151" s="316">
        <f t="shared" si="20"/>
        <v>7.8796561604584525</v>
      </c>
      <c r="N151" s="316">
        <f t="shared" si="20"/>
        <v>14.756446991404012</v>
      </c>
      <c r="O151" s="316">
        <f t="shared" si="20"/>
        <v>0.42979942693409745</v>
      </c>
      <c r="P151" s="316">
        <f t="shared" si="20"/>
        <v>2.1489971346704868</v>
      </c>
      <c r="Q151" s="101"/>
      <c r="R151" s="89"/>
      <c r="S151" s="90">
        <f t="shared" si="23"/>
        <v>90.252100840336141</v>
      </c>
      <c r="U151" s="95"/>
      <c r="V151" s="95"/>
      <c r="W151" s="95"/>
      <c r="X151" s="95"/>
      <c r="Y151" s="95"/>
      <c r="Z151" s="95"/>
      <c r="AA151" s="95"/>
      <c r="AB151" s="95"/>
    </row>
    <row r="152" spans="2:28" x14ac:dyDescent="0.25">
      <c r="B152" s="4"/>
      <c r="C152" s="12" t="s">
        <v>7</v>
      </c>
      <c r="D152" s="176">
        <f t="shared" si="24"/>
        <v>307</v>
      </c>
      <c r="E152" s="176">
        <f>'Data for T1'!F117</f>
        <v>236</v>
      </c>
      <c r="F152" s="376">
        <f>'Data for T1'!G117</f>
        <v>29</v>
      </c>
      <c r="G152" s="358">
        <f>'Data for T1'!H117</f>
        <v>38</v>
      </c>
      <c r="H152" s="376">
        <f>'Data for T1'!I117</f>
        <v>0</v>
      </c>
      <c r="I152" s="358">
        <f>'Data for T1'!J117</f>
        <v>4</v>
      </c>
      <c r="J152" s="33"/>
      <c r="K152" s="34"/>
      <c r="L152" s="185">
        <f t="shared" si="20"/>
        <v>76.872964169381106</v>
      </c>
      <c r="M152" s="185">
        <f t="shared" si="20"/>
        <v>9.4462540716612384</v>
      </c>
      <c r="N152" s="185">
        <f t="shared" si="20"/>
        <v>12.37785016286645</v>
      </c>
      <c r="O152" s="185">
        <f t="shared" si="20"/>
        <v>0</v>
      </c>
      <c r="P152" s="185">
        <f t="shared" si="20"/>
        <v>1.3029315960912053</v>
      </c>
      <c r="Q152" s="102"/>
      <c r="R152" s="91"/>
      <c r="S152" s="92">
        <f t="shared" si="23"/>
        <v>89.219330855018583</v>
      </c>
      <c r="U152" s="95"/>
      <c r="V152" s="95"/>
      <c r="W152" s="95"/>
      <c r="X152" s="95"/>
      <c r="Y152" s="95"/>
      <c r="Z152" s="95"/>
      <c r="AA152" s="95"/>
      <c r="AB152" s="95"/>
    </row>
    <row r="153" spans="2:28" x14ac:dyDescent="0.25">
      <c r="B153" s="4"/>
      <c r="C153" s="12" t="s">
        <v>4</v>
      </c>
      <c r="D153" s="176">
        <f t="shared" si="24"/>
        <v>343</v>
      </c>
      <c r="E153" s="176">
        <f>'Data for T1'!F118</f>
        <v>258</v>
      </c>
      <c r="F153" s="376">
        <f>'Data for T1'!G118</f>
        <v>34</v>
      </c>
      <c r="G153" s="358">
        <f>'Data for T1'!H118</f>
        <v>46</v>
      </c>
      <c r="H153" s="376">
        <f>'Data for T1'!I118</f>
        <v>1</v>
      </c>
      <c r="I153" s="358">
        <f>'Data for T1'!J118</f>
        <v>4</v>
      </c>
      <c r="J153" s="33"/>
      <c r="K153" s="34"/>
      <c r="L153" s="185">
        <f t="shared" si="20"/>
        <v>75.218658892128275</v>
      </c>
      <c r="M153" s="185">
        <f t="shared" si="20"/>
        <v>9.9125364431486886</v>
      </c>
      <c r="N153" s="185">
        <f t="shared" si="20"/>
        <v>13.411078717201166</v>
      </c>
      <c r="O153" s="185">
        <f t="shared" si="20"/>
        <v>0.29154518950437319</v>
      </c>
      <c r="P153" s="185">
        <f t="shared" si="20"/>
        <v>1.1661807580174928</v>
      </c>
      <c r="Q153" s="102"/>
      <c r="R153" s="91"/>
      <c r="S153" s="92">
        <f t="shared" si="23"/>
        <v>88.215488215488222</v>
      </c>
      <c r="U153" s="95"/>
      <c r="V153" s="95"/>
      <c r="W153" s="95"/>
      <c r="X153" s="95"/>
      <c r="Y153" s="95"/>
      <c r="Z153" s="95"/>
      <c r="AA153" s="95"/>
      <c r="AB153" s="95"/>
    </row>
    <row r="154" spans="2:28" x14ac:dyDescent="0.25">
      <c r="B154" s="4"/>
      <c r="C154" s="12" t="s">
        <v>5</v>
      </c>
      <c r="D154" s="176">
        <f t="shared" si="24"/>
        <v>373</v>
      </c>
      <c r="E154" s="176">
        <f>'Data for T1'!F119</f>
        <v>278</v>
      </c>
      <c r="F154" s="376">
        <f>'Data for T1'!G119</f>
        <v>21</v>
      </c>
      <c r="G154" s="358">
        <f>'Data for T1'!H119</f>
        <v>59</v>
      </c>
      <c r="H154" s="376">
        <f>'Data for T1'!I119</f>
        <v>1</v>
      </c>
      <c r="I154" s="358">
        <f>'Data for T1'!J119</f>
        <v>14</v>
      </c>
      <c r="J154" s="33"/>
      <c r="K154" s="34"/>
      <c r="L154" s="185">
        <f t="shared" ref="L154:P214" si="25">E154/$D154*100</f>
        <v>74.530831099195723</v>
      </c>
      <c r="M154" s="185">
        <f t="shared" si="25"/>
        <v>5.6300268096514747</v>
      </c>
      <c r="N154" s="185">
        <f t="shared" si="25"/>
        <v>15.817694369973189</v>
      </c>
      <c r="O154" s="185">
        <f t="shared" si="25"/>
        <v>0.26809651474530832</v>
      </c>
      <c r="P154" s="185">
        <f t="shared" si="25"/>
        <v>3.7533512064343162</v>
      </c>
      <c r="Q154" s="102"/>
      <c r="R154" s="91"/>
      <c r="S154" s="92">
        <f t="shared" si="23"/>
        <v>92.99363057324841</v>
      </c>
      <c r="U154" s="95"/>
      <c r="V154" s="95"/>
      <c r="W154" s="95"/>
      <c r="X154" s="95"/>
      <c r="Y154" s="95"/>
      <c r="Z154" s="95"/>
      <c r="AA154" s="95"/>
      <c r="AB154" s="95"/>
    </row>
    <row r="155" spans="2:28" x14ac:dyDescent="0.25">
      <c r="B155" s="4"/>
      <c r="C155" s="12" t="s">
        <v>6</v>
      </c>
      <c r="D155" s="176">
        <f t="shared" si="24"/>
        <v>373</v>
      </c>
      <c r="E155" s="176">
        <f>'Data for T1'!F120</f>
        <v>272</v>
      </c>
      <c r="F155" s="376">
        <f>'Data for T1'!G120</f>
        <v>26</v>
      </c>
      <c r="G155" s="358">
        <f>'Data for T1'!H120</f>
        <v>63</v>
      </c>
      <c r="H155" s="376">
        <f>'Data for T1'!I120</f>
        <v>4</v>
      </c>
      <c r="I155" s="358">
        <f>'Data for T1'!J120</f>
        <v>8</v>
      </c>
      <c r="J155" s="33"/>
      <c r="K155" s="34"/>
      <c r="L155" s="185">
        <f t="shared" si="25"/>
        <v>72.922252010723867</v>
      </c>
      <c r="M155" s="185">
        <f t="shared" si="25"/>
        <v>6.9705093833780163</v>
      </c>
      <c r="N155" s="185">
        <f t="shared" si="25"/>
        <v>16.890080428954423</v>
      </c>
      <c r="O155" s="185">
        <f t="shared" si="25"/>
        <v>1.0723860589812333</v>
      </c>
      <c r="P155" s="185">
        <f t="shared" si="25"/>
        <v>2.1447721179624666</v>
      </c>
      <c r="Q155" s="102"/>
      <c r="R155" s="91"/>
      <c r="S155" s="92">
        <f t="shared" si="23"/>
        <v>90.322580645161295</v>
      </c>
      <c r="U155" s="95"/>
      <c r="V155" s="95"/>
      <c r="W155" s="95"/>
      <c r="X155" s="95"/>
      <c r="Y155" s="95"/>
      <c r="Z155" s="95"/>
      <c r="AA155" s="95"/>
      <c r="AB155" s="95"/>
    </row>
    <row r="156" spans="2:28" x14ac:dyDescent="0.25">
      <c r="B156" s="4"/>
      <c r="C156" s="12"/>
      <c r="D156" s="176"/>
      <c r="E156" s="176"/>
      <c r="F156" s="376"/>
      <c r="G156" s="358"/>
      <c r="H156" s="376"/>
      <c r="I156" s="358"/>
      <c r="J156" s="33"/>
      <c r="K156" s="34"/>
      <c r="L156" s="185"/>
      <c r="M156" s="185"/>
      <c r="N156" s="185"/>
      <c r="O156" s="185"/>
      <c r="P156" s="185"/>
      <c r="Q156" s="102"/>
      <c r="R156" s="91"/>
      <c r="S156" s="92"/>
      <c r="U156" s="95"/>
      <c r="V156" s="95"/>
      <c r="W156" s="95"/>
      <c r="X156" s="95"/>
      <c r="Y156" s="95"/>
      <c r="Z156" s="95"/>
      <c r="AA156" s="95"/>
      <c r="AB156" s="95"/>
    </row>
    <row r="157" spans="2:28" x14ac:dyDescent="0.25">
      <c r="B157" s="4"/>
      <c r="C157" s="2">
        <v>2015</v>
      </c>
      <c r="D157" s="175">
        <f t="shared" si="24"/>
        <v>1014</v>
      </c>
      <c r="E157" s="175">
        <f>'Data for T1'!F122</f>
        <v>770</v>
      </c>
      <c r="F157" s="375">
        <f>'Data for T1'!G122</f>
        <v>52</v>
      </c>
      <c r="G157" s="357">
        <f>'Data for T1'!H122</f>
        <v>162</v>
      </c>
      <c r="H157" s="375">
        <f>'Data for T1'!I122</f>
        <v>8</v>
      </c>
      <c r="I157" s="357">
        <f>'Data for T1'!J122</f>
        <v>22</v>
      </c>
      <c r="J157" s="35"/>
      <c r="K157" s="36"/>
      <c r="L157" s="316">
        <f t="shared" si="25"/>
        <v>75.936883629191314</v>
      </c>
      <c r="M157" s="316">
        <f t="shared" si="25"/>
        <v>5.1282051282051277</v>
      </c>
      <c r="N157" s="316">
        <f t="shared" si="25"/>
        <v>15.976331360946746</v>
      </c>
      <c r="O157" s="316">
        <f t="shared" si="25"/>
        <v>0.78895463510848129</v>
      </c>
      <c r="P157" s="316">
        <f t="shared" si="25"/>
        <v>2.1696252465483234</v>
      </c>
      <c r="Q157" s="101"/>
      <c r="R157" s="89"/>
      <c r="S157" s="90">
        <f t="shared" si="23"/>
        <v>92.957746478873233</v>
      </c>
      <c r="U157" s="95"/>
      <c r="V157" s="95"/>
      <c r="W157" s="95"/>
      <c r="X157" s="95"/>
      <c r="Y157" s="95"/>
      <c r="Z157" s="95"/>
      <c r="AA157" s="95"/>
      <c r="AB157" s="95"/>
    </row>
    <row r="158" spans="2:28" x14ac:dyDescent="0.25">
      <c r="B158" s="4"/>
      <c r="C158" s="6" t="s">
        <v>25</v>
      </c>
      <c r="D158" s="176">
        <f t="shared" si="24"/>
        <v>459</v>
      </c>
      <c r="E158" s="176">
        <f>'Data for T1'!F123</f>
        <v>344</v>
      </c>
      <c r="F158" s="376">
        <f>'Data for T1'!G123</f>
        <v>32</v>
      </c>
      <c r="G158" s="358">
        <f>'Data for T1'!H123</f>
        <v>69</v>
      </c>
      <c r="H158" s="376">
        <f>'Data for T1'!I123</f>
        <v>3</v>
      </c>
      <c r="I158" s="358">
        <f>'Data for T1'!J123</f>
        <v>11</v>
      </c>
      <c r="J158" s="33"/>
      <c r="K158" s="34"/>
      <c r="L158" s="185">
        <f t="shared" si="25"/>
        <v>74.945533769063175</v>
      </c>
      <c r="M158" s="185">
        <f t="shared" si="25"/>
        <v>6.9716775599128544</v>
      </c>
      <c r="N158" s="185">
        <f t="shared" si="25"/>
        <v>15.032679738562091</v>
      </c>
      <c r="O158" s="185">
        <f t="shared" si="25"/>
        <v>0.65359477124183007</v>
      </c>
      <c r="P158" s="185">
        <f t="shared" si="25"/>
        <v>2.3965141612200433</v>
      </c>
      <c r="Q158" s="102"/>
      <c r="R158" s="91"/>
      <c r="S158" s="92">
        <f t="shared" si="23"/>
        <v>91.025641025641022</v>
      </c>
      <c r="U158" s="95"/>
      <c r="V158" s="95"/>
      <c r="W158" s="95"/>
      <c r="X158" s="95"/>
      <c r="Y158" s="95"/>
      <c r="Z158" s="95"/>
      <c r="AA158" s="95"/>
      <c r="AB158" s="95"/>
    </row>
    <row r="159" spans="2:28" x14ac:dyDescent="0.25">
      <c r="B159" s="4"/>
      <c r="C159" s="6" t="s">
        <v>73</v>
      </c>
      <c r="D159" s="176">
        <f t="shared" si="24"/>
        <v>555</v>
      </c>
      <c r="E159" s="176">
        <f>'Data for T1'!F124</f>
        <v>426</v>
      </c>
      <c r="F159" s="376">
        <f>'Data for T1'!G124</f>
        <v>20</v>
      </c>
      <c r="G159" s="358">
        <f>'Data for T1'!H124</f>
        <v>93</v>
      </c>
      <c r="H159" s="376">
        <f>'Data for T1'!I124</f>
        <v>5</v>
      </c>
      <c r="I159" s="358">
        <f>'Data for T1'!J124</f>
        <v>11</v>
      </c>
      <c r="J159" s="33"/>
      <c r="K159" s="34"/>
      <c r="L159" s="185">
        <f t="shared" si="25"/>
        <v>76.756756756756758</v>
      </c>
      <c r="M159" s="185">
        <f t="shared" si="25"/>
        <v>3.6036036036036037</v>
      </c>
      <c r="N159" s="185">
        <f t="shared" si="25"/>
        <v>16.756756756756758</v>
      </c>
      <c r="O159" s="185">
        <f t="shared" si="25"/>
        <v>0.90090090090090091</v>
      </c>
      <c r="P159" s="185">
        <f t="shared" si="25"/>
        <v>1.9819819819819819</v>
      </c>
      <c r="Q159" s="102"/>
      <c r="R159" s="91"/>
      <c r="S159" s="92">
        <f t="shared" si="23"/>
        <v>94.588744588744589</v>
      </c>
      <c r="U159" s="95"/>
      <c r="V159" s="95"/>
      <c r="W159" s="95"/>
      <c r="X159" s="95"/>
      <c r="Y159" s="95"/>
      <c r="Z159" s="95"/>
      <c r="AA159" s="95"/>
      <c r="AB159" s="95"/>
    </row>
    <row r="160" spans="2:28" ht="12.75" customHeight="1" x14ac:dyDescent="0.25">
      <c r="B160" s="4"/>
      <c r="C160" s="6"/>
      <c r="D160" s="176"/>
      <c r="E160" s="176"/>
      <c r="F160" s="376"/>
      <c r="G160" s="358"/>
      <c r="H160" s="376"/>
      <c r="I160" s="358"/>
      <c r="J160" s="33"/>
      <c r="K160" s="34"/>
      <c r="L160" s="185"/>
      <c r="M160" s="185"/>
      <c r="N160" s="185"/>
      <c r="O160" s="185"/>
      <c r="P160" s="185"/>
      <c r="Q160" s="102"/>
      <c r="R160" s="91"/>
      <c r="S160" s="92"/>
      <c r="U160" s="95"/>
      <c r="V160" s="95"/>
      <c r="W160" s="95"/>
      <c r="X160" s="95"/>
      <c r="Y160" s="95"/>
      <c r="Z160" s="95"/>
      <c r="AA160" s="95"/>
      <c r="AB160" s="95"/>
    </row>
    <row r="161" spans="1:28" ht="12.75" customHeight="1" x14ac:dyDescent="0.25">
      <c r="B161" s="4" t="s">
        <v>29</v>
      </c>
      <c r="C161" s="2">
        <v>2013</v>
      </c>
      <c r="D161" s="175">
        <f t="shared" si="24"/>
        <v>0</v>
      </c>
      <c r="E161" s="175">
        <f>'Data for T1'!F126</f>
        <v>0</v>
      </c>
      <c r="F161" s="375">
        <f>'Data for T1'!G126</f>
        <v>0</v>
      </c>
      <c r="G161" s="357">
        <f>'Data for T1'!H126</f>
        <v>0</v>
      </c>
      <c r="H161" s="375">
        <f>'Data for T1'!I126</f>
        <v>0</v>
      </c>
      <c r="I161" s="357">
        <f>'Data for T1'!J126</f>
        <v>0</v>
      </c>
      <c r="J161" s="35"/>
      <c r="K161" s="36"/>
      <c r="L161" s="175" t="s">
        <v>107</v>
      </c>
      <c r="M161" s="175" t="s">
        <v>107</v>
      </c>
      <c r="N161" s="175" t="s">
        <v>107</v>
      </c>
      <c r="O161" s="175" t="s">
        <v>107</v>
      </c>
      <c r="P161" s="175" t="s">
        <v>107</v>
      </c>
      <c r="Q161" s="133"/>
      <c r="R161" s="134"/>
      <c r="S161" s="187" t="s">
        <v>107</v>
      </c>
      <c r="U161" s="95"/>
      <c r="V161" s="95"/>
      <c r="W161" s="95"/>
      <c r="X161" s="95"/>
      <c r="Y161" s="95"/>
      <c r="Z161" s="95"/>
      <c r="AA161" s="95"/>
      <c r="AB161" s="95"/>
    </row>
    <row r="162" spans="1:28" x14ac:dyDescent="0.25">
      <c r="B162" s="4"/>
      <c r="C162" s="2">
        <v>2014</v>
      </c>
      <c r="D162" s="175">
        <f t="shared" si="24"/>
        <v>0</v>
      </c>
      <c r="E162" s="175">
        <f>'Data for T1'!F127</f>
        <v>0</v>
      </c>
      <c r="F162" s="375">
        <f>'Data for T1'!G127</f>
        <v>0</v>
      </c>
      <c r="G162" s="357">
        <f>'Data for T1'!H127</f>
        <v>0</v>
      </c>
      <c r="H162" s="375">
        <f>'Data for T1'!I127</f>
        <v>0</v>
      </c>
      <c r="I162" s="357">
        <f>'Data for T1'!J127</f>
        <v>0</v>
      </c>
      <c r="J162" s="35"/>
      <c r="K162" s="36"/>
      <c r="L162" s="175" t="s">
        <v>107</v>
      </c>
      <c r="M162" s="175" t="s">
        <v>107</v>
      </c>
      <c r="N162" s="175" t="s">
        <v>107</v>
      </c>
      <c r="O162" s="175" t="s">
        <v>107</v>
      </c>
      <c r="P162" s="175" t="s">
        <v>107</v>
      </c>
      <c r="Q162" s="101"/>
      <c r="R162" s="89"/>
      <c r="S162" s="187" t="s">
        <v>107</v>
      </c>
      <c r="U162" s="95"/>
      <c r="V162" s="95"/>
      <c r="W162" s="95"/>
      <c r="X162" s="95"/>
      <c r="Y162" s="95"/>
      <c r="Z162" s="95"/>
      <c r="AA162" s="95"/>
      <c r="AB162" s="95"/>
    </row>
    <row r="163" spans="1:28" x14ac:dyDescent="0.25">
      <c r="B163" s="4"/>
      <c r="C163" s="12" t="s">
        <v>7</v>
      </c>
      <c r="D163" s="176">
        <f t="shared" si="24"/>
        <v>0</v>
      </c>
      <c r="E163" s="176">
        <f>'Data for T1'!F128</f>
        <v>0</v>
      </c>
      <c r="F163" s="376">
        <f>'Data for T1'!G128</f>
        <v>0</v>
      </c>
      <c r="G163" s="358">
        <f>'Data for T1'!H128</f>
        <v>0</v>
      </c>
      <c r="H163" s="376">
        <f>'Data for T1'!I128</f>
        <v>0</v>
      </c>
      <c r="I163" s="358">
        <f>'Data for T1'!J128</f>
        <v>0</v>
      </c>
      <c r="J163" s="33"/>
      <c r="K163" s="34"/>
      <c r="L163" s="175" t="s">
        <v>107</v>
      </c>
      <c r="M163" s="175" t="s">
        <v>107</v>
      </c>
      <c r="N163" s="175" t="s">
        <v>107</v>
      </c>
      <c r="O163" s="175" t="s">
        <v>107</v>
      </c>
      <c r="P163" s="175" t="s">
        <v>107</v>
      </c>
      <c r="Q163" s="102"/>
      <c r="R163" s="91"/>
      <c r="S163" s="314" t="s">
        <v>107</v>
      </c>
      <c r="U163" s="95"/>
      <c r="V163" s="95"/>
      <c r="W163" s="95"/>
      <c r="X163" s="95"/>
      <c r="Y163" s="95"/>
      <c r="Z163" s="95"/>
      <c r="AA163" s="95"/>
      <c r="AB163" s="95"/>
    </row>
    <row r="164" spans="1:28" x14ac:dyDescent="0.25">
      <c r="B164" s="4"/>
      <c r="C164" s="12" t="s">
        <v>4</v>
      </c>
      <c r="D164" s="176">
        <f t="shared" si="24"/>
        <v>0</v>
      </c>
      <c r="E164" s="176">
        <f>'Data for T1'!F129</f>
        <v>0</v>
      </c>
      <c r="F164" s="376">
        <f>'Data for T1'!G129</f>
        <v>0</v>
      </c>
      <c r="G164" s="358">
        <f>'Data for T1'!H129</f>
        <v>0</v>
      </c>
      <c r="H164" s="376">
        <f>'Data for T1'!I129</f>
        <v>0</v>
      </c>
      <c r="I164" s="358">
        <f>'Data for T1'!J129</f>
        <v>0</v>
      </c>
      <c r="J164" s="33"/>
      <c r="K164" s="34"/>
      <c r="L164" s="175" t="s">
        <v>107</v>
      </c>
      <c r="M164" s="175" t="s">
        <v>107</v>
      </c>
      <c r="N164" s="175" t="s">
        <v>107</v>
      </c>
      <c r="O164" s="175" t="s">
        <v>107</v>
      </c>
      <c r="P164" s="175" t="s">
        <v>107</v>
      </c>
      <c r="Q164" s="102"/>
      <c r="R164" s="91"/>
      <c r="S164" s="314" t="s">
        <v>107</v>
      </c>
      <c r="U164" s="95"/>
      <c r="V164" s="95"/>
      <c r="W164" s="95"/>
      <c r="X164" s="95"/>
      <c r="Y164" s="95"/>
      <c r="Z164" s="95"/>
      <c r="AA164" s="95"/>
      <c r="AB164" s="95"/>
    </row>
    <row r="165" spans="1:28" x14ac:dyDescent="0.25">
      <c r="B165" s="4"/>
      <c r="C165" s="12" t="s">
        <v>5</v>
      </c>
      <c r="D165" s="176">
        <f t="shared" si="24"/>
        <v>0</v>
      </c>
      <c r="E165" s="176">
        <f>'Data for T1'!F130</f>
        <v>0</v>
      </c>
      <c r="F165" s="376">
        <f>'Data for T1'!G130</f>
        <v>0</v>
      </c>
      <c r="G165" s="358">
        <f>'Data for T1'!H130</f>
        <v>0</v>
      </c>
      <c r="H165" s="376">
        <f>'Data for T1'!I130</f>
        <v>0</v>
      </c>
      <c r="I165" s="358">
        <f>'Data for T1'!J130</f>
        <v>0</v>
      </c>
      <c r="J165" s="33"/>
      <c r="K165" s="34"/>
      <c r="L165" s="175" t="s">
        <v>107</v>
      </c>
      <c r="M165" s="175" t="s">
        <v>107</v>
      </c>
      <c r="N165" s="175" t="s">
        <v>107</v>
      </c>
      <c r="O165" s="175" t="s">
        <v>107</v>
      </c>
      <c r="P165" s="175" t="s">
        <v>107</v>
      </c>
      <c r="Q165" s="102"/>
      <c r="R165" s="91"/>
      <c r="S165" s="314" t="s">
        <v>107</v>
      </c>
      <c r="U165" s="95"/>
      <c r="V165" s="95"/>
      <c r="W165" s="95"/>
      <c r="X165" s="95"/>
      <c r="Y165" s="95"/>
      <c r="Z165" s="95"/>
      <c r="AA165" s="95"/>
      <c r="AB165" s="95"/>
    </row>
    <row r="166" spans="1:28" x14ac:dyDescent="0.25">
      <c r="B166" s="4"/>
      <c r="C166" s="12" t="s">
        <v>6</v>
      </c>
      <c r="D166" s="176">
        <f t="shared" si="24"/>
        <v>0</v>
      </c>
      <c r="E166" s="176">
        <f>'Data for T1'!F131</f>
        <v>0</v>
      </c>
      <c r="F166" s="376">
        <f>'Data for T1'!G131</f>
        <v>0</v>
      </c>
      <c r="G166" s="358">
        <f>'Data for T1'!H131</f>
        <v>0</v>
      </c>
      <c r="H166" s="376">
        <f>'Data for T1'!I131</f>
        <v>0</v>
      </c>
      <c r="I166" s="358">
        <f>'Data for T1'!J131</f>
        <v>0</v>
      </c>
      <c r="J166" s="33"/>
      <c r="K166" s="34"/>
      <c r="L166" s="175" t="s">
        <v>107</v>
      </c>
      <c r="M166" s="175" t="s">
        <v>107</v>
      </c>
      <c r="N166" s="175" t="s">
        <v>107</v>
      </c>
      <c r="O166" s="175" t="s">
        <v>107</v>
      </c>
      <c r="P166" s="175" t="s">
        <v>107</v>
      </c>
      <c r="Q166" s="102"/>
      <c r="R166" s="91"/>
      <c r="S166" s="314" t="s">
        <v>107</v>
      </c>
      <c r="U166" s="95"/>
      <c r="V166" s="95"/>
      <c r="W166" s="95"/>
      <c r="X166" s="95"/>
      <c r="Y166" s="95"/>
      <c r="Z166" s="95"/>
      <c r="AA166" s="95"/>
      <c r="AB166" s="95"/>
    </row>
    <row r="167" spans="1:28" x14ac:dyDescent="0.25">
      <c r="A167" s="3"/>
      <c r="B167" s="4"/>
      <c r="C167" s="12"/>
      <c r="D167" s="176"/>
      <c r="E167" s="176"/>
      <c r="F167" s="376"/>
      <c r="G167" s="358"/>
      <c r="H167" s="376"/>
      <c r="I167" s="358"/>
      <c r="J167" s="33"/>
      <c r="K167" s="34"/>
      <c r="L167" s="185"/>
      <c r="M167" s="185"/>
      <c r="N167" s="185"/>
      <c r="O167" s="185"/>
      <c r="P167" s="185"/>
      <c r="Q167" s="102"/>
      <c r="R167" s="91"/>
      <c r="S167" s="314"/>
      <c r="U167" s="95"/>
      <c r="V167" s="95"/>
      <c r="W167" s="95"/>
      <c r="X167" s="95"/>
      <c r="Y167" s="95"/>
      <c r="Z167" s="95"/>
      <c r="AA167" s="95"/>
      <c r="AB167" s="95"/>
    </row>
    <row r="168" spans="1:28" x14ac:dyDescent="0.25">
      <c r="A168" s="3"/>
      <c r="B168" s="4"/>
      <c r="C168" s="2">
        <v>2015</v>
      </c>
      <c r="D168" s="175">
        <f t="shared" si="24"/>
        <v>8</v>
      </c>
      <c r="E168" s="175">
        <f>'Data for T1'!F133</f>
        <v>2</v>
      </c>
      <c r="F168" s="375">
        <f>'Data for T1'!G133</f>
        <v>2</v>
      </c>
      <c r="G168" s="357">
        <f>'Data for T1'!H133</f>
        <v>4</v>
      </c>
      <c r="H168" s="375">
        <f>'Data for T1'!I133</f>
        <v>0</v>
      </c>
      <c r="I168" s="357">
        <f>'Data for T1'!J133</f>
        <v>0</v>
      </c>
      <c r="J168" s="35"/>
      <c r="K168" s="36"/>
      <c r="L168" s="316">
        <f t="shared" si="25"/>
        <v>25</v>
      </c>
      <c r="M168" s="316">
        <f t="shared" si="25"/>
        <v>25</v>
      </c>
      <c r="N168" s="316">
        <f t="shared" si="25"/>
        <v>50</v>
      </c>
      <c r="O168" s="316">
        <f t="shared" si="25"/>
        <v>0</v>
      </c>
      <c r="P168" s="316">
        <f t="shared" si="25"/>
        <v>0</v>
      </c>
      <c r="Q168" s="101"/>
      <c r="R168" s="89"/>
      <c r="S168" s="104">
        <f t="shared" si="23"/>
        <v>50</v>
      </c>
      <c r="U168" s="95"/>
      <c r="V168" s="95"/>
      <c r="W168" s="95"/>
      <c r="X168" s="95"/>
      <c r="Y168" s="95"/>
      <c r="Z168" s="95"/>
      <c r="AA168" s="95"/>
      <c r="AB168" s="95"/>
    </row>
    <row r="169" spans="1:28" x14ac:dyDescent="0.25">
      <c r="A169" s="3"/>
      <c r="B169" s="4"/>
      <c r="C169" s="6" t="s">
        <v>25</v>
      </c>
      <c r="D169" s="176">
        <f t="shared" si="24"/>
        <v>4</v>
      </c>
      <c r="E169" s="176">
        <f>'Data for T1'!F134</f>
        <v>1</v>
      </c>
      <c r="F169" s="376">
        <f>'Data for T1'!G134</f>
        <v>2</v>
      </c>
      <c r="G169" s="358">
        <f>'Data for T1'!H134</f>
        <v>1</v>
      </c>
      <c r="H169" s="376">
        <f>'Data for T1'!I134</f>
        <v>0</v>
      </c>
      <c r="I169" s="358">
        <f>'Data for T1'!J134</f>
        <v>0</v>
      </c>
      <c r="J169" s="33"/>
      <c r="K169" s="34"/>
      <c r="L169" s="185">
        <f t="shared" si="25"/>
        <v>25</v>
      </c>
      <c r="M169" s="185">
        <f t="shared" si="25"/>
        <v>50</v>
      </c>
      <c r="N169" s="185">
        <f t="shared" si="25"/>
        <v>25</v>
      </c>
      <c r="O169" s="185">
        <f t="shared" si="25"/>
        <v>0</v>
      </c>
      <c r="P169" s="185">
        <f t="shared" si="25"/>
        <v>0</v>
      </c>
      <c r="Q169" s="102"/>
      <c r="R169" s="91"/>
      <c r="S169" s="93">
        <f t="shared" si="23"/>
        <v>33.333333333333336</v>
      </c>
      <c r="U169" s="95"/>
      <c r="V169" s="95"/>
      <c r="W169" s="95"/>
      <c r="X169" s="95"/>
      <c r="Y169" s="95"/>
      <c r="Z169" s="95"/>
      <c r="AA169" s="95"/>
      <c r="AB169" s="95"/>
    </row>
    <row r="170" spans="1:28" x14ac:dyDescent="0.25">
      <c r="A170" s="16"/>
      <c r="B170" s="10"/>
      <c r="C170" s="20" t="s">
        <v>73</v>
      </c>
      <c r="D170" s="180">
        <f t="shared" si="24"/>
        <v>4</v>
      </c>
      <c r="E170" s="180">
        <f>'Data for T1'!F135</f>
        <v>1</v>
      </c>
      <c r="F170" s="377">
        <f>'Data for T1'!G135</f>
        <v>0</v>
      </c>
      <c r="G170" s="359">
        <f>'Data for T1'!H135</f>
        <v>3</v>
      </c>
      <c r="H170" s="377">
        <f>'Data for T1'!I135</f>
        <v>0</v>
      </c>
      <c r="I170" s="359">
        <f>'Data for T1'!J135</f>
        <v>0</v>
      </c>
      <c r="J170" s="16"/>
      <c r="K170" s="30"/>
      <c r="L170" s="186">
        <f t="shared" si="25"/>
        <v>25</v>
      </c>
      <c r="M170" s="186">
        <f t="shared" si="25"/>
        <v>0</v>
      </c>
      <c r="N170" s="186">
        <f t="shared" si="25"/>
        <v>75</v>
      </c>
      <c r="O170" s="186">
        <f t="shared" si="25"/>
        <v>0</v>
      </c>
      <c r="P170" s="186">
        <f t="shared" si="25"/>
        <v>0</v>
      </c>
      <c r="Q170" s="16"/>
      <c r="R170" s="30"/>
      <c r="S170" s="313">
        <f t="shared" si="23"/>
        <v>100</v>
      </c>
      <c r="U170" s="95"/>
      <c r="V170" s="95"/>
      <c r="W170" s="95"/>
      <c r="X170" s="95"/>
      <c r="Y170" s="95"/>
      <c r="Z170" s="95"/>
      <c r="AA170" s="95"/>
      <c r="AB170" s="95"/>
    </row>
    <row r="171" spans="1:28" x14ac:dyDescent="0.25">
      <c r="B171" s="4"/>
      <c r="C171" s="6"/>
      <c r="D171" s="176"/>
      <c r="E171" s="176"/>
      <c r="F171" s="376"/>
      <c r="G171" s="358"/>
      <c r="H171" s="376"/>
      <c r="I171" s="358"/>
      <c r="J171" s="33"/>
      <c r="K171" s="34"/>
      <c r="L171" s="185"/>
      <c r="M171" s="185"/>
      <c r="N171" s="185"/>
      <c r="O171" s="185"/>
      <c r="P171" s="185"/>
      <c r="Q171" s="102"/>
      <c r="R171" s="91"/>
      <c r="S171" s="92"/>
      <c r="U171" s="95"/>
      <c r="V171" s="95"/>
      <c r="W171" s="95"/>
      <c r="X171" s="95"/>
      <c r="Y171" s="95"/>
      <c r="Z171" s="95"/>
      <c r="AA171" s="95"/>
      <c r="AB171" s="95"/>
    </row>
    <row r="172" spans="1:28" x14ac:dyDescent="0.25">
      <c r="A172" s="1" t="s">
        <v>68</v>
      </c>
      <c r="B172" s="4" t="s">
        <v>35</v>
      </c>
      <c r="C172" s="2">
        <v>2013</v>
      </c>
      <c r="D172" s="175">
        <f t="shared" si="24"/>
        <v>3326</v>
      </c>
      <c r="E172" s="175">
        <f t="shared" ref="E172:I177" si="26">E183+E194+E205+E216</f>
        <v>2557</v>
      </c>
      <c r="F172" s="375">
        <f t="shared" si="26"/>
        <v>130</v>
      </c>
      <c r="G172" s="357">
        <f t="shared" si="26"/>
        <v>570</v>
      </c>
      <c r="H172" s="375">
        <f t="shared" si="26"/>
        <v>40</v>
      </c>
      <c r="I172" s="357">
        <f t="shared" si="26"/>
        <v>29</v>
      </c>
      <c r="J172" s="35"/>
      <c r="K172" s="36"/>
      <c r="L172" s="316">
        <f t="shared" si="25"/>
        <v>76.879134095009022</v>
      </c>
      <c r="M172" s="316">
        <f t="shared" si="25"/>
        <v>3.9085989176187614</v>
      </c>
      <c r="N172" s="316">
        <f t="shared" si="25"/>
        <v>17.137702946482261</v>
      </c>
      <c r="O172" s="316">
        <f t="shared" si="25"/>
        <v>1.2026458208057726</v>
      </c>
      <c r="P172" s="316">
        <f t="shared" si="25"/>
        <v>0.87191822008418529</v>
      </c>
      <c r="Q172" s="133"/>
      <c r="R172" s="134"/>
      <c r="S172" s="90">
        <f t="shared" si="23"/>
        <v>93.831640058055157</v>
      </c>
      <c r="U172" s="95"/>
      <c r="V172" s="95"/>
      <c r="W172" s="95"/>
      <c r="X172" s="95"/>
      <c r="Y172" s="95"/>
      <c r="Z172" s="95"/>
      <c r="AA172" s="95"/>
      <c r="AB172" s="95"/>
    </row>
    <row r="173" spans="1:28" s="1" customFormat="1" x14ac:dyDescent="0.25">
      <c r="A173" s="11"/>
      <c r="B173" s="3"/>
      <c r="C173" s="2">
        <v>2014</v>
      </c>
      <c r="D173" s="175">
        <f t="shared" si="24"/>
        <v>3520</v>
      </c>
      <c r="E173" s="175">
        <f t="shared" si="26"/>
        <v>2437</v>
      </c>
      <c r="F173" s="375">
        <f t="shared" si="26"/>
        <v>197</v>
      </c>
      <c r="G173" s="357">
        <f t="shared" si="26"/>
        <v>823</v>
      </c>
      <c r="H173" s="375">
        <f t="shared" si="26"/>
        <v>22</v>
      </c>
      <c r="I173" s="357">
        <f t="shared" si="26"/>
        <v>41</v>
      </c>
      <c r="J173" s="35"/>
      <c r="K173" s="36"/>
      <c r="L173" s="316">
        <f t="shared" si="25"/>
        <v>69.232954545454547</v>
      </c>
      <c r="M173" s="316">
        <f t="shared" si="25"/>
        <v>5.5965909090909092</v>
      </c>
      <c r="N173" s="316">
        <f t="shared" si="25"/>
        <v>23.380681818181817</v>
      </c>
      <c r="O173" s="316">
        <f t="shared" si="25"/>
        <v>0.625</v>
      </c>
      <c r="P173" s="316">
        <f t="shared" si="25"/>
        <v>1.1647727272727273</v>
      </c>
      <c r="Q173" s="101"/>
      <c r="R173" s="89"/>
      <c r="S173" s="90">
        <f t="shared" si="23"/>
        <v>91.879866518353722</v>
      </c>
      <c r="U173" s="95"/>
      <c r="V173" s="95"/>
      <c r="W173" s="95"/>
      <c r="X173" s="95"/>
      <c r="Y173" s="95"/>
      <c r="Z173" s="95"/>
      <c r="AA173" s="95"/>
      <c r="AB173" s="95"/>
    </row>
    <row r="174" spans="1:28" x14ac:dyDescent="0.25">
      <c r="B174" s="3"/>
      <c r="C174" s="12" t="s">
        <v>7</v>
      </c>
      <c r="D174" s="176">
        <f t="shared" si="24"/>
        <v>915</v>
      </c>
      <c r="E174" s="176">
        <f t="shared" si="26"/>
        <v>654</v>
      </c>
      <c r="F174" s="376">
        <f t="shared" si="26"/>
        <v>48</v>
      </c>
      <c r="G174" s="358">
        <f t="shared" si="26"/>
        <v>197</v>
      </c>
      <c r="H174" s="376">
        <f t="shared" si="26"/>
        <v>6</v>
      </c>
      <c r="I174" s="358">
        <f t="shared" si="26"/>
        <v>10</v>
      </c>
      <c r="J174" s="33"/>
      <c r="K174" s="34"/>
      <c r="L174" s="185">
        <f t="shared" si="25"/>
        <v>71.47540983606558</v>
      </c>
      <c r="M174" s="185">
        <f t="shared" si="25"/>
        <v>5.2459016393442619</v>
      </c>
      <c r="N174" s="185">
        <f t="shared" si="25"/>
        <v>21.530054644808743</v>
      </c>
      <c r="O174" s="185">
        <f t="shared" si="25"/>
        <v>0.65573770491803274</v>
      </c>
      <c r="P174" s="185">
        <f t="shared" si="25"/>
        <v>1.0928961748633881</v>
      </c>
      <c r="Q174" s="102"/>
      <c r="R174" s="91"/>
      <c r="S174" s="92">
        <f t="shared" si="23"/>
        <v>92.479108635097489</v>
      </c>
      <c r="U174" s="95"/>
      <c r="V174" s="95"/>
      <c r="W174" s="95"/>
      <c r="X174" s="95"/>
      <c r="Y174" s="95"/>
      <c r="Z174" s="95"/>
      <c r="AA174" s="95"/>
      <c r="AB174" s="95"/>
    </row>
    <row r="175" spans="1:28" x14ac:dyDescent="0.25">
      <c r="B175" s="3"/>
      <c r="C175" s="12" t="s">
        <v>4</v>
      </c>
      <c r="D175" s="176">
        <f t="shared" si="24"/>
        <v>837</v>
      </c>
      <c r="E175" s="176">
        <f t="shared" si="26"/>
        <v>600</v>
      </c>
      <c r="F175" s="376">
        <f t="shared" si="26"/>
        <v>30</v>
      </c>
      <c r="G175" s="358">
        <f t="shared" si="26"/>
        <v>189</v>
      </c>
      <c r="H175" s="376">
        <f t="shared" si="26"/>
        <v>4</v>
      </c>
      <c r="I175" s="358">
        <f t="shared" si="26"/>
        <v>14</v>
      </c>
      <c r="J175" s="33"/>
      <c r="K175" s="34"/>
      <c r="L175" s="185">
        <f t="shared" si="25"/>
        <v>71.68458781362007</v>
      </c>
      <c r="M175" s="185">
        <f t="shared" si="25"/>
        <v>3.5842293906810032</v>
      </c>
      <c r="N175" s="185">
        <f t="shared" si="25"/>
        <v>22.58064516129032</v>
      </c>
      <c r="O175" s="185">
        <f t="shared" si="25"/>
        <v>0.47789725209080047</v>
      </c>
      <c r="P175" s="185">
        <f t="shared" si="25"/>
        <v>1.6726403823178015</v>
      </c>
      <c r="Q175" s="102"/>
      <c r="R175" s="91"/>
      <c r="S175" s="92">
        <f t="shared" si="23"/>
        <v>94.753086419753089</v>
      </c>
      <c r="U175" s="95"/>
      <c r="V175" s="95"/>
      <c r="W175" s="95"/>
      <c r="X175" s="95"/>
      <c r="Y175" s="95"/>
      <c r="Z175" s="95"/>
      <c r="AA175" s="95"/>
      <c r="AB175" s="95"/>
    </row>
    <row r="176" spans="1:28" x14ac:dyDescent="0.25">
      <c r="B176" s="3"/>
      <c r="C176" s="12" t="s">
        <v>5</v>
      </c>
      <c r="D176" s="176">
        <f t="shared" si="24"/>
        <v>898</v>
      </c>
      <c r="E176" s="176">
        <f t="shared" si="26"/>
        <v>585</v>
      </c>
      <c r="F176" s="376">
        <f t="shared" si="26"/>
        <v>56</v>
      </c>
      <c r="G176" s="358">
        <f t="shared" si="26"/>
        <v>244</v>
      </c>
      <c r="H176" s="376">
        <f t="shared" si="26"/>
        <v>6</v>
      </c>
      <c r="I176" s="358">
        <f t="shared" si="26"/>
        <v>7</v>
      </c>
      <c r="J176" s="33"/>
      <c r="K176" s="34"/>
      <c r="L176" s="185">
        <f t="shared" si="25"/>
        <v>65.144766146993319</v>
      </c>
      <c r="M176" s="185">
        <f t="shared" si="25"/>
        <v>6.2360801781737196</v>
      </c>
      <c r="N176" s="185">
        <f t="shared" si="25"/>
        <v>27.171492204899778</v>
      </c>
      <c r="O176" s="185">
        <f t="shared" si="25"/>
        <v>0.66815144766146994</v>
      </c>
      <c r="P176" s="185">
        <f t="shared" si="25"/>
        <v>0.77951002227171495</v>
      </c>
      <c r="Q176" s="102"/>
      <c r="R176" s="91"/>
      <c r="S176" s="92">
        <f t="shared" si="23"/>
        <v>90.519877675840974</v>
      </c>
      <c r="U176" s="95"/>
      <c r="V176" s="95"/>
      <c r="W176" s="95"/>
      <c r="X176" s="95"/>
      <c r="Y176" s="95"/>
      <c r="Z176" s="95"/>
      <c r="AA176" s="95"/>
      <c r="AB176" s="95"/>
    </row>
    <row r="177" spans="1:28" x14ac:dyDescent="0.25">
      <c r="B177" s="3"/>
      <c r="C177" s="12" t="s">
        <v>6</v>
      </c>
      <c r="D177" s="176">
        <f t="shared" si="24"/>
        <v>870</v>
      </c>
      <c r="E177" s="176">
        <f t="shared" si="26"/>
        <v>598</v>
      </c>
      <c r="F177" s="376">
        <f t="shared" si="26"/>
        <v>63</v>
      </c>
      <c r="G177" s="358">
        <f t="shared" si="26"/>
        <v>193</v>
      </c>
      <c r="H177" s="376">
        <f t="shared" si="26"/>
        <v>6</v>
      </c>
      <c r="I177" s="358">
        <f t="shared" si="26"/>
        <v>10</v>
      </c>
      <c r="J177" s="33"/>
      <c r="K177" s="34"/>
      <c r="L177" s="185">
        <f t="shared" si="25"/>
        <v>68.735632183908052</v>
      </c>
      <c r="M177" s="185">
        <f t="shared" si="25"/>
        <v>7.2413793103448283</v>
      </c>
      <c r="N177" s="185">
        <f t="shared" si="25"/>
        <v>22.183908045977009</v>
      </c>
      <c r="O177" s="185">
        <f t="shared" si="25"/>
        <v>0.68965517241379315</v>
      </c>
      <c r="P177" s="185">
        <f t="shared" si="25"/>
        <v>1.1494252873563218</v>
      </c>
      <c r="Q177" s="102"/>
      <c r="R177" s="91"/>
      <c r="S177" s="92">
        <f t="shared" si="23"/>
        <v>89.807976366322009</v>
      </c>
      <c r="U177" s="95"/>
      <c r="V177" s="95"/>
      <c r="W177" s="95"/>
      <c r="X177" s="95"/>
      <c r="Y177" s="95"/>
      <c r="Z177" s="95"/>
      <c r="AA177" s="95"/>
      <c r="AB177" s="95"/>
    </row>
    <row r="178" spans="1:28" x14ac:dyDescent="0.25">
      <c r="A178" s="4"/>
      <c r="B178" s="4"/>
      <c r="C178" s="12"/>
      <c r="D178" s="176"/>
      <c r="E178" s="176"/>
      <c r="F178" s="376"/>
      <c r="G178" s="358"/>
      <c r="H178" s="376"/>
      <c r="I178" s="358"/>
      <c r="J178" s="33"/>
      <c r="K178" s="34"/>
      <c r="L178" s="185"/>
      <c r="M178" s="185"/>
      <c r="N178" s="185"/>
      <c r="O178" s="185"/>
      <c r="P178" s="185"/>
      <c r="Q178" s="102"/>
      <c r="R178" s="91"/>
      <c r="S178" s="92"/>
      <c r="U178" s="95"/>
      <c r="V178" s="95"/>
      <c r="W178" s="95"/>
      <c r="X178" s="95"/>
      <c r="Y178" s="95"/>
      <c r="Z178" s="95"/>
      <c r="AA178" s="95"/>
      <c r="AB178" s="95"/>
    </row>
    <row r="179" spans="1:28" s="1" customFormat="1" x14ac:dyDescent="0.25">
      <c r="A179" s="3"/>
      <c r="B179" s="3"/>
      <c r="C179" s="2">
        <v>2015</v>
      </c>
      <c r="D179" s="175">
        <f t="shared" si="24"/>
        <v>1623</v>
      </c>
      <c r="E179" s="175">
        <f t="shared" ref="E179:I181" si="27">E190+E201+E212+E223</f>
        <v>1075</v>
      </c>
      <c r="F179" s="375">
        <f t="shared" si="27"/>
        <v>109</v>
      </c>
      <c r="G179" s="357">
        <f t="shared" si="27"/>
        <v>403</v>
      </c>
      <c r="H179" s="375">
        <f t="shared" si="27"/>
        <v>6</v>
      </c>
      <c r="I179" s="357">
        <f t="shared" si="27"/>
        <v>30</v>
      </c>
      <c r="J179" s="35"/>
      <c r="K179" s="36"/>
      <c r="L179" s="316">
        <f t="shared" si="25"/>
        <v>66.235366605052377</v>
      </c>
      <c r="M179" s="316">
        <f t="shared" si="25"/>
        <v>6.7159581022797283</v>
      </c>
      <c r="N179" s="316">
        <f t="shared" si="25"/>
        <v>24.830560690080098</v>
      </c>
      <c r="O179" s="316">
        <f t="shared" si="25"/>
        <v>0.36968576709796674</v>
      </c>
      <c r="P179" s="316">
        <f t="shared" si="25"/>
        <v>1.8484288354898337</v>
      </c>
      <c r="Q179" s="101"/>
      <c r="R179" s="89"/>
      <c r="S179" s="90">
        <f t="shared" si="23"/>
        <v>90.573770491803273</v>
      </c>
      <c r="U179" s="95"/>
      <c r="V179" s="95"/>
      <c r="W179" s="95"/>
      <c r="X179" s="95"/>
      <c r="Y179" s="95"/>
      <c r="Z179" s="95"/>
      <c r="AA179" s="95"/>
      <c r="AB179" s="95"/>
    </row>
    <row r="180" spans="1:28" s="3" customFormat="1" x14ac:dyDescent="0.25">
      <c r="A180" s="1"/>
      <c r="B180" s="4"/>
      <c r="C180" s="6" t="s">
        <v>25</v>
      </c>
      <c r="D180" s="176">
        <f t="shared" si="24"/>
        <v>817</v>
      </c>
      <c r="E180" s="176">
        <f t="shared" si="27"/>
        <v>540</v>
      </c>
      <c r="F180" s="376">
        <f t="shared" si="27"/>
        <v>56</v>
      </c>
      <c r="G180" s="358">
        <f t="shared" si="27"/>
        <v>200</v>
      </c>
      <c r="H180" s="376">
        <f t="shared" si="27"/>
        <v>4</v>
      </c>
      <c r="I180" s="358">
        <f t="shared" si="27"/>
        <v>17</v>
      </c>
      <c r="J180" s="33"/>
      <c r="K180" s="34"/>
      <c r="L180" s="185">
        <f t="shared" si="25"/>
        <v>66.095471236230111</v>
      </c>
      <c r="M180" s="185">
        <f t="shared" si="25"/>
        <v>6.8543451652386773</v>
      </c>
      <c r="N180" s="185">
        <f t="shared" si="25"/>
        <v>24.479804161566708</v>
      </c>
      <c r="O180" s="185">
        <f t="shared" si="25"/>
        <v>0.48959608323133408</v>
      </c>
      <c r="P180" s="185">
        <f t="shared" si="25"/>
        <v>2.0807833537331701</v>
      </c>
      <c r="Q180" s="102"/>
      <c r="R180" s="91"/>
      <c r="S180" s="92">
        <f t="shared" si="23"/>
        <v>90.275526742301452</v>
      </c>
      <c r="U180" s="95"/>
      <c r="V180" s="95"/>
      <c r="W180" s="95"/>
      <c r="X180" s="95"/>
      <c r="Y180" s="95"/>
      <c r="Z180" s="95"/>
      <c r="AA180" s="95"/>
      <c r="AB180" s="95"/>
    </row>
    <row r="181" spans="1:28" s="3" customFormat="1" x14ac:dyDescent="0.25">
      <c r="A181" s="1"/>
      <c r="B181" s="4"/>
      <c r="C181" s="6" t="s">
        <v>73</v>
      </c>
      <c r="D181" s="176">
        <f t="shared" si="24"/>
        <v>806</v>
      </c>
      <c r="E181" s="176">
        <f t="shared" si="27"/>
        <v>535</v>
      </c>
      <c r="F181" s="376">
        <f t="shared" si="27"/>
        <v>53</v>
      </c>
      <c r="G181" s="358">
        <f t="shared" si="27"/>
        <v>203</v>
      </c>
      <c r="H181" s="376">
        <f t="shared" si="27"/>
        <v>2</v>
      </c>
      <c r="I181" s="358">
        <f t="shared" si="27"/>
        <v>13</v>
      </c>
      <c r="J181" s="33"/>
      <c r="K181" s="34"/>
      <c r="L181" s="185">
        <f t="shared" si="25"/>
        <v>66.377171215880892</v>
      </c>
      <c r="M181" s="185">
        <f t="shared" si="25"/>
        <v>6.5756823821339943</v>
      </c>
      <c r="N181" s="185">
        <f t="shared" si="25"/>
        <v>25.186104218362281</v>
      </c>
      <c r="O181" s="185">
        <f t="shared" si="25"/>
        <v>0.24813895781637718</v>
      </c>
      <c r="P181" s="185">
        <f t="shared" si="25"/>
        <v>1.6129032258064515</v>
      </c>
      <c r="Q181" s="102"/>
      <c r="R181" s="91"/>
      <c r="S181" s="92">
        <f t="shared" si="23"/>
        <v>90.878938640132674</v>
      </c>
      <c r="U181" s="95"/>
      <c r="V181" s="95"/>
      <c r="W181" s="95"/>
      <c r="X181" s="95"/>
      <c r="Y181" s="95"/>
      <c r="Z181" s="95"/>
      <c r="AA181" s="95"/>
      <c r="AB181" s="95"/>
    </row>
    <row r="182" spans="1:28" x14ac:dyDescent="0.25">
      <c r="A182" s="1"/>
      <c r="B182" s="4"/>
      <c r="C182" s="6"/>
      <c r="D182" s="176"/>
      <c r="E182" s="176"/>
      <c r="F182" s="376"/>
      <c r="G182" s="358"/>
      <c r="H182" s="376"/>
      <c r="I182" s="358"/>
      <c r="J182" s="33"/>
      <c r="K182" s="34"/>
      <c r="L182" s="185"/>
      <c r="M182" s="185"/>
      <c r="N182" s="185"/>
      <c r="O182" s="185"/>
      <c r="P182" s="185"/>
      <c r="Q182" s="102"/>
      <c r="R182" s="91"/>
      <c r="S182" s="92"/>
      <c r="U182" s="95"/>
      <c r="V182" s="95">
        <f>G181+I181</f>
        <v>216</v>
      </c>
      <c r="W182" s="95"/>
      <c r="X182" s="95"/>
      <c r="Y182" s="95"/>
      <c r="Z182" s="95"/>
      <c r="AA182" s="95"/>
      <c r="AB182" s="95"/>
    </row>
    <row r="183" spans="1:28" ht="15.6" x14ac:dyDescent="0.25">
      <c r="B183" s="4" t="s">
        <v>26</v>
      </c>
      <c r="C183" s="2">
        <v>2013</v>
      </c>
      <c r="D183" s="175">
        <f t="shared" si="24"/>
        <v>1462</v>
      </c>
      <c r="E183" s="175">
        <f>'Data for T1'!F137</f>
        <v>1172</v>
      </c>
      <c r="F183" s="375">
        <f>'Data for T1'!G137</f>
        <v>59</v>
      </c>
      <c r="G183" s="357">
        <f>'Data for T1'!H137</f>
        <v>201</v>
      </c>
      <c r="H183" s="375">
        <f>'Data for T1'!I137</f>
        <v>19</v>
      </c>
      <c r="I183" s="357">
        <f>'Data for T1'!J137</f>
        <v>11</v>
      </c>
      <c r="J183" s="35"/>
      <c r="K183" s="36"/>
      <c r="L183" s="316">
        <f t="shared" si="25"/>
        <v>80.164158686730502</v>
      </c>
      <c r="M183" s="316">
        <f t="shared" si="25"/>
        <v>4.0355677154582761</v>
      </c>
      <c r="N183" s="316">
        <f t="shared" si="25"/>
        <v>13.74829001367989</v>
      </c>
      <c r="O183" s="316">
        <f t="shared" si="25"/>
        <v>1.2995896032831737</v>
      </c>
      <c r="P183" s="316">
        <f t="shared" si="25"/>
        <v>0.75239398084815323</v>
      </c>
      <c r="Q183" s="133"/>
      <c r="R183" s="134"/>
      <c r="S183" s="90">
        <f t="shared" si="23"/>
        <v>93.814432989690715</v>
      </c>
      <c r="U183" s="95"/>
      <c r="V183" s="152">
        <f>V182/D181</f>
        <v>0.26799007444168732</v>
      </c>
      <c r="W183" s="95"/>
      <c r="X183" s="95"/>
      <c r="Y183" s="95"/>
      <c r="Z183" s="95"/>
      <c r="AA183" s="95"/>
      <c r="AB183" s="95"/>
    </row>
    <row r="184" spans="1:28" x14ac:dyDescent="0.25">
      <c r="B184" s="4"/>
      <c r="C184" s="2">
        <v>2014</v>
      </c>
      <c r="D184" s="175">
        <f t="shared" si="24"/>
        <v>1602</v>
      </c>
      <c r="E184" s="175">
        <f>'Data for T1'!F138</f>
        <v>1178</v>
      </c>
      <c r="F184" s="375">
        <f>'Data for T1'!G138</f>
        <v>90</v>
      </c>
      <c r="G184" s="357">
        <f>'Data for T1'!H138</f>
        <v>314</v>
      </c>
      <c r="H184" s="375">
        <f>'Data for T1'!I138</f>
        <v>9</v>
      </c>
      <c r="I184" s="357">
        <f>'Data for T1'!J138</f>
        <v>11</v>
      </c>
      <c r="J184" s="35"/>
      <c r="K184" s="36"/>
      <c r="L184" s="316">
        <f t="shared" si="25"/>
        <v>73.533083645443199</v>
      </c>
      <c r="M184" s="316">
        <f t="shared" si="25"/>
        <v>5.6179775280898872</v>
      </c>
      <c r="N184" s="316">
        <f t="shared" si="25"/>
        <v>19.600499375780274</v>
      </c>
      <c r="O184" s="316">
        <f t="shared" si="25"/>
        <v>0.5617977528089888</v>
      </c>
      <c r="P184" s="316">
        <f t="shared" si="25"/>
        <v>0.68664169787765295</v>
      </c>
      <c r="Q184" s="101"/>
      <c r="R184" s="89"/>
      <c r="S184" s="90">
        <f t="shared" si="23"/>
        <v>92.313664596273298</v>
      </c>
      <c r="U184" s="95"/>
      <c r="V184" s="95"/>
      <c r="W184" s="95"/>
      <c r="X184" s="95"/>
      <c r="Y184" s="95"/>
      <c r="Z184" s="95"/>
      <c r="AA184" s="95"/>
      <c r="AB184" s="95"/>
    </row>
    <row r="185" spans="1:28" x14ac:dyDescent="0.25">
      <c r="B185" s="3"/>
      <c r="C185" s="12" t="s">
        <v>7</v>
      </c>
      <c r="D185" s="176">
        <f t="shared" si="24"/>
        <v>405</v>
      </c>
      <c r="E185" s="176">
        <f>'Data for T1'!F139</f>
        <v>309</v>
      </c>
      <c r="F185" s="376">
        <f>'Data for T1'!G139</f>
        <v>18</v>
      </c>
      <c r="G185" s="358">
        <f>'Data for T1'!H139</f>
        <v>75</v>
      </c>
      <c r="H185" s="376">
        <f>'Data for T1'!I139</f>
        <v>0</v>
      </c>
      <c r="I185" s="358">
        <f>'Data for T1'!J139</f>
        <v>3</v>
      </c>
      <c r="J185" s="33"/>
      <c r="K185" s="34"/>
      <c r="L185" s="185">
        <f t="shared" si="25"/>
        <v>76.296296296296291</v>
      </c>
      <c r="M185" s="185">
        <f t="shared" si="25"/>
        <v>4.4444444444444446</v>
      </c>
      <c r="N185" s="185">
        <f t="shared" si="25"/>
        <v>18.518518518518519</v>
      </c>
      <c r="O185" s="185">
        <f t="shared" si="25"/>
        <v>0</v>
      </c>
      <c r="P185" s="185">
        <f t="shared" si="25"/>
        <v>0.74074074074074081</v>
      </c>
      <c r="Q185" s="102"/>
      <c r="R185" s="91"/>
      <c r="S185" s="92">
        <f t="shared" si="23"/>
        <v>94.545454545454547</v>
      </c>
      <c r="U185" s="95"/>
      <c r="V185" s="95"/>
      <c r="W185" s="95"/>
      <c r="X185" s="95"/>
      <c r="Y185" s="95"/>
      <c r="Z185" s="95"/>
      <c r="AA185" s="95"/>
      <c r="AB185" s="95"/>
    </row>
    <row r="186" spans="1:28" x14ac:dyDescent="0.25">
      <c r="B186" s="3"/>
      <c r="C186" s="12" t="s">
        <v>4</v>
      </c>
      <c r="D186" s="176">
        <f t="shared" si="24"/>
        <v>381</v>
      </c>
      <c r="E186" s="176">
        <f>'Data for T1'!F140</f>
        <v>275</v>
      </c>
      <c r="F186" s="376">
        <f>'Data for T1'!G140</f>
        <v>15</v>
      </c>
      <c r="G186" s="358">
        <f>'Data for T1'!H140</f>
        <v>88</v>
      </c>
      <c r="H186" s="376">
        <f>'Data for T1'!I140</f>
        <v>1</v>
      </c>
      <c r="I186" s="358">
        <f>'Data for T1'!J140</f>
        <v>2</v>
      </c>
      <c r="J186" s="33"/>
      <c r="K186" s="34"/>
      <c r="L186" s="185">
        <f t="shared" si="25"/>
        <v>72.178477690288716</v>
      </c>
      <c r="M186" s="185">
        <f t="shared" si="25"/>
        <v>3.9370078740157481</v>
      </c>
      <c r="N186" s="185">
        <f t="shared" si="25"/>
        <v>23.097112860892388</v>
      </c>
      <c r="O186" s="185">
        <f t="shared" si="25"/>
        <v>0.26246719160104987</v>
      </c>
      <c r="P186" s="185">
        <f t="shared" si="25"/>
        <v>0.52493438320209973</v>
      </c>
      <c r="Q186" s="102"/>
      <c r="R186" s="91"/>
      <c r="S186" s="92">
        <f t="shared" si="23"/>
        <v>94.539249146757683</v>
      </c>
      <c r="U186" s="95"/>
      <c r="V186" s="95"/>
      <c r="W186" s="95"/>
      <c r="X186" s="95"/>
      <c r="Y186" s="95"/>
      <c r="Z186" s="95"/>
      <c r="AA186" s="95"/>
      <c r="AB186" s="95"/>
    </row>
    <row r="187" spans="1:28" x14ac:dyDescent="0.25">
      <c r="B187" s="3"/>
      <c r="C187" s="12" t="s">
        <v>5</v>
      </c>
      <c r="D187" s="176">
        <f t="shared" si="24"/>
        <v>438</v>
      </c>
      <c r="E187" s="176">
        <f>'Data for T1'!F141</f>
        <v>301</v>
      </c>
      <c r="F187" s="376">
        <f>'Data for T1'!G141</f>
        <v>28</v>
      </c>
      <c r="G187" s="358">
        <f>'Data for T1'!H141</f>
        <v>104</v>
      </c>
      <c r="H187" s="376">
        <f>'Data for T1'!I141</f>
        <v>5</v>
      </c>
      <c r="I187" s="358">
        <f>'Data for T1'!J141</f>
        <v>0</v>
      </c>
      <c r="J187" s="33"/>
      <c r="K187" s="34"/>
      <c r="L187" s="185">
        <f t="shared" si="25"/>
        <v>68.721461187214615</v>
      </c>
      <c r="M187" s="185">
        <f t="shared" si="25"/>
        <v>6.3926940639269407</v>
      </c>
      <c r="N187" s="185">
        <f t="shared" si="25"/>
        <v>23.74429223744292</v>
      </c>
      <c r="O187" s="185">
        <f t="shared" si="25"/>
        <v>1.1415525114155249</v>
      </c>
      <c r="P187" s="185">
        <f t="shared" si="25"/>
        <v>0</v>
      </c>
      <c r="Q187" s="102"/>
      <c r="R187" s="91"/>
      <c r="S187" s="92">
        <f t="shared" si="23"/>
        <v>90.119760479041915</v>
      </c>
      <c r="U187" s="95"/>
      <c r="V187" s="95"/>
      <c r="W187" s="95"/>
      <c r="X187" s="95"/>
      <c r="Y187" s="95"/>
      <c r="Z187" s="95"/>
      <c r="AA187" s="95"/>
      <c r="AB187" s="95"/>
    </row>
    <row r="188" spans="1:28" x14ac:dyDescent="0.25">
      <c r="B188" s="3"/>
      <c r="C188" s="12" t="s">
        <v>6</v>
      </c>
      <c r="D188" s="176">
        <f t="shared" si="24"/>
        <v>378</v>
      </c>
      <c r="E188" s="176">
        <f>'Data for T1'!F142</f>
        <v>293</v>
      </c>
      <c r="F188" s="376">
        <f>'Data for T1'!G142</f>
        <v>29</v>
      </c>
      <c r="G188" s="358">
        <f>'Data for T1'!H142</f>
        <v>47</v>
      </c>
      <c r="H188" s="376">
        <f>'Data for T1'!I142</f>
        <v>3</v>
      </c>
      <c r="I188" s="358">
        <f>'Data for T1'!J142</f>
        <v>6</v>
      </c>
      <c r="J188" s="33"/>
      <c r="K188" s="34"/>
      <c r="L188" s="185">
        <f t="shared" si="25"/>
        <v>77.513227513227505</v>
      </c>
      <c r="M188" s="185">
        <f t="shared" si="25"/>
        <v>7.6719576719576716</v>
      </c>
      <c r="N188" s="185">
        <f t="shared" si="25"/>
        <v>12.433862433862434</v>
      </c>
      <c r="O188" s="185">
        <f t="shared" si="25"/>
        <v>0.79365079365079361</v>
      </c>
      <c r="P188" s="185">
        <f t="shared" si="25"/>
        <v>1.5873015873015872</v>
      </c>
      <c r="Q188" s="102"/>
      <c r="R188" s="91"/>
      <c r="S188" s="92">
        <f t="shared" si="23"/>
        <v>90.332326283987911</v>
      </c>
      <c r="U188" s="95"/>
      <c r="V188" s="95"/>
      <c r="W188" s="95"/>
      <c r="X188" s="95"/>
      <c r="Y188" s="95"/>
      <c r="Z188" s="95"/>
      <c r="AA188" s="95"/>
      <c r="AB188" s="95"/>
    </row>
    <row r="189" spans="1:28" x14ac:dyDescent="0.25">
      <c r="B189" s="4"/>
      <c r="C189" s="12"/>
      <c r="D189" s="176"/>
      <c r="E189" s="176"/>
      <c r="F189" s="376"/>
      <c r="G189" s="358"/>
      <c r="H189" s="376"/>
      <c r="I189" s="358"/>
      <c r="J189" s="33"/>
      <c r="K189" s="34"/>
      <c r="L189" s="185"/>
      <c r="M189" s="185"/>
      <c r="N189" s="185"/>
      <c r="O189" s="185"/>
      <c r="P189" s="185"/>
      <c r="Q189" s="102"/>
      <c r="R189" s="91"/>
      <c r="S189" s="92"/>
      <c r="U189" s="95"/>
      <c r="V189" s="95"/>
      <c r="W189" s="95"/>
      <c r="X189" s="95"/>
      <c r="Y189" s="95"/>
      <c r="Z189" s="95"/>
      <c r="AA189" s="95"/>
      <c r="AB189" s="95"/>
    </row>
    <row r="190" spans="1:28" x14ac:dyDescent="0.25">
      <c r="B190" s="4"/>
      <c r="C190" s="2">
        <v>2015</v>
      </c>
      <c r="D190" s="175">
        <f t="shared" si="24"/>
        <v>783</v>
      </c>
      <c r="E190" s="175">
        <f>'Data for T1'!F144</f>
        <v>526</v>
      </c>
      <c r="F190" s="375">
        <f>'Data for T1'!G144</f>
        <v>39</v>
      </c>
      <c r="G190" s="357">
        <f>'Data for T1'!H144</f>
        <v>210</v>
      </c>
      <c r="H190" s="375">
        <f>'Data for T1'!I144</f>
        <v>1</v>
      </c>
      <c r="I190" s="357">
        <f>'Data for T1'!J144</f>
        <v>7</v>
      </c>
      <c r="J190" s="35"/>
      <c r="K190" s="36"/>
      <c r="L190" s="316">
        <f t="shared" si="25"/>
        <v>67.17752234993614</v>
      </c>
      <c r="M190" s="316">
        <f t="shared" si="25"/>
        <v>4.980842911877394</v>
      </c>
      <c r="N190" s="316">
        <f t="shared" si="25"/>
        <v>26.819923371647509</v>
      </c>
      <c r="O190" s="316">
        <f t="shared" si="25"/>
        <v>0.1277139208173691</v>
      </c>
      <c r="P190" s="316">
        <f t="shared" si="25"/>
        <v>0.89399744572158357</v>
      </c>
      <c r="Q190" s="101"/>
      <c r="R190" s="89"/>
      <c r="S190" s="90">
        <f t="shared" si="23"/>
        <v>93.019197207678886</v>
      </c>
      <c r="U190" s="95"/>
      <c r="V190" s="95"/>
      <c r="W190" s="95"/>
      <c r="X190" s="95"/>
      <c r="Y190" s="95"/>
      <c r="Z190" s="95"/>
      <c r="AA190" s="95"/>
      <c r="AB190" s="95"/>
    </row>
    <row r="191" spans="1:28" x14ac:dyDescent="0.25">
      <c r="B191" s="4"/>
      <c r="C191" s="6" t="s">
        <v>25</v>
      </c>
      <c r="D191" s="176">
        <f t="shared" si="24"/>
        <v>419</v>
      </c>
      <c r="E191" s="176">
        <f>'Data for T1'!F145</f>
        <v>275</v>
      </c>
      <c r="F191" s="376">
        <f>'Data for T1'!G145</f>
        <v>22</v>
      </c>
      <c r="G191" s="358">
        <f>'Data for T1'!H145</f>
        <v>118</v>
      </c>
      <c r="H191" s="376">
        <f>'Data for T1'!I145</f>
        <v>1</v>
      </c>
      <c r="I191" s="358">
        <f>'Data for T1'!J145</f>
        <v>3</v>
      </c>
      <c r="J191" s="33"/>
      <c r="K191" s="34"/>
      <c r="L191" s="185">
        <f t="shared" si="25"/>
        <v>65.632458233890219</v>
      </c>
      <c r="M191" s="185">
        <f t="shared" si="25"/>
        <v>5.2505966587112169</v>
      </c>
      <c r="N191" s="185">
        <f t="shared" si="25"/>
        <v>28.162291169451077</v>
      </c>
      <c r="O191" s="185">
        <f t="shared" si="25"/>
        <v>0.23866348448687352</v>
      </c>
      <c r="P191" s="185">
        <f t="shared" si="25"/>
        <v>0.71599045346062051</v>
      </c>
      <c r="Q191" s="102"/>
      <c r="R191" s="91"/>
      <c r="S191" s="92">
        <f t="shared" si="23"/>
        <v>92.358803986710967</v>
      </c>
      <c r="U191" s="95"/>
      <c r="V191" s="95"/>
      <c r="W191" s="95"/>
      <c r="X191" s="95"/>
      <c r="Y191" s="95"/>
      <c r="Z191" s="95"/>
      <c r="AA191" s="95"/>
      <c r="AB191" s="95"/>
    </row>
    <row r="192" spans="1:28" x14ac:dyDescent="0.25">
      <c r="B192" s="4"/>
      <c r="C192" s="6" t="s">
        <v>73</v>
      </c>
      <c r="D192" s="176">
        <f t="shared" si="24"/>
        <v>364</v>
      </c>
      <c r="E192" s="176">
        <f>'Data for T1'!F146</f>
        <v>251</v>
      </c>
      <c r="F192" s="376">
        <f>'Data for T1'!G146</f>
        <v>17</v>
      </c>
      <c r="G192" s="358">
        <f>'Data for T1'!H146</f>
        <v>92</v>
      </c>
      <c r="H192" s="376">
        <f>'Data for T1'!I146</f>
        <v>0</v>
      </c>
      <c r="I192" s="358">
        <f>'Data for T1'!J146</f>
        <v>4</v>
      </c>
      <c r="J192" s="33"/>
      <c r="K192" s="34"/>
      <c r="L192" s="185">
        <f t="shared" si="25"/>
        <v>68.956043956043956</v>
      </c>
      <c r="M192" s="185">
        <f t="shared" si="25"/>
        <v>4.6703296703296706</v>
      </c>
      <c r="N192" s="185">
        <f t="shared" si="25"/>
        <v>25.274725274725274</v>
      </c>
      <c r="O192" s="185">
        <f t="shared" si="25"/>
        <v>0</v>
      </c>
      <c r="P192" s="185">
        <f t="shared" si="25"/>
        <v>1.098901098901099</v>
      </c>
      <c r="Q192" s="102"/>
      <c r="R192" s="91"/>
      <c r="S192" s="92">
        <f t="shared" si="23"/>
        <v>93.75</v>
      </c>
      <c r="U192" s="95"/>
      <c r="V192" s="95"/>
      <c r="W192" s="95"/>
      <c r="X192" s="95"/>
      <c r="Y192" s="95"/>
      <c r="Z192" s="95"/>
      <c r="AA192" s="95"/>
      <c r="AB192" s="95"/>
    </row>
    <row r="193" spans="2:28" x14ac:dyDescent="0.25">
      <c r="B193" s="4"/>
      <c r="C193" s="6"/>
      <c r="D193" s="176"/>
      <c r="E193" s="176"/>
      <c r="F193" s="376"/>
      <c r="G193" s="358"/>
      <c r="H193" s="376"/>
      <c r="I193" s="358"/>
      <c r="J193" s="33"/>
      <c r="K193" s="34"/>
      <c r="L193" s="185"/>
      <c r="M193" s="185"/>
      <c r="N193" s="185"/>
      <c r="O193" s="185"/>
      <c r="P193" s="185"/>
      <c r="Q193" s="102"/>
      <c r="R193" s="91"/>
      <c r="S193" s="92"/>
      <c r="U193" s="95"/>
      <c r="V193" s="95"/>
      <c r="W193" s="95"/>
      <c r="X193" s="95"/>
      <c r="Y193" s="95"/>
      <c r="Z193" s="95"/>
      <c r="AA193" s="95"/>
      <c r="AB193" s="95"/>
    </row>
    <row r="194" spans="2:28" ht="15.6" x14ac:dyDescent="0.25">
      <c r="B194" s="4" t="s">
        <v>27</v>
      </c>
      <c r="C194" s="2">
        <v>2013</v>
      </c>
      <c r="D194" s="175">
        <f t="shared" si="24"/>
        <v>1056</v>
      </c>
      <c r="E194" s="175">
        <f>'Data for T1'!F148</f>
        <v>755</v>
      </c>
      <c r="F194" s="375">
        <f>'Data for T1'!G148</f>
        <v>30</v>
      </c>
      <c r="G194" s="357">
        <f>'Data for T1'!H148</f>
        <v>245</v>
      </c>
      <c r="H194" s="375">
        <f>'Data for T1'!I148</f>
        <v>14</v>
      </c>
      <c r="I194" s="357">
        <f>'Data for T1'!J148</f>
        <v>12</v>
      </c>
      <c r="J194" s="35"/>
      <c r="K194" s="36"/>
      <c r="L194" s="316">
        <f t="shared" si="25"/>
        <v>71.496212121212125</v>
      </c>
      <c r="M194" s="316">
        <f t="shared" si="25"/>
        <v>2.8409090909090908</v>
      </c>
      <c r="N194" s="316">
        <f t="shared" si="25"/>
        <v>23.200757575757574</v>
      </c>
      <c r="O194" s="316">
        <f t="shared" si="25"/>
        <v>1.3257575757575757</v>
      </c>
      <c r="P194" s="316">
        <f t="shared" si="25"/>
        <v>1.1363636363636365</v>
      </c>
      <c r="Q194" s="133"/>
      <c r="R194" s="134"/>
      <c r="S194" s="90">
        <f t="shared" si="23"/>
        <v>94.574599260172633</v>
      </c>
      <c r="U194" s="95"/>
      <c r="V194" s="95"/>
      <c r="W194" s="95"/>
      <c r="X194" s="95"/>
      <c r="Y194" s="95"/>
      <c r="Z194" s="95"/>
      <c r="AA194" s="95"/>
      <c r="AB194" s="95"/>
    </row>
    <row r="195" spans="2:28" ht="12.75" customHeight="1" x14ac:dyDescent="0.25">
      <c r="B195" s="4"/>
      <c r="C195" s="2">
        <v>2014</v>
      </c>
      <c r="D195" s="175">
        <f t="shared" si="24"/>
        <v>1036</v>
      </c>
      <c r="E195" s="175">
        <f>'Data for T1'!F149</f>
        <v>628</v>
      </c>
      <c r="F195" s="375">
        <f>'Data for T1'!G149</f>
        <v>59</v>
      </c>
      <c r="G195" s="357">
        <f>'Data for T1'!H149</f>
        <v>323</v>
      </c>
      <c r="H195" s="375">
        <f>'Data for T1'!I149</f>
        <v>10</v>
      </c>
      <c r="I195" s="357">
        <f>'Data for T1'!J149</f>
        <v>16</v>
      </c>
      <c r="J195" s="35"/>
      <c r="K195" s="36"/>
      <c r="L195" s="316">
        <f t="shared" si="25"/>
        <v>60.617760617760617</v>
      </c>
      <c r="M195" s="316">
        <f t="shared" si="25"/>
        <v>5.6949806949806945</v>
      </c>
      <c r="N195" s="316">
        <f t="shared" si="25"/>
        <v>31.177606177606176</v>
      </c>
      <c r="O195" s="316">
        <f t="shared" si="25"/>
        <v>0.96525096525096521</v>
      </c>
      <c r="P195" s="316">
        <f t="shared" si="25"/>
        <v>1.5444015444015444</v>
      </c>
      <c r="Q195" s="101"/>
      <c r="R195" s="89"/>
      <c r="S195" s="90">
        <f t="shared" si="23"/>
        <v>90.322580645161295</v>
      </c>
      <c r="U195" s="95"/>
      <c r="V195" s="95"/>
      <c r="W195" s="95"/>
      <c r="X195" s="95"/>
      <c r="Y195" s="95"/>
      <c r="Z195" s="95"/>
      <c r="AA195" s="95"/>
      <c r="AB195" s="95"/>
    </row>
    <row r="196" spans="2:28" x14ac:dyDescent="0.25">
      <c r="B196" s="4"/>
      <c r="C196" s="12" t="s">
        <v>7</v>
      </c>
      <c r="D196" s="176">
        <f t="shared" si="24"/>
        <v>300</v>
      </c>
      <c r="E196" s="176">
        <f>'Data for T1'!F150</f>
        <v>196</v>
      </c>
      <c r="F196" s="376">
        <f>'Data for T1'!G150</f>
        <v>15</v>
      </c>
      <c r="G196" s="358">
        <f>'Data for T1'!H150</f>
        <v>80</v>
      </c>
      <c r="H196" s="376">
        <f>'Data for T1'!I150</f>
        <v>5</v>
      </c>
      <c r="I196" s="358">
        <f>'Data for T1'!J150</f>
        <v>4</v>
      </c>
      <c r="J196" s="33"/>
      <c r="K196" s="34"/>
      <c r="L196" s="185">
        <f t="shared" si="25"/>
        <v>65.333333333333329</v>
      </c>
      <c r="M196" s="185">
        <f t="shared" si="25"/>
        <v>5</v>
      </c>
      <c r="N196" s="185">
        <f t="shared" si="25"/>
        <v>26.666666666666668</v>
      </c>
      <c r="O196" s="185">
        <f t="shared" si="25"/>
        <v>1.6666666666666667</v>
      </c>
      <c r="P196" s="185">
        <f t="shared" si="25"/>
        <v>1.3333333333333335</v>
      </c>
      <c r="Q196" s="102"/>
      <c r="R196" s="91"/>
      <c r="S196" s="92">
        <f t="shared" si="23"/>
        <v>90.909090909090907</v>
      </c>
      <c r="U196" s="95"/>
      <c r="V196" s="95"/>
      <c r="W196" s="95"/>
      <c r="X196" s="95"/>
      <c r="Y196" s="95"/>
      <c r="Z196" s="95"/>
      <c r="AA196" s="95"/>
      <c r="AB196" s="95"/>
    </row>
    <row r="197" spans="2:28" x14ac:dyDescent="0.25">
      <c r="B197" s="4"/>
      <c r="C197" s="12" t="s">
        <v>4</v>
      </c>
      <c r="D197" s="176">
        <f t="shared" si="24"/>
        <v>241</v>
      </c>
      <c r="E197" s="176">
        <f>'Data for T1'!F151</f>
        <v>153</v>
      </c>
      <c r="F197" s="376">
        <f>'Data for T1'!G151</f>
        <v>8</v>
      </c>
      <c r="G197" s="358">
        <f>'Data for T1'!H151</f>
        <v>68</v>
      </c>
      <c r="H197" s="376">
        <f>'Data for T1'!I151</f>
        <v>3</v>
      </c>
      <c r="I197" s="358">
        <f>'Data for T1'!J151</f>
        <v>9</v>
      </c>
      <c r="J197" s="33"/>
      <c r="K197" s="34"/>
      <c r="L197" s="185">
        <f t="shared" si="25"/>
        <v>63.485477178423231</v>
      </c>
      <c r="M197" s="185">
        <f t="shared" si="25"/>
        <v>3.3195020746887969</v>
      </c>
      <c r="N197" s="185">
        <f t="shared" si="25"/>
        <v>28.215767634854771</v>
      </c>
      <c r="O197" s="185">
        <f t="shared" si="25"/>
        <v>1.2448132780082988</v>
      </c>
      <c r="P197" s="185">
        <f t="shared" si="25"/>
        <v>3.7344398340248963</v>
      </c>
      <c r="Q197" s="102"/>
      <c r="R197" s="91"/>
      <c r="S197" s="92">
        <f t="shared" si="23"/>
        <v>93.641618497109832</v>
      </c>
      <c r="U197" s="95"/>
      <c r="V197" s="95"/>
      <c r="W197" s="95"/>
      <c r="X197" s="95"/>
      <c r="Y197" s="95"/>
      <c r="Z197" s="95"/>
      <c r="AA197" s="95"/>
      <c r="AB197" s="95"/>
    </row>
    <row r="198" spans="2:28" x14ac:dyDescent="0.25">
      <c r="B198" s="4"/>
      <c r="C198" s="12" t="s">
        <v>5</v>
      </c>
      <c r="D198" s="176">
        <f t="shared" si="24"/>
        <v>232</v>
      </c>
      <c r="E198" s="176">
        <f>'Data for T1'!F152</f>
        <v>136</v>
      </c>
      <c r="F198" s="376">
        <f>'Data for T1'!G152</f>
        <v>12</v>
      </c>
      <c r="G198" s="358">
        <f>'Data for T1'!H152</f>
        <v>80</v>
      </c>
      <c r="H198" s="376">
        <f>'Data for T1'!I152</f>
        <v>1</v>
      </c>
      <c r="I198" s="358">
        <f>'Data for T1'!J152</f>
        <v>3</v>
      </c>
      <c r="J198" s="33"/>
      <c r="K198" s="34"/>
      <c r="L198" s="185">
        <f t="shared" si="25"/>
        <v>58.620689655172406</v>
      </c>
      <c r="M198" s="185">
        <f t="shared" si="25"/>
        <v>5.1724137931034484</v>
      </c>
      <c r="N198" s="185">
        <f t="shared" si="25"/>
        <v>34.482758620689658</v>
      </c>
      <c r="O198" s="185">
        <f t="shared" si="25"/>
        <v>0.43103448275862066</v>
      </c>
      <c r="P198" s="185">
        <f t="shared" si="25"/>
        <v>1.2931034482758621</v>
      </c>
      <c r="Q198" s="102"/>
      <c r="R198" s="91"/>
      <c r="S198" s="92">
        <f t="shared" si="23"/>
        <v>91.44736842105263</v>
      </c>
      <c r="U198" s="95"/>
      <c r="V198" s="95"/>
      <c r="W198" s="95"/>
      <c r="X198" s="95"/>
      <c r="Y198" s="95"/>
      <c r="Z198" s="95"/>
      <c r="AA198" s="95"/>
      <c r="AB198" s="95"/>
    </row>
    <row r="199" spans="2:28" x14ac:dyDescent="0.25">
      <c r="B199" s="4"/>
      <c r="C199" s="12" t="s">
        <v>6</v>
      </c>
      <c r="D199" s="176">
        <f t="shared" si="24"/>
        <v>263</v>
      </c>
      <c r="E199" s="176">
        <f>'Data for T1'!F153</f>
        <v>143</v>
      </c>
      <c r="F199" s="376">
        <f>'Data for T1'!G153</f>
        <v>24</v>
      </c>
      <c r="G199" s="358">
        <f>'Data for T1'!H153</f>
        <v>95</v>
      </c>
      <c r="H199" s="376">
        <f>'Data for T1'!I153</f>
        <v>1</v>
      </c>
      <c r="I199" s="358">
        <f>'Data for T1'!J153</f>
        <v>0</v>
      </c>
      <c r="J199" s="33"/>
      <c r="K199" s="34"/>
      <c r="L199" s="185">
        <f t="shared" si="25"/>
        <v>54.372623574144484</v>
      </c>
      <c r="M199" s="185">
        <f t="shared" si="25"/>
        <v>9.1254752851711025</v>
      </c>
      <c r="N199" s="185">
        <f t="shared" si="25"/>
        <v>36.121673003802279</v>
      </c>
      <c r="O199" s="185">
        <f t="shared" si="25"/>
        <v>0.38022813688212925</v>
      </c>
      <c r="P199" s="185">
        <f t="shared" si="25"/>
        <v>0</v>
      </c>
      <c r="Q199" s="102"/>
      <c r="R199" s="91"/>
      <c r="S199" s="92">
        <f t="shared" ref="S199:S225" si="28">100*(E199+I199)/(E199+F199+H199+I199)</f>
        <v>85.11904761904762</v>
      </c>
      <c r="U199" s="95"/>
      <c r="V199" s="95"/>
      <c r="W199" s="95"/>
      <c r="X199" s="95"/>
      <c r="Y199" s="95"/>
      <c r="Z199" s="95"/>
      <c r="AA199" s="95"/>
      <c r="AB199" s="95"/>
    </row>
    <row r="200" spans="2:28" x14ac:dyDescent="0.25">
      <c r="B200" s="4"/>
      <c r="C200" s="12"/>
      <c r="D200" s="176"/>
      <c r="E200" s="176"/>
      <c r="F200" s="376"/>
      <c r="G200" s="358"/>
      <c r="H200" s="376"/>
      <c r="I200" s="358"/>
      <c r="J200" s="33"/>
      <c r="K200" s="34"/>
      <c r="L200" s="185"/>
      <c r="M200" s="185"/>
      <c r="N200" s="185"/>
      <c r="O200" s="185"/>
      <c r="P200" s="185"/>
      <c r="Q200" s="102"/>
      <c r="R200" s="91"/>
      <c r="S200" s="92"/>
      <c r="U200" s="95"/>
      <c r="V200" s="95"/>
      <c r="W200" s="95"/>
      <c r="X200" s="95"/>
      <c r="Y200" s="95"/>
      <c r="Z200" s="95"/>
      <c r="AA200" s="95"/>
      <c r="AB200" s="95"/>
    </row>
    <row r="201" spans="2:28" x14ac:dyDescent="0.25">
      <c r="B201" s="4"/>
      <c r="C201" s="2">
        <v>2015</v>
      </c>
      <c r="D201" s="175">
        <f t="shared" ref="D201:D225" si="29">SUM(E201:I201)</f>
        <v>407</v>
      </c>
      <c r="E201" s="175">
        <f>'Data for T1'!F155</f>
        <v>243</v>
      </c>
      <c r="F201" s="375">
        <f>'Data for T1'!G155</f>
        <v>33</v>
      </c>
      <c r="G201" s="357">
        <f>'Data for T1'!H155</f>
        <v>114</v>
      </c>
      <c r="H201" s="375">
        <f>'Data for T1'!I155</f>
        <v>3</v>
      </c>
      <c r="I201" s="357">
        <f>'Data for T1'!J155</f>
        <v>14</v>
      </c>
      <c r="J201" s="35"/>
      <c r="K201" s="36"/>
      <c r="L201" s="316">
        <f t="shared" si="25"/>
        <v>59.705159705159701</v>
      </c>
      <c r="M201" s="316">
        <f t="shared" si="25"/>
        <v>8.1081081081081088</v>
      </c>
      <c r="N201" s="316">
        <f t="shared" si="25"/>
        <v>28.009828009828009</v>
      </c>
      <c r="O201" s="316">
        <f t="shared" si="25"/>
        <v>0.73710073710073709</v>
      </c>
      <c r="P201" s="316">
        <f t="shared" si="25"/>
        <v>3.4398034398034398</v>
      </c>
      <c r="Q201" s="101"/>
      <c r="R201" s="89"/>
      <c r="S201" s="90">
        <f t="shared" si="28"/>
        <v>87.713310580204777</v>
      </c>
      <c r="U201" s="95"/>
      <c r="V201" s="95"/>
      <c r="W201" s="95"/>
      <c r="X201" s="95"/>
      <c r="Y201" s="95"/>
      <c r="Z201" s="95"/>
      <c r="AA201" s="95"/>
      <c r="AB201" s="95"/>
    </row>
    <row r="202" spans="2:28" x14ac:dyDescent="0.25">
      <c r="B202" s="4"/>
      <c r="C202" s="6" t="s">
        <v>25</v>
      </c>
      <c r="D202" s="176">
        <f t="shared" si="29"/>
        <v>185</v>
      </c>
      <c r="E202" s="176">
        <f>'Data for T1'!F156</f>
        <v>116</v>
      </c>
      <c r="F202" s="376">
        <f>'Data for T1'!G156</f>
        <v>14</v>
      </c>
      <c r="G202" s="358">
        <f>'Data for T1'!H156</f>
        <v>44</v>
      </c>
      <c r="H202" s="376">
        <f>'Data for T1'!I156</f>
        <v>3</v>
      </c>
      <c r="I202" s="358">
        <f>'Data for T1'!J156</f>
        <v>8</v>
      </c>
      <c r="J202" s="33"/>
      <c r="K202" s="34"/>
      <c r="L202" s="185">
        <f t="shared" si="25"/>
        <v>62.702702702702709</v>
      </c>
      <c r="M202" s="185">
        <f t="shared" si="25"/>
        <v>7.5675675675675684</v>
      </c>
      <c r="N202" s="185">
        <f t="shared" si="25"/>
        <v>23.783783783783786</v>
      </c>
      <c r="O202" s="185">
        <f t="shared" si="25"/>
        <v>1.6216216216216217</v>
      </c>
      <c r="P202" s="185">
        <f t="shared" si="25"/>
        <v>4.3243243243243246</v>
      </c>
      <c r="Q202" s="102"/>
      <c r="R202" s="91"/>
      <c r="S202" s="92">
        <f t="shared" si="28"/>
        <v>87.943262411347519</v>
      </c>
      <c r="U202" s="95"/>
      <c r="V202" s="95"/>
      <c r="W202" s="95"/>
      <c r="X202" s="95"/>
      <c r="Y202" s="95"/>
      <c r="Z202" s="95"/>
      <c r="AA202" s="95"/>
      <c r="AB202" s="95"/>
    </row>
    <row r="203" spans="2:28" x14ac:dyDescent="0.25">
      <c r="B203" s="4"/>
      <c r="C203" s="6" t="s">
        <v>73</v>
      </c>
      <c r="D203" s="176">
        <f t="shared" si="29"/>
        <v>222</v>
      </c>
      <c r="E203" s="176">
        <f>'Data for T1'!F157</f>
        <v>127</v>
      </c>
      <c r="F203" s="376">
        <f>'Data for T1'!G157</f>
        <v>19</v>
      </c>
      <c r="G203" s="358">
        <f>'Data for T1'!H157</f>
        <v>70</v>
      </c>
      <c r="H203" s="376">
        <f>'Data for T1'!I157</f>
        <v>0</v>
      </c>
      <c r="I203" s="358">
        <f>'Data for T1'!J157</f>
        <v>6</v>
      </c>
      <c r="J203" s="33"/>
      <c r="K203" s="34"/>
      <c r="L203" s="185">
        <f t="shared" si="25"/>
        <v>57.207207207207212</v>
      </c>
      <c r="M203" s="185">
        <f t="shared" si="25"/>
        <v>8.5585585585585591</v>
      </c>
      <c r="N203" s="185">
        <f t="shared" si="25"/>
        <v>31.531531531531531</v>
      </c>
      <c r="O203" s="185">
        <f t="shared" si="25"/>
        <v>0</v>
      </c>
      <c r="P203" s="185">
        <f t="shared" si="25"/>
        <v>2.7027027027027026</v>
      </c>
      <c r="Q203" s="102"/>
      <c r="R203" s="91"/>
      <c r="S203" s="92">
        <f t="shared" si="28"/>
        <v>87.5</v>
      </c>
      <c r="U203" s="95"/>
      <c r="V203" s="95"/>
      <c r="W203" s="95"/>
      <c r="X203" s="95"/>
      <c r="Y203" s="95"/>
      <c r="Z203" s="95"/>
      <c r="AA203" s="95"/>
      <c r="AB203" s="95"/>
    </row>
    <row r="204" spans="2:28" x14ac:dyDescent="0.25">
      <c r="B204" s="4"/>
      <c r="C204" s="6"/>
      <c r="D204" s="176"/>
      <c r="E204" s="176"/>
      <c r="F204" s="376"/>
      <c r="G204" s="358"/>
      <c r="H204" s="376"/>
      <c r="I204" s="358"/>
      <c r="J204" s="33"/>
      <c r="K204" s="34"/>
      <c r="L204" s="185"/>
      <c r="M204" s="185"/>
      <c r="N204" s="185"/>
      <c r="O204" s="185"/>
      <c r="P204" s="185"/>
      <c r="Q204" s="102"/>
      <c r="R204" s="91"/>
      <c r="S204" s="92"/>
      <c r="U204" s="95"/>
      <c r="V204" s="95"/>
      <c r="W204" s="95"/>
      <c r="X204" s="95"/>
      <c r="Y204" s="95"/>
      <c r="Z204" s="95"/>
      <c r="AA204" s="95"/>
      <c r="AB204" s="95"/>
    </row>
    <row r="205" spans="2:28" ht="15.6" x14ac:dyDescent="0.25">
      <c r="B205" s="4" t="s">
        <v>28</v>
      </c>
      <c r="C205" s="2">
        <v>2013</v>
      </c>
      <c r="D205" s="175">
        <f t="shared" si="29"/>
        <v>773</v>
      </c>
      <c r="E205" s="175">
        <f>'Data for T1'!F159</f>
        <v>600</v>
      </c>
      <c r="F205" s="375">
        <f>'Data for T1'!G159</f>
        <v>41</v>
      </c>
      <c r="G205" s="357">
        <f>'Data for T1'!H159</f>
        <v>119</v>
      </c>
      <c r="H205" s="375">
        <f>'Data for T1'!I159</f>
        <v>7</v>
      </c>
      <c r="I205" s="357">
        <f>'Data for T1'!J159</f>
        <v>6</v>
      </c>
      <c r="J205" s="35"/>
      <c r="K205" s="36"/>
      <c r="L205" s="316">
        <f t="shared" si="25"/>
        <v>77.619663648124188</v>
      </c>
      <c r="M205" s="316">
        <f t="shared" si="25"/>
        <v>5.304010349288486</v>
      </c>
      <c r="N205" s="316">
        <f t="shared" si="25"/>
        <v>15.39456662354463</v>
      </c>
      <c r="O205" s="316">
        <f t="shared" si="25"/>
        <v>0.90556274256144886</v>
      </c>
      <c r="P205" s="316">
        <f t="shared" si="25"/>
        <v>0.77619663648124193</v>
      </c>
      <c r="Q205" s="133"/>
      <c r="R205" s="134"/>
      <c r="S205" s="90">
        <f t="shared" si="28"/>
        <v>92.660550458715591</v>
      </c>
      <c r="U205" s="95"/>
      <c r="V205" s="95"/>
      <c r="W205" s="95"/>
      <c r="X205" s="95"/>
      <c r="Y205" s="95"/>
      <c r="Z205" s="95"/>
      <c r="AA205" s="95"/>
      <c r="AB205" s="95"/>
    </row>
    <row r="206" spans="2:28" x14ac:dyDescent="0.25">
      <c r="B206" s="4"/>
      <c r="C206" s="2">
        <v>2014</v>
      </c>
      <c r="D206" s="175">
        <f t="shared" si="29"/>
        <v>862</v>
      </c>
      <c r="E206" s="175">
        <f>'Data for T1'!F160</f>
        <v>616</v>
      </c>
      <c r="F206" s="375">
        <f>'Data for T1'!G160</f>
        <v>47</v>
      </c>
      <c r="G206" s="357">
        <f>'Data for T1'!H160</f>
        <v>182</v>
      </c>
      <c r="H206" s="375">
        <f>'Data for T1'!I160</f>
        <v>3</v>
      </c>
      <c r="I206" s="357">
        <f>'Data for T1'!J160</f>
        <v>14</v>
      </c>
      <c r="J206" s="35"/>
      <c r="K206" s="36"/>
      <c r="L206" s="316">
        <f t="shared" si="25"/>
        <v>71.461716937354993</v>
      </c>
      <c r="M206" s="316">
        <f t="shared" si="25"/>
        <v>5.4524361948955917</v>
      </c>
      <c r="N206" s="316">
        <f t="shared" si="25"/>
        <v>21.113689095127611</v>
      </c>
      <c r="O206" s="316">
        <f t="shared" si="25"/>
        <v>0.34802784222737815</v>
      </c>
      <c r="P206" s="316">
        <f t="shared" si="25"/>
        <v>1.6241299303944314</v>
      </c>
      <c r="Q206" s="101"/>
      <c r="R206" s="89"/>
      <c r="S206" s="90">
        <f t="shared" si="28"/>
        <v>92.647058823529406</v>
      </c>
      <c r="U206" s="95"/>
      <c r="V206" s="95"/>
      <c r="W206" s="95"/>
      <c r="X206" s="95"/>
      <c r="Y206" s="95"/>
      <c r="Z206" s="95"/>
      <c r="AA206" s="95"/>
      <c r="AB206" s="95"/>
    </row>
    <row r="207" spans="2:28" x14ac:dyDescent="0.25">
      <c r="B207" s="4"/>
      <c r="C207" s="12" t="s">
        <v>7</v>
      </c>
      <c r="D207" s="176">
        <f t="shared" si="29"/>
        <v>204</v>
      </c>
      <c r="E207" s="176">
        <f>'Data for T1'!F161</f>
        <v>144</v>
      </c>
      <c r="F207" s="376">
        <f>'Data for T1'!G161</f>
        <v>14</v>
      </c>
      <c r="G207" s="358">
        <f>'Data for T1'!H161</f>
        <v>42</v>
      </c>
      <c r="H207" s="376">
        <f>'Data for T1'!I161</f>
        <v>1</v>
      </c>
      <c r="I207" s="358">
        <f>'Data for T1'!J161</f>
        <v>3</v>
      </c>
      <c r="J207" s="33"/>
      <c r="K207" s="34"/>
      <c r="L207" s="185">
        <f t="shared" si="25"/>
        <v>70.588235294117652</v>
      </c>
      <c r="M207" s="185">
        <f t="shared" si="25"/>
        <v>6.8627450980392162</v>
      </c>
      <c r="N207" s="185">
        <f t="shared" si="25"/>
        <v>20.588235294117645</v>
      </c>
      <c r="O207" s="185">
        <f t="shared" si="25"/>
        <v>0.49019607843137253</v>
      </c>
      <c r="P207" s="185">
        <f t="shared" si="25"/>
        <v>1.4705882352941175</v>
      </c>
      <c r="Q207" s="102"/>
      <c r="R207" s="91"/>
      <c r="S207" s="92">
        <f t="shared" si="28"/>
        <v>90.740740740740748</v>
      </c>
      <c r="U207" s="95"/>
      <c r="V207" s="95"/>
      <c r="W207" s="95"/>
      <c r="X207" s="95"/>
      <c r="Y207" s="95"/>
      <c r="Z207" s="95"/>
      <c r="AA207" s="95"/>
      <c r="AB207" s="95"/>
    </row>
    <row r="208" spans="2:28" x14ac:dyDescent="0.25">
      <c r="B208" s="4"/>
      <c r="C208" s="12" t="s">
        <v>4</v>
      </c>
      <c r="D208" s="176">
        <f t="shared" si="29"/>
        <v>213</v>
      </c>
      <c r="E208" s="176">
        <f>'Data for T1'!F162</f>
        <v>170</v>
      </c>
      <c r="F208" s="376">
        <f>'Data for T1'!G162</f>
        <v>7</v>
      </c>
      <c r="G208" s="358">
        <f>'Data for T1'!H162</f>
        <v>33</v>
      </c>
      <c r="H208" s="376">
        <f>'Data for T1'!I162</f>
        <v>0</v>
      </c>
      <c r="I208" s="358">
        <f>'Data for T1'!J162</f>
        <v>3</v>
      </c>
      <c r="J208" s="33"/>
      <c r="K208" s="34"/>
      <c r="L208" s="185">
        <f t="shared" si="25"/>
        <v>79.812206572769952</v>
      </c>
      <c r="M208" s="185">
        <f t="shared" si="25"/>
        <v>3.286384976525822</v>
      </c>
      <c r="N208" s="185">
        <f t="shared" si="25"/>
        <v>15.492957746478872</v>
      </c>
      <c r="O208" s="185">
        <f t="shared" si="25"/>
        <v>0</v>
      </c>
      <c r="P208" s="185">
        <f t="shared" si="25"/>
        <v>1.4084507042253522</v>
      </c>
      <c r="Q208" s="102"/>
      <c r="R208" s="91"/>
      <c r="S208" s="92">
        <f t="shared" si="28"/>
        <v>96.111111111111114</v>
      </c>
      <c r="U208" s="95"/>
      <c r="V208" s="95"/>
      <c r="W208" s="95"/>
      <c r="X208" s="95"/>
      <c r="Y208" s="95"/>
      <c r="Z208" s="95"/>
      <c r="AA208" s="95"/>
      <c r="AB208" s="95"/>
    </row>
    <row r="209" spans="1:28" x14ac:dyDescent="0.25">
      <c r="B209" s="4"/>
      <c r="C209" s="12" t="s">
        <v>5</v>
      </c>
      <c r="D209" s="176">
        <f t="shared" si="29"/>
        <v>222</v>
      </c>
      <c r="E209" s="176">
        <f>'Data for T1'!F163</f>
        <v>143</v>
      </c>
      <c r="F209" s="376">
        <f>'Data for T1'!G163</f>
        <v>16</v>
      </c>
      <c r="G209" s="358">
        <f>'Data for T1'!H163</f>
        <v>59</v>
      </c>
      <c r="H209" s="376">
        <f>'Data for T1'!I163</f>
        <v>0</v>
      </c>
      <c r="I209" s="358">
        <f>'Data for T1'!J163</f>
        <v>4</v>
      </c>
      <c r="J209" s="33"/>
      <c r="K209" s="34"/>
      <c r="L209" s="185">
        <f t="shared" si="25"/>
        <v>64.414414414414409</v>
      </c>
      <c r="M209" s="185">
        <f t="shared" si="25"/>
        <v>7.2072072072072073</v>
      </c>
      <c r="N209" s="185">
        <f t="shared" si="25"/>
        <v>26.576576576576578</v>
      </c>
      <c r="O209" s="185">
        <f t="shared" si="25"/>
        <v>0</v>
      </c>
      <c r="P209" s="185">
        <f t="shared" si="25"/>
        <v>1.8018018018018018</v>
      </c>
      <c r="Q209" s="102"/>
      <c r="R209" s="91"/>
      <c r="S209" s="92">
        <f t="shared" si="28"/>
        <v>90.184049079754601</v>
      </c>
      <c r="U209" s="95"/>
      <c r="V209" s="95"/>
      <c r="W209" s="95"/>
      <c r="X209" s="95"/>
      <c r="Y209" s="95"/>
      <c r="Z209" s="95"/>
      <c r="AA209" s="95"/>
      <c r="AB209" s="95"/>
    </row>
    <row r="210" spans="1:28" x14ac:dyDescent="0.25">
      <c r="B210" s="4"/>
      <c r="C210" s="12" t="s">
        <v>6</v>
      </c>
      <c r="D210" s="176">
        <f t="shared" si="29"/>
        <v>223</v>
      </c>
      <c r="E210" s="176">
        <f>'Data for T1'!F164</f>
        <v>159</v>
      </c>
      <c r="F210" s="376">
        <f>'Data for T1'!G164</f>
        <v>10</v>
      </c>
      <c r="G210" s="358">
        <f>'Data for T1'!H164</f>
        <v>48</v>
      </c>
      <c r="H210" s="376">
        <f>'Data for T1'!I164</f>
        <v>2</v>
      </c>
      <c r="I210" s="358">
        <f>'Data for T1'!J164</f>
        <v>4</v>
      </c>
      <c r="J210" s="33"/>
      <c r="K210" s="34"/>
      <c r="L210" s="185">
        <f t="shared" si="25"/>
        <v>71.300448430493262</v>
      </c>
      <c r="M210" s="185">
        <f t="shared" si="25"/>
        <v>4.4843049327354256</v>
      </c>
      <c r="N210" s="185">
        <f t="shared" si="25"/>
        <v>21.524663677130047</v>
      </c>
      <c r="O210" s="185">
        <f t="shared" si="25"/>
        <v>0.89686098654708524</v>
      </c>
      <c r="P210" s="185">
        <f t="shared" si="25"/>
        <v>1.7937219730941705</v>
      </c>
      <c r="Q210" s="102"/>
      <c r="R210" s="91"/>
      <c r="S210" s="92">
        <f t="shared" si="28"/>
        <v>93.142857142857139</v>
      </c>
      <c r="U210" s="95"/>
      <c r="V210" s="95"/>
      <c r="W210" s="95"/>
      <c r="X210" s="95"/>
      <c r="Y210" s="95"/>
      <c r="Z210" s="95"/>
      <c r="AA210" s="95"/>
      <c r="AB210" s="95"/>
    </row>
    <row r="211" spans="1:28" x14ac:dyDescent="0.25">
      <c r="B211" s="4"/>
      <c r="C211" s="12"/>
      <c r="D211" s="176"/>
      <c r="E211" s="176"/>
      <c r="F211" s="376"/>
      <c r="G211" s="358"/>
      <c r="H211" s="376"/>
      <c r="I211" s="358"/>
      <c r="J211" s="33"/>
      <c r="K211" s="34"/>
      <c r="L211" s="185"/>
      <c r="M211" s="185"/>
      <c r="N211" s="185"/>
      <c r="O211" s="185"/>
      <c r="P211" s="185"/>
      <c r="Q211" s="102"/>
      <c r="R211" s="91"/>
      <c r="S211" s="92"/>
      <c r="U211" s="95"/>
      <c r="V211" s="95"/>
      <c r="W211" s="95"/>
      <c r="X211" s="95"/>
      <c r="Y211" s="95"/>
      <c r="Z211" s="95"/>
      <c r="AA211" s="95"/>
      <c r="AB211" s="95"/>
    </row>
    <row r="212" spans="1:28" x14ac:dyDescent="0.25">
      <c r="B212" s="4"/>
      <c r="C212" s="2">
        <v>2015</v>
      </c>
      <c r="D212" s="175">
        <f t="shared" si="29"/>
        <v>420</v>
      </c>
      <c r="E212" s="175">
        <f>'Data for T1'!F166</f>
        <v>297</v>
      </c>
      <c r="F212" s="375">
        <f>'Data for T1'!G166</f>
        <v>36</v>
      </c>
      <c r="G212" s="357">
        <f>'Data for T1'!H166</f>
        <v>76</v>
      </c>
      <c r="H212" s="375">
        <f>'Data for T1'!I166</f>
        <v>2</v>
      </c>
      <c r="I212" s="357">
        <f>'Data for T1'!J166</f>
        <v>9</v>
      </c>
      <c r="J212" s="35"/>
      <c r="K212" s="36"/>
      <c r="L212" s="316">
        <f t="shared" si="25"/>
        <v>70.714285714285722</v>
      </c>
      <c r="M212" s="316">
        <f t="shared" si="25"/>
        <v>8.5714285714285712</v>
      </c>
      <c r="N212" s="316">
        <f t="shared" si="25"/>
        <v>18.095238095238095</v>
      </c>
      <c r="O212" s="316">
        <f t="shared" si="25"/>
        <v>0.47619047619047622</v>
      </c>
      <c r="P212" s="316">
        <f t="shared" si="25"/>
        <v>2.1428571428571428</v>
      </c>
      <c r="Q212" s="101"/>
      <c r="R212" s="89"/>
      <c r="S212" s="90">
        <f t="shared" si="28"/>
        <v>88.95348837209302</v>
      </c>
      <c r="U212" s="95"/>
      <c r="V212" s="95"/>
      <c r="W212" s="95"/>
      <c r="X212" s="95"/>
      <c r="Y212" s="95"/>
      <c r="Z212" s="95"/>
      <c r="AA212" s="95"/>
      <c r="AB212" s="95"/>
    </row>
    <row r="213" spans="1:28" x14ac:dyDescent="0.25">
      <c r="A213" s="3"/>
      <c r="B213" s="4"/>
      <c r="C213" s="6" t="s">
        <v>25</v>
      </c>
      <c r="D213" s="176">
        <f t="shared" si="29"/>
        <v>208</v>
      </c>
      <c r="E213" s="176">
        <f>'Data for T1'!F167</f>
        <v>145</v>
      </c>
      <c r="F213" s="376">
        <f>'Data for T1'!G167</f>
        <v>19</v>
      </c>
      <c r="G213" s="358">
        <f>'Data for T1'!H167</f>
        <v>38</v>
      </c>
      <c r="H213" s="376">
        <f>'Data for T1'!I167</f>
        <v>0</v>
      </c>
      <c r="I213" s="358">
        <f>'Data for T1'!J167</f>
        <v>6</v>
      </c>
      <c r="J213" s="33"/>
      <c r="K213" s="34"/>
      <c r="L213" s="185">
        <f t="shared" si="25"/>
        <v>69.711538461538453</v>
      </c>
      <c r="M213" s="185">
        <f t="shared" si="25"/>
        <v>9.1346153846153832</v>
      </c>
      <c r="N213" s="185">
        <f t="shared" si="25"/>
        <v>18.269230769230766</v>
      </c>
      <c r="O213" s="185">
        <f t="shared" si="25"/>
        <v>0</v>
      </c>
      <c r="P213" s="185">
        <f t="shared" si="25"/>
        <v>2.8846153846153846</v>
      </c>
      <c r="Q213" s="102"/>
      <c r="R213" s="91"/>
      <c r="S213" s="92">
        <f t="shared" si="28"/>
        <v>88.82352941176471</v>
      </c>
      <c r="U213" s="95"/>
      <c r="V213" s="95"/>
      <c r="W213" s="95"/>
      <c r="X213" s="95"/>
      <c r="Y213" s="95"/>
      <c r="Z213" s="95"/>
      <c r="AA213" s="95"/>
      <c r="AB213" s="95"/>
    </row>
    <row r="214" spans="1:28" x14ac:dyDescent="0.25">
      <c r="A214" s="3"/>
      <c r="B214" s="4"/>
      <c r="C214" s="6" t="s">
        <v>73</v>
      </c>
      <c r="D214" s="176">
        <f t="shared" si="29"/>
        <v>212</v>
      </c>
      <c r="E214" s="176">
        <f>'Data for T1'!F168</f>
        <v>152</v>
      </c>
      <c r="F214" s="376">
        <f>'Data for T1'!G168</f>
        <v>17</v>
      </c>
      <c r="G214" s="358">
        <f>'Data for T1'!H168</f>
        <v>38</v>
      </c>
      <c r="H214" s="376">
        <f>'Data for T1'!I168</f>
        <v>2</v>
      </c>
      <c r="I214" s="358">
        <f>'Data for T1'!J168</f>
        <v>3</v>
      </c>
      <c r="J214" s="33"/>
      <c r="K214" s="34"/>
      <c r="L214" s="185">
        <f t="shared" si="25"/>
        <v>71.698113207547166</v>
      </c>
      <c r="M214" s="185">
        <f t="shared" si="25"/>
        <v>8.0188679245283012</v>
      </c>
      <c r="N214" s="185">
        <f t="shared" si="25"/>
        <v>17.924528301886792</v>
      </c>
      <c r="O214" s="185">
        <f t="shared" si="25"/>
        <v>0.94339622641509435</v>
      </c>
      <c r="P214" s="185">
        <f t="shared" si="25"/>
        <v>1.4150943396226416</v>
      </c>
      <c r="Q214" s="102"/>
      <c r="R214" s="91"/>
      <c r="S214" s="92">
        <f t="shared" si="28"/>
        <v>89.080459770114942</v>
      </c>
      <c r="U214" s="95"/>
      <c r="V214" s="95"/>
      <c r="W214" s="95"/>
      <c r="X214" s="95"/>
      <c r="Y214" s="95"/>
      <c r="Z214" s="95"/>
      <c r="AA214" s="95"/>
      <c r="AB214" s="95"/>
    </row>
    <row r="215" spans="1:28" s="3" customFormat="1" x14ac:dyDescent="0.25">
      <c r="B215" s="4"/>
      <c r="C215" s="6"/>
      <c r="D215" s="176"/>
      <c r="E215" s="176"/>
      <c r="F215" s="376"/>
      <c r="G215" s="358"/>
      <c r="H215" s="376"/>
      <c r="I215" s="358"/>
      <c r="J215" s="33"/>
      <c r="K215" s="34"/>
      <c r="L215" s="185"/>
      <c r="M215" s="185"/>
      <c r="N215" s="185"/>
      <c r="O215" s="185"/>
      <c r="P215" s="185"/>
      <c r="Q215" s="102"/>
      <c r="R215" s="91"/>
      <c r="S215" s="92"/>
      <c r="U215" s="95"/>
      <c r="V215" s="95"/>
      <c r="W215" s="95"/>
      <c r="X215" s="95"/>
      <c r="Y215" s="95"/>
      <c r="Z215" s="95"/>
      <c r="AA215" s="95"/>
      <c r="AB215" s="95"/>
    </row>
    <row r="216" spans="1:28" s="3" customFormat="1" ht="15.6" x14ac:dyDescent="0.25">
      <c r="A216" s="11"/>
      <c r="B216" s="4" t="s">
        <v>29</v>
      </c>
      <c r="C216" s="2">
        <v>2013</v>
      </c>
      <c r="D216" s="175">
        <f t="shared" si="29"/>
        <v>35</v>
      </c>
      <c r="E216" s="175">
        <f>'Data for T1'!F170</f>
        <v>30</v>
      </c>
      <c r="F216" s="375">
        <f>'Data for T1'!G170</f>
        <v>0</v>
      </c>
      <c r="G216" s="357">
        <f>'Data for T1'!H170</f>
        <v>5</v>
      </c>
      <c r="H216" s="375">
        <f>'Data for T1'!I170</f>
        <v>0</v>
      </c>
      <c r="I216" s="357">
        <f>'Data for T1'!J170</f>
        <v>0</v>
      </c>
      <c r="J216" s="35"/>
      <c r="K216" s="36"/>
      <c r="L216" s="316">
        <f t="shared" ref="L216:P225" si="30">E216/$D216*100</f>
        <v>85.714285714285708</v>
      </c>
      <c r="M216" s="316">
        <f t="shared" si="30"/>
        <v>0</v>
      </c>
      <c r="N216" s="316">
        <f t="shared" si="30"/>
        <v>14.285714285714285</v>
      </c>
      <c r="O216" s="316">
        <f t="shared" si="30"/>
        <v>0</v>
      </c>
      <c r="P216" s="316">
        <f t="shared" si="30"/>
        <v>0</v>
      </c>
      <c r="Q216" s="133"/>
      <c r="R216" s="134"/>
      <c r="S216" s="104">
        <f t="shared" si="28"/>
        <v>100</v>
      </c>
      <c r="U216" s="95"/>
      <c r="V216" s="95"/>
      <c r="W216" s="95"/>
      <c r="X216" s="95"/>
      <c r="Y216" s="95"/>
      <c r="Z216" s="95"/>
      <c r="AA216" s="95"/>
      <c r="AB216" s="95"/>
    </row>
    <row r="217" spans="1:28" x14ac:dyDescent="0.25">
      <c r="C217" s="2">
        <v>2014</v>
      </c>
      <c r="D217" s="175">
        <f t="shared" si="29"/>
        <v>20</v>
      </c>
      <c r="E217" s="175">
        <f>'Data for T1'!F171</f>
        <v>15</v>
      </c>
      <c r="F217" s="375">
        <f>'Data for T1'!G171</f>
        <v>1</v>
      </c>
      <c r="G217" s="357">
        <f>'Data for T1'!H171</f>
        <v>4</v>
      </c>
      <c r="H217" s="375">
        <f>'Data for T1'!I171</f>
        <v>0</v>
      </c>
      <c r="I217" s="357">
        <f>'Data for T1'!J171</f>
        <v>0</v>
      </c>
      <c r="J217" s="35"/>
      <c r="K217" s="36"/>
      <c r="L217" s="316">
        <f t="shared" si="30"/>
        <v>75</v>
      </c>
      <c r="M217" s="316">
        <f t="shared" si="30"/>
        <v>5</v>
      </c>
      <c r="N217" s="316">
        <f t="shared" si="30"/>
        <v>20</v>
      </c>
      <c r="O217" s="316">
        <f t="shared" si="30"/>
        <v>0</v>
      </c>
      <c r="P217" s="316">
        <f t="shared" si="30"/>
        <v>0</v>
      </c>
      <c r="Q217" s="101"/>
      <c r="R217" s="89"/>
      <c r="S217" s="104">
        <f t="shared" si="28"/>
        <v>93.75</v>
      </c>
      <c r="U217" s="95"/>
      <c r="V217" s="95"/>
      <c r="W217" s="95"/>
      <c r="X217" s="95"/>
      <c r="Y217" s="95"/>
      <c r="Z217" s="95"/>
      <c r="AA217" s="95"/>
      <c r="AB217" s="95"/>
    </row>
    <row r="218" spans="1:28" x14ac:dyDescent="0.25">
      <c r="B218" s="4"/>
      <c r="C218" s="12" t="s">
        <v>7</v>
      </c>
      <c r="D218" s="176">
        <f t="shared" si="29"/>
        <v>6</v>
      </c>
      <c r="E218" s="176">
        <f>'Data for T1'!F172</f>
        <v>5</v>
      </c>
      <c r="F218" s="376">
        <f>'Data for T1'!G172</f>
        <v>1</v>
      </c>
      <c r="G218" s="358">
        <f>'Data for T1'!H172</f>
        <v>0</v>
      </c>
      <c r="H218" s="376">
        <f>'Data for T1'!I172</f>
        <v>0</v>
      </c>
      <c r="I218" s="358">
        <f>'Data for T1'!J172</f>
        <v>0</v>
      </c>
      <c r="J218" s="33"/>
      <c r="K218" s="34"/>
      <c r="L218" s="185">
        <f t="shared" si="30"/>
        <v>83.333333333333343</v>
      </c>
      <c r="M218" s="185">
        <f t="shared" si="30"/>
        <v>16.666666666666664</v>
      </c>
      <c r="N218" s="185">
        <f t="shared" si="30"/>
        <v>0</v>
      </c>
      <c r="O218" s="185">
        <f t="shared" si="30"/>
        <v>0</v>
      </c>
      <c r="P218" s="185">
        <f t="shared" si="30"/>
        <v>0</v>
      </c>
      <c r="Q218" s="110"/>
      <c r="R218" s="93"/>
      <c r="S218" s="93">
        <f t="shared" si="28"/>
        <v>83.333333333333329</v>
      </c>
      <c r="U218" s="95"/>
      <c r="V218" s="95"/>
      <c r="W218" s="95"/>
      <c r="X218" s="95"/>
      <c r="Y218" s="95"/>
      <c r="Z218" s="95"/>
      <c r="AA218" s="95"/>
      <c r="AB218" s="95"/>
    </row>
    <row r="219" spans="1:28" x14ac:dyDescent="0.25">
      <c r="B219" s="4"/>
      <c r="C219" s="12" t="s">
        <v>4</v>
      </c>
      <c r="D219" s="176">
        <f t="shared" si="29"/>
        <v>2</v>
      </c>
      <c r="E219" s="176">
        <f>'Data for T1'!F173</f>
        <v>2</v>
      </c>
      <c r="F219" s="376">
        <f>'Data for T1'!G173</f>
        <v>0</v>
      </c>
      <c r="G219" s="358">
        <f>'Data for T1'!H173</f>
        <v>0</v>
      </c>
      <c r="H219" s="376">
        <f>'Data for T1'!I173</f>
        <v>0</v>
      </c>
      <c r="I219" s="358">
        <f>'Data for T1'!J173</f>
        <v>0</v>
      </c>
      <c r="J219" s="33"/>
      <c r="K219" s="34"/>
      <c r="L219" s="185">
        <f t="shared" si="30"/>
        <v>100</v>
      </c>
      <c r="M219" s="185">
        <f t="shared" si="30"/>
        <v>0</v>
      </c>
      <c r="N219" s="185">
        <f t="shared" si="30"/>
        <v>0</v>
      </c>
      <c r="O219" s="185">
        <f t="shared" si="30"/>
        <v>0</v>
      </c>
      <c r="P219" s="185">
        <f t="shared" si="30"/>
        <v>0</v>
      </c>
      <c r="Q219" s="110"/>
      <c r="R219" s="93"/>
      <c r="S219" s="93">
        <f t="shared" si="28"/>
        <v>100</v>
      </c>
      <c r="U219" s="95"/>
      <c r="V219" s="95"/>
      <c r="W219" s="95"/>
      <c r="X219" s="95"/>
      <c r="Y219" s="95"/>
      <c r="Z219" s="95"/>
      <c r="AA219" s="95"/>
      <c r="AB219" s="95"/>
    </row>
    <row r="220" spans="1:28" x14ac:dyDescent="0.25">
      <c r="B220" s="4"/>
      <c r="C220" s="12" t="s">
        <v>5</v>
      </c>
      <c r="D220" s="176">
        <f t="shared" si="29"/>
        <v>6</v>
      </c>
      <c r="E220" s="176">
        <f>'Data for T1'!F174</f>
        <v>5</v>
      </c>
      <c r="F220" s="376">
        <f>'Data for T1'!G174</f>
        <v>0</v>
      </c>
      <c r="G220" s="358">
        <f>'Data for T1'!H174</f>
        <v>1</v>
      </c>
      <c r="H220" s="376">
        <f>'Data for T1'!I174</f>
        <v>0</v>
      </c>
      <c r="I220" s="358">
        <f>'Data for T1'!J174</f>
        <v>0</v>
      </c>
      <c r="J220" s="33"/>
      <c r="K220" s="34"/>
      <c r="L220" s="185">
        <f t="shared" si="30"/>
        <v>83.333333333333343</v>
      </c>
      <c r="M220" s="185">
        <f t="shared" si="30"/>
        <v>0</v>
      </c>
      <c r="N220" s="185">
        <f t="shared" si="30"/>
        <v>16.666666666666664</v>
      </c>
      <c r="O220" s="185">
        <f t="shared" si="30"/>
        <v>0</v>
      </c>
      <c r="P220" s="185">
        <f t="shared" si="30"/>
        <v>0</v>
      </c>
      <c r="Q220" s="110"/>
      <c r="R220" s="93"/>
      <c r="S220" s="93">
        <f t="shared" si="28"/>
        <v>100</v>
      </c>
      <c r="U220" s="95"/>
      <c r="V220" s="95"/>
      <c r="W220" s="95"/>
      <c r="X220" s="95"/>
      <c r="Y220" s="95"/>
      <c r="Z220" s="95"/>
      <c r="AA220" s="95"/>
      <c r="AB220" s="95"/>
    </row>
    <row r="221" spans="1:28" x14ac:dyDescent="0.25">
      <c r="B221" s="4"/>
      <c r="C221" s="12" t="s">
        <v>6</v>
      </c>
      <c r="D221" s="176">
        <f t="shared" si="29"/>
        <v>6</v>
      </c>
      <c r="E221" s="176">
        <f>'Data for T1'!F175</f>
        <v>3</v>
      </c>
      <c r="F221" s="376">
        <f>'Data for T1'!G175</f>
        <v>0</v>
      </c>
      <c r="G221" s="358">
        <f>'Data for T1'!H175</f>
        <v>3</v>
      </c>
      <c r="H221" s="376">
        <f>'Data for T1'!I175</f>
        <v>0</v>
      </c>
      <c r="I221" s="358">
        <f>'Data for T1'!J175</f>
        <v>0</v>
      </c>
      <c r="J221" s="33"/>
      <c r="K221" s="34"/>
      <c r="L221" s="185">
        <f t="shared" si="30"/>
        <v>50</v>
      </c>
      <c r="M221" s="185">
        <f t="shared" si="30"/>
        <v>0</v>
      </c>
      <c r="N221" s="185">
        <f t="shared" si="30"/>
        <v>50</v>
      </c>
      <c r="O221" s="185">
        <f t="shared" si="30"/>
        <v>0</v>
      </c>
      <c r="P221" s="185">
        <f t="shared" si="30"/>
        <v>0</v>
      </c>
      <c r="Q221" s="102"/>
      <c r="R221" s="91"/>
      <c r="S221" s="93">
        <f t="shared" si="28"/>
        <v>100</v>
      </c>
      <c r="U221" s="95"/>
      <c r="V221" s="95"/>
      <c r="W221" s="95"/>
      <c r="X221" s="95"/>
      <c r="Y221" s="95"/>
      <c r="Z221" s="95"/>
      <c r="AA221" s="95"/>
      <c r="AB221" s="95"/>
    </row>
    <row r="222" spans="1:28" x14ac:dyDescent="0.25">
      <c r="B222" s="4"/>
      <c r="C222" s="12"/>
      <c r="D222" s="176"/>
      <c r="E222" s="176"/>
      <c r="F222" s="376"/>
      <c r="G222" s="358"/>
      <c r="H222" s="376"/>
      <c r="I222" s="358"/>
      <c r="J222" s="33"/>
      <c r="K222" s="34"/>
      <c r="L222" s="185"/>
      <c r="M222" s="185"/>
      <c r="N222" s="185"/>
      <c r="O222" s="185"/>
      <c r="P222" s="185"/>
      <c r="Q222" s="102"/>
      <c r="R222" s="91"/>
      <c r="S222" s="104"/>
      <c r="U222" s="95"/>
      <c r="V222" s="95"/>
      <c r="W222" s="95"/>
      <c r="X222" s="95"/>
      <c r="Y222" s="95"/>
      <c r="Z222" s="95"/>
      <c r="AA222" s="95"/>
      <c r="AB222" s="95"/>
    </row>
    <row r="223" spans="1:28" x14ac:dyDescent="0.25">
      <c r="B223" s="4"/>
      <c r="C223" s="2">
        <v>2015</v>
      </c>
      <c r="D223" s="175">
        <f t="shared" si="29"/>
        <v>13</v>
      </c>
      <c r="E223" s="175">
        <f>'Data for T1'!F177</f>
        <v>9</v>
      </c>
      <c r="F223" s="375">
        <f>'Data for T1'!G177</f>
        <v>1</v>
      </c>
      <c r="G223" s="357">
        <f>'Data for T1'!H177</f>
        <v>3</v>
      </c>
      <c r="H223" s="375">
        <f>'Data for T1'!I177</f>
        <v>0</v>
      </c>
      <c r="I223" s="357">
        <f>'Data for T1'!J177</f>
        <v>0</v>
      </c>
      <c r="J223" s="35"/>
      <c r="K223" s="36"/>
      <c r="L223" s="316">
        <f t="shared" si="30"/>
        <v>69.230769230769226</v>
      </c>
      <c r="M223" s="316">
        <f t="shared" si="30"/>
        <v>7.6923076923076925</v>
      </c>
      <c r="N223" s="316">
        <f t="shared" si="30"/>
        <v>23.076923076923077</v>
      </c>
      <c r="O223" s="316">
        <f t="shared" si="30"/>
        <v>0</v>
      </c>
      <c r="P223" s="316">
        <f t="shared" si="30"/>
        <v>0</v>
      </c>
      <c r="Q223" s="101"/>
      <c r="R223" s="89"/>
      <c r="S223" s="104">
        <f t="shared" si="28"/>
        <v>90</v>
      </c>
      <c r="U223" s="95"/>
      <c r="V223" s="95"/>
      <c r="W223" s="95"/>
      <c r="X223" s="95"/>
      <c r="Y223" s="95"/>
      <c r="Z223" s="95"/>
      <c r="AA223" s="95"/>
      <c r="AB223" s="95"/>
    </row>
    <row r="224" spans="1:28" s="3" customFormat="1" x14ac:dyDescent="0.25">
      <c r="B224" s="4"/>
      <c r="C224" s="6" t="s">
        <v>25</v>
      </c>
      <c r="D224" s="176">
        <f t="shared" si="29"/>
        <v>5</v>
      </c>
      <c r="E224" s="176">
        <f>'Data for T1'!F178</f>
        <v>4</v>
      </c>
      <c r="F224" s="376">
        <f>'Data for T1'!G178</f>
        <v>1</v>
      </c>
      <c r="G224" s="358">
        <f>'Data for T1'!H178</f>
        <v>0</v>
      </c>
      <c r="H224" s="376">
        <f>'Data for T1'!I178</f>
        <v>0</v>
      </c>
      <c r="I224" s="358">
        <f>'Data for T1'!J178</f>
        <v>0</v>
      </c>
      <c r="J224" s="33"/>
      <c r="K224" s="34"/>
      <c r="L224" s="185">
        <f t="shared" si="30"/>
        <v>80</v>
      </c>
      <c r="M224" s="185">
        <f t="shared" si="30"/>
        <v>20</v>
      </c>
      <c r="N224" s="185">
        <f t="shared" si="30"/>
        <v>0</v>
      </c>
      <c r="O224" s="185">
        <f t="shared" si="30"/>
        <v>0</v>
      </c>
      <c r="P224" s="185">
        <f t="shared" si="30"/>
        <v>0</v>
      </c>
      <c r="Q224" s="102"/>
      <c r="R224" s="91"/>
      <c r="S224" s="93">
        <f t="shared" si="28"/>
        <v>80</v>
      </c>
      <c r="U224" s="95"/>
      <c r="V224" s="95"/>
      <c r="W224" s="95"/>
      <c r="X224" s="95"/>
      <c r="Y224" s="95"/>
      <c r="Z224" s="95"/>
      <c r="AA224" s="95"/>
      <c r="AB224" s="95"/>
    </row>
    <row r="225" spans="1:28" s="3" customFormat="1" x14ac:dyDescent="0.25">
      <c r="B225" s="4"/>
      <c r="C225" s="6" t="s">
        <v>73</v>
      </c>
      <c r="D225" s="176">
        <f t="shared" si="29"/>
        <v>8</v>
      </c>
      <c r="E225" s="176">
        <f>'Data for T1'!F179</f>
        <v>5</v>
      </c>
      <c r="F225" s="376">
        <f>'Data for T1'!G179</f>
        <v>0</v>
      </c>
      <c r="G225" s="358">
        <f>'Data for T1'!H179</f>
        <v>3</v>
      </c>
      <c r="H225" s="376">
        <f>'Data for T1'!I179</f>
        <v>0</v>
      </c>
      <c r="I225" s="358">
        <f>'Data for T1'!J179</f>
        <v>0</v>
      </c>
      <c r="J225" s="96"/>
      <c r="K225" s="48"/>
      <c r="L225" s="185">
        <f t="shared" si="30"/>
        <v>62.5</v>
      </c>
      <c r="M225" s="185">
        <f t="shared" si="30"/>
        <v>0</v>
      </c>
      <c r="N225" s="185">
        <f t="shared" si="30"/>
        <v>37.5</v>
      </c>
      <c r="O225" s="185">
        <f t="shared" si="30"/>
        <v>0</v>
      </c>
      <c r="P225" s="185">
        <f t="shared" si="30"/>
        <v>0</v>
      </c>
      <c r="Q225" s="102"/>
      <c r="R225" s="91"/>
      <c r="S225" s="93">
        <f t="shared" si="28"/>
        <v>100</v>
      </c>
      <c r="U225" s="95"/>
      <c r="V225" s="95"/>
      <c r="W225" s="95"/>
      <c r="X225" s="95"/>
      <c r="Y225" s="95"/>
      <c r="Z225" s="95"/>
      <c r="AA225" s="95"/>
      <c r="AB225" s="95"/>
    </row>
    <row r="226" spans="1:28" ht="13.8" thickBot="1" x14ac:dyDescent="0.3">
      <c r="A226" s="113"/>
      <c r="B226" s="114"/>
      <c r="C226" s="113"/>
      <c r="D226" s="81"/>
      <c r="E226" s="81"/>
      <c r="F226" s="378"/>
      <c r="G226" s="360"/>
      <c r="H226" s="378"/>
      <c r="I226" s="360"/>
      <c r="J226" s="115"/>
      <c r="K226" s="113"/>
      <c r="L226" s="116"/>
      <c r="M226" s="116"/>
      <c r="N226" s="116"/>
      <c r="O226" s="116"/>
      <c r="P226" s="116"/>
      <c r="Q226" s="117"/>
      <c r="R226" s="118"/>
      <c r="S226" s="315"/>
      <c r="T226" s="1"/>
    </row>
    <row r="227" spans="1:28" x14ac:dyDescent="0.25">
      <c r="A227" s="3"/>
      <c r="B227" s="4"/>
      <c r="C227" s="3"/>
      <c r="D227" s="130"/>
      <c r="E227" s="131"/>
      <c r="F227" s="379"/>
      <c r="G227" s="361"/>
      <c r="H227" s="379"/>
      <c r="I227" s="361"/>
      <c r="J227" s="33"/>
      <c r="L227" s="39"/>
      <c r="M227" s="39"/>
      <c r="N227" s="39"/>
      <c r="O227" s="39"/>
      <c r="P227" s="39"/>
      <c r="Q227" s="3"/>
      <c r="R227" s="3"/>
      <c r="S227" s="132"/>
      <c r="T227" s="1"/>
    </row>
    <row r="228" spans="1:28" x14ac:dyDescent="0.25">
      <c r="A228" s="188" t="s">
        <v>12</v>
      </c>
      <c r="C228" s="3"/>
      <c r="D228" s="3"/>
      <c r="E228" s="3"/>
      <c r="F228" s="380"/>
      <c r="G228" s="362"/>
      <c r="H228" s="380"/>
      <c r="I228" s="362"/>
      <c r="J228" s="3"/>
      <c r="L228" s="3"/>
      <c r="M228" s="3"/>
      <c r="N228" s="3"/>
      <c r="O228" s="3"/>
      <c r="P228" s="3"/>
      <c r="Q228" s="3"/>
      <c r="R228" s="3"/>
      <c r="S228" s="3"/>
    </row>
    <row r="229" spans="1:28" ht="17.25" customHeight="1" x14ac:dyDescent="0.25">
      <c r="A229" s="611" t="s">
        <v>60</v>
      </c>
      <c r="B229" s="611"/>
      <c r="C229" s="611"/>
      <c r="D229" s="611"/>
      <c r="E229" s="611"/>
      <c r="F229" s="611"/>
      <c r="G229" s="611"/>
      <c r="H229" s="611"/>
      <c r="I229" s="611"/>
      <c r="J229" s="611"/>
      <c r="K229" s="611"/>
      <c r="L229" s="611"/>
      <c r="M229" s="611"/>
      <c r="N229" s="611"/>
      <c r="O229" s="611"/>
      <c r="P229" s="611"/>
      <c r="Q229" s="611"/>
      <c r="R229" s="611"/>
      <c r="S229" s="611"/>
    </row>
    <row r="230" spans="1:28" ht="12" customHeight="1" x14ac:dyDescent="0.25">
      <c r="A230" s="15"/>
      <c r="B230" s="367"/>
      <c r="C230" s="367"/>
      <c r="D230" s="367"/>
      <c r="E230" s="367"/>
      <c r="F230" s="381"/>
      <c r="G230" s="363"/>
      <c r="H230" s="381"/>
      <c r="I230" s="363"/>
      <c r="J230" s="367"/>
      <c r="K230" s="367"/>
      <c r="L230" s="367"/>
      <c r="M230" s="367"/>
      <c r="N230" s="367"/>
      <c r="O230" s="367"/>
      <c r="P230" s="367"/>
      <c r="Q230" s="367"/>
      <c r="R230" s="367"/>
      <c r="S230" s="367"/>
    </row>
    <row r="231" spans="1:28" x14ac:dyDescent="0.25">
      <c r="A231" s="611" t="s">
        <v>21</v>
      </c>
      <c r="B231" s="611"/>
      <c r="C231" s="611"/>
      <c r="D231" s="611"/>
      <c r="E231" s="611"/>
      <c r="F231" s="611"/>
      <c r="G231" s="611"/>
      <c r="H231" s="611"/>
      <c r="I231" s="611"/>
      <c r="J231" s="611"/>
      <c r="K231" s="611"/>
      <c r="L231" s="611"/>
      <c r="M231" s="611"/>
      <c r="N231" s="611"/>
      <c r="O231" s="611"/>
      <c r="P231" s="611"/>
      <c r="Q231" s="611"/>
      <c r="R231" s="611"/>
      <c r="S231" s="611"/>
    </row>
    <row r="232" spans="1:28" x14ac:dyDescent="0.25">
      <c r="A232" s="611" t="s">
        <v>32</v>
      </c>
      <c r="B232" s="611"/>
      <c r="C232" s="611"/>
      <c r="D232" s="611"/>
      <c r="E232" s="611"/>
      <c r="F232" s="611"/>
      <c r="G232" s="611"/>
      <c r="H232" s="611"/>
      <c r="I232" s="611"/>
      <c r="J232" s="611"/>
      <c r="K232" s="611"/>
      <c r="L232" s="611"/>
      <c r="M232" s="611"/>
      <c r="N232" s="611"/>
      <c r="O232" s="611"/>
      <c r="P232" s="611"/>
      <c r="Q232" s="611"/>
      <c r="R232" s="611"/>
      <c r="S232" s="611"/>
    </row>
    <row r="233" spans="1:28" x14ac:dyDescent="0.25">
      <c r="A233" s="147" t="s">
        <v>62</v>
      </c>
      <c r="B233" s="367"/>
      <c r="C233" s="367"/>
      <c r="D233" s="367"/>
      <c r="E233" s="367"/>
      <c r="F233" s="381"/>
      <c r="G233" s="363"/>
      <c r="H233" s="381"/>
      <c r="I233" s="363"/>
      <c r="J233" s="367"/>
      <c r="K233" s="367"/>
      <c r="L233" s="367"/>
      <c r="M233" s="367"/>
      <c r="N233" s="367"/>
      <c r="O233" s="367"/>
      <c r="P233" s="367"/>
      <c r="Q233" s="367"/>
      <c r="R233" s="367"/>
      <c r="S233" s="367"/>
    </row>
    <row r="234" spans="1:28" x14ac:dyDescent="0.25">
      <c r="A234" s="611" t="s">
        <v>48</v>
      </c>
      <c r="B234" s="611"/>
      <c r="C234" s="611"/>
      <c r="D234" s="611"/>
      <c r="E234" s="611"/>
      <c r="F234" s="611"/>
      <c r="G234" s="611"/>
      <c r="H234" s="611"/>
      <c r="I234" s="611"/>
      <c r="J234" s="611"/>
      <c r="K234" s="611"/>
      <c r="L234" s="611"/>
      <c r="M234" s="611"/>
      <c r="N234" s="611"/>
      <c r="O234" s="611"/>
      <c r="P234" s="611"/>
      <c r="Q234" s="611"/>
      <c r="R234" s="611"/>
      <c r="S234" s="611"/>
    </row>
    <row r="235" spans="1:28" x14ac:dyDescent="0.25">
      <c r="A235" s="611" t="s">
        <v>43</v>
      </c>
      <c r="B235" s="611"/>
      <c r="C235" s="611"/>
      <c r="D235" s="611"/>
      <c r="E235" s="611"/>
      <c r="F235" s="611"/>
      <c r="G235" s="611"/>
      <c r="H235" s="611"/>
      <c r="I235" s="611"/>
      <c r="J235" s="611"/>
      <c r="K235" s="611"/>
      <c r="L235" s="611"/>
      <c r="M235" s="611"/>
      <c r="N235" s="611"/>
      <c r="O235" s="611"/>
      <c r="P235" s="611"/>
      <c r="Q235" s="611"/>
      <c r="R235" s="611"/>
      <c r="S235" s="611"/>
    </row>
    <row r="236" spans="1:28" x14ac:dyDescent="0.25">
      <c r="A236" s="611" t="s">
        <v>24</v>
      </c>
      <c r="B236" s="611"/>
      <c r="C236" s="611"/>
      <c r="D236" s="611"/>
      <c r="E236" s="611"/>
      <c r="F236" s="611"/>
      <c r="G236" s="611"/>
      <c r="H236" s="611"/>
      <c r="I236" s="611"/>
      <c r="J236" s="611"/>
      <c r="K236" s="611"/>
      <c r="L236" s="611"/>
      <c r="M236" s="611"/>
      <c r="N236" s="611"/>
      <c r="O236" s="611"/>
      <c r="P236" s="611"/>
      <c r="Q236" s="611"/>
      <c r="R236" s="611"/>
      <c r="S236" s="611"/>
    </row>
    <row r="237" spans="1:28" ht="25.5" customHeight="1" x14ac:dyDescent="0.25">
      <c r="A237" s="611" t="s">
        <v>30</v>
      </c>
      <c r="B237" s="611"/>
      <c r="C237" s="611"/>
      <c r="D237" s="611"/>
      <c r="E237" s="611"/>
      <c r="F237" s="611"/>
      <c r="G237" s="611"/>
      <c r="H237" s="611"/>
      <c r="I237" s="611"/>
      <c r="J237" s="611"/>
      <c r="K237" s="611"/>
      <c r="L237" s="611"/>
      <c r="M237" s="611"/>
      <c r="N237" s="611"/>
      <c r="O237" s="611"/>
      <c r="P237" s="611"/>
      <c r="Q237" s="611"/>
      <c r="R237" s="611"/>
      <c r="S237" s="611"/>
    </row>
    <row r="238" spans="1:28" x14ac:dyDescent="0.25">
      <c r="A238" s="611" t="s">
        <v>31</v>
      </c>
      <c r="B238" s="611"/>
      <c r="C238" s="611"/>
      <c r="D238" s="611"/>
      <c r="E238" s="611"/>
      <c r="F238" s="611"/>
      <c r="G238" s="611"/>
      <c r="H238" s="611"/>
      <c r="I238" s="611"/>
      <c r="J238" s="611"/>
      <c r="K238" s="611"/>
      <c r="L238" s="611"/>
      <c r="M238" s="611"/>
      <c r="N238" s="611"/>
      <c r="O238" s="611"/>
      <c r="P238" s="611"/>
      <c r="Q238" s="611"/>
      <c r="R238" s="611"/>
      <c r="S238" s="611"/>
    </row>
    <row r="239" spans="1:28" x14ac:dyDescent="0.25">
      <c r="A239" s="611" t="s">
        <v>47</v>
      </c>
      <c r="B239" s="611"/>
      <c r="C239" s="611"/>
      <c r="D239" s="611"/>
      <c r="E239" s="611"/>
      <c r="F239" s="611"/>
      <c r="G239" s="611"/>
      <c r="H239" s="611"/>
      <c r="I239" s="611"/>
      <c r="J239" s="611"/>
      <c r="K239" s="611"/>
      <c r="L239" s="611"/>
      <c r="M239" s="611"/>
      <c r="N239" s="611"/>
      <c r="O239" s="611"/>
      <c r="P239" s="611"/>
      <c r="Q239" s="611"/>
      <c r="R239" s="611"/>
      <c r="S239" s="611"/>
    </row>
    <row r="240" spans="1:28" x14ac:dyDescent="0.25">
      <c r="A240" s="611" t="s">
        <v>34</v>
      </c>
      <c r="B240" s="611"/>
      <c r="C240" s="611"/>
      <c r="D240" s="611"/>
      <c r="E240" s="611"/>
      <c r="F240" s="611"/>
      <c r="G240" s="611"/>
      <c r="H240" s="611"/>
      <c r="I240" s="611"/>
      <c r="J240" s="611"/>
      <c r="K240" s="611"/>
      <c r="L240" s="611"/>
      <c r="M240" s="611"/>
      <c r="N240" s="611"/>
      <c r="O240" s="611"/>
      <c r="P240" s="611"/>
      <c r="Q240" s="611"/>
      <c r="R240" s="611"/>
      <c r="S240" s="611"/>
    </row>
    <row r="241" spans="1:19" x14ac:dyDescent="0.25">
      <c r="A241" s="611" t="s">
        <v>45</v>
      </c>
      <c r="B241" s="611"/>
      <c r="C241" s="611"/>
      <c r="D241" s="611"/>
      <c r="E241" s="611"/>
      <c r="F241" s="611"/>
      <c r="G241" s="611"/>
      <c r="H241" s="611"/>
      <c r="I241" s="611"/>
      <c r="J241" s="611"/>
      <c r="K241" s="611"/>
      <c r="L241" s="611"/>
      <c r="M241" s="611"/>
      <c r="N241" s="611"/>
      <c r="O241" s="611"/>
      <c r="P241" s="611"/>
      <c r="Q241" s="611"/>
      <c r="R241" s="611"/>
      <c r="S241" s="611"/>
    </row>
  </sheetData>
  <mergeCells count="17">
    <mergeCell ref="A236:S236"/>
    <mergeCell ref="B4:B5"/>
    <mergeCell ref="C4:C5"/>
    <mergeCell ref="D4:D5"/>
    <mergeCell ref="E4:I4"/>
    <mergeCell ref="L4:P4"/>
    <mergeCell ref="S4:S5"/>
    <mergeCell ref="A229:S229"/>
    <mergeCell ref="A231:S231"/>
    <mergeCell ref="A232:S232"/>
    <mergeCell ref="A234:S234"/>
    <mergeCell ref="A235:S235"/>
    <mergeCell ref="A237:S237"/>
    <mergeCell ref="A238:S238"/>
    <mergeCell ref="A239:S239"/>
    <mergeCell ref="A240:S240"/>
    <mergeCell ref="A241:S241"/>
  </mergeCells>
  <pageMargins left="0.74803149606299213" right="0.74803149606299213" top="0.98425196850393704" bottom="0.98425196850393704" header="0.51181102362204722" footer="0.51181102362204722"/>
  <pageSetup paperSize="9" scale="68" fitToHeight="0" orientation="landscape" r:id="rId1"/>
  <headerFooter alignWithMargins="0">
    <oddHeader>&amp;COFFICIAL - SENSITIVE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J179"/>
  <sheetViews>
    <sheetView workbookViewId="0">
      <selection sqref="A1:D4"/>
    </sheetView>
  </sheetViews>
  <sheetFormatPr defaultColWidth="16.6640625" defaultRowHeight="13.2" x14ac:dyDescent="0.25"/>
  <cols>
    <col min="2" max="2" width="13.6640625" bestFit="1" customWidth="1"/>
    <col min="3" max="3" width="5" bestFit="1" customWidth="1"/>
    <col min="4" max="5" width="10.88671875" bestFit="1" customWidth="1"/>
    <col min="6" max="6" width="8.44140625" bestFit="1" customWidth="1"/>
    <col min="7" max="7" width="14.33203125" bestFit="1" customWidth="1"/>
    <col min="8" max="8" width="12.88671875" bestFit="1" customWidth="1"/>
    <col min="9" max="9" width="15.6640625" bestFit="1" customWidth="1"/>
    <col min="10" max="10" width="16.5546875" bestFit="1" customWidth="1"/>
  </cols>
  <sheetData>
    <row r="1" spans="1:10" ht="13.8" thickBot="1" x14ac:dyDescent="0.3">
      <c r="A1" s="614"/>
      <c r="B1" s="615"/>
      <c r="C1" s="615"/>
      <c r="D1" s="616"/>
      <c r="E1" s="623" t="s">
        <v>76</v>
      </c>
      <c r="F1" s="624"/>
      <c r="G1" s="624"/>
      <c r="H1" s="624"/>
      <c r="I1" s="624"/>
      <c r="J1" s="624"/>
    </row>
    <row r="2" spans="1:10" ht="13.8" thickBot="1" x14ac:dyDescent="0.3">
      <c r="A2" s="617"/>
      <c r="B2" s="618"/>
      <c r="C2" s="618"/>
      <c r="D2" s="619"/>
      <c r="E2" s="625" t="s">
        <v>77</v>
      </c>
      <c r="F2" s="626"/>
      <c r="G2" s="626"/>
      <c r="H2" s="626"/>
      <c r="I2" s="626"/>
      <c r="J2" s="626"/>
    </row>
    <row r="3" spans="1:10" ht="13.8" thickBot="1" x14ac:dyDescent="0.3">
      <c r="A3" s="617"/>
      <c r="B3" s="618"/>
      <c r="C3" s="618"/>
      <c r="D3" s="619"/>
      <c r="E3" s="627" t="s">
        <v>78</v>
      </c>
      <c r="F3" s="625" t="s">
        <v>79</v>
      </c>
      <c r="G3" s="626"/>
      <c r="H3" s="626"/>
      <c r="I3" s="626"/>
      <c r="J3" s="626"/>
    </row>
    <row r="4" spans="1:10" ht="27" thickBot="1" x14ac:dyDescent="0.3">
      <c r="A4" s="620"/>
      <c r="B4" s="621"/>
      <c r="C4" s="621"/>
      <c r="D4" s="622"/>
      <c r="E4" s="628"/>
      <c r="F4" s="167" t="s">
        <v>1</v>
      </c>
      <c r="G4" s="167" t="s">
        <v>3</v>
      </c>
      <c r="H4" s="167" t="s">
        <v>2</v>
      </c>
      <c r="I4" s="167" t="s">
        <v>10</v>
      </c>
      <c r="J4" s="166" t="s">
        <v>11</v>
      </c>
    </row>
    <row r="5" spans="1:10" ht="13.8" thickBot="1" x14ac:dyDescent="0.3">
      <c r="A5" s="632" t="s">
        <v>78</v>
      </c>
      <c r="B5" s="629" t="s">
        <v>81</v>
      </c>
      <c r="C5" s="173">
        <v>2013</v>
      </c>
      <c r="D5" s="168" t="s">
        <v>78</v>
      </c>
      <c r="E5" s="169">
        <v>81424</v>
      </c>
      <c r="F5" s="169">
        <v>66023</v>
      </c>
      <c r="G5" s="169">
        <v>4918</v>
      </c>
      <c r="H5" s="169">
        <v>9370</v>
      </c>
      <c r="I5" s="169">
        <v>532</v>
      </c>
      <c r="J5" s="169">
        <v>581</v>
      </c>
    </row>
    <row r="6" spans="1:10" ht="13.8" thickBot="1" x14ac:dyDescent="0.3">
      <c r="A6" s="633"/>
      <c r="B6" s="630"/>
      <c r="C6" s="629">
        <v>2014</v>
      </c>
      <c r="D6" s="168" t="s">
        <v>78</v>
      </c>
      <c r="E6" s="169">
        <v>88618</v>
      </c>
      <c r="F6" s="169">
        <v>71417</v>
      </c>
      <c r="G6" s="169">
        <v>3565</v>
      </c>
      <c r="H6" s="169">
        <v>12215</v>
      </c>
      <c r="I6" s="169">
        <v>402</v>
      </c>
      <c r="J6" s="169">
        <v>1019</v>
      </c>
    </row>
    <row r="7" spans="1:10" ht="13.8" thickBot="1" x14ac:dyDescent="0.3">
      <c r="A7" s="633"/>
      <c r="B7" s="630"/>
      <c r="C7" s="630"/>
      <c r="D7" s="168" t="s">
        <v>7</v>
      </c>
      <c r="E7" s="169">
        <v>22714</v>
      </c>
      <c r="F7" s="169">
        <v>18343</v>
      </c>
      <c r="G7" s="169">
        <v>933</v>
      </c>
      <c r="H7" s="169">
        <v>3117</v>
      </c>
      <c r="I7" s="169">
        <v>94</v>
      </c>
      <c r="J7" s="169">
        <v>227</v>
      </c>
    </row>
    <row r="8" spans="1:10" ht="13.8" thickBot="1" x14ac:dyDescent="0.3">
      <c r="A8" s="633"/>
      <c r="B8" s="630"/>
      <c r="C8" s="630"/>
      <c r="D8" s="168" t="s">
        <v>4</v>
      </c>
      <c r="E8" s="169">
        <v>22096</v>
      </c>
      <c r="F8" s="169">
        <v>17761</v>
      </c>
      <c r="G8" s="169">
        <v>988</v>
      </c>
      <c r="H8" s="169">
        <v>3024</v>
      </c>
      <c r="I8" s="169">
        <v>99</v>
      </c>
      <c r="J8" s="169">
        <v>224</v>
      </c>
    </row>
    <row r="9" spans="1:10" ht="13.8" thickBot="1" x14ac:dyDescent="0.3">
      <c r="A9" s="633"/>
      <c r="B9" s="630"/>
      <c r="C9" s="630"/>
      <c r="D9" s="168" t="s">
        <v>5</v>
      </c>
      <c r="E9" s="169">
        <v>22026</v>
      </c>
      <c r="F9" s="169">
        <v>17630</v>
      </c>
      <c r="G9" s="169">
        <v>817</v>
      </c>
      <c r="H9" s="169">
        <v>3200</v>
      </c>
      <c r="I9" s="169">
        <v>121</v>
      </c>
      <c r="J9" s="169">
        <v>258</v>
      </c>
    </row>
    <row r="10" spans="1:10" ht="13.8" thickBot="1" x14ac:dyDescent="0.3">
      <c r="A10" s="633"/>
      <c r="B10" s="630"/>
      <c r="C10" s="631"/>
      <c r="D10" s="168" t="s">
        <v>6</v>
      </c>
      <c r="E10" s="169">
        <v>21782</v>
      </c>
      <c r="F10" s="169">
        <v>17683</v>
      </c>
      <c r="G10" s="169">
        <v>827</v>
      </c>
      <c r="H10" s="169">
        <v>2874</v>
      </c>
      <c r="I10" s="169">
        <v>88</v>
      </c>
      <c r="J10" s="169">
        <v>310</v>
      </c>
    </row>
    <row r="11" spans="1:10" ht="13.8" thickBot="1" x14ac:dyDescent="0.3">
      <c r="A11" s="633"/>
      <c r="B11" s="630"/>
      <c r="C11" s="174"/>
      <c r="D11" s="168"/>
      <c r="E11" s="169"/>
      <c r="F11" s="169"/>
      <c r="G11" s="169"/>
      <c r="H11" s="169"/>
      <c r="I11" s="169"/>
      <c r="J11" s="169"/>
    </row>
    <row r="12" spans="1:10" ht="13.8" thickBot="1" x14ac:dyDescent="0.3">
      <c r="A12" s="633"/>
      <c r="B12" s="630"/>
      <c r="C12" s="629">
        <v>2015</v>
      </c>
      <c r="D12" s="168" t="s">
        <v>78</v>
      </c>
      <c r="E12" s="169">
        <v>44601</v>
      </c>
      <c r="F12" s="169">
        <v>36568</v>
      </c>
      <c r="G12" s="169">
        <v>1391</v>
      </c>
      <c r="H12" s="169">
        <v>5870</v>
      </c>
      <c r="I12" s="169">
        <v>212</v>
      </c>
      <c r="J12" s="169">
        <v>560</v>
      </c>
    </row>
    <row r="13" spans="1:10" ht="13.8" thickBot="1" x14ac:dyDescent="0.3">
      <c r="A13" s="633"/>
      <c r="B13" s="630"/>
      <c r="C13" s="630"/>
      <c r="D13" s="168" t="s">
        <v>7</v>
      </c>
      <c r="E13" s="169">
        <v>22795</v>
      </c>
      <c r="F13" s="169">
        <v>18635</v>
      </c>
      <c r="G13" s="169">
        <v>812</v>
      </c>
      <c r="H13" s="169">
        <v>2973</v>
      </c>
      <c r="I13" s="169">
        <v>113</v>
      </c>
      <c r="J13" s="169">
        <v>262</v>
      </c>
    </row>
    <row r="14" spans="1:10" ht="13.8" thickBot="1" x14ac:dyDescent="0.3">
      <c r="A14" s="633"/>
      <c r="B14" s="630"/>
      <c r="C14" s="630"/>
      <c r="D14" s="168" t="s">
        <v>4</v>
      </c>
      <c r="E14" s="169">
        <v>21806</v>
      </c>
      <c r="F14" s="169">
        <v>17933</v>
      </c>
      <c r="G14" s="169">
        <v>579</v>
      </c>
      <c r="H14" s="169">
        <v>2897</v>
      </c>
      <c r="I14" s="169">
        <v>99</v>
      </c>
      <c r="J14" s="169">
        <v>298</v>
      </c>
    </row>
    <row r="15" spans="1:10" ht="13.8" thickBot="1" x14ac:dyDescent="0.3">
      <c r="A15" s="633"/>
      <c r="B15" s="174"/>
      <c r="C15" s="174"/>
      <c r="D15" s="168"/>
      <c r="E15" s="169"/>
      <c r="F15" s="169"/>
      <c r="G15" s="169"/>
      <c r="H15" s="169"/>
      <c r="I15" s="169"/>
      <c r="J15" s="169"/>
    </row>
    <row r="16" spans="1:10" ht="13.8" thickBot="1" x14ac:dyDescent="0.3">
      <c r="A16" s="633"/>
      <c r="B16" s="629" t="s">
        <v>82</v>
      </c>
      <c r="C16" s="173">
        <v>2013</v>
      </c>
      <c r="D16" s="168" t="s">
        <v>78</v>
      </c>
      <c r="E16" s="169">
        <v>70690</v>
      </c>
      <c r="F16" s="169">
        <v>53517</v>
      </c>
      <c r="G16" s="169">
        <v>6742</v>
      </c>
      <c r="H16" s="169">
        <v>9006</v>
      </c>
      <c r="I16" s="169">
        <v>1070</v>
      </c>
      <c r="J16" s="169">
        <v>355</v>
      </c>
    </row>
    <row r="17" spans="1:10" ht="13.8" thickBot="1" x14ac:dyDescent="0.3">
      <c r="A17" s="633"/>
      <c r="B17" s="630"/>
      <c r="C17" s="629">
        <v>2014</v>
      </c>
      <c r="D17" s="168" t="s">
        <v>78</v>
      </c>
      <c r="E17" s="169">
        <v>57358</v>
      </c>
      <c r="F17" s="169">
        <v>45675</v>
      </c>
      <c r="G17" s="169">
        <v>2298</v>
      </c>
      <c r="H17" s="169">
        <v>8536</v>
      </c>
      <c r="I17" s="169">
        <v>448</v>
      </c>
      <c r="J17" s="169">
        <v>401</v>
      </c>
    </row>
    <row r="18" spans="1:10" ht="13.8" thickBot="1" x14ac:dyDescent="0.3">
      <c r="A18" s="633"/>
      <c r="B18" s="630"/>
      <c r="C18" s="630"/>
      <c r="D18" s="168" t="s">
        <v>7</v>
      </c>
      <c r="E18" s="169">
        <v>19075</v>
      </c>
      <c r="F18" s="169">
        <v>15328</v>
      </c>
      <c r="G18" s="169">
        <v>782</v>
      </c>
      <c r="H18" s="169">
        <v>2663</v>
      </c>
      <c r="I18" s="169">
        <v>163</v>
      </c>
      <c r="J18" s="169">
        <v>139</v>
      </c>
    </row>
    <row r="19" spans="1:10" ht="13.8" thickBot="1" x14ac:dyDescent="0.3">
      <c r="A19" s="633"/>
      <c r="B19" s="630"/>
      <c r="C19" s="630"/>
      <c r="D19" s="168" t="s">
        <v>4</v>
      </c>
      <c r="E19" s="169">
        <v>13964</v>
      </c>
      <c r="F19" s="169">
        <v>11258</v>
      </c>
      <c r="G19" s="169">
        <v>615</v>
      </c>
      <c r="H19" s="169">
        <v>1899</v>
      </c>
      <c r="I19" s="169">
        <v>111</v>
      </c>
      <c r="J19" s="169">
        <v>81</v>
      </c>
    </row>
    <row r="20" spans="1:10" ht="13.8" thickBot="1" x14ac:dyDescent="0.3">
      <c r="A20" s="633"/>
      <c r="B20" s="630"/>
      <c r="C20" s="630"/>
      <c r="D20" s="168" t="s">
        <v>5</v>
      </c>
      <c r="E20" s="169">
        <v>12278</v>
      </c>
      <c r="F20" s="169">
        <v>9685</v>
      </c>
      <c r="G20" s="169">
        <v>468</v>
      </c>
      <c r="H20" s="169">
        <v>1956</v>
      </c>
      <c r="I20" s="169">
        <v>88</v>
      </c>
      <c r="J20" s="169">
        <v>81</v>
      </c>
    </row>
    <row r="21" spans="1:10" ht="13.8" thickBot="1" x14ac:dyDescent="0.3">
      <c r="A21" s="633"/>
      <c r="B21" s="630"/>
      <c r="C21" s="631"/>
      <c r="D21" s="168" t="s">
        <v>6</v>
      </c>
      <c r="E21" s="169">
        <v>12041</v>
      </c>
      <c r="F21" s="169">
        <v>9404</v>
      </c>
      <c r="G21" s="169">
        <v>433</v>
      </c>
      <c r="H21" s="169">
        <v>2018</v>
      </c>
      <c r="I21" s="169">
        <v>86</v>
      </c>
      <c r="J21" s="169">
        <v>100</v>
      </c>
    </row>
    <row r="22" spans="1:10" ht="13.8" thickBot="1" x14ac:dyDescent="0.3">
      <c r="A22" s="633"/>
      <c r="B22" s="630"/>
      <c r="C22" s="174"/>
      <c r="D22" s="168"/>
      <c r="E22" s="169"/>
      <c r="F22" s="169"/>
      <c r="G22" s="169"/>
      <c r="H22" s="169"/>
      <c r="I22" s="169"/>
      <c r="J22" s="169"/>
    </row>
    <row r="23" spans="1:10" ht="13.8" thickBot="1" x14ac:dyDescent="0.3">
      <c r="A23" s="633"/>
      <c r="B23" s="630"/>
      <c r="C23" s="629">
        <v>2015</v>
      </c>
      <c r="D23" s="168" t="s">
        <v>78</v>
      </c>
      <c r="E23" s="169">
        <v>24687</v>
      </c>
      <c r="F23" s="169">
        <v>19546</v>
      </c>
      <c r="G23" s="169">
        <v>770</v>
      </c>
      <c r="H23" s="169">
        <v>3972</v>
      </c>
      <c r="I23" s="169">
        <v>176</v>
      </c>
      <c r="J23" s="169">
        <v>223</v>
      </c>
    </row>
    <row r="24" spans="1:10" ht="13.8" thickBot="1" x14ac:dyDescent="0.3">
      <c r="A24" s="633"/>
      <c r="B24" s="630"/>
      <c r="C24" s="630"/>
      <c r="D24" s="168" t="s">
        <v>7</v>
      </c>
      <c r="E24" s="169">
        <v>12631</v>
      </c>
      <c r="F24" s="169">
        <v>9853</v>
      </c>
      <c r="G24" s="169">
        <v>468</v>
      </c>
      <c r="H24" s="169">
        <v>2106</v>
      </c>
      <c r="I24" s="169">
        <v>98</v>
      </c>
      <c r="J24" s="169">
        <v>106</v>
      </c>
    </row>
    <row r="25" spans="1:10" ht="13.8" thickBot="1" x14ac:dyDescent="0.3">
      <c r="A25" s="633"/>
      <c r="B25" s="630"/>
      <c r="C25" s="630"/>
      <c r="D25" s="168" t="s">
        <v>4</v>
      </c>
      <c r="E25" s="169">
        <v>12056</v>
      </c>
      <c r="F25" s="169">
        <v>9693</v>
      </c>
      <c r="G25" s="169">
        <v>302</v>
      </c>
      <c r="H25" s="169">
        <v>1866</v>
      </c>
      <c r="I25" s="169">
        <v>78</v>
      </c>
      <c r="J25" s="169">
        <v>117</v>
      </c>
    </row>
    <row r="26" spans="1:10" ht="13.8" thickBot="1" x14ac:dyDescent="0.3">
      <c r="A26" s="633"/>
      <c r="B26" s="174"/>
      <c r="C26" s="174"/>
      <c r="D26" s="168"/>
      <c r="E26" s="169"/>
      <c r="F26" s="169"/>
      <c r="G26" s="169"/>
      <c r="H26" s="169"/>
      <c r="I26" s="169"/>
      <c r="J26" s="169"/>
    </row>
    <row r="27" spans="1:10" ht="13.8" thickBot="1" x14ac:dyDescent="0.3">
      <c r="A27" s="633"/>
      <c r="B27" s="629" t="s">
        <v>83</v>
      </c>
      <c r="C27" s="173">
        <v>2013</v>
      </c>
      <c r="D27" s="168" t="s">
        <v>78</v>
      </c>
      <c r="E27" s="169">
        <v>10116</v>
      </c>
      <c r="F27" s="169">
        <v>7862</v>
      </c>
      <c r="G27" s="169">
        <v>798</v>
      </c>
      <c r="H27" s="169">
        <v>1269</v>
      </c>
      <c r="I27" s="169">
        <v>104</v>
      </c>
      <c r="J27" s="169">
        <v>83</v>
      </c>
    </row>
    <row r="28" spans="1:10" ht="13.8" thickBot="1" x14ac:dyDescent="0.3">
      <c r="A28" s="633"/>
      <c r="B28" s="630"/>
      <c r="C28" s="629">
        <v>2014</v>
      </c>
      <c r="D28" s="168" t="s">
        <v>78</v>
      </c>
      <c r="E28" s="169">
        <v>14597</v>
      </c>
      <c r="F28" s="169">
        <v>11460</v>
      </c>
      <c r="G28" s="169">
        <v>618</v>
      </c>
      <c r="H28" s="169">
        <v>2217</v>
      </c>
      <c r="I28" s="169">
        <v>76</v>
      </c>
      <c r="J28" s="169">
        <v>226</v>
      </c>
    </row>
    <row r="29" spans="1:10" ht="13.8" thickBot="1" x14ac:dyDescent="0.3">
      <c r="A29" s="633"/>
      <c r="B29" s="630"/>
      <c r="C29" s="630"/>
      <c r="D29" s="168" t="s">
        <v>7</v>
      </c>
      <c r="E29" s="169">
        <v>3343</v>
      </c>
      <c r="F29" s="169">
        <v>2620</v>
      </c>
      <c r="G29" s="169">
        <v>160</v>
      </c>
      <c r="H29" s="169">
        <v>510</v>
      </c>
      <c r="I29" s="169">
        <v>16</v>
      </c>
      <c r="J29" s="169">
        <v>37</v>
      </c>
    </row>
    <row r="30" spans="1:10" ht="13.8" thickBot="1" x14ac:dyDescent="0.3">
      <c r="A30" s="633"/>
      <c r="B30" s="630"/>
      <c r="C30" s="630"/>
      <c r="D30" s="168" t="s">
        <v>4</v>
      </c>
      <c r="E30" s="169">
        <v>3574</v>
      </c>
      <c r="F30" s="169">
        <v>2825</v>
      </c>
      <c r="G30" s="169">
        <v>177</v>
      </c>
      <c r="H30" s="169">
        <v>505</v>
      </c>
      <c r="I30" s="169">
        <v>17</v>
      </c>
      <c r="J30" s="169">
        <v>50</v>
      </c>
    </row>
    <row r="31" spans="1:10" ht="13.8" thickBot="1" x14ac:dyDescent="0.3">
      <c r="A31" s="633"/>
      <c r="B31" s="630"/>
      <c r="C31" s="630"/>
      <c r="D31" s="168" t="s">
        <v>5</v>
      </c>
      <c r="E31" s="169">
        <v>3808</v>
      </c>
      <c r="F31" s="169">
        <v>2941</v>
      </c>
      <c r="G31" s="169">
        <v>169</v>
      </c>
      <c r="H31" s="169">
        <v>615</v>
      </c>
      <c r="I31" s="169">
        <v>18</v>
      </c>
      <c r="J31" s="169">
        <v>65</v>
      </c>
    </row>
    <row r="32" spans="1:10" ht="13.8" thickBot="1" x14ac:dyDescent="0.3">
      <c r="A32" s="633"/>
      <c r="B32" s="630"/>
      <c r="C32" s="631"/>
      <c r="D32" s="168" t="s">
        <v>6</v>
      </c>
      <c r="E32" s="169">
        <v>3872</v>
      </c>
      <c r="F32" s="169">
        <v>3074</v>
      </c>
      <c r="G32" s="169">
        <v>112</v>
      </c>
      <c r="H32" s="169">
        <v>587</v>
      </c>
      <c r="I32" s="169">
        <v>25</v>
      </c>
      <c r="J32" s="169">
        <v>74</v>
      </c>
    </row>
    <row r="33" spans="1:10" ht="13.8" thickBot="1" x14ac:dyDescent="0.3">
      <c r="A33" s="633"/>
      <c r="B33" s="630"/>
      <c r="C33" s="174"/>
      <c r="D33" s="168"/>
      <c r="E33" s="169"/>
      <c r="F33" s="169"/>
      <c r="G33" s="169"/>
      <c r="H33" s="169"/>
      <c r="I33" s="169"/>
      <c r="J33" s="169"/>
    </row>
    <row r="34" spans="1:10" ht="13.8" thickBot="1" x14ac:dyDescent="0.3">
      <c r="A34" s="633"/>
      <c r="B34" s="630"/>
      <c r="C34" s="629">
        <v>2015</v>
      </c>
      <c r="D34" s="168" t="s">
        <v>78</v>
      </c>
      <c r="E34" s="169">
        <v>9214</v>
      </c>
      <c r="F34" s="169">
        <v>7283</v>
      </c>
      <c r="G34" s="169">
        <v>233</v>
      </c>
      <c r="H34" s="169">
        <v>1463</v>
      </c>
      <c r="I34" s="169">
        <v>48</v>
      </c>
      <c r="J34" s="169">
        <v>187</v>
      </c>
    </row>
    <row r="35" spans="1:10" ht="13.8" thickBot="1" x14ac:dyDescent="0.3">
      <c r="A35" s="633"/>
      <c r="B35" s="630"/>
      <c r="C35" s="630"/>
      <c r="D35" s="168" t="s">
        <v>7</v>
      </c>
      <c r="E35" s="169">
        <v>4498</v>
      </c>
      <c r="F35" s="169">
        <v>3516</v>
      </c>
      <c r="G35" s="169">
        <v>134</v>
      </c>
      <c r="H35" s="169">
        <v>726</v>
      </c>
      <c r="I35" s="169">
        <v>24</v>
      </c>
      <c r="J35" s="169">
        <v>98</v>
      </c>
    </row>
    <row r="36" spans="1:10" ht="13.8" thickBot="1" x14ac:dyDescent="0.3">
      <c r="A36" s="633"/>
      <c r="B36" s="630"/>
      <c r="C36" s="630"/>
      <c r="D36" s="168" t="s">
        <v>4</v>
      </c>
      <c r="E36" s="169">
        <v>4716</v>
      </c>
      <c r="F36" s="169">
        <v>3767</v>
      </c>
      <c r="G36" s="169">
        <v>99</v>
      </c>
      <c r="H36" s="169">
        <v>737</v>
      </c>
      <c r="I36" s="169">
        <v>24</v>
      </c>
      <c r="J36" s="169">
        <v>89</v>
      </c>
    </row>
    <row r="37" spans="1:10" ht="13.8" thickBot="1" x14ac:dyDescent="0.3">
      <c r="A37" s="633"/>
      <c r="B37" s="174"/>
      <c r="C37" s="174"/>
      <c r="D37" s="168"/>
      <c r="E37" s="169"/>
      <c r="F37" s="169"/>
      <c r="G37" s="169"/>
      <c r="H37" s="169"/>
      <c r="I37" s="169"/>
      <c r="J37" s="169"/>
    </row>
    <row r="38" spans="1:10" ht="13.8" thickBot="1" x14ac:dyDescent="0.3">
      <c r="A38" s="633"/>
      <c r="B38" s="629" t="s">
        <v>84</v>
      </c>
      <c r="C38" s="173">
        <v>2013</v>
      </c>
      <c r="D38" s="168" t="s">
        <v>78</v>
      </c>
      <c r="E38" s="169">
        <v>36</v>
      </c>
      <c r="F38" s="169">
        <v>31</v>
      </c>
      <c r="G38" s="169">
        <v>0</v>
      </c>
      <c r="H38" s="169">
        <v>5</v>
      </c>
      <c r="I38" s="169">
        <v>0</v>
      </c>
      <c r="J38" s="169">
        <v>0</v>
      </c>
    </row>
    <row r="39" spans="1:10" ht="13.8" thickBot="1" x14ac:dyDescent="0.3">
      <c r="A39" s="633"/>
      <c r="B39" s="630"/>
      <c r="C39" s="629">
        <v>2014</v>
      </c>
      <c r="D39" s="168" t="s">
        <v>78</v>
      </c>
      <c r="E39" s="169">
        <v>29</v>
      </c>
      <c r="F39" s="169">
        <v>23</v>
      </c>
      <c r="G39" s="169">
        <v>1</v>
      </c>
      <c r="H39" s="169">
        <v>5</v>
      </c>
      <c r="I39" s="169">
        <v>0</v>
      </c>
      <c r="J39" s="169">
        <v>0</v>
      </c>
    </row>
    <row r="40" spans="1:10" ht="13.8" thickBot="1" x14ac:dyDescent="0.3">
      <c r="A40" s="633"/>
      <c r="B40" s="630"/>
      <c r="C40" s="630"/>
      <c r="D40" s="168" t="s">
        <v>7</v>
      </c>
      <c r="E40" s="169">
        <v>7</v>
      </c>
      <c r="F40" s="169">
        <v>6</v>
      </c>
      <c r="G40" s="169">
        <v>1</v>
      </c>
      <c r="H40" s="169">
        <v>0</v>
      </c>
      <c r="I40" s="169">
        <v>0</v>
      </c>
      <c r="J40" s="169">
        <v>0</v>
      </c>
    </row>
    <row r="41" spans="1:10" ht="13.8" thickBot="1" x14ac:dyDescent="0.3">
      <c r="A41" s="633"/>
      <c r="B41" s="630"/>
      <c r="C41" s="630"/>
      <c r="D41" s="168" t="s">
        <v>4</v>
      </c>
      <c r="E41" s="169">
        <v>4</v>
      </c>
      <c r="F41" s="169">
        <v>4</v>
      </c>
      <c r="G41" s="169">
        <v>0</v>
      </c>
      <c r="H41" s="169">
        <v>0</v>
      </c>
      <c r="I41" s="169">
        <v>0</v>
      </c>
      <c r="J41" s="169">
        <v>0</v>
      </c>
    </row>
    <row r="42" spans="1:10" ht="13.8" thickBot="1" x14ac:dyDescent="0.3">
      <c r="A42" s="633"/>
      <c r="B42" s="630"/>
      <c r="C42" s="630"/>
      <c r="D42" s="168" t="s">
        <v>5</v>
      </c>
      <c r="E42" s="169">
        <v>9</v>
      </c>
      <c r="F42" s="169">
        <v>7</v>
      </c>
      <c r="G42" s="169">
        <v>0</v>
      </c>
      <c r="H42" s="169">
        <v>2</v>
      </c>
      <c r="I42" s="169">
        <v>0</v>
      </c>
      <c r="J42" s="169">
        <v>0</v>
      </c>
    </row>
    <row r="43" spans="1:10" ht="13.8" thickBot="1" x14ac:dyDescent="0.3">
      <c r="A43" s="633"/>
      <c r="B43" s="630"/>
      <c r="C43" s="631"/>
      <c r="D43" s="168" t="s">
        <v>6</v>
      </c>
      <c r="E43" s="169">
        <v>9</v>
      </c>
      <c r="F43" s="169">
        <v>6</v>
      </c>
      <c r="G43" s="169">
        <v>0</v>
      </c>
      <c r="H43" s="169">
        <v>3</v>
      </c>
      <c r="I43" s="169">
        <v>0</v>
      </c>
      <c r="J43" s="169">
        <v>0</v>
      </c>
    </row>
    <row r="44" spans="1:10" ht="13.8" thickBot="1" x14ac:dyDescent="0.3">
      <c r="A44" s="633"/>
      <c r="B44" s="630"/>
      <c r="C44" s="174"/>
      <c r="D44" s="168"/>
      <c r="E44" s="169"/>
      <c r="F44" s="169"/>
      <c r="G44" s="169"/>
      <c r="H44" s="169"/>
      <c r="I44" s="169"/>
      <c r="J44" s="169"/>
    </row>
    <row r="45" spans="1:10" ht="13.8" thickBot="1" x14ac:dyDescent="0.3">
      <c r="A45" s="633"/>
      <c r="B45" s="630"/>
      <c r="C45" s="629">
        <v>2015</v>
      </c>
      <c r="D45" s="168" t="s">
        <v>78</v>
      </c>
      <c r="E45" s="169">
        <v>40</v>
      </c>
      <c r="F45" s="169">
        <v>28</v>
      </c>
      <c r="G45" s="169">
        <v>4</v>
      </c>
      <c r="H45" s="169">
        <v>8</v>
      </c>
      <c r="I45" s="169">
        <v>0</v>
      </c>
      <c r="J45" s="169">
        <v>0</v>
      </c>
    </row>
    <row r="46" spans="1:10" ht="13.8" thickBot="1" x14ac:dyDescent="0.3">
      <c r="A46" s="633"/>
      <c r="B46" s="630"/>
      <c r="C46" s="630"/>
      <c r="D46" s="168" t="s">
        <v>7</v>
      </c>
      <c r="E46" s="169">
        <v>20</v>
      </c>
      <c r="F46" s="169">
        <v>15</v>
      </c>
      <c r="G46" s="169">
        <v>3</v>
      </c>
      <c r="H46" s="169">
        <v>2</v>
      </c>
      <c r="I46" s="169">
        <v>0</v>
      </c>
      <c r="J46" s="169">
        <v>0</v>
      </c>
    </row>
    <row r="47" spans="1:10" ht="13.8" thickBot="1" x14ac:dyDescent="0.3">
      <c r="A47" s="633"/>
      <c r="B47" s="630"/>
      <c r="C47" s="630"/>
      <c r="D47" s="168" t="s">
        <v>4</v>
      </c>
      <c r="E47" s="169">
        <v>20</v>
      </c>
      <c r="F47" s="169">
        <v>13</v>
      </c>
      <c r="G47" s="169">
        <v>1</v>
      </c>
      <c r="H47" s="169">
        <v>6</v>
      </c>
      <c r="I47" s="169">
        <v>0</v>
      </c>
      <c r="J47" s="169">
        <v>0</v>
      </c>
    </row>
    <row r="48" spans="1:10" ht="13.8" thickBot="1" x14ac:dyDescent="0.3">
      <c r="A48" s="632" t="s">
        <v>90</v>
      </c>
      <c r="B48" s="634"/>
      <c r="C48" s="635"/>
      <c r="D48" s="636"/>
      <c r="E48" s="169"/>
      <c r="F48" s="169"/>
      <c r="G48" s="169"/>
      <c r="H48" s="169"/>
      <c r="I48" s="169"/>
      <c r="J48" s="169"/>
    </row>
    <row r="49" spans="1:10" ht="13.8" thickBot="1" x14ac:dyDescent="0.3">
      <c r="A49" s="633"/>
      <c r="B49" s="629" t="s">
        <v>81</v>
      </c>
      <c r="C49" s="173">
        <v>2013</v>
      </c>
      <c r="D49" s="168" t="s">
        <v>78</v>
      </c>
      <c r="E49" s="169">
        <v>77590</v>
      </c>
      <c r="F49" s="169">
        <v>63359</v>
      </c>
      <c r="G49" s="169">
        <v>4409</v>
      </c>
      <c r="H49" s="169">
        <v>8783</v>
      </c>
      <c r="I49" s="169">
        <v>487</v>
      </c>
      <c r="J49" s="169">
        <v>552</v>
      </c>
    </row>
    <row r="50" spans="1:10" ht="13.8" thickBot="1" x14ac:dyDescent="0.3">
      <c r="A50" s="633"/>
      <c r="B50" s="630"/>
      <c r="C50" s="629">
        <v>2014</v>
      </c>
      <c r="D50" s="168" t="s">
        <v>78</v>
      </c>
      <c r="E50" s="169">
        <v>84488</v>
      </c>
      <c r="F50" s="169">
        <v>68528</v>
      </c>
      <c r="G50" s="169">
        <v>3199</v>
      </c>
      <c r="H50" s="169">
        <v>11409</v>
      </c>
      <c r="I50" s="169">
        <v>378</v>
      </c>
      <c r="J50" s="169">
        <v>974</v>
      </c>
    </row>
    <row r="51" spans="1:10" ht="13.8" thickBot="1" x14ac:dyDescent="0.3">
      <c r="A51" s="633"/>
      <c r="B51" s="630"/>
      <c r="C51" s="630"/>
      <c r="D51" s="168" t="s">
        <v>7</v>
      </c>
      <c r="E51" s="169">
        <v>21707</v>
      </c>
      <c r="F51" s="169">
        <v>17611</v>
      </c>
      <c r="G51" s="169">
        <v>854</v>
      </c>
      <c r="H51" s="169">
        <v>2934</v>
      </c>
      <c r="I51" s="169">
        <v>91</v>
      </c>
      <c r="J51" s="169">
        <v>217</v>
      </c>
    </row>
    <row r="52" spans="1:10" ht="13.8" thickBot="1" x14ac:dyDescent="0.3">
      <c r="A52" s="633"/>
      <c r="B52" s="630"/>
      <c r="C52" s="630"/>
      <c r="D52" s="168" t="s">
        <v>4</v>
      </c>
      <c r="E52" s="169">
        <v>21117</v>
      </c>
      <c r="F52" s="169">
        <v>17083</v>
      </c>
      <c r="G52" s="169">
        <v>895</v>
      </c>
      <c r="H52" s="169">
        <v>2828</v>
      </c>
      <c r="I52" s="169">
        <v>94</v>
      </c>
      <c r="J52" s="169">
        <v>217</v>
      </c>
    </row>
    <row r="53" spans="1:10" ht="13.8" thickBot="1" x14ac:dyDescent="0.3">
      <c r="A53" s="633"/>
      <c r="B53" s="630"/>
      <c r="C53" s="630"/>
      <c r="D53" s="168" t="s">
        <v>5</v>
      </c>
      <c r="E53" s="169">
        <v>20919</v>
      </c>
      <c r="F53" s="169">
        <v>16881</v>
      </c>
      <c r="G53" s="169">
        <v>718</v>
      </c>
      <c r="H53" s="169">
        <v>2964</v>
      </c>
      <c r="I53" s="169">
        <v>112</v>
      </c>
      <c r="J53" s="169">
        <v>244</v>
      </c>
    </row>
    <row r="54" spans="1:10" ht="13.8" thickBot="1" x14ac:dyDescent="0.3">
      <c r="A54" s="633"/>
      <c r="B54" s="630"/>
      <c r="C54" s="631"/>
      <c r="D54" s="168" t="s">
        <v>6</v>
      </c>
      <c r="E54" s="169">
        <v>20745</v>
      </c>
      <c r="F54" s="169">
        <v>16953</v>
      </c>
      <c r="G54" s="169">
        <v>732</v>
      </c>
      <c r="H54" s="169">
        <v>2683</v>
      </c>
      <c r="I54" s="169">
        <v>81</v>
      </c>
      <c r="J54" s="169">
        <v>296</v>
      </c>
    </row>
    <row r="55" spans="1:10" ht="13.8" thickBot="1" x14ac:dyDescent="0.3">
      <c r="A55" s="633"/>
      <c r="B55" s="630"/>
      <c r="C55" s="174"/>
      <c r="D55" s="168"/>
      <c r="E55" s="169"/>
      <c r="F55" s="169"/>
      <c r="G55" s="169"/>
      <c r="H55" s="169"/>
      <c r="I55" s="169"/>
      <c r="J55" s="169"/>
    </row>
    <row r="56" spans="1:10" ht="13.8" thickBot="1" x14ac:dyDescent="0.3">
      <c r="A56" s="633"/>
      <c r="B56" s="630"/>
      <c r="C56" s="629">
        <v>2015</v>
      </c>
      <c r="D56" s="168" t="s">
        <v>78</v>
      </c>
      <c r="E56" s="169">
        <v>42334</v>
      </c>
      <c r="F56" s="169">
        <v>34978</v>
      </c>
      <c r="G56" s="169">
        <v>1205</v>
      </c>
      <c r="H56" s="169">
        <v>5422</v>
      </c>
      <c r="I56" s="169">
        <v>203</v>
      </c>
      <c r="J56" s="169">
        <v>526</v>
      </c>
    </row>
    <row r="57" spans="1:10" ht="13.8" thickBot="1" x14ac:dyDescent="0.3">
      <c r="A57" s="633"/>
      <c r="B57" s="630"/>
      <c r="C57" s="630"/>
      <c r="D57" s="168" t="s">
        <v>7</v>
      </c>
      <c r="E57" s="169">
        <v>21610</v>
      </c>
      <c r="F57" s="169">
        <v>17830</v>
      </c>
      <c r="G57" s="169">
        <v>697</v>
      </c>
      <c r="H57" s="169">
        <v>2731</v>
      </c>
      <c r="I57" s="169">
        <v>108</v>
      </c>
      <c r="J57" s="169">
        <v>244</v>
      </c>
    </row>
    <row r="58" spans="1:10" ht="13.8" thickBot="1" x14ac:dyDescent="0.3">
      <c r="A58" s="633"/>
      <c r="B58" s="630"/>
      <c r="C58" s="630"/>
      <c r="D58" s="168" t="s">
        <v>4</v>
      </c>
      <c r="E58" s="169">
        <v>20724</v>
      </c>
      <c r="F58" s="169">
        <v>17148</v>
      </c>
      <c r="G58" s="169">
        <v>508</v>
      </c>
      <c r="H58" s="169">
        <v>2691</v>
      </c>
      <c r="I58" s="169">
        <v>95</v>
      </c>
      <c r="J58" s="169">
        <v>282</v>
      </c>
    </row>
    <row r="59" spans="1:10" ht="13.8" thickBot="1" x14ac:dyDescent="0.3">
      <c r="A59" s="633"/>
      <c r="B59" s="174"/>
      <c r="C59" s="174"/>
      <c r="D59" s="168"/>
      <c r="E59" s="169"/>
      <c r="F59" s="169"/>
      <c r="G59" s="169"/>
      <c r="H59" s="169"/>
      <c r="I59" s="169"/>
      <c r="J59" s="169"/>
    </row>
    <row r="60" spans="1:10" ht="13.8" thickBot="1" x14ac:dyDescent="0.3">
      <c r="A60" s="633"/>
      <c r="B60" s="629" t="s">
        <v>82</v>
      </c>
      <c r="C60" s="173">
        <v>2013</v>
      </c>
      <c r="D60" s="168" t="s">
        <v>78</v>
      </c>
      <c r="E60" s="169">
        <v>60041</v>
      </c>
      <c r="F60" s="169">
        <v>46369</v>
      </c>
      <c r="G60" s="169">
        <v>4928</v>
      </c>
      <c r="H60" s="169">
        <v>7558</v>
      </c>
      <c r="I60" s="169">
        <v>896</v>
      </c>
      <c r="J60" s="169">
        <v>290</v>
      </c>
    </row>
    <row r="61" spans="1:10" ht="13.8" thickBot="1" x14ac:dyDescent="0.3">
      <c r="A61" s="633"/>
      <c r="B61" s="630"/>
      <c r="C61" s="629">
        <v>2014</v>
      </c>
      <c r="D61" s="168" t="s">
        <v>78</v>
      </c>
      <c r="E61" s="169">
        <v>47488</v>
      </c>
      <c r="F61" s="169">
        <v>38568</v>
      </c>
      <c r="G61" s="169">
        <v>1370</v>
      </c>
      <c r="H61" s="169">
        <v>6861</v>
      </c>
      <c r="I61" s="169">
        <v>350</v>
      </c>
      <c r="J61" s="169">
        <v>339</v>
      </c>
    </row>
    <row r="62" spans="1:10" ht="13.8" thickBot="1" x14ac:dyDescent="0.3">
      <c r="A62" s="633"/>
      <c r="B62" s="630"/>
      <c r="C62" s="630"/>
      <c r="D62" s="168" t="s">
        <v>7</v>
      </c>
      <c r="E62" s="169">
        <v>16002</v>
      </c>
      <c r="F62" s="169">
        <v>13059</v>
      </c>
      <c r="G62" s="169">
        <v>513</v>
      </c>
      <c r="H62" s="169">
        <v>2184</v>
      </c>
      <c r="I62" s="169">
        <v>130</v>
      </c>
      <c r="J62" s="169">
        <v>116</v>
      </c>
    </row>
    <row r="63" spans="1:10" ht="13.8" thickBot="1" x14ac:dyDescent="0.3">
      <c r="A63" s="633"/>
      <c r="B63" s="630"/>
      <c r="C63" s="630"/>
      <c r="D63" s="168" t="s">
        <v>4</v>
      </c>
      <c r="E63" s="169">
        <v>11543</v>
      </c>
      <c r="F63" s="169">
        <v>9491</v>
      </c>
      <c r="G63" s="169">
        <v>373</v>
      </c>
      <c r="H63" s="169">
        <v>1525</v>
      </c>
      <c r="I63" s="169">
        <v>90</v>
      </c>
      <c r="J63" s="169">
        <v>64</v>
      </c>
    </row>
    <row r="64" spans="1:10" ht="13.8" thickBot="1" x14ac:dyDescent="0.3">
      <c r="A64" s="633"/>
      <c r="B64" s="630"/>
      <c r="C64" s="630"/>
      <c r="D64" s="168" t="s">
        <v>5</v>
      </c>
      <c r="E64" s="169">
        <v>10109</v>
      </c>
      <c r="F64" s="169">
        <v>8138</v>
      </c>
      <c r="G64" s="169">
        <v>260</v>
      </c>
      <c r="H64" s="169">
        <v>1573</v>
      </c>
      <c r="I64" s="169">
        <v>66</v>
      </c>
      <c r="J64" s="169">
        <v>72</v>
      </c>
    </row>
    <row r="65" spans="1:10" ht="13.8" thickBot="1" x14ac:dyDescent="0.3">
      <c r="A65" s="633"/>
      <c r="B65" s="630"/>
      <c r="C65" s="631"/>
      <c r="D65" s="168" t="s">
        <v>6</v>
      </c>
      <c r="E65" s="169">
        <v>9834</v>
      </c>
      <c r="F65" s="169">
        <v>7880</v>
      </c>
      <c r="G65" s="169">
        <v>224</v>
      </c>
      <c r="H65" s="169">
        <v>1579</v>
      </c>
      <c r="I65" s="169">
        <v>64</v>
      </c>
      <c r="J65" s="169">
        <v>87</v>
      </c>
    </row>
    <row r="66" spans="1:10" ht="13.8" thickBot="1" x14ac:dyDescent="0.3">
      <c r="A66" s="633"/>
      <c r="B66" s="630"/>
      <c r="C66" s="174"/>
      <c r="D66" s="168"/>
      <c r="E66" s="169"/>
      <c r="F66" s="169"/>
      <c r="G66" s="169"/>
      <c r="H66" s="169"/>
      <c r="I66" s="169"/>
      <c r="J66" s="169"/>
    </row>
    <row r="67" spans="1:10" ht="13.8" thickBot="1" x14ac:dyDescent="0.3">
      <c r="A67" s="633"/>
      <c r="B67" s="630"/>
      <c r="C67" s="629">
        <v>2015</v>
      </c>
      <c r="D67" s="168" t="s">
        <v>78</v>
      </c>
      <c r="E67" s="169">
        <v>20210</v>
      </c>
      <c r="F67" s="169">
        <v>16348</v>
      </c>
      <c r="G67" s="169">
        <v>364</v>
      </c>
      <c r="H67" s="169">
        <v>3190</v>
      </c>
      <c r="I67" s="169">
        <v>139</v>
      </c>
      <c r="J67" s="169">
        <v>169</v>
      </c>
    </row>
    <row r="68" spans="1:10" ht="13.8" thickBot="1" x14ac:dyDescent="0.3">
      <c r="A68" s="633"/>
      <c r="B68" s="630"/>
      <c r="C68" s="630"/>
      <c r="D68" s="168" t="s">
        <v>7</v>
      </c>
      <c r="E68" s="169">
        <v>10410</v>
      </c>
      <c r="F68" s="169">
        <v>8317</v>
      </c>
      <c r="G68" s="169">
        <v>227</v>
      </c>
      <c r="H68" s="169">
        <v>1716</v>
      </c>
      <c r="I68" s="169">
        <v>76</v>
      </c>
      <c r="J68" s="169">
        <v>74</v>
      </c>
    </row>
    <row r="69" spans="1:10" ht="13.8" thickBot="1" x14ac:dyDescent="0.3">
      <c r="A69" s="633"/>
      <c r="B69" s="630"/>
      <c r="C69" s="630"/>
      <c r="D69" s="168" t="s">
        <v>4</v>
      </c>
      <c r="E69" s="169">
        <v>9800</v>
      </c>
      <c r="F69" s="169">
        <v>8031</v>
      </c>
      <c r="G69" s="169">
        <v>137</v>
      </c>
      <c r="H69" s="169">
        <v>1474</v>
      </c>
      <c r="I69" s="169">
        <v>63</v>
      </c>
      <c r="J69" s="169">
        <v>95</v>
      </c>
    </row>
    <row r="70" spans="1:10" ht="13.8" thickBot="1" x14ac:dyDescent="0.3">
      <c r="A70" s="633"/>
      <c r="B70" s="174"/>
      <c r="C70" s="174"/>
      <c r="D70" s="168"/>
      <c r="E70" s="169"/>
      <c r="F70" s="169"/>
      <c r="G70" s="169"/>
      <c r="H70" s="169"/>
      <c r="I70" s="169"/>
      <c r="J70" s="169"/>
    </row>
    <row r="71" spans="1:10" ht="13.8" thickBot="1" x14ac:dyDescent="0.3">
      <c r="A71" s="633"/>
      <c r="B71" s="629" t="s">
        <v>83</v>
      </c>
      <c r="C71" s="173">
        <v>2013</v>
      </c>
      <c r="D71" s="168" t="s">
        <v>78</v>
      </c>
      <c r="E71" s="169">
        <v>8524</v>
      </c>
      <c r="F71" s="169">
        <v>6681</v>
      </c>
      <c r="G71" s="169">
        <v>648</v>
      </c>
      <c r="H71" s="169">
        <v>1043</v>
      </c>
      <c r="I71" s="169">
        <v>83</v>
      </c>
      <c r="J71" s="169">
        <v>69</v>
      </c>
    </row>
    <row r="72" spans="1:10" ht="13.8" thickBot="1" x14ac:dyDescent="0.3">
      <c r="A72" s="633"/>
      <c r="B72" s="630"/>
      <c r="C72" s="629">
        <v>2014</v>
      </c>
      <c r="D72" s="168" t="s">
        <v>78</v>
      </c>
      <c r="E72" s="169">
        <v>12339</v>
      </c>
      <c r="F72" s="169">
        <v>9800</v>
      </c>
      <c r="G72" s="169">
        <v>461</v>
      </c>
      <c r="H72" s="169">
        <v>1829</v>
      </c>
      <c r="I72" s="169">
        <v>67</v>
      </c>
      <c r="J72" s="169">
        <v>182</v>
      </c>
    </row>
    <row r="73" spans="1:10" ht="13.8" thickBot="1" x14ac:dyDescent="0.3">
      <c r="A73" s="633"/>
      <c r="B73" s="630"/>
      <c r="C73" s="630"/>
      <c r="D73" s="168" t="s">
        <v>7</v>
      </c>
      <c r="E73" s="169">
        <v>2832</v>
      </c>
      <c r="F73" s="169">
        <v>2240</v>
      </c>
      <c r="G73" s="169">
        <v>117</v>
      </c>
      <c r="H73" s="169">
        <v>430</v>
      </c>
      <c r="I73" s="169">
        <v>15</v>
      </c>
      <c r="J73" s="169">
        <v>30</v>
      </c>
    </row>
    <row r="74" spans="1:10" ht="13.8" thickBot="1" x14ac:dyDescent="0.3">
      <c r="A74" s="633"/>
      <c r="B74" s="630"/>
      <c r="C74" s="630"/>
      <c r="D74" s="168" t="s">
        <v>4</v>
      </c>
      <c r="E74" s="169">
        <v>3018</v>
      </c>
      <c r="F74" s="169">
        <v>2397</v>
      </c>
      <c r="G74" s="169">
        <v>136</v>
      </c>
      <c r="H74" s="169">
        <v>426</v>
      </c>
      <c r="I74" s="169">
        <v>16</v>
      </c>
      <c r="J74" s="169">
        <v>43</v>
      </c>
    </row>
    <row r="75" spans="1:10" ht="13.8" thickBot="1" x14ac:dyDescent="0.3">
      <c r="A75" s="633"/>
      <c r="B75" s="630"/>
      <c r="C75" s="630"/>
      <c r="D75" s="168" t="s">
        <v>5</v>
      </c>
      <c r="E75" s="169">
        <v>3213</v>
      </c>
      <c r="F75" s="169">
        <v>2520</v>
      </c>
      <c r="G75" s="169">
        <v>132</v>
      </c>
      <c r="H75" s="169">
        <v>497</v>
      </c>
      <c r="I75" s="169">
        <v>17</v>
      </c>
      <c r="J75" s="169">
        <v>47</v>
      </c>
    </row>
    <row r="76" spans="1:10" ht="13.8" thickBot="1" x14ac:dyDescent="0.3">
      <c r="A76" s="633"/>
      <c r="B76" s="630"/>
      <c r="C76" s="631"/>
      <c r="D76" s="168" t="s">
        <v>6</v>
      </c>
      <c r="E76" s="169">
        <v>3276</v>
      </c>
      <c r="F76" s="169">
        <v>2643</v>
      </c>
      <c r="G76" s="169">
        <v>76</v>
      </c>
      <c r="H76" s="169">
        <v>476</v>
      </c>
      <c r="I76" s="169">
        <v>19</v>
      </c>
      <c r="J76" s="169">
        <v>62</v>
      </c>
    </row>
    <row r="77" spans="1:10" ht="13.8" thickBot="1" x14ac:dyDescent="0.3">
      <c r="A77" s="633"/>
      <c r="B77" s="630"/>
      <c r="C77" s="174"/>
      <c r="D77" s="168"/>
      <c r="E77" s="169"/>
      <c r="F77" s="169"/>
      <c r="G77" s="169"/>
      <c r="H77" s="169"/>
      <c r="I77" s="169"/>
      <c r="J77" s="169"/>
    </row>
    <row r="78" spans="1:10" ht="13.8" thickBot="1" x14ac:dyDescent="0.3">
      <c r="A78" s="633"/>
      <c r="B78" s="630"/>
      <c r="C78" s="629">
        <v>2015</v>
      </c>
      <c r="D78" s="168" t="s">
        <v>78</v>
      </c>
      <c r="E78" s="169">
        <v>7780</v>
      </c>
      <c r="F78" s="169">
        <v>6216</v>
      </c>
      <c r="G78" s="169">
        <v>145</v>
      </c>
      <c r="H78" s="169">
        <v>1225</v>
      </c>
      <c r="I78" s="169">
        <v>38</v>
      </c>
      <c r="J78" s="169">
        <v>156</v>
      </c>
    </row>
    <row r="79" spans="1:10" ht="13.8" thickBot="1" x14ac:dyDescent="0.3">
      <c r="A79" s="633"/>
      <c r="B79" s="630"/>
      <c r="C79" s="630"/>
      <c r="D79" s="168" t="s">
        <v>7</v>
      </c>
      <c r="E79" s="169">
        <v>3831</v>
      </c>
      <c r="F79" s="169">
        <v>3027</v>
      </c>
      <c r="G79" s="169">
        <v>83</v>
      </c>
      <c r="H79" s="169">
        <v>619</v>
      </c>
      <c r="I79" s="169">
        <v>21</v>
      </c>
      <c r="J79" s="169">
        <v>81</v>
      </c>
    </row>
    <row r="80" spans="1:10" ht="13.8" thickBot="1" x14ac:dyDescent="0.3">
      <c r="A80" s="633"/>
      <c r="B80" s="630"/>
      <c r="C80" s="630"/>
      <c r="D80" s="168" t="s">
        <v>4</v>
      </c>
      <c r="E80" s="169">
        <v>3949</v>
      </c>
      <c r="F80" s="169">
        <v>3189</v>
      </c>
      <c r="G80" s="169">
        <v>62</v>
      </c>
      <c r="H80" s="169">
        <v>606</v>
      </c>
      <c r="I80" s="169">
        <v>17</v>
      </c>
      <c r="J80" s="169">
        <v>75</v>
      </c>
    </row>
    <row r="81" spans="1:10" ht="13.8" thickBot="1" x14ac:dyDescent="0.3">
      <c r="A81" s="633"/>
      <c r="B81" s="174"/>
      <c r="C81" s="174"/>
      <c r="D81" s="168"/>
      <c r="E81" s="169"/>
      <c r="F81" s="169"/>
      <c r="G81" s="169"/>
      <c r="H81" s="169"/>
      <c r="I81" s="169"/>
      <c r="J81" s="169"/>
    </row>
    <row r="82" spans="1:10" ht="13.8" thickBot="1" x14ac:dyDescent="0.3">
      <c r="A82" s="633"/>
      <c r="B82" s="629" t="s">
        <v>84</v>
      </c>
      <c r="C82" s="173">
        <v>2013</v>
      </c>
      <c r="D82" s="168" t="s">
        <v>78</v>
      </c>
      <c r="E82" s="169">
        <v>1</v>
      </c>
      <c r="F82" s="169">
        <v>1</v>
      </c>
      <c r="G82" s="169">
        <v>0</v>
      </c>
      <c r="H82" s="169">
        <v>0</v>
      </c>
      <c r="I82" s="169">
        <v>0</v>
      </c>
      <c r="J82" s="169">
        <v>0</v>
      </c>
    </row>
    <row r="83" spans="1:10" ht="13.8" thickBot="1" x14ac:dyDescent="0.3">
      <c r="A83" s="633"/>
      <c r="B83" s="630"/>
      <c r="C83" s="629">
        <v>2014</v>
      </c>
      <c r="D83" s="168" t="s">
        <v>78</v>
      </c>
      <c r="E83" s="169">
        <v>9</v>
      </c>
      <c r="F83" s="169">
        <v>8</v>
      </c>
      <c r="G83" s="169">
        <v>0</v>
      </c>
      <c r="H83" s="169">
        <v>1</v>
      </c>
      <c r="I83" s="169">
        <v>0</v>
      </c>
      <c r="J83" s="169">
        <v>0</v>
      </c>
    </row>
    <row r="84" spans="1:10" ht="13.8" thickBot="1" x14ac:dyDescent="0.3">
      <c r="A84" s="633"/>
      <c r="B84" s="630"/>
      <c r="C84" s="630"/>
      <c r="D84" s="168" t="s">
        <v>7</v>
      </c>
      <c r="E84" s="169">
        <v>1</v>
      </c>
      <c r="F84" s="169">
        <v>1</v>
      </c>
      <c r="G84" s="169">
        <v>0</v>
      </c>
      <c r="H84" s="169">
        <v>0</v>
      </c>
      <c r="I84" s="169">
        <v>0</v>
      </c>
      <c r="J84" s="169">
        <v>0</v>
      </c>
    </row>
    <row r="85" spans="1:10" ht="13.8" thickBot="1" x14ac:dyDescent="0.3">
      <c r="A85" s="633"/>
      <c r="B85" s="630"/>
      <c r="C85" s="630"/>
      <c r="D85" s="168" t="s">
        <v>4</v>
      </c>
      <c r="E85" s="169">
        <v>2</v>
      </c>
      <c r="F85" s="169">
        <v>2</v>
      </c>
      <c r="G85" s="169">
        <v>0</v>
      </c>
      <c r="H85" s="169">
        <v>0</v>
      </c>
      <c r="I85" s="169">
        <v>0</v>
      </c>
      <c r="J85" s="169">
        <v>0</v>
      </c>
    </row>
    <row r="86" spans="1:10" ht="13.8" thickBot="1" x14ac:dyDescent="0.3">
      <c r="A86" s="633"/>
      <c r="B86" s="630"/>
      <c r="C86" s="630"/>
      <c r="D86" s="168" t="s">
        <v>5</v>
      </c>
      <c r="E86" s="169">
        <v>3</v>
      </c>
      <c r="F86" s="169">
        <v>2</v>
      </c>
      <c r="G86" s="169">
        <v>0</v>
      </c>
      <c r="H86" s="169">
        <v>1</v>
      </c>
      <c r="I86" s="169">
        <v>0</v>
      </c>
      <c r="J86" s="169">
        <v>0</v>
      </c>
    </row>
    <row r="87" spans="1:10" ht="13.8" thickBot="1" x14ac:dyDescent="0.3">
      <c r="A87" s="633"/>
      <c r="B87" s="630"/>
      <c r="C87" s="631"/>
      <c r="D87" s="168" t="s">
        <v>6</v>
      </c>
      <c r="E87" s="169">
        <v>3</v>
      </c>
      <c r="F87" s="169">
        <v>3</v>
      </c>
      <c r="G87" s="169">
        <v>0</v>
      </c>
      <c r="H87" s="169">
        <v>0</v>
      </c>
      <c r="I87" s="169">
        <v>0</v>
      </c>
      <c r="J87" s="169">
        <v>0</v>
      </c>
    </row>
    <row r="88" spans="1:10" ht="13.8" thickBot="1" x14ac:dyDescent="0.3">
      <c r="A88" s="633"/>
      <c r="B88" s="630"/>
      <c r="C88" s="174"/>
      <c r="D88" s="168"/>
      <c r="E88" s="169"/>
      <c r="F88" s="169"/>
      <c r="G88" s="169"/>
      <c r="H88" s="169"/>
      <c r="I88" s="169"/>
      <c r="J88" s="169"/>
    </row>
    <row r="89" spans="1:10" ht="13.8" thickBot="1" x14ac:dyDescent="0.3">
      <c r="A89" s="633"/>
      <c r="B89" s="630"/>
      <c r="C89" s="629">
        <v>2015</v>
      </c>
      <c r="D89" s="168" t="s">
        <v>78</v>
      </c>
      <c r="E89" s="169">
        <v>19</v>
      </c>
      <c r="F89" s="169">
        <v>17</v>
      </c>
      <c r="G89" s="169">
        <v>1</v>
      </c>
      <c r="H89" s="169">
        <v>1</v>
      </c>
      <c r="I89" s="169">
        <v>0</v>
      </c>
      <c r="J89" s="169">
        <v>0</v>
      </c>
    </row>
    <row r="90" spans="1:10" ht="13.8" thickBot="1" x14ac:dyDescent="0.3">
      <c r="A90" s="633"/>
      <c r="B90" s="630"/>
      <c r="C90" s="630"/>
      <c r="D90" s="168" t="s">
        <v>7</v>
      </c>
      <c r="E90" s="169">
        <v>11</v>
      </c>
      <c r="F90" s="169">
        <v>10</v>
      </c>
      <c r="G90" s="169">
        <v>0</v>
      </c>
      <c r="H90" s="169">
        <v>1</v>
      </c>
      <c r="I90" s="169">
        <v>0</v>
      </c>
      <c r="J90" s="169">
        <v>0</v>
      </c>
    </row>
    <row r="91" spans="1:10" ht="13.8" thickBot="1" x14ac:dyDescent="0.3">
      <c r="A91" s="633"/>
      <c r="B91" s="630"/>
      <c r="C91" s="630"/>
      <c r="D91" s="168" t="s">
        <v>4</v>
      </c>
      <c r="E91" s="169">
        <v>8</v>
      </c>
      <c r="F91" s="169">
        <v>7</v>
      </c>
      <c r="G91" s="169">
        <v>1</v>
      </c>
      <c r="H91" s="169">
        <v>0</v>
      </c>
      <c r="I91" s="169">
        <v>0</v>
      </c>
      <c r="J91" s="169">
        <v>0</v>
      </c>
    </row>
    <row r="92" spans="1:10" ht="13.8" thickBot="1" x14ac:dyDescent="0.3">
      <c r="A92" s="632" t="s">
        <v>80</v>
      </c>
      <c r="B92" s="634"/>
      <c r="C92" s="635"/>
      <c r="D92" s="636"/>
      <c r="E92" s="169"/>
      <c r="F92" s="169"/>
      <c r="G92" s="169"/>
      <c r="H92" s="169"/>
      <c r="I92" s="169"/>
      <c r="J92" s="169"/>
    </row>
    <row r="93" spans="1:10" ht="13.8" thickBot="1" x14ac:dyDescent="0.3">
      <c r="A93" s="633"/>
      <c r="B93" s="629" t="s">
        <v>81</v>
      </c>
      <c r="C93" s="173">
        <v>2013</v>
      </c>
      <c r="D93" s="168" t="s">
        <v>78</v>
      </c>
      <c r="E93" s="169">
        <v>2372</v>
      </c>
      <c r="F93" s="169">
        <v>1492</v>
      </c>
      <c r="G93" s="169">
        <v>450</v>
      </c>
      <c r="H93" s="169">
        <v>386</v>
      </c>
      <c r="I93" s="169">
        <v>26</v>
      </c>
      <c r="J93" s="169">
        <v>18</v>
      </c>
    </row>
    <row r="94" spans="1:10" ht="13.8" thickBot="1" x14ac:dyDescent="0.3">
      <c r="A94" s="633"/>
      <c r="B94" s="630"/>
      <c r="C94" s="629">
        <v>2014</v>
      </c>
      <c r="D94" s="168" t="s">
        <v>78</v>
      </c>
      <c r="E94" s="169">
        <v>2528</v>
      </c>
      <c r="F94" s="169">
        <v>1711</v>
      </c>
      <c r="G94" s="169">
        <v>276</v>
      </c>
      <c r="H94" s="169">
        <v>492</v>
      </c>
      <c r="I94" s="169">
        <v>15</v>
      </c>
      <c r="J94" s="169">
        <v>34</v>
      </c>
    </row>
    <row r="95" spans="1:10" ht="13.8" thickBot="1" x14ac:dyDescent="0.3">
      <c r="A95" s="633"/>
      <c r="B95" s="630"/>
      <c r="C95" s="630"/>
      <c r="D95" s="168" t="s">
        <v>7</v>
      </c>
      <c r="E95" s="169">
        <v>602</v>
      </c>
      <c r="F95" s="169">
        <v>423</v>
      </c>
      <c r="G95" s="169">
        <v>61</v>
      </c>
      <c r="H95" s="169">
        <v>108</v>
      </c>
      <c r="I95" s="169">
        <v>3</v>
      </c>
      <c r="J95" s="169">
        <v>7</v>
      </c>
    </row>
    <row r="96" spans="1:10" ht="13.8" thickBot="1" x14ac:dyDescent="0.3">
      <c r="A96" s="633"/>
      <c r="B96" s="630"/>
      <c r="C96" s="630"/>
      <c r="D96" s="168" t="s">
        <v>4</v>
      </c>
      <c r="E96" s="169">
        <v>598</v>
      </c>
      <c r="F96" s="169">
        <v>403</v>
      </c>
      <c r="G96" s="169">
        <v>78</v>
      </c>
      <c r="H96" s="169">
        <v>108</v>
      </c>
      <c r="I96" s="169">
        <v>4</v>
      </c>
      <c r="J96" s="169">
        <v>5</v>
      </c>
    </row>
    <row r="97" spans="1:10" ht="13.8" thickBot="1" x14ac:dyDescent="0.3">
      <c r="A97" s="633"/>
      <c r="B97" s="630"/>
      <c r="C97" s="630"/>
      <c r="D97" s="168" t="s">
        <v>5</v>
      </c>
      <c r="E97" s="169">
        <v>669</v>
      </c>
      <c r="F97" s="169">
        <v>448</v>
      </c>
      <c r="G97" s="169">
        <v>71</v>
      </c>
      <c r="H97" s="169">
        <v>132</v>
      </c>
      <c r="I97" s="169">
        <v>4</v>
      </c>
      <c r="J97" s="169">
        <v>14</v>
      </c>
    </row>
    <row r="98" spans="1:10" ht="13.8" thickBot="1" x14ac:dyDescent="0.3">
      <c r="A98" s="633"/>
      <c r="B98" s="630"/>
      <c r="C98" s="631"/>
      <c r="D98" s="168" t="s">
        <v>6</v>
      </c>
      <c r="E98" s="169">
        <v>659</v>
      </c>
      <c r="F98" s="169">
        <v>437</v>
      </c>
      <c r="G98" s="169">
        <v>66</v>
      </c>
      <c r="H98" s="169">
        <v>144</v>
      </c>
      <c r="I98" s="169">
        <v>4</v>
      </c>
      <c r="J98" s="169">
        <v>8</v>
      </c>
    </row>
    <row r="99" spans="1:10" ht="13.8" thickBot="1" x14ac:dyDescent="0.3">
      <c r="A99" s="633"/>
      <c r="B99" s="630"/>
      <c r="C99" s="174"/>
      <c r="D99" s="168"/>
      <c r="E99" s="169"/>
      <c r="F99" s="169"/>
      <c r="G99" s="169"/>
      <c r="H99" s="169"/>
      <c r="I99" s="169"/>
      <c r="J99" s="169"/>
    </row>
    <row r="100" spans="1:10" ht="13.8" thickBot="1" x14ac:dyDescent="0.3">
      <c r="A100" s="633"/>
      <c r="B100" s="630"/>
      <c r="C100" s="629">
        <v>2015</v>
      </c>
      <c r="D100" s="168" t="s">
        <v>78</v>
      </c>
      <c r="E100" s="169">
        <v>1484</v>
      </c>
      <c r="F100" s="169">
        <v>1064</v>
      </c>
      <c r="G100" s="169">
        <v>147</v>
      </c>
      <c r="H100" s="169">
        <v>238</v>
      </c>
      <c r="I100" s="169">
        <v>8</v>
      </c>
      <c r="J100" s="169">
        <v>27</v>
      </c>
    </row>
    <row r="101" spans="1:10" ht="13.8" thickBot="1" x14ac:dyDescent="0.3">
      <c r="A101" s="633"/>
      <c r="B101" s="630"/>
      <c r="C101" s="630"/>
      <c r="D101" s="168" t="s">
        <v>7</v>
      </c>
      <c r="E101" s="169">
        <v>766</v>
      </c>
      <c r="F101" s="169">
        <v>530</v>
      </c>
      <c r="G101" s="169">
        <v>93</v>
      </c>
      <c r="H101" s="169">
        <v>124</v>
      </c>
      <c r="I101" s="169">
        <v>4</v>
      </c>
      <c r="J101" s="169">
        <v>15</v>
      </c>
    </row>
    <row r="102" spans="1:10" ht="13.8" thickBot="1" x14ac:dyDescent="0.3">
      <c r="A102" s="633"/>
      <c r="B102" s="630"/>
      <c r="C102" s="630"/>
      <c r="D102" s="168" t="s">
        <v>4</v>
      </c>
      <c r="E102" s="169">
        <v>718</v>
      </c>
      <c r="F102" s="169">
        <v>534</v>
      </c>
      <c r="G102" s="169">
        <v>54</v>
      </c>
      <c r="H102" s="169">
        <v>114</v>
      </c>
      <c r="I102" s="169">
        <v>4</v>
      </c>
      <c r="J102" s="169">
        <v>12</v>
      </c>
    </row>
    <row r="103" spans="1:10" ht="13.8" thickBot="1" x14ac:dyDescent="0.3">
      <c r="A103" s="633"/>
      <c r="B103" s="174"/>
      <c r="C103" s="174"/>
      <c r="D103" s="168"/>
      <c r="E103" s="169"/>
      <c r="F103" s="169"/>
      <c r="G103" s="169"/>
      <c r="H103" s="169"/>
      <c r="I103" s="169"/>
      <c r="J103" s="169"/>
    </row>
    <row r="104" spans="1:10" ht="13.8" thickBot="1" x14ac:dyDescent="0.3">
      <c r="A104" s="633"/>
      <c r="B104" s="629" t="s">
        <v>82</v>
      </c>
      <c r="C104" s="173">
        <v>2013</v>
      </c>
      <c r="D104" s="168" t="s">
        <v>78</v>
      </c>
      <c r="E104" s="169">
        <v>9593</v>
      </c>
      <c r="F104" s="169">
        <v>6393</v>
      </c>
      <c r="G104" s="169">
        <v>1784</v>
      </c>
      <c r="H104" s="169">
        <v>1203</v>
      </c>
      <c r="I104" s="169">
        <v>160</v>
      </c>
      <c r="J104" s="169">
        <v>53</v>
      </c>
    </row>
    <row r="105" spans="1:10" ht="13.8" thickBot="1" x14ac:dyDescent="0.3">
      <c r="A105" s="633"/>
      <c r="B105" s="630"/>
      <c r="C105" s="629">
        <v>2014</v>
      </c>
      <c r="D105" s="168" t="s">
        <v>78</v>
      </c>
      <c r="E105" s="169">
        <v>8834</v>
      </c>
      <c r="F105" s="169">
        <v>6479</v>
      </c>
      <c r="G105" s="169">
        <v>869</v>
      </c>
      <c r="H105" s="169">
        <v>1352</v>
      </c>
      <c r="I105" s="169">
        <v>88</v>
      </c>
      <c r="J105" s="169">
        <v>46</v>
      </c>
    </row>
    <row r="106" spans="1:10" ht="13.8" thickBot="1" x14ac:dyDescent="0.3">
      <c r="A106" s="633"/>
      <c r="B106" s="630"/>
      <c r="C106" s="630"/>
      <c r="D106" s="168" t="s">
        <v>7</v>
      </c>
      <c r="E106" s="169">
        <v>2773</v>
      </c>
      <c r="F106" s="169">
        <v>2073</v>
      </c>
      <c r="G106" s="169">
        <v>254</v>
      </c>
      <c r="H106" s="169">
        <v>399</v>
      </c>
      <c r="I106" s="169">
        <v>28</v>
      </c>
      <c r="J106" s="169">
        <v>19</v>
      </c>
    </row>
    <row r="107" spans="1:10" ht="13.8" thickBot="1" x14ac:dyDescent="0.3">
      <c r="A107" s="633"/>
      <c r="B107" s="630"/>
      <c r="C107" s="630"/>
      <c r="D107" s="168" t="s">
        <v>4</v>
      </c>
      <c r="E107" s="169">
        <v>2180</v>
      </c>
      <c r="F107" s="169">
        <v>1614</v>
      </c>
      <c r="G107" s="169">
        <v>234</v>
      </c>
      <c r="H107" s="169">
        <v>306</v>
      </c>
      <c r="I107" s="169">
        <v>18</v>
      </c>
      <c r="J107" s="169">
        <v>8</v>
      </c>
    </row>
    <row r="108" spans="1:10" ht="13.8" thickBot="1" x14ac:dyDescent="0.3">
      <c r="A108" s="633"/>
      <c r="B108" s="630"/>
      <c r="C108" s="630"/>
      <c r="D108" s="168" t="s">
        <v>5</v>
      </c>
      <c r="E108" s="169">
        <v>1937</v>
      </c>
      <c r="F108" s="169">
        <v>1411</v>
      </c>
      <c r="G108" s="169">
        <v>196</v>
      </c>
      <c r="H108" s="169">
        <v>303</v>
      </c>
      <c r="I108" s="169">
        <v>21</v>
      </c>
      <c r="J108" s="169">
        <v>6</v>
      </c>
    </row>
    <row r="109" spans="1:10" ht="13.8" thickBot="1" x14ac:dyDescent="0.3">
      <c r="A109" s="633"/>
      <c r="B109" s="630"/>
      <c r="C109" s="631"/>
      <c r="D109" s="168" t="s">
        <v>6</v>
      </c>
      <c r="E109" s="169">
        <v>1944</v>
      </c>
      <c r="F109" s="169">
        <v>1381</v>
      </c>
      <c r="G109" s="169">
        <v>185</v>
      </c>
      <c r="H109" s="169">
        <v>344</v>
      </c>
      <c r="I109" s="169">
        <v>21</v>
      </c>
      <c r="J109" s="169">
        <v>13</v>
      </c>
    </row>
    <row r="110" spans="1:10" ht="13.8" thickBot="1" x14ac:dyDescent="0.3">
      <c r="A110" s="633"/>
      <c r="B110" s="630"/>
      <c r="C110" s="174"/>
      <c r="D110" s="168"/>
      <c r="E110" s="169"/>
      <c r="F110" s="169"/>
      <c r="G110" s="169"/>
      <c r="H110" s="169"/>
      <c r="I110" s="169"/>
      <c r="J110" s="169"/>
    </row>
    <row r="111" spans="1:10" ht="13.8" thickBot="1" x14ac:dyDescent="0.3">
      <c r="A111" s="633"/>
      <c r="B111" s="630"/>
      <c r="C111" s="629">
        <v>2015</v>
      </c>
      <c r="D111" s="168" t="s">
        <v>78</v>
      </c>
      <c r="E111" s="169">
        <v>4070</v>
      </c>
      <c r="F111" s="169">
        <v>2955</v>
      </c>
      <c r="G111" s="169">
        <v>373</v>
      </c>
      <c r="H111" s="169">
        <v>668</v>
      </c>
      <c r="I111" s="169">
        <v>34</v>
      </c>
      <c r="J111" s="169">
        <v>40</v>
      </c>
    </row>
    <row r="112" spans="1:10" ht="13.8" thickBot="1" x14ac:dyDescent="0.3">
      <c r="A112" s="633"/>
      <c r="B112" s="630"/>
      <c r="C112" s="630"/>
      <c r="D112" s="168" t="s">
        <v>7</v>
      </c>
      <c r="E112" s="169">
        <v>2036</v>
      </c>
      <c r="F112" s="169">
        <v>1420</v>
      </c>
      <c r="G112" s="169">
        <v>227</v>
      </c>
      <c r="H112" s="169">
        <v>346</v>
      </c>
      <c r="I112" s="169">
        <v>19</v>
      </c>
      <c r="J112" s="169">
        <v>24</v>
      </c>
    </row>
    <row r="113" spans="1:10" ht="13.8" thickBot="1" x14ac:dyDescent="0.3">
      <c r="A113" s="633"/>
      <c r="B113" s="630"/>
      <c r="C113" s="630"/>
      <c r="D113" s="168" t="s">
        <v>4</v>
      </c>
      <c r="E113" s="169">
        <v>2034</v>
      </c>
      <c r="F113" s="169">
        <v>1535</v>
      </c>
      <c r="G113" s="169">
        <v>146</v>
      </c>
      <c r="H113" s="169">
        <v>322</v>
      </c>
      <c r="I113" s="169">
        <v>15</v>
      </c>
      <c r="J113" s="169">
        <v>16</v>
      </c>
    </row>
    <row r="114" spans="1:10" ht="13.8" thickBot="1" x14ac:dyDescent="0.3">
      <c r="A114" s="633"/>
      <c r="B114" s="174"/>
      <c r="C114" s="174"/>
      <c r="D114" s="168"/>
      <c r="E114" s="169"/>
      <c r="F114" s="169"/>
      <c r="G114" s="169"/>
      <c r="H114" s="169"/>
      <c r="I114" s="169"/>
      <c r="J114" s="169"/>
    </row>
    <row r="115" spans="1:10" ht="13.8" thickBot="1" x14ac:dyDescent="0.3">
      <c r="A115" s="633"/>
      <c r="B115" s="629" t="s">
        <v>83</v>
      </c>
      <c r="C115" s="173">
        <v>2013</v>
      </c>
      <c r="D115" s="168" t="s">
        <v>78</v>
      </c>
      <c r="E115" s="169">
        <v>819</v>
      </c>
      <c r="F115" s="169">
        <v>581</v>
      </c>
      <c r="G115" s="169">
        <v>109</v>
      </c>
      <c r="H115" s="169">
        <v>107</v>
      </c>
      <c r="I115" s="169">
        <v>14</v>
      </c>
      <c r="J115" s="169">
        <v>8</v>
      </c>
    </row>
    <row r="116" spans="1:10" ht="13.8" thickBot="1" x14ac:dyDescent="0.3">
      <c r="A116" s="633"/>
      <c r="B116" s="630"/>
      <c r="C116" s="629">
        <v>2014</v>
      </c>
      <c r="D116" s="168" t="s">
        <v>78</v>
      </c>
      <c r="E116" s="169">
        <v>1396</v>
      </c>
      <c r="F116" s="169">
        <v>1044</v>
      </c>
      <c r="G116" s="169">
        <v>110</v>
      </c>
      <c r="H116" s="169">
        <v>206</v>
      </c>
      <c r="I116" s="169">
        <v>6</v>
      </c>
      <c r="J116" s="169">
        <v>30</v>
      </c>
    </row>
    <row r="117" spans="1:10" ht="13.8" thickBot="1" x14ac:dyDescent="0.3">
      <c r="A117" s="633"/>
      <c r="B117" s="630"/>
      <c r="C117" s="630"/>
      <c r="D117" s="168" t="s">
        <v>7</v>
      </c>
      <c r="E117" s="169">
        <v>307</v>
      </c>
      <c r="F117" s="169">
        <v>236</v>
      </c>
      <c r="G117" s="169">
        <v>29</v>
      </c>
      <c r="H117" s="169">
        <v>38</v>
      </c>
      <c r="I117" s="169">
        <v>0</v>
      </c>
      <c r="J117" s="169">
        <v>4</v>
      </c>
    </row>
    <row r="118" spans="1:10" ht="13.8" thickBot="1" x14ac:dyDescent="0.3">
      <c r="A118" s="633"/>
      <c r="B118" s="630"/>
      <c r="C118" s="630"/>
      <c r="D118" s="168" t="s">
        <v>4</v>
      </c>
      <c r="E118" s="169">
        <v>343</v>
      </c>
      <c r="F118" s="169">
        <v>258</v>
      </c>
      <c r="G118" s="169">
        <v>34</v>
      </c>
      <c r="H118" s="169">
        <v>46</v>
      </c>
      <c r="I118" s="169">
        <v>1</v>
      </c>
      <c r="J118" s="169">
        <v>4</v>
      </c>
    </row>
    <row r="119" spans="1:10" ht="13.8" thickBot="1" x14ac:dyDescent="0.3">
      <c r="A119" s="633"/>
      <c r="B119" s="630"/>
      <c r="C119" s="630"/>
      <c r="D119" s="168" t="s">
        <v>5</v>
      </c>
      <c r="E119" s="169">
        <v>373</v>
      </c>
      <c r="F119" s="169">
        <v>278</v>
      </c>
      <c r="G119" s="169">
        <v>21</v>
      </c>
      <c r="H119" s="169">
        <v>59</v>
      </c>
      <c r="I119" s="169">
        <v>1</v>
      </c>
      <c r="J119" s="169">
        <v>14</v>
      </c>
    </row>
    <row r="120" spans="1:10" ht="13.8" thickBot="1" x14ac:dyDescent="0.3">
      <c r="A120" s="633"/>
      <c r="B120" s="630"/>
      <c r="C120" s="631"/>
      <c r="D120" s="168" t="s">
        <v>6</v>
      </c>
      <c r="E120" s="169">
        <v>373</v>
      </c>
      <c r="F120" s="169">
        <v>272</v>
      </c>
      <c r="G120" s="169">
        <v>26</v>
      </c>
      <c r="H120" s="169">
        <v>63</v>
      </c>
      <c r="I120" s="169">
        <v>4</v>
      </c>
      <c r="J120" s="169">
        <v>8</v>
      </c>
    </row>
    <row r="121" spans="1:10" ht="13.8" thickBot="1" x14ac:dyDescent="0.3">
      <c r="A121" s="633"/>
      <c r="B121" s="630"/>
      <c r="C121" s="174"/>
      <c r="D121" s="168"/>
      <c r="E121" s="169"/>
      <c r="F121" s="169"/>
      <c r="G121" s="169"/>
      <c r="H121" s="169"/>
      <c r="I121" s="169"/>
      <c r="J121" s="169"/>
    </row>
    <row r="122" spans="1:10" ht="13.8" thickBot="1" x14ac:dyDescent="0.3">
      <c r="A122" s="633"/>
      <c r="B122" s="630"/>
      <c r="C122" s="629">
        <v>2015</v>
      </c>
      <c r="D122" s="168" t="s">
        <v>78</v>
      </c>
      <c r="E122" s="169">
        <v>1014</v>
      </c>
      <c r="F122" s="169">
        <v>770</v>
      </c>
      <c r="G122" s="169">
        <v>52</v>
      </c>
      <c r="H122" s="169">
        <v>162</v>
      </c>
      <c r="I122" s="169">
        <v>8</v>
      </c>
      <c r="J122" s="169">
        <v>22</v>
      </c>
    </row>
    <row r="123" spans="1:10" ht="13.8" thickBot="1" x14ac:dyDescent="0.3">
      <c r="A123" s="633"/>
      <c r="B123" s="630"/>
      <c r="C123" s="630"/>
      <c r="D123" s="168" t="s">
        <v>7</v>
      </c>
      <c r="E123" s="169">
        <v>459</v>
      </c>
      <c r="F123" s="169">
        <v>344</v>
      </c>
      <c r="G123" s="169">
        <v>32</v>
      </c>
      <c r="H123" s="169">
        <v>69</v>
      </c>
      <c r="I123" s="169">
        <v>3</v>
      </c>
      <c r="J123" s="169">
        <v>11</v>
      </c>
    </row>
    <row r="124" spans="1:10" ht="13.8" thickBot="1" x14ac:dyDescent="0.3">
      <c r="A124" s="633"/>
      <c r="B124" s="630"/>
      <c r="C124" s="630"/>
      <c r="D124" s="168" t="s">
        <v>4</v>
      </c>
      <c r="E124" s="169">
        <v>555</v>
      </c>
      <c r="F124" s="169">
        <v>426</v>
      </c>
      <c r="G124" s="169">
        <v>20</v>
      </c>
      <c r="H124" s="169">
        <v>93</v>
      </c>
      <c r="I124" s="169">
        <v>5</v>
      </c>
      <c r="J124" s="169">
        <v>11</v>
      </c>
    </row>
    <row r="125" spans="1:10" ht="13.8" thickBot="1" x14ac:dyDescent="0.3">
      <c r="A125" s="633"/>
      <c r="B125" s="174"/>
      <c r="C125" s="174"/>
      <c r="D125" s="168"/>
      <c r="E125" s="169"/>
      <c r="F125" s="169"/>
      <c r="G125" s="169"/>
      <c r="H125" s="169"/>
      <c r="I125" s="169"/>
      <c r="J125" s="169"/>
    </row>
    <row r="126" spans="1:10" ht="13.8" thickBot="1" x14ac:dyDescent="0.3">
      <c r="A126" s="633"/>
      <c r="B126" s="629" t="s">
        <v>84</v>
      </c>
      <c r="C126" s="173">
        <v>2013</v>
      </c>
      <c r="D126" s="168" t="s">
        <v>78</v>
      </c>
      <c r="E126" s="169">
        <v>0</v>
      </c>
      <c r="F126" s="169">
        <v>0</v>
      </c>
      <c r="G126" s="169">
        <v>0</v>
      </c>
      <c r="H126" s="169">
        <v>0</v>
      </c>
      <c r="I126" s="169">
        <v>0</v>
      </c>
      <c r="J126" s="169">
        <v>0</v>
      </c>
    </row>
    <row r="127" spans="1:10" ht="13.8" thickBot="1" x14ac:dyDescent="0.3">
      <c r="A127" s="633"/>
      <c r="B127" s="630"/>
      <c r="C127" s="629">
        <v>2014</v>
      </c>
      <c r="D127" s="168" t="s">
        <v>78</v>
      </c>
      <c r="E127" s="169">
        <v>0</v>
      </c>
      <c r="F127" s="169">
        <v>0</v>
      </c>
      <c r="G127" s="169">
        <v>0</v>
      </c>
      <c r="H127" s="169">
        <v>0</v>
      </c>
      <c r="I127" s="169">
        <v>0</v>
      </c>
      <c r="J127" s="169">
        <v>0</v>
      </c>
    </row>
    <row r="128" spans="1:10" ht="13.8" thickBot="1" x14ac:dyDescent="0.3">
      <c r="A128" s="633"/>
      <c r="B128" s="630"/>
      <c r="C128" s="630"/>
      <c r="D128" s="168" t="s">
        <v>7</v>
      </c>
      <c r="E128" s="169">
        <v>0</v>
      </c>
      <c r="F128" s="169">
        <v>0</v>
      </c>
      <c r="G128" s="169">
        <v>0</v>
      </c>
      <c r="H128" s="169">
        <v>0</v>
      </c>
      <c r="I128" s="169">
        <v>0</v>
      </c>
      <c r="J128" s="169">
        <v>0</v>
      </c>
    </row>
    <row r="129" spans="1:10" ht="13.8" thickBot="1" x14ac:dyDescent="0.3">
      <c r="A129" s="633"/>
      <c r="B129" s="630"/>
      <c r="C129" s="630"/>
      <c r="D129" s="168" t="s">
        <v>4</v>
      </c>
      <c r="E129" s="169">
        <v>0</v>
      </c>
      <c r="F129" s="169">
        <v>0</v>
      </c>
      <c r="G129" s="169">
        <v>0</v>
      </c>
      <c r="H129" s="169">
        <v>0</v>
      </c>
      <c r="I129" s="169">
        <v>0</v>
      </c>
      <c r="J129" s="169">
        <v>0</v>
      </c>
    </row>
    <row r="130" spans="1:10" ht="13.8" thickBot="1" x14ac:dyDescent="0.3">
      <c r="A130" s="633"/>
      <c r="B130" s="630"/>
      <c r="C130" s="630"/>
      <c r="D130" s="168" t="s">
        <v>5</v>
      </c>
      <c r="E130" s="169">
        <v>0</v>
      </c>
      <c r="F130" s="169">
        <v>0</v>
      </c>
      <c r="G130" s="169">
        <v>0</v>
      </c>
      <c r="H130" s="169">
        <v>0</v>
      </c>
      <c r="I130" s="169">
        <v>0</v>
      </c>
      <c r="J130" s="169">
        <v>0</v>
      </c>
    </row>
    <row r="131" spans="1:10" ht="13.8" thickBot="1" x14ac:dyDescent="0.3">
      <c r="A131" s="633"/>
      <c r="B131" s="630"/>
      <c r="C131" s="631"/>
      <c r="D131" s="168" t="s">
        <v>6</v>
      </c>
      <c r="E131" s="169">
        <v>0</v>
      </c>
      <c r="F131" s="169">
        <v>0</v>
      </c>
      <c r="G131" s="169">
        <v>0</v>
      </c>
      <c r="H131" s="169">
        <v>0</v>
      </c>
      <c r="I131" s="169">
        <v>0</v>
      </c>
      <c r="J131" s="169">
        <v>0</v>
      </c>
    </row>
    <row r="132" spans="1:10" ht="13.8" thickBot="1" x14ac:dyDescent="0.3">
      <c r="A132" s="633"/>
      <c r="B132" s="630"/>
      <c r="C132" s="174"/>
      <c r="D132" s="168"/>
      <c r="E132" s="169"/>
      <c r="F132" s="169"/>
      <c r="G132" s="169"/>
      <c r="H132" s="169"/>
      <c r="I132" s="169"/>
      <c r="J132" s="169"/>
    </row>
    <row r="133" spans="1:10" ht="13.8" thickBot="1" x14ac:dyDescent="0.3">
      <c r="A133" s="633"/>
      <c r="B133" s="630"/>
      <c r="C133" s="629">
        <v>2015</v>
      </c>
      <c r="D133" s="168" t="s">
        <v>78</v>
      </c>
      <c r="E133" s="169">
        <v>8</v>
      </c>
      <c r="F133" s="169">
        <v>2</v>
      </c>
      <c r="G133" s="169">
        <v>2</v>
      </c>
      <c r="H133" s="169">
        <v>4</v>
      </c>
      <c r="I133" s="169">
        <v>0</v>
      </c>
      <c r="J133" s="169">
        <v>0</v>
      </c>
    </row>
    <row r="134" spans="1:10" ht="13.8" thickBot="1" x14ac:dyDescent="0.3">
      <c r="A134" s="633"/>
      <c r="B134" s="630"/>
      <c r="C134" s="630"/>
      <c r="D134" s="168" t="s">
        <v>7</v>
      </c>
      <c r="E134" s="169">
        <v>4</v>
      </c>
      <c r="F134" s="169">
        <v>1</v>
      </c>
      <c r="G134" s="169">
        <v>2</v>
      </c>
      <c r="H134" s="169">
        <v>1</v>
      </c>
      <c r="I134" s="169">
        <v>0</v>
      </c>
      <c r="J134" s="169">
        <v>0</v>
      </c>
    </row>
    <row r="135" spans="1:10" ht="13.8" thickBot="1" x14ac:dyDescent="0.3">
      <c r="A135" s="633"/>
      <c r="B135" s="630"/>
      <c r="C135" s="630"/>
      <c r="D135" s="168" t="s">
        <v>4</v>
      </c>
      <c r="E135" s="169">
        <v>4</v>
      </c>
      <c r="F135" s="169">
        <v>1</v>
      </c>
      <c r="G135" s="169">
        <v>0</v>
      </c>
      <c r="H135" s="169">
        <v>3</v>
      </c>
      <c r="I135" s="169">
        <v>0</v>
      </c>
      <c r="J135" s="169">
        <v>0</v>
      </c>
    </row>
    <row r="136" spans="1:10" ht="13.8" thickBot="1" x14ac:dyDescent="0.3">
      <c r="A136" s="632" t="s">
        <v>85</v>
      </c>
      <c r="B136" s="634"/>
      <c r="C136" s="635"/>
      <c r="D136" s="636"/>
      <c r="E136" s="169"/>
      <c r="F136" s="169"/>
      <c r="G136" s="169"/>
      <c r="H136" s="169"/>
      <c r="I136" s="169"/>
      <c r="J136" s="169"/>
    </row>
    <row r="137" spans="1:10" ht="13.8" thickBot="1" x14ac:dyDescent="0.3">
      <c r="A137" s="633"/>
      <c r="B137" s="629" t="s">
        <v>81</v>
      </c>
      <c r="C137" s="173">
        <v>2013</v>
      </c>
      <c r="D137" s="168" t="s">
        <v>78</v>
      </c>
      <c r="E137" s="169">
        <v>1462</v>
      </c>
      <c r="F137" s="169">
        <v>1172</v>
      </c>
      <c r="G137" s="169">
        <v>59</v>
      </c>
      <c r="H137" s="169">
        <v>201</v>
      </c>
      <c r="I137" s="169">
        <v>19</v>
      </c>
      <c r="J137" s="169">
        <v>11</v>
      </c>
    </row>
    <row r="138" spans="1:10" ht="13.8" thickBot="1" x14ac:dyDescent="0.3">
      <c r="A138" s="633"/>
      <c r="B138" s="630"/>
      <c r="C138" s="629">
        <v>2014</v>
      </c>
      <c r="D138" s="168" t="s">
        <v>78</v>
      </c>
      <c r="E138" s="169">
        <v>1602</v>
      </c>
      <c r="F138" s="169">
        <v>1178</v>
      </c>
      <c r="G138" s="169">
        <v>90</v>
      </c>
      <c r="H138" s="169">
        <v>314</v>
      </c>
      <c r="I138" s="169">
        <v>9</v>
      </c>
      <c r="J138" s="169">
        <v>11</v>
      </c>
    </row>
    <row r="139" spans="1:10" ht="13.8" thickBot="1" x14ac:dyDescent="0.3">
      <c r="A139" s="633"/>
      <c r="B139" s="630"/>
      <c r="C139" s="630"/>
      <c r="D139" s="168" t="s">
        <v>7</v>
      </c>
      <c r="E139" s="169">
        <v>405</v>
      </c>
      <c r="F139" s="169">
        <v>309</v>
      </c>
      <c r="G139" s="169">
        <v>18</v>
      </c>
      <c r="H139" s="169">
        <v>75</v>
      </c>
      <c r="I139" s="169">
        <v>0</v>
      </c>
      <c r="J139" s="169">
        <v>3</v>
      </c>
    </row>
    <row r="140" spans="1:10" ht="13.8" thickBot="1" x14ac:dyDescent="0.3">
      <c r="A140" s="633"/>
      <c r="B140" s="630"/>
      <c r="C140" s="630"/>
      <c r="D140" s="168" t="s">
        <v>4</v>
      </c>
      <c r="E140" s="169">
        <v>381</v>
      </c>
      <c r="F140" s="169">
        <v>275</v>
      </c>
      <c r="G140" s="169">
        <v>15</v>
      </c>
      <c r="H140" s="169">
        <v>88</v>
      </c>
      <c r="I140" s="169">
        <v>1</v>
      </c>
      <c r="J140" s="169">
        <v>2</v>
      </c>
    </row>
    <row r="141" spans="1:10" ht="13.8" thickBot="1" x14ac:dyDescent="0.3">
      <c r="A141" s="633"/>
      <c r="B141" s="630"/>
      <c r="C141" s="630"/>
      <c r="D141" s="168" t="s">
        <v>5</v>
      </c>
      <c r="E141" s="169">
        <v>438</v>
      </c>
      <c r="F141" s="169">
        <v>301</v>
      </c>
      <c r="G141" s="169">
        <v>28</v>
      </c>
      <c r="H141" s="169">
        <v>104</v>
      </c>
      <c r="I141" s="169">
        <v>5</v>
      </c>
      <c r="J141" s="169">
        <v>0</v>
      </c>
    </row>
    <row r="142" spans="1:10" ht="13.8" thickBot="1" x14ac:dyDescent="0.3">
      <c r="A142" s="633"/>
      <c r="B142" s="630"/>
      <c r="C142" s="631"/>
      <c r="D142" s="168" t="s">
        <v>6</v>
      </c>
      <c r="E142" s="169">
        <v>378</v>
      </c>
      <c r="F142" s="169">
        <v>293</v>
      </c>
      <c r="G142" s="169">
        <v>29</v>
      </c>
      <c r="H142" s="169">
        <v>47</v>
      </c>
      <c r="I142" s="169">
        <v>3</v>
      </c>
      <c r="J142" s="169">
        <v>6</v>
      </c>
    </row>
    <row r="143" spans="1:10" ht="13.8" thickBot="1" x14ac:dyDescent="0.3">
      <c r="A143" s="633"/>
      <c r="B143" s="630"/>
      <c r="C143" s="174"/>
      <c r="D143" s="168"/>
      <c r="E143" s="169"/>
      <c r="F143" s="169"/>
      <c r="G143" s="169"/>
      <c r="H143" s="169"/>
      <c r="I143" s="169"/>
      <c r="J143" s="169"/>
    </row>
    <row r="144" spans="1:10" ht="13.8" thickBot="1" x14ac:dyDescent="0.3">
      <c r="A144" s="633"/>
      <c r="B144" s="630"/>
      <c r="C144" s="629">
        <v>2015</v>
      </c>
      <c r="D144" s="168" t="s">
        <v>78</v>
      </c>
      <c r="E144" s="169">
        <v>783</v>
      </c>
      <c r="F144" s="169">
        <v>526</v>
      </c>
      <c r="G144" s="169">
        <v>39</v>
      </c>
      <c r="H144" s="169">
        <v>210</v>
      </c>
      <c r="I144" s="169">
        <v>1</v>
      </c>
      <c r="J144" s="169">
        <v>7</v>
      </c>
    </row>
    <row r="145" spans="1:10" ht="13.8" thickBot="1" x14ac:dyDescent="0.3">
      <c r="A145" s="633"/>
      <c r="B145" s="630"/>
      <c r="C145" s="630"/>
      <c r="D145" s="168" t="s">
        <v>7</v>
      </c>
      <c r="E145" s="169">
        <v>419</v>
      </c>
      <c r="F145" s="169">
        <v>275</v>
      </c>
      <c r="G145" s="169">
        <v>22</v>
      </c>
      <c r="H145" s="169">
        <v>118</v>
      </c>
      <c r="I145" s="169">
        <v>1</v>
      </c>
      <c r="J145" s="169">
        <v>3</v>
      </c>
    </row>
    <row r="146" spans="1:10" ht="13.8" thickBot="1" x14ac:dyDescent="0.3">
      <c r="A146" s="633"/>
      <c r="B146" s="630"/>
      <c r="C146" s="630"/>
      <c r="D146" s="168" t="s">
        <v>4</v>
      </c>
      <c r="E146" s="169">
        <v>364</v>
      </c>
      <c r="F146" s="169">
        <v>251</v>
      </c>
      <c r="G146" s="169">
        <v>17</v>
      </c>
      <c r="H146" s="169">
        <v>92</v>
      </c>
      <c r="I146" s="169">
        <v>0</v>
      </c>
      <c r="J146" s="169">
        <v>4</v>
      </c>
    </row>
    <row r="147" spans="1:10" ht="13.8" thickBot="1" x14ac:dyDescent="0.3">
      <c r="A147" s="633"/>
      <c r="B147" s="174"/>
      <c r="C147" s="174"/>
      <c r="D147" s="168"/>
      <c r="E147" s="169"/>
      <c r="F147" s="169"/>
      <c r="G147" s="169"/>
      <c r="H147" s="169"/>
      <c r="I147" s="169"/>
      <c r="J147" s="169"/>
    </row>
    <row r="148" spans="1:10" ht="13.8" thickBot="1" x14ac:dyDescent="0.3">
      <c r="A148" s="633"/>
      <c r="B148" s="629" t="s">
        <v>82</v>
      </c>
      <c r="C148" s="173">
        <v>2013</v>
      </c>
      <c r="D148" s="168" t="s">
        <v>78</v>
      </c>
      <c r="E148" s="169">
        <v>1056</v>
      </c>
      <c r="F148" s="169">
        <v>755</v>
      </c>
      <c r="G148" s="169">
        <v>30</v>
      </c>
      <c r="H148" s="169">
        <v>245</v>
      </c>
      <c r="I148" s="169">
        <v>14</v>
      </c>
      <c r="J148" s="169">
        <v>12</v>
      </c>
    </row>
    <row r="149" spans="1:10" ht="13.8" thickBot="1" x14ac:dyDescent="0.3">
      <c r="A149" s="633"/>
      <c r="B149" s="630"/>
      <c r="C149" s="629">
        <v>2014</v>
      </c>
      <c r="D149" s="168" t="s">
        <v>78</v>
      </c>
      <c r="E149" s="169">
        <v>1036</v>
      </c>
      <c r="F149" s="169">
        <v>628</v>
      </c>
      <c r="G149" s="169">
        <v>59</v>
      </c>
      <c r="H149" s="169">
        <v>323</v>
      </c>
      <c r="I149" s="169">
        <v>10</v>
      </c>
      <c r="J149" s="169">
        <v>16</v>
      </c>
    </row>
    <row r="150" spans="1:10" ht="13.8" thickBot="1" x14ac:dyDescent="0.3">
      <c r="A150" s="633"/>
      <c r="B150" s="630"/>
      <c r="C150" s="630"/>
      <c r="D150" s="168" t="s">
        <v>7</v>
      </c>
      <c r="E150" s="169">
        <v>300</v>
      </c>
      <c r="F150" s="169">
        <v>196</v>
      </c>
      <c r="G150" s="169">
        <v>15</v>
      </c>
      <c r="H150" s="169">
        <v>80</v>
      </c>
      <c r="I150" s="169">
        <v>5</v>
      </c>
      <c r="J150" s="169">
        <v>4</v>
      </c>
    </row>
    <row r="151" spans="1:10" ht="13.8" thickBot="1" x14ac:dyDescent="0.3">
      <c r="A151" s="633"/>
      <c r="B151" s="630"/>
      <c r="C151" s="630"/>
      <c r="D151" s="168" t="s">
        <v>4</v>
      </c>
      <c r="E151" s="169">
        <v>241</v>
      </c>
      <c r="F151" s="169">
        <v>153</v>
      </c>
      <c r="G151" s="169">
        <v>8</v>
      </c>
      <c r="H151" s="169">
        <v>68</v>
      </c>
      <c r="I151" s="169">
        <v>3</v>
      </c>
      <c r="J151" s="169">
        <v>9</v>
      </c>
    </row>
    <row r="152" spans="1:10" ht="13.8" thickBot="1" x14ac:dyDescent="0.3">
      <c r="A152" s="633"/>
      <c r="B152" s="630"/>
      <c r="C152" s="630"/>
      <c r="D152" s="168" t="s">
        <v>5</v>
      </c>
      <c r="E152" s="169">
        <v>232</v>
      </c>
      <c r="F152" s="169">
        <v>136</v>
      </c>
      <c r="G152" s="169">
        <v>12</v>
      </c>
      <c r="H152" s="169">
        <v>80</v>
      </c>
      <c r="I152" s="169">
        <v>1</v>
      </c>
      <c r="J152" s="169">
        <v>3</v>
      </c>
    </row>
    <row r="153" spans="1:10" ht="13.8" thickBot="1" x14ac:dyDescent="0.3">
      <c r="A153" s="633"/>
      <c r="B153" s="630"/>
      <c r="C153" s="631"/>
      <c r="D153" s="168" t="s">
        <v>6</v>
      </c>
      <c r="E153" s="169">
        <v>263</v>
      </c>
      <c r="F153" s="169">
        <v>143</v>
      </c>
      <c r="G153" s="169">
        <v>24</v>
      </c>
      <c r="H153" s="169">
        <v>95</v>
      </c>
      <c r="I153" s="169">
        <v>1</v>
      </c>
      <c r="J153" s="169">
        <v>0</v>
      </c>
    </row>
    <row r="154" spans="1:10" ht="13.8" thickBot="1" x14ac:dyDescent="0.3">
      <c r="A154" s="633"/>
      <c r="B154" s="630"/>
      <c r="C154" s="174"/>
      <c r="D154" s="168"/>
      <c r="E154" s="169"/>
      <c r="F154" s="169"/>
      <c r="G154" s="169"/>
      <c r="H154" s="169"/>
      <c r="I154" s="169"/>
      <c r="J154" s="169"/>
    </row>
    <row r="155" spans="1:10" ht="13.8" thickBot="1" x14ac:dyDescent="0.3">
      <c r="A155" s="633"/>
      <c r="B155" s="630"/>
      <c r="C155" s="629">
        <v>2015</v>
      </c>
      <c r="D155" s="168" t="s">
        <v>78</v>
      </c>
      <c r="E155" s="169">
        <v>407</v>
      </c>
      <c r="F155" s="169">
        <v>243</v>
      </c>
      <c r="G155" s="169">
        <v>33</v>
      </c>
      <c r="H155" s="169">
        <v>114</v>
      </c>
      <c r="I155" s="169">
        <v>3</v>
      </c>
      <c r="J155" s="169">
        <v>14</v>
      </c>
    </row>
    <row r="156" spans="1:10" ht="13.8" thickBot="1" x14ac:dyDescent="0.3">
      <c r="A156" s="633"/>
      <c r="B156" s="630"/>
      <c r="C156" s="630"/>
      <c r="D156" s="168" t="s">
        <v>7</v>
      </c>
      <c r="E156" s="169">
        <v>185</v>
      </c>
      <c r="F156" s="169">
        <v>116</v>
      </c>
      <c r="G156" s="169">
        <v>14</v>
      </c>
      <c r="H156" s="169">
        <v>44</v>
      </c>
      <c r="I156" s="169">
        <v>3</v>
      </c>
      <c r="J156" s="169">
        <v>8</v>
      </c>
    </row>
    <row r="157" spans="1:10" ht="13.8" thickBot="1" x14ac:dyDescent="0.3">
      <c r="A157" s="633"/>
      <c r="B157" s="630"/>
      <c r="C157" s="630"/>
      <c r="D157" s="168" t="s">
        <v>4</v>
      </c>
      <c r="E157" s="169">
        <v>222</v>
      </c>
      <c r="F157" s="169">
        <v>127</v>
      </c>
      <c r="G157" s="169">
        <v>19</v>
      </c>
      <c r="H157" s="169">
        <v>70</v>
      </c>
      <c r="I157" s="169">
        <v>0</v>
      </c>
      <c r="J157" s="169">
        <v>6</v>
      </c>
    </row>
    <row r="158" spans="1:10" ht="13.8" thickBot="1" x14ac:dyDescent="0.3">
      <c r="A158" s="633"/>
      <c r="B158" s="174"/>
      <c r="C158" s="174"/>
      <c r="D158" s="168"/>
      <c r="E158" s="169"/>
      <c r="F158" s="169"/>
      <c r="G158" s="169"/>
      <c r="H158" s="169"/>
      <c r="I158" s="169"/>
      <c r="J158" s="169"/>
    </row>
    <row r="159" spans="1:10" ht="13.8" thickBot="1" x14ac:dyDescent="0.3">
      <c r="A159" s="633"/>
      <c r="B159" s="629" t="s">
        <v>83</v>
      </c>
      <c r="C159" s="173">
        <v>2013</v>
      </c>
      <c r="D159" s="168" t="s">
        <v>78</v>
      </c>
      <c r="E159" s="169">
        <v>773</v>
      </c>
      <c r="F159" s="169">
        <v>600</v>
      </c>
      <c r="G159" s="169">
        <v>41</v>
      </c>
      <c r="H159" s="169">
        <v>119</v>
      </c>
      <c r="I159" s="169">
        <v>7</v>
      </c>
      <c r="J159" s="169">
        <v>6</v>
      </c>
    </row>
    <row r="160" spans="1:10" ht="13.8" thickBot="1" x14ac:dyDescent="0.3">
      <c r="A160" s="633"/>
      <c r="B160" s="630"/>
      <c r="C160" s="629">
        <v>2014</v>
      </c>
      <c r="D160" s="168" t="s">
        <v>78</v>
      </c>
      <c r="E160" s="169">
        <v>862</v>
      </c>
      <c r="F160" s="169">
        <v>616</v>
      </c>
      <c r="G160" s="169">
        <v>47</v>
      </c>
      <c r="H160" s="169">
        <v>182</v>
      </c>
      <c r="I160" s="169">
        <v>3</v>
      </c>
      <c r="J160" s="169">
        <v>14</v>
      </c>
    </row>
    <row r="161" spans="1:10" ht="13.8" thickBot="1" x14ac:dyDescent="0.3">
      <c r="A161" s="633"/>
      <c r="B161" s="630"/>
      <c r="C161" s="630"/>
      <c r="D161" s="168" t="s">
        <v>7</v>
      </c>
      <c r="E161" s="169">
        <v>204</v>
      </c>
      <c r="F161" s="169">
        <v>144</v>
      </c>
      <c r="G161" s="169">
        <v>14</v>
      </c>
      <c r="H161" s="169">
        <v>42</v>
      </c>
      <c r="I161" s="169">
        <v>1</v>
      </c>
      <c r="J161" s="169">
        <v>3</v>
      </c>
    </row>
    <row r="162" spans="1:10" ht="13.8" thickBot="1" x14ac:dyDescent="0.3">
      <c r="A162" s="633"/>
      <c r="B162" s="630"/>
      <c r="C162" s="630"/>
      <c r="D162" s="168" t="s">
        <v>4</v>
      </c>
      <c r="E162" s="169">
        <v>213</v>
      </c>
      <c r="F162" s="169">
        <v>170</v>
      </c>
      <c r="G162" s="169">
        <v>7</v>
      </c>
      <c r="H162" s="169">
        <v>33</v>
      </c>
      <c r="I162" s="169">
        <v>0</v>
      </c>
      <c r="J162" s="169">
        <v>3</v>
      </c>
    </row>
    <row r="163" spans="1:10" ht="13.8" thickBot="1" x14ac:dyDescent="0.3">
      <c r="A163" s="633"/>
      <c r="B163" s="630"/>
      <c r="C163" s="630"/>
      <c r="D163" s="168" t="s">
        <v>5</v>
      </c>
      <c r="E163" s="169">
        <v>222</v>
      </c>
      <c r="F163" s="169">
        <v>143</v>
      </c>
      <c r="G163" s="169">
        <v>16</v>
      </c>
      <c r="H163" s="169">
        <v>59</v>
      </c>
      <c r="I163" s="169">
        <v>0</v>
      </c>
      <c r="J163" s="169">
        <v>4</v>
      </c>
    </row>
    <row r="164" spans="1:10" ht="13.8" thickBot="1" x14ac:dyDescent="0.3">
      <c r="A164" s="633"/>
      <c r="B164" s="630"/>
      <c r="C164" s="631"/>
      <c r="D164" s="168" t="s">
        <v>6</v>
      </c>
      <c r="E164" s="169">
        <v>223</v>
      </c>
      <c r="F164" s="169">
        <v>159</v>
      </c>
      <c r="G164" s="169">
        <v>10</v>
      </c>
      <c r="H164" s="169">
        <v>48</v>
      </c>
      <c r="I164" s="169">
        <v>2</v>
      </c>
      <c r="J164" s="169">
        <v>4</v>
      </c>
    </row>
    <row r="165" spans="1:10" ht="13.8" thickBot="1" x14ac:dyDescent="0.3">
      <c r="A165" s="633"/>
      <c r="B165" s="630"/>
      <c r="C165" s="174"/>
      <c r="D165" s="168"/>
      <c r="E165" s="169"/>
      <c r="F165" s="169"/>
      <c r="G165" s="169"/>
      <c r="H165" s="169"/>
      <c r="I165" s="169"/>
      <c r="J165" s="169"/>
    </row>
    <row r="166" spans="1:10" ht="13.8" thickBot="1" x14ac:dyDescent="0.3">
      <c r="A166" s="633"/>
      <c r="B166" s="630"/>
      <c r="C166" s="629">
        <v>2015</v>
      </c>
      <c r="D166" s="168" t="s">
        <v>78</v>
      </c>
      <c r="E166" s="169">
        <v>420</v>
      </c>
      <c r="F166" s="169">
        <v>297</v>
      </c>
      <c r="G166" s="169">
        <v>36</v>
      </c>
      <c r="H166" s="169">
        <v>76</v>
      </c>
      <c r="I166" s="169">
        <v>2</v>
      </c>
      <c r="J166" s="169">
        <v>9</v>
      </c>
    </row>
    <row r="167" spans="1:10" ht="13.8" thickBot="1" x14ac:dyDescent="0.3">
      <c r="A167" s="633"/>
      <c r="B167" s="630"/>
      <c r="C167" s="630"/>
      <c r="D167" s="168" t="s">
        <v>7</v>
      </c>
      <c r="E167" s="169">
        <v>208</v>
      </c>
      <c r="F167" s="169">
        <v>145</v>
      </c>
      <c r="G167" s="169">
        <v>19</v>
      </c>
      <c r="H167" s="169">
        <v>38</v>
      </c>
      <c r="I167" s="169">
        <v>0</v>
      </c>
      <c r="J167" s="169">
        <v>6</v>
      </c>
    </row>
    <row r="168" spans="1:10" ht="13.8" thickBot="1" x14ac:dyDescent="0.3">
      <c r="A168" s="633"/>
      <c r="B168" s="630"/>
      <c r="C168" s="630"/>
      <c r="D168" s="168" t="s">
        <v>4</v>
      </c>
      <c r="E168" s="169">
        <v>212</v>
      </c>
      <c r="F168" s="169">
        <v>152</v>
      </c>
      <c r="G168" s="169">
        <v>17</v>
      </c>
      <c r="H168" s="169">
        <v>38</v>
      </c>
      <c r="I168" s="169">
        <v>2</v>
      </c>
      <c r="J168" s="169">
        <v>3</v>
      </c>
    </row>
    <row r="169" spans="1:10" ht="13.8" thickBot="1" x14ac:dyDescent="0.3">
      <c r="A169" s="633"/>
      <c r="B169" s="174"/>
      <c r="C169" s="174"/>
      <c r="D169" s="168"/>
      <c r="E169" s="169"/>
      <c r="F169" s="169"/>
      <c r="G169" s="169"/>
      <c r="H169" s="169"/>
      <c r="I169" s="169"/>
      <c r="J169" s="169"/>
    </row>
    <row r="170" spans="1:10" ht="13.8" thickBot="1" x14ac:dyDescent="0.3">
      <c r="A170" s="633"/>
      <c r="B170" s="629" t="s">
        <v>84</v>
      </c>
      <c r="C170" s="173">
        <v>2013</v>
      </c>
      <c r="D170" s="168" t="s">
        <v>78</v>
      </c>
      <c r="E170" s="169">
        <v>35</v>
      </c>
      <c r="F170" s="169">
        <v>30</v>
      </c>
      <c r="G170" s="169">
        <v>0</v>
      </c>
      <c r="H170" s="169">
        <v>5</v>
      </c>
      <c r="I170" s="169">
        <v>0</v>
      </c>
      <c r="J170" s="169">
        <v>0</v>
      </c>
    </row>
    <row r="171" spans="1:10" ht="13.8" thickBot="1" x14ac:dyDescent="0.3">
      <c r="A171" s="633"/>
      <c r="B171" s="630"/>
      <c r="C171" s="629">
        <v>2014</v>
      </c>
      <c r="D171" s="168" t="s">
        <v>78</v>
      </c>
      <c r="E171" s="169">
        <v>20</v>
      </c>
      <c r="F171" s="169">
        <v>15</v>
      </c>
      <c r="G171" s="169">
        <v>1</v>
      </c>
      <c r="H171" s="169">
        <v>4</v>
      </c>
      <c r="I171" s="169">
        <v>0</v>
      </c>
      <c r="J171" s="169">
        <v>0</v>
      </c>
    </row>
    <row r="172" spans="1:10" ht="13.8" thickBot="1" x14ac:dyDescent="0.3">
      <c r="A172" s="633"/>
      <c r="B172" s="630"/>
      <c r="C172" s="630"/>
      <c r="D172" s="168" t="s">
        <v>7</v>
      </c>
      <c r="E172" s="169">
        <v>6</v>
      </c>
      <c r="F172" s="169">
        <v>5</v>
      </c>
      <c r="G172" s="169">
        <v>1</v>
      </c>
      <c r="H172" s="169">
        <v>0</v>
      </c>
      <c r="I172" s="169">
        <v>0</v>
      </c>
      <c r="J172" s="169">
        <v>0</v>
      </c>
    </row>
    <row r="173" spans="1:10" ht="13.8" thickBot="1" x14ac:dyDescent="0.3">
      <c r="A173" s="633"/>
      <c r="B173" s="630"/>
      <c r="C173" s="630"/>
      <c r="D173" s="168" t="s">
        <v>4</v>
      </c>
      <c r="E173" s="169">
        <v>2</v>
      </c>
      <c r="F173" s="169">
        <v>2</v>
      </c>
      <c r="G173" s="169">
        <v>0</v>
      </c>
      <c r="H173" s="169">
        <v>0</v>
      </c>
      <c r="I173" s="169">
        <v>0</v>
      </c>
      <c r="J173" s="169">
        <v>0</v>
      </c>
    </row>
    <row r="174" spans="1:10" ht="13.8" thickBot="1" x14ac:dyDescent="0.3">
      <c r="A174" s="633"/>
      <c r="B174" s="630"/>
      <c r="C174" s="630"/>
      <c r="D174" s="168" t="s">
        <v>5</v>
      </c>
      <c r="E174" s="169">
        <v>6</v>
      </c>
      <c r="F174" s="169">
        <v>5</v>
      </c>
      <c r="G174" s="169">
        <v>0</v>
      </c>
      <c r="H174" s="169">
        <v>1</v>
      </c>
      <c r="I174" s="169">
        <v>0</v>
      </c>
      <c r="J174" s="169">
        <v>0</v>
      </c>
    </row>
    <row r="175" spans="1:10" ht="13.8" thickBot="1" x14ac:dyDescent="0.3">
      <c r="A175" s="633"/>
      <c r="B175" s="630"/>
      <c r="C175" s="631"/>
      <c r="D175" s="168" t="s">
        <v>6</v>
      </c>
      <c r="E175" s="169">
        <v>6</v>
      </c>
      <c r="F175" s="169">
        <v>3</v>
      </c>
      <c r="G175" s="169">
        <v>0</v>
      </c>
      <c r="H175" s="169">
        <v>3</v>
      </c>
      <c r="I175" s="169">
        <v>0</v>
      </c>
      <c r="J175" s="169">
        <v>0</v>
      </c>
    </row>
    <row r="176" spans="1:10" ht="13.8" thickBot="1" x14ac:dyDescent="0.3">
      <c r="A176" s="633"/>
      <c r="B176" s="630"/>
      <c r="C176" s="174"/>
      <c r="D176" s="168"/>
      <c r="E176" s="169"/>
      <c r="F176" s="169"/>
      <c r="G176" s="169"/>
      <c r="H176" s="169"/>
      <c r="I176" s="169"/>
      <c r="J176" s="169"/>
    </row>
    <row r="177" spans="1:10" ht="13.8" thickBot="1" x14ac:dyDescent="0.3">
      <c r="A177" s="633"/>
      <c r="B177" s="630"/>
      <c r="C177" s="629">
        <v>2015</v>
      </c>
      <c r="D177" s="168" t="s">
        <v>78</v>
      </c>
      <c r="E177" s="169">
        <v>13</v>
      </c>
      <c r="F177" s="169">
        <v>9</v>
      </c>
      <c r="G177" s="169">
        <v>1</v>
      </c>
      <c r="H177" s="169">
        <v>3</v>
      </c>
      <c r="I177" s="169">
        <v>0</v>
      </c>
      <c r="J177" s="169">
        <v>0</v>
      </c>
    </row>
    <row r="178" spans="1:10" ht="13.8" thickBot="1" x14ac:dyDescent="0.3">
      <c r="A178" s="633"/>
      <c r="B178" s="630"/>
      <c r="C178" s="630"/>
      <c r="D178" s="168" t="s">
        <v>7</v>
      </c>
      <c r="E178" s="169">
        <v>5</v>
      </c>
      <c r="F178" s="169">
        <v>4</v>
      </c>
      <c r="G178" s="169">
        <v>1</v>
      </c>
      <c r="H178" s="169">
        <v>0</v>
      </c>
      <c r="I178" s="169">
        <v>0</v>
      </c>
      <c r="J178" s="169">
        <v>0</v>
      </c>
    </row>
    <row r="179" spans="1:10" ht="13.8" thickBot="1" x14ac:dyDescent="0.3">
      <c r="A179" s="633"/>
      <c r="B179" s="630"/>
      <c r="C179" s="630"/>
      <c r="D179" s="168" t="s">
        <v>4</v>
      </c>
      <c r="E179" s="169">
        <v>8</v>
      </c>
      <c r="F179" s="169">
        <v>5</v>
      </c>
      <c r="G179" s="169">
        <v>0</v>
      </c>
      <c r="H179" s="169">
        <v>3</v>
      </c>
      <c r="I179" s="169">
        <v>0</v>
      </c>
      <c r="J179" s="169">
        <v>0</v>
      </c>
    </row>
  </sheetData>
  <mergeCells count="60">
    <mergeCell ref="A136:A179"/>
    <mergeCell ref="B136:D136"/>
    <mergeCell ref="B137:B146"/>
    <mergeCell ref="C138:C142"/>
    <mergeCell ref="C144:C146"/>
    <mergeCell ref="B170:B179"/>
    <mergeCell ref="C171:C175"/>
    <mergeCell ref="C177:C179"/>
    <mergeCell ref="B148:B157"/>
    <mergeCell ref="C149:C153"/>
    <mergeCell ref="C155:C157"/>
    <mergeCell ref="B159:B168"/>
    <mergeCell ref="C160:C164"/>
    <mergeCell ref="C166:C168"/>
    <mergeCell ref="A92:A135"/>
    <mergeCell ref="B92:D92"/>
    <mergeCell ref="B93:B102"/>
    <mergeCell ref="C94:C98"/>
    <mergeCell ref="C100:C102"/>
    <mergeCell ref="B104:B113"/>
    <mergeCell ref="C105:C109"/>
    <mergeCell ref="C111:C113"/>
    <mergeCell ref="B115:B124"/>
    <mergeCell ref="C116:C120"/>
    <mergeCell ref="C122:C124"/>
    <mergeCell ref="B126:B135"/>
    <mergeCell ref="C127:C131"/>
    <mergeCell ref="C133:C135"/>
    <mergeCell ref="C72:C76"/>
    <mergeCell ref="C78:C80"/>
    <mergeCell ref="B82:B91"/>
    <mergeCell ref="C83:C87"/>
    <mergeCell ref="C89:C91"/>
    <mergeCell ref="B38:B47"/>
    <mergeCell ref="C39:C43"/>
    <mergeCell ref="C45:C47"/>
    <mergeCell ref="A48:A91"/>
    <mergeCell ref="B48:D48"/>
    <mergeCell ref="B49:B58"/>
    <mergeCell ref="C50:C54"/>
    <mergeCell ref="C56:C58"/>
    <mergeCell ref="A5:A47"/>
    <mergeCell ref="B5:B14"/>
    <mergeCell ref="C6:C10"/>
    <mergeCell ref="C12:C14"/>
    <mergeCell ref="B60:B69"/>
    <mergeCell ref="C61:C65"/>
    <mergeCell ref="C67:C69"/>
    <mergeCell ref="B71:B80"/>
    <mergeCell ref="B16:B25"/>
    <mergeCell ref="C17:C21"/>
    <mergeCell ref="C23:C25"/>
    <mergeCell ref="B27:B36"/>
    <mergeCell ref="C28:C32"/>
    <mergeCell ref="C34:C36"/>
    <mergeCell ref="A1:D4"/>
    <mergeCell ref="E1:J1"/>
    <mergeCell ref="E2:J2"/>
    <mergeCell ref="E3:E4"/>
    <mergeCell ref="F3:J3"/>
  </mergeCells>
  <pageMargins left="0.70866141732283472" right="0.70866141732283472" top="0.74803149606299213" bottom="0.74803149606299213" header="0.31496062992125984" footer="0.31496062992125984"/>
  <pageSetup paperSize="9"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A1:O212"/>
  <sheetViews>
    <sheetView workbookViewId="0">
      <selection sqref="A1:D4"/>
    </sheetView>
  </sheetViews>
  <sheetFormatPr defaultColWidth="9.109375" defaultRowHeight="13.2" x14ac:dyDescent="0.25"/>
  <cols>
    <col min="1" max="3" width="9.109375" style="8"/>
    <col min="4" max="4" width="15.33203125" style="8" customWidth="1"/>
    <col min="5" max="16384" width="9.109375" style="8"/>
  </cols>
  <sheetData>
    <row r="1" spans="1:15" ht="13.8" thickBot="1" x14ac:dyDescent="0.3">
      <c r="A1" s="637"/>
      <c r="B1" s="638"/>
      <c r="C1" s="638"/>
      <c r="D1" s="639"/>
      <c r="E1" s="646" t="s">
        <v>76</v>
      </c>
      <c r="F1" s="647"/>
      <c r="G1" s="647"/>
      <c r="H1" s="647"/>
      <c r="I1" s="647"/>
      <c r="J1" s="647"/>
      <c r="K1" s="647"/>
      <c r="L1" s="647"/>
    </row>
    <row r="2" spans="1:15" ht="13.8" thickBot="1" x14ac:dyDescent="0.3">
      <c r="A2" s="640"/>
      <c r="B2" s="641"/>
      <c r="C2" s="641"/>
      <c r="D2" s="642"/>
      <c r="E2" s="648" t="s">
        <v>77</v>
      </c>
      <c r="F2" s="649"/>
      <c r="G2" s="649"/>
      <c r="H2" s="649"/>
      <c r="I2" s="649"/>
      <c r="J2" s="649"/>
      <c r="K2" s="649"/>
      <c r="L2" s="649"/>
    </row>
    <row r="3" spans="1:15" ht="13.8" thickBot="1" x14ac:dyDescent="0.3">
      <c r="A3" s="640"/>
      <c r="B3" s="641"/>
      <c r="C3" s="641"/>
      <c r="D3" s="642"/>
      <c r="E3" s="650" t="s">
        <v>78</v>
      </c>
      <c r="F3" s="648" t="s">
        <v>86</v>
      </c>
      <c r="G3" s="649"/>
      <c r="H3" s="649"/>
      <c r="I3" s="649"/>
      <c r="J3" s="649"/>
      <c r="K3" s="649"/>
      <c r="L3" s="649"/>
    </row>
    <row r="4" spans="1:15" ht="53.4" thickBot="1" x14ac:dyDescent="0.3">
      <c r="A4" s="643"/>
      <c r="B4" s="644"/>
      <c r="C4" s="644"/>
      <c r="D4" s="645"/>
      <c r="E4" s="651"/>
      <c r="F4" s="289" t="s">
        <v>88</v>
      </c>
      <c r="G4" s="289" t="s">
        <v>17</v>
      </c>
      <c r="H4" s="289" t="s">
        <v>0</v>
      </c>
      <c r="I4" s="289" t="s">
        <v>8</v>
      </c>
      <c r="J4" s="289" t="s">
        <v>19</v>
      </c>
      <c r="K4" s="289" t="s">
        <v>23</v>
      </c>
      <c r="L4" s="290" t="s">
        <v>87</v>
      </c>
    </row>
    <row r="5" spans="1:15" ht="13.8" thickBot="1" x14ac:dyDescent="0.3">
      <c r="A5" s="660" t="s">
        <v>35</v>
      </c>
      <c r="B5" s="652" t="s">
        <v>81</v>
      </c>
      <c r="C5" s="291">
        <v>2013</v>
      </c>
      <c r="D5" s="292" t="s">
        <v>35</v>
      </c>
      <c r="E5" s="293">
        <v>1523</v>
      </c>
      <c r="F5" s="293">
        <v>240</v>
      </c>
      <c r="G5" s="293">
        <v>44</v>
      </c>
      <c r="H5" s="293">
        <v>121</v>
      </c>
      <c r="I5" s="293">
        <v>770</v>
      </c>
      <c r="J5" s="293">
        <v>22</v>
      </c>
      <c r="K5" s="293">
        <v>245</v>
      </c>
      <c r="L5" s="293">
        <v>81</v>
      </c>
      <c r="O5" s="293"/>
    </row>
    <row r="6" spans="1:15" ht="13.8" thickBot="1" x14ac:dyDescent="0.3">
      <c r="A6" s="661"/>
      <c r="B6" s="653"/>
      <c r="C6" s="652">
        <v>2014</v>
      </c>
      <c r="D6" s="292" t="s">
        <v>35</v>
      </c>
      <c r="E6" s="293">
        <v>728</v>
      </c>
      <c r="F6" s="293">
        <v>120</v>
      </c>
      <c r="G6" s="293">
        <v>30</v>
      </c>
      <c r="H6" s="293">
        <v>113</v>
      </c>
      <c r="I6" s="293">
        <v>368</v>
      </c>
      <c r="J6" s="293">
        <v>28</v>
      </c>
      <c r="K6" s="293">
        <v>39</v>
      </c>
      <c r="L6" s="293">
        <v>30</v>
      </c>
    </row>
    <row r="7" spans="1:15" ht="13.8" thickBot="1" x14ac:dyDescent="0.3">
      <c r="A7" s="661"/>
      <c r="B7" s="653"/>
      <c r="C7" s="653"/>
      <c r="D7" s="292" t="s">
        <v>7</v>
      </c>
      <c r="E7" s="293">
        <v>186</v>
      </c>
      <c r="F7" s="293">
        <v>25</v>
      </c>
      <c r="G7" s="293">
        <v>5</v>
      </c>
      <c r="H7" s="293">
        <v>41</v>
      </c>
      <c r="I7" s="293">
        <v>105</v>
      </c>
      <c r="J7" s="293">
        <v>3</v>
      </c>
      <c r="K7" s="293">
        <v>0</v>
      </c>
      <c r="L7" s="293">
        <v>7</v>
      </c>
    </row>
    <row r="8" spans="1:15" ht="13.8" thickBot="1" x14ac:dyDescent="0.3">
      <c r="A8" s="661"/>
      <c r="B8" s="653"/>
      <c r="C8" s="653"/>
      <c r="D8" s="292" t="s">
        <v>4</v>
      </c>
      <c r="E8" s="293">
        <v>179</v>
      </c>
      <c r="F8" s="293">
        <v>36</v>
      </c>
      <c r="G8" s="293">
        <v>3</v>
      </c>
      <c r="H8" s="293">
        <v>26</v>
      </c>
      <c r="I8" s="293">
        <v>89</v>
      </c>
      <c r="J8" s="293">
        <v>6</v>
      </c>
      <c r="K8" s="293">
        <v>16</v>
      </c>
      <c r="L8" s="293">
        <v>3</v>
      </c>
    </row>
    <row r="9" spans="1:15" ht="13.8" thickBot="1" x14ac:dyDescent="0.3">
      <c r="A9" s="661"/>
      <c r="B9" s="653"/>
      <c r="C9" s="653"/>
      <c r="D9" s="292" t="s">
        <v>5</v>
      </c>
      <c r="E9" s="293">
        <v>205</v>
      </c>
      <c r="F9" s="293">
        <v>35</v>
      </c>
      <c r="G9" s="293">
        <v>14</v>
      </c>
      <c r="H9" s="293">
        <v>27</v>
      </c>
      <c r="I9" s="293">
        <v>98</v>
      </c>
      <c r="J9" s="293">
        <v>10</v>
      </c>
      <c r="K9" s="293">
        <v>5</v>
      </c>
      <c r="L9" s="293">
        <v>16</v>
      </c>
    </row>
    <row r="10" spans="1:15" ht="13.8" thickBot="1" x14ac:dyDescent="0.3">
      <c r="A10" s="661"/>
      <c r="B10" s="653"/>
      <c r="C10" s="654"/>
      <c r="D10" s="292" t="s">
        <v>6</v>
      </c>
      <c r="E10" s="293">
        <v>158</v>
      </c>
      <c r="F10" s="293">
        <v>24</v>
      </c>
      <c r="G10" s="293">
        <v>8</v>
      </c>
      <c r="H10" s="293">
        <v>19</v>
      </c>
      <c r="I10" s="293">
        <v>76</v>
      </c>
      <c r="J10" s="293">
        <v>9</v>
      </c>
      <c r="K10" s="293">
        <v>18</v>
      </c>
      <c r="L10" s="293">
        <v>4</v>
      </c>
    </row>
    <row r="11" spans="1:15" ht="13.8" thickBot="1" x14ac:dyDescent="0.3">
      <c r="A11" s="661"/>
      <c r="B11" s="653"/>
      <c r="C11" s="294"/>
      <c r="D11" s="292"/>
      <c r="E11" s="293"/>
      <c r="F11" s="293"/>
      <c r="G11" s="293"/>
      <c r="H11" s="293"/>
      <c r="I11" s="293"/>
      <c r="J11" s="293"/>
      <c r="K11" s="293"/>
      <c r="L11" s="293"/>
    </row>
    <row r="12" spans="1:15" ht="13.8" thickBot="1" x14ac:dyDescent="0.3">
      <c r="A12" s="661"/>
      <c r="B12" s="653"/>
      <c r="C12" s="652">
        <v>2015</v>
      </c>
      <c r="D12" s="292" t="s">
        <v>35</v>
      </c>
      <c r="E12" s="293">
        <v>339</v>
      </c>
      <c r="F12" s="293">
        <v>53</v>
      </c>
      <c r="G12" s="293">
        <v>35</v>
      </c>
      <c r="H12" s="293">
        <v>43</v>
      </c>
      <c r="I12" s="293">
        <v>117</v>
      </c>
      <c r="J12" s="293">
        <v>15</v>
      </c>
      <c r="K12" s="293">
        <v>57</v>
      </c>
      <c r="L12" s="293">
        <v>19</v>
      </c>
    </row>
    <row r="13" spans="1:15" ht="13.8" thickBot="1" x14ac:dyDescent="0.3">
      <c r="A13" s="661"/>
      <c r="B13" s="653"/>
      <c r="C13" s="653"/>
      <c r="D13" s="292" t="s">
        <v>7</v>
      </c>
      <c r="E13" s="293">
        <v>173</v>
      </c>
      <c r="F13" s="293">
        <v>31</v>
      </c>
      <c r="G13" s="293">
        <v>21</v>
      </c>
      <c r="H13" s="293">
        <v>18</v>
      </c>
      <c r="I13" s="293">
        <v>72</v>
      </c>
      <c r="J13" s="293">
        <v>9</v>
      </c>
      <c r="K13" s="293">
        <v>14</v>
      </c>
      <c r="L13" s="293">
        <v>8</v>
      </c>
    </row>
    <row r="14" spans="1:15" ht="13.8" thickBot="1" x14ac:dyDescent="0.3">
      <c r="A14" s="661"/>
      <c r="B14" s="653"/>
      <c r="C14" s="653"/>
      <c r="D14" s="292" t="s">
        <v>4</v>
      </c>
      <c r="E14" s="293">
        <v>166</v>
      </c>
      <c r="F14" s="293">
        <v>22</v>
      </c>
      <c r="G14" s="293">
        <v>14</v>
      </c>
      <c r="H14" s="293">
        <v>25</v>
      </c>
      <c r="I14" s="293">
        <v>45</v>
      </c>
      <c r="J14" s="293">
        <v>6</v>
      </c>
      <c r="K14" s="293">
        <v>43</v>
      </c>
      <c r="L14" s="293">
        <v>11</v>
      </c>
    </row>
    <row r="15" spans="1:15" ht="13.8" thickBot="1" x14ac:dyDescent="0.3">
      <c r="A15" s="661"/>
      <c r="B15" s="294"/>
      <c r="C15" s="294"/>
      <c r="D15" s="292"/>
      <c r="E15" s="293"/>
      <c r="F15" s="293"/>
      <c r="G15" s="293"/>
      <c r="H15" s="293"/>
      <c r="I15" s="293"/>
      <c r="J15" s="293"/>
      <c r="K15" s="293"/>
      <c r="L15" s="293"/>
    </row>
    <row r="16" spans="1:15" ht="13.8" thickBot="1" x14ac:dyDescent="0.3">
      <c r="A16" s="661"/>
      <c r="B16" s="652" t="s">
        <v>82</v>
      </c>
      <c r="C16" s="291">
        <v>2013</v>
      </c>
      <c r="D16" s="292" t="s">
        <v>35</v>
      </c>
      <c r="E16" s="293">
        <v>4923</v>
      </c>
      <c r="F16" s="293">
        <v>638</v>
      </c>
      <c r="G16" s="293">
        <v>127</v>
      </c>
      <c r="H16" s="293">
        <v>713</v>
      </c>
      <c r="I16" s="293">
        <v>2726</v>
      </c>
      <c r="J16" s="293">
        <v>62</v>
      </c>
      <c r="K16" s="293">
        <v>277</v>
      </c>
      <c r="L16" s="293">
        <v>380</v>
      </c>
    </row>
    <row r="17" spans="1:12" ht="13.8" thickBot="1" x14ac:dyDescent="0.3">
      <c r="A17" s="661"/>
      <c r="B17" s="653"/>
      <c r="C17" s="652">
        <v>2014</v>
      </c>
      <c r="D17" s="292" t="s">
        <v>35</v>
      </c>
      <c r="E17" s="293">
        <v>2122</v>
      </c>
      <c r="F17" s="293">
        <v>220</v>
      </c>
      <c r="G17" s="293">
        <v>100</v>
      </c>
      <c r="H17" s="293">
        <v>694</v>
      </c>
      <c r="I17" s="293">
        <v>950</v>
      </c>
      <c r="J17" s="293">
        <v>38</v>
      </c>
      <c r="K17" s="293">
        <v>32</v>
      </c>
      <c r="L17" s="293">
        <v>88</v>
      </c>
    </row>
    <row r="18" spans="1:12" ht="13.8" thickBot="1" x14ac:dyDescent="0.3">
      <c r="A18" s="661"/>
      <c r="B18" s="653"/>
      <c r="C18" s="653"/>
      <c r="D18" s="292" t="s">
        <v>7</v>
      </c>
      <c r="E18" s="293">
        <v>774</v>
      </c>
      <c r="F18" s="293">
        <v>81</v>
      </c>
      <c r="G18" s="293">
        <v>26</v>
      </c>
      <c r="H18" s="293">
        <v>276</v>
      </c>
      <c r="I18" s="293">
        <v>327</v>
      </c>
      <c r="J18" s="293">
        <v>12</v>
      </c>
      <c r="K18" s="293">
        <v>0</v>
      </c>
      <c r="L18" s="293">
        <v>52</v>
      </c>
    </row>
    <row r="19" spans="1:12" ht="13.8" thickBot="1" x14ac:dyDescent="0.3">
      <c r="A19" s="661"/>
      <c r="B19" s="653"/>
      <c r="C19" s="653"/>
      <c r="D19" s="292" t="s">
        <v>4</v>
      </c>
      <c r="E19" s="293">
        <v>492</v>
      </c>
      <c r="F19" s="293">
        <v>52</v>
      </c>
      <c r="G19" s="293">
        <v>23</v>
      </c>
      <c r="H19" s="293">
        <v>151</v>
      </c>
      <c r="I19" s="293">
        <v>231</v>
      </c>
      <c r="J19" s="293">
        <v>4</v>
      </c>
      <c r="K19" s="293">
        <v>16</v>
      </c>
      <c r="L19" s="293">
        <v>15</v>
      </c>
    </row>
    <row r="20" spans="1:12" ht="13.8" thickBot="1" x14ac:dyDescent="0.3">
      <c r="A20" s="661"/>
      <c r="B20" s="653"/>
      <c r="C20" s="653"/>
      <c r="D20" s="292" t="s">
        <v>5</v>
      </c>
      <c r="E20" s="293">
        <v>431</v>
      </c>
      <c r="F20" s="293">
        <v>47</v>
      </c>
      <c r="G20" s="293">
        <v>28</v>
      </c>
      <c r="H20" s="293">
        <v>128</v>
      </c>
      <c r="I20" s="293">
        <v>205</v>
      </c>
      <c r="J20" s="293">
        <v>11</v>
      </c>
      <c r="K20" s="293">
        <v>4</v>
      </c>
      <c r="L20" s="293">
        <v>8</v>
      </c>
    </row>
    <row r="21" spans="1:12" ht="13.8" thickBot="1" x14ac:dyDescent="0.3">
      <c r="A21" s="661"/>
      <c r="B21" s="653"/>
      <c r="C21" s="654"/>
      <c r="D21" s="292" t="s">
        <v>6</v>
      </c>
      <c r="E21" s="293">
        <v>425</v>
      </c>
      <c r="F21" s="293">
        <v>40</v>
      </c>
      <c r="G21" s="293">
        <v>23</v>
      </c>
      <c r="H21" s="293">
        <v>139</v>
      </c>
      <c r="I21" s="293">
        <v>187</v>
      </c>
      <c r="J21" s="293">
        <v>11</v>
      </c>
      <c r="K21" s="293">
        <v>12</v>
      </c>
      <c r="L21" s="293">
        <v>13</v>
      </c>
    </row>
    <row r="22" spans="1:12" ht="13.8" thickBot="1" x14ac:dyDescent="0.3">
      <c r="A22" s="661"/>
      <c r="B22" s="653"/>
      <c r="C22" s="294"/>
      <c r="D22" s="292"/>
      <c r="E22" s="293"/>
      <c r="F22" s="293"/>
      <c r="G22" s="293"/>
      <c r="H22" s="293"/>
      <c r="I22" s="293"/>
      <c r="J22" s="293"/>
      <c r="K22" s="293"/>
      <c r="L22" s="293"/>
    </row>
    <row r="23" spans="1:12" ht="13.8" thickBot="1" x14ac:dyDescent="0.3">
      <c r="A23" s="661"/>
      <c r="B23" s="653"/>
      <c r="C23" s="652">
        <v>2015</v>
      </c>
      <c r="D23" s="292" t="s">
        <v>35</v>
      </c>
      <c r="E23" s="293">
        <v>791</v>
      </c>
      <c r="F23" s="293">
        <v>95</v>
      </c>
      <c r="G23" s="293">
        <v>37</v>
      </c>
      <c r="H23" s="293">
        <v>239</v>
      </c>
      <c r="I23" s="293">
        <v>325</v>
      </c>
      <c r="J23" s="293">
        <v>11</v>
      </c>
      <c r="K23" s="293">
        <v>35</v>
      </c>
      <c r="L23" s="293">
        <v>49</v>
      </c>
    </row>
    <row r="24" spans="1:12" ht="13.8" thickBot="1" x14ac:dyDescent="0.3">
      <c r="A24" s="661"/>
      <c r="B24" s="653"/>
      <c r="C24" s="653"/>
      <c r="D24" s="292" t="s">
        <v>7</v>
      </c>
      <c r="E24" s="293">
        <v>401</v>
      </c>
      <c r="F24" s="293">
        <v>45</v>
      </c>
      <c r="G24" s="293">
        <v>23</v>
      </c>
      <c r="H24" s="293">
        <v>97</v>
      </c>
      <c r="I24" s="293">
        <v>197</v>
      </c>
      <c r="J24" s="293">
        <v>3</v>
      </c>
      <c r="K24" s="293">
        <v>13</v>
      </c>
      <c r="L24" s="293">
        <v>23</v>
      </c>
    </row>
    <row r="25" spans="1:12" ht="13.8" thickBot="1" x14ac:dyDescent="0.3">
      <c r="A25" s="661"/>
      <c r="B25" s="653"/>
      <c r="C25" s="653"/>
      <c r="D25" s="292" t="s">
        <v>4</v>
      </c>
      <c r="E25" s="293">
        <v>390</v>
      </c>
      <c r="F25" s="293">
        <v>50</v>
      </c>
      <c r="G25" s="293">
        <v>14</v>
      </c>
      <c r="H25" s="293">
        <v>142</v>
      </c>
      <c r="I25" s="293">
        <v>128</v>
      </c>
      <c r="J25" s="293">
        <v>8</v>
      </c>
      <c r="K25" s="293">
        <v>22</v>
      </c>
      <c r="L25" s="293">
        <v>26</v>
      </c>
    </row>
    <row r="26" spans="1:12" ht="13.8" thickBot="1" x14ac:dyDescent="0.3">
      <c r="A26" s="661"/>
      <c r="B26" s="294"/>
      <c r="C26" s="294"/>
      <c r="D26" s="292"/>
      <c r="E26" s="293"/>
      <c r="F26" s="293"/>
      <c r="G26" s="293"/>
      <c r="H26" s="293"/>
      <c r="I26" s="293"/>
      <c r="J26" s="293"/>
      <c r="K26" s="293"/>
      <c r="L26" s="293"/>
    </row>
    <row r="27" spans="1:12" ht="13.8" thickBot="1" x14ac:dyDescent="0.3">
      <c r="A27" s="661"/>
      <c r="B27" s="652" t="s">
        <v>83</v>
      </c>
      <c r="C27" s="291">
        <v>2013</v>
      </c>
      <c r="D27" s="292" t="s">
        <v>35</v>
      </c>
      <c r="E27" s="293">
        <v>142</v>
      </c>
      <c r="F27" s="293">
        <v>30</v>
      </c>
      <c r="G27" s="293">
        <v>6</v>
      </c>
      <c r="H27" s="293">
        <v>15</v>
      </c>
      <c r="I27" s="293">
        <v>65</v>
      </c>
      <c r="J27" s="293">
        <v>1</v>
      </c>
      <c r="K27" s="293">
        <v>24</v>
      </c>
      <c r="L27" s="293">
        <v>1</v>
      </c>
    </row>
    <row r="28" spans="1:12" ht="13.8" thickBot="1" x14ac:dyDescent="0.3">
      <c r="A28" s="661"/>
      <c r="B28" s="653"/>
      <c r="C28" s="652">
        <v>2014</v>
      </c>
      <c r="D28" s="292" t="s">
        <v>35</v>
      </c>
      <c r="E28" s="293">
        <v>92</v>
      </c>
      <c r="F28" s="293">
        <v>25</v>
      </c>
      <c r="G28" s="293">
        <v>12</v>
      </c>
      <c r="H28" s="293">
        <v>13</v>
      </c>
      <c r="I28" s="293">
        <v>26</v>
      </c>
      <c r="J28" s="293">
        <v>5</v>
      </c>
      <c r="K28" s="293">
        <v>7</v>
      </c>
      <c r="L28" s="293">
        <v>4</v>
      </c>
    </row>
    <row r="29" spans="1:12" ht="13.8" thickBot="1" x14ac:dyDescent="0.3">
      <c r="A29" s="661"/>
      <c r="B29" s="653"/>
      <c r="C29" s="653"/>
      <c r="D29" s="292" t="s">
        <v>7</v>
      </c>
      <c r="E29" s="293">
        <v>17</v>
      </c>
      <c r="F29" s="293">
        <v>8</v>
      </c>
      <c r="G29" s="293">
        <v>2</v>
      </c>
      <c r="H29" s="293">
        <v>3</v>
      </c>
      <c r="I29" s="293">
        <v>3</v>
      </c>
      <c r="J29" s="293">
        <v>0</v>
      </c>
      <c r="K29" s="293">
        <v>0</v>
      </c>
      <c r="L29" s="293">
        <v>1</v>
      </c>
    </row>
    <row r="30" spans="1:12" ht="13.8" thickBot="1" x14ac:dyDescent="0.3">
      <c r="A30" s="661"/>
      <c r="B30" s="653"/>
      <c r="C30" s="653"/>
      <c r="D30" s="292" t="s">
        <v>4</v>
      </c>
      <c r="E30" s="293">
        <v>29</v>
      </c>
      <c r="F30" s="293">
        <v>10</v>
      </c>
      <c r="G30" s="293">
        <v>1</v>
      </c>
      <c r="H30" s="293">
        <v>5</v>
      </c>
      <c r="I30" s="293">
        <v>9</v>
      </c>
      <c r="J30" s="293">
        <v>0</v>
      </c>
      <c r="K30" s="293">
        <v>3</v>
      </c>
      <c r="L30" s="293">
        <v>1</v>
      </c>
    </row>
    <row r="31" spans="1:12" ht="13.8" thickBot="1" x14ac:dyDescent="0.3">
      <c r="A31" s="661"/>
      <c r="B31" s="653"/>
      <c r="C31" s="653"/>
      <c r="D31" s="292" t="s">
        <v>5</v>
      </c>
      <c r="E31" s="293">
        <v>25</v>
      </c>
      <c r="F31" s="293">
        <v>6</v>
      </c>
      <c r="G31" s="293">
        <v>6</v>
      </c>
      <c r="H31" s="293">
        <v>3</v>
      </c>
      <c r="I31" s="293">
        <v>6</v>
      </c>
      <c r="J31" s="293">
        <v>2</v>
      </c>
      <c r="K31" s="293">
        <v>1</v>
      </c>
      <c r="L31" s="293">
        <v>1</v>
      </c>
    </row>
    <row r="32" spans="1:12" ht="13.8" thickBot="1" x14ac:dyDescent="0.3">
      <c r="A32" s="661"/>
      <c r="B32" s="653"/>
      <c r="C32" s="654"/>
      <c r="D32" s="292" t="s">
        <v>6</v>
      </c>
      <c r="E32" s="293">
        <v>21</v>
      </c>
      <c r="F32" s="293">
        <v>1</v>
      </c>
      <c r="G32" s="293">
        <v>3</v>
      </c>
      <c r="H32" s="293">
        <v>2</v>
      </c>
      <c r="I32" s="293">
        <v>8</v>
      </c>
      <c r="J32" s="293">
        <v>3</v>
      </c>
      <c r="K32" s="293">
        <v>3</v>
      </c>
      <c r="L32" s="293">
        <v>1</v>
      </c>
    </row>
    <row r="33" spans="1:12" ht="13.8" thickBot="1" x14ac:dyDescent="0.3">
      <c r="A33" s="661"/>
      <c r="B33" s="653"/>
      <c r="C33" s="294"/>
      <c r="D33" s="292"/>
      <c r="E33" s="293"/>
      <c r="F33" s="293"/>
      <c r="G33" s="293"/>
      <c r="H33" s="293"/>
      <c r="I33" s="293"/>
      <c r="J33" s="293"/>
      <c r="K33" s="293"/>
      <c r="L33" s="293"/>
    </row>
    <row r="34" spans="1:12" ht="13.8" thickBot="1" x14ac:dyDescent="0.3">
      <c r="A34" s="661"/>
      <c r="B34" s="653"/>
      <c r="C34" s="652">
        <v>2015</v>
      </c>
      <c r="D34" s="292" t="s">
        <v>35</v>
      </c>
      <c r="E34" s="293">
        <v>70</v>
      </c>
      <c r="F34" s="293">
        <v>10</v>
      </c>
      <c r="G34" s="293">
        <v>11</v>
      </c>
      <c r="H34" s="293">
        <v>10</v>
      </c>
      <c r="I34" s="293">
        <v>12</v>
      </c>
      <c r="J34" s="293">
        <v>8</v>
      </c>
      <c r="K34" s="293">
        <v>16</v>
      </c>
      <c r="L34" s="293">
        <v>3</v>
      </c>
    </row>
    <row r="35" spans="1:12" ht="13.8" thickBot="1" x14ac:dyDescent="0.3">
      <c r="A35" s="661"/>
      <c r="B35" s="653"/>
      <c r="C35" s="653"/>
      <c r="D35" s="292" t="s">
        <v>7</v>
      </c>
      <c r="E35" s="293">
        <v>43</v>
      </c>
      <c r="F35" s="293">
        <v>7</v>
      </c>
      <c r="G35" s="293">
        <v>10</v>
      </c>
      <c r="H35" s="293">
        <v>8</v>
      </c>
      <c r="I35" s="293">
        <v>4</v>
      </c>
      <c r="J35" s="293">
        <v>6</v>
      </c>
      <c r="K35" s="293">
        <v>7</v>
      </c>
      <c r="L35" s="293">
        <v>1</v>
      </c>
    </row>
    <row r="36" spans="1:12" ht="13.8" thickBot="1" x14ac:dyDescent="0.3">
      <c r="A36" s="661"/>
      <c r="B36" s="653"/>
      <c r="C36" s="653"/>
      <c r="D36" s="292" t="s">
        <v>4</v>
      </c>
      <c r="E36" s="293">
        <v>27</v>
      </c>
      <c r="F36" s="293">
        <v>3</v>
      </c>
      <c r="G36" s="293">
        <v>1</v>
      </c>
      <c r="H36" s="293">
        <v>2</v>
      </c>
      <c r="I36" s="293">
        <v>8</v>
      </c>
      <c r="J36" s="293">
        <v>2</v>
      </c>
      <c r="K36" s="293">
        <v>9</v>
      </c>
      <c r="L36" s="293">
        <v>2</v>
      </c>
    </row>
    <row r="37" spans="1:12" ht="13.8" thickBot="1" x14ac:dyDescent="0.3">
      <c r="A37" s="661"/>
      <c r="B37" s="294"/>
      <c r="C37" s="294"/>
      <c r="D37" s="292"/>
      <c r="E37" s="293"/>
      <c r="F37" s="293"/>
      <c r="G37" s="293"/>
      <c r="H37" s="293"/>
      <c r="I37" s="293"/>
      <c r="J37" s="293"/>
      <c r="K37" s="293"/>
      <c r="L37" s="293"/>
    </row>
    <row r="38" spans="1:12" ht="13.8" thickBot="1" x14ac:dyDescent="0.3">
      <c r="A38" s="661"/>
      <c r="B38" s="652" t="s">
        <v>89</v>
      </c>
      <c r="C38" s="291">
        <v>2013</v>
      </c>
      <c r="D38" s="292" t="s">
        <v>35</v>
      </c>
      <c r="E38" s="293">
        <v>4</v>
      </c>
      <c r="F38" s="293">
        <v>0</v>
      </c>
      <c r="G38" s="293">
        <v>1</v>
      </c>
      <c r="H38" s="293">
        <v>2</v>
      </c>
      <c r="I38" s="293">
        <v>1</v>
      </c>
      <c r="J38" s="293">
        <v>0</v>
      </c>
      <c r="K38" s="293">
        <v>0</v>
      </c>
      <c r="L38" s="293">
        <v>0</v>
      </c>
    </row>
    <row r="39" spans="1:12" ht="13.8" thickBot="1" x14ac:dyDescent="0.3">
      <c r="A39" s="661"/>
      <c r="B39" s="653"/>
      <c r="C39" s="652">
        <v>2014</v>
      </c>
      <c r="D39" s="292" t="s">
        <v>35</v>
      </c>
      <c r="E39" s="293">
        <v>5</v>
      </c>
      <c r="F39" s="293">
        <v>1</v>
      </c>
      <c r="G39" s="293">
        <v>0</v>
      </c>
      <c r="H39" s="293">
        <v>0</v>
      </c>
      <c r="I39" s="293">
        <v>3</v>
      </c>
      <c r="J39" s="293">
        <v>1</v>
      </c>
      <c r="K39" s="293">
        <v>0</v>
      </c>
      <c r="L39" s="293">
        <v>0</v>
      </c>
    </row>
    <row r="40" spans="1:12" ht="13.8" thickBot="1" x14ac:dyDescent="0.3">
      <c r="A40" s="661"/>
      <c r="B40" s="653"/>
      <c r="C40" s="653"/>
      <c r="D40" s="292" t="s">
        <v>7</v>
      </c>
      <c r="E40" s="293">
        <v>4</v>
      </c>
      <c r="F40" s="293">
        <v>1</v>
      </c>
      <c r="G40" s="293">
        <v>0</v>
      </c>
      <c r="H40" s="293">
        <v>0</v>
      </c>
      <c r="I40" s="293">
        <v>3</v>
      </c>
      <c r="J40" s="293">
        <v>0</v>
      </c>
      <c r="K40" s="293">
        <v>0</v>
      </c>
      <c r="L40" s="293">
        <v>0</v>
      </c>
    </row>
    <row r="41" spans="1:12" ht="13.8" thickBot="1" x14ac:dyDescent="0.3">
      <c r="A41" s="661"/>
      <c r="B41" s="653"/>
      <c r="C41" s="653"/>
      <c r="D41" s="292" t="s">
        <v>4</v>
      </c>
      <c r="E41" s="293">
        <v>0</v>
      </c>
      <c r="F41" s="293">
        <v>0</v>
      </c>
      <c r="G41" s="293">
        <v>0</v>
      </c>
      <c r="H41" s="293">
        <v>0</v>
      </c>
      <c r="I41" s="293">
        <v>0</v>
      </c>
      <c r="J41" s="293">
        <v>0</v>
      </c>
      <c r="K41" s="293">
        <v>0</v>
      </c>
      <c r="L41" s="293">
        <v>0</v>
      </c>
    </row>
    <row r="42" spans="1:12" ht="13.8" thickBot="1" x14ac:dyDescent="0.3">
      <c r="A42" s="661"/>
      <c r="B42" s="653"/>
      <c r="C42" s="653"/>
      <c r="D42" s="292" t="s">
        <v>5</v>
      </c>
      <c r="E42" s="293">
        <v>1</v>
      </c>
      <c r="F42" s="293">
        <v>0</v>
      </c>
      <c r="G42" s="293">
        <v>0</v>
      </c>
      <c r="H42" s="293">
        <v>0</v>
      </c>
      <c r="I42" s="293">
        <v>0</v>
      </c>
      <c r="J42" s="293">
        <v>1</v>
      </c>
      <c r="K42" s="293">
        <v>0</v>
      </c>
      <c r="L42" s="293">
        <v>0</v>
      </c>
    </row>
    <row r="43" spans="1:12" ht="13.8" thickBot="1" x14ac:dyDescent="0.3">
      <c r="A43" s="661"/>
      <c r="B43" s="653"/>
      <c r="C43" s="654"/>
      <c r="D43" s="292" t="s">
        <v>6</v>
      </c>
      <c r="E43" s="293">
        <v>0</v>
      </c>
      <c r="F43" s="293">
        <v>0</v>
      </c>
      <c r="G43" s="293">
        <v>0</v>
      </c>
      <c r="H43" s="293">
        <v>0</v>
      </c>
      <c r="I43" s="293">
        <v>0</v>
      </c>
      <c r="J43" s="293">
        <v>0</v>
      </c>
      <c r="K43" s="293">
        <v>0</v>
      </c>
      <c r="L43" s="293">
        <v>0</v>
      </c>
    </row>
    <row r="44" spans="1:12" ht="13.8" thickBot="1" x14ac:dyDescent="0.3">
      <c r="A44" s="661"/>
      <c r="B44" s="653"/>
      <c r="C44" s="294"/>
      <c r="D44" s="292"/>
      <c r="E44" s="293"/>
      <c r="F44" s="293"/>
      <c r="G44" s="293"/>
      <c r="H44" s="293"/>
      <c r="I44" s="293"/>
      <c r="J44" s="293"/>
      <c r="K44" s="293"/>
      <c r="L44" s="293"/>
    </row>
    <row r="45" spans="1:12" ht="13.8" thickBot="1" x14ac:dyDescent="0.3">
      <c r="A45" s="661"/>
      <c r="B45" s="653"/>
      <c r="C45" s="652">
        <v>2015</v>
      </c>
      <c r="D45" s="292" t="s">
        <v>35</v>
      </c>
      <c r="E45" s="293">
        <v>0</v>
      </c>
      <c r="F45" s="293">
        <v>0</v>
      </c>
      <c r="G45" s="293">
        <v>0</v>
      </c>
      <c r="H45" s="293">
        <v>0</v>
      </c>
      <c r="I45" s="293">
        <v>0</v>
      </c>
      <c r="J45" s="293">
        <v>0</v>
      </c>
      <c r="K45" s="293">
        <v>0</v>
      </c>
      <c r="L45" s="293">
        <v>0</v>
      </c>
    </row>
    <row r="46" spans="1:12" ht="13.8" thickBot="1" x14ac:dyDescent="0.3">
      <c r="A46" s="661"/>
      <c r="B46" s="653"/>
      <c r="C46" s="653"/>
      <c r="D46" s="292" t="s">
        <v>7</v>
      </c>
      <c r="E46" s="293">
        <v>0</v>
      </c>
      <c r="F46" s="293">
        <v>0</v>
      </c>
      <c r="G46" s="293">
        <v>0</v>
      </c>
      <c r="H46" s="293">
        <v>0</v>
      </c>
      <c r="I46" s="293">
        <v>0</v>
      </c>
      <c r="J46" s="293">
        <v>0</v>
      </c>
      <c r="K46" s="293">
        <v>0</v>
      </c>
      <c r="L46" s="293">
        <v>0</v>
      </c>
    </row>
    <row r="47" spans="1:12" ht="13.8" thickBot="1" x14ac:dyDescent="0.3">
      <c r="A47" s="661"/>
      <c r="B47" s="653"/>
      <c r="C47" s="653"/>
      <c r="D47" s="292" t="s">
        <v>4</v>
      </c>
      <c r="E47" s="293">
        <v>0</v>
      </c>
      <c r="F47" s="293">
        <v>0</v>
      </c>
      <c r="G47" s="293">
        <v>0</v>
      </c>
      <c r="H47" s="293">
        <v>0</v>
      </c>
      <c r="I47" s="293">
        <v>0</v>
      </c>
      <c r="J47" s="293">
        <v>0</v>
      </c>
      <c r="K47" s="293">
        <v>0</v>
      </c>
      <c r="L47" s="293">
        <v>0</v>
      </c>
    </row>
    <row r="48" spans="1:12" ht="13.8" thickBot="1" x14ac:dyDescent="0.3">
      <c r="A48" s="295"/>
      <c r="B48" s="294"/>
      <c r="C48" s="294"/>
      <c r="D48" s="292"/>
      <c r="E48" s="293"/>
      <c r="F48" s="293"/>
      <c r="G48" s="293"/>
      <c r="H48" s="293"/>
      <c r="I48" s="293"/>
      <c r="J48" s="293"/>
      <c r="K48" s="293"/>
      <c r="L48" s="293"/>
    </row>
    <row r="49" spans="1:12" ht="13.8" thickBot="1" x14ac:dyDescent="0.3">
      <c r="A49" s="655" t="s">
        <v>90</v>
      </c>
      <c r="B49" s="657" t="s">
        <v>78</v>
      </c>
      <c r="C49" s="296">
        <v>2013</v>
      </c>
      <c r="D49" s="297" t="s">
        <v>35</v>
      </c>
      <c r="E49" s="309">
        <v>5364</v>
      </c>
      <c r="F49" s="309">
        <v>758</v>
      </c>
      <c r="G49" s="309">
        <v>137</v>
      </c>
      <c r="H49" s="309">
        <v>707</v>
      </c>
      <c r="I49" s="309">
        <v>2849</v>
      </c>
      <c r="J49" s="309">
        <v>68</v>
      </c>
      <c r="K49" s="309">
        <v>456</v>
      </c>
      <c r="L49" s="309">
        <v>389</v>
      </c>
    </row>
    <row r="50" spans="1:12" ht="13.8" thickBot="1" x14ac:dyDescent="0.3">
      <c r="A50" s="656"/>
      <c r="B50" s="658"/>
      <c r="C50" s="657">
        <v>2014</v>
      </c>
      <c r="D50" s="297" t="s">
        <v>35</v>
      </c>
      <c r="E50" s="309">
        <v>2332</v>
      </c>
      <c r="F50" s="309">
        <v>300</v>
      </c>
      <c r="G50" s="309">
        <v>106</v>
      </c>
      <c r="H50" s="309">
        <v>648</v>
      </c>
      <c r="I50" s="309">
        <v>1053</v>
      </c>
      <c r="J50" s="309">
        <v>54</v>
      </c>
      <c r="K50" s="309">
        <v>63</v>
      </c>
      <c r="L50" s="309">
        <v>108</v>
      </c>
    </row>
    <row r="51" spans="1:12" ht="13.8" thickBot="1" x14ac:dyDescent="0.3">
      <c r="A51" s="656"/>
      <c r="B51" s="658"/>
      <c r="C51" s="658"/>
      <c r="D51" s="297" t="s">
        <v>7</v>
      </c>
      <c r="E51" s="309">
        <v>782</v>
      </c>
      <c r="F51" s="309">
        <v>87</v>
      </c>
      <c r="G51" s="309">
        <v>22</v>
      </c>
      <c r="H51" s="309">
        <v>258</v>
      </c>
      <c r="I51" s="309">
        <v>348</v>
      </c>
      <c r="J51" s="309">
        <v>14</v>
      </c>
      <c r="K51" s="309">
        <v>0</v>
      </c>
      <c r="L51" s="309">
        <v>53</v>
      </c>
    </row>
    <row r="52" spans="1:12" ht="13.8" thickBot="1" x14ac:dyDescent="0.3">
      <c r="A52" s="656"/>
      <c r="B52" s="658"/>
      <c r="C52" s="658"/>
      <c r="D52" s="297" t="s">
        <v>4</v>
      </c>
      <c r="E52" s="309">
        <v>562</v>
      </c>
      <c r="F52" s="309">
        <v>83</v>
      </c>
      <c r="G52" s="309">
        <v>20</v>
      </c>
      <c r="H52" s="309">
        <v>139</v>
      </c>
      <c r="I52" s="309">
        <v>271</v>
      </c>
      <c r="J52" s="309">
        <v>7</v>
      </c>
      <c r="K52" s="309">
        <v>25</v>
      </c>
      <c r="L52" s="309">
        <v>17</v>
      </c>
    </row>
    <row r="53" spans="1:12" ht="13.8" thickBot="1" x14ac:dyDescent="0.3">
      <c r="A53" s="656"/>
      <c r="B53" s="658"/>
      <c r="C53" s="658"/>
      <c r="D53" s="297" t="s">
        <v>5</v>
      </c>
      <c r="E53" s="309">
        <v>524</v>
      </c>
      <c r="F53" s="309">
        <v>77</v>
      </c>
      <c r="G53" s="309">
        <v>40</v>
      </c>
      <c r="H53" s="309">
        <v>122</v>
      </c>
      <c r="I53" s="309">
        <v>239</v>
      </c>
      <c r="J53" s="309">
        <v>16</v>
      </c>
      <c r="K53" s="309">
        <v>8</v>
      </c>
      <c r="L53" s="309">
        <v>22</v>
      </c>
    </row>
    <row r="54" spans="1:12" ht="13.8" thickBot="1" x14ac:dyDescent="0.3">
      <c r="A54" s="656"/>
      <c r="B54" s="658"/>
      <c r="C54" s="659"/>
      <c r="D54" s="297" t="s">
        <v>6</v>
      </c>
      <c r="E54" s="309">
        <v>464</v>
      </c>
      <c r="F54" s="309">
        <v>53</v>
      </c>
      <c r="G54" s="309">
        <v>24</v>
      </c>
      <c r="H54" s="309">
        <v>129</v>
      </c>
      <c r="I54" s="309">
        <v>195</v>
      </c>
      <c r="J54" s="309">
        <v>17</v>
      </c>
      <c r="K54" s="309">
        <v>30</v>
      </c>
      <c r="L54" s="309">
        <v>16</v>
      </c>
    </row>
    <row r="55" spans="1:12" ht="13.8" thickBot="1" x14ac:dyDescent="0.3">
      <c r="A55" s="656"/>
      <c r="B55" s="658"/>
      <c r="C55" s="299"/>
      <c r="D55" s="297"/>
      <c r="E55" s="309"/>
      <c r="F55" s="309"/>
      <c r="G55" s="309"/>
      <c r="H55" s="309"/>
      <c r="I55" s="309"/>
      <c r="J55" s="309"/>
      <c r="K55" s="309"/>
      <c r="L55" s="309"/>
    </row>
    <row r="56" spans="1:12" ht="13.8" thickBot="1" x14ac:dyDescent="0.3">
      <c r="A56" s="656"/>
      <c r="B56" s="658"/>
      <c r="C56" s="657">
        <v>2015</v>
      </c>
      <c r="D56" s="297" t="s">
        <v>35</v>
      </c>
      <c r="E56" s="309">
        <v>989</v>
      </c>
      <c r="F56" s="309">
        <v>142</v>
      </c>
      <c r="G56" s="309">
        <v>66</v>
      </c>
      <c r="H56" s="309">
        <v>255</v>
      </c>
      <c r="I56" s="309">
        <v>335</v>
      </c>
      <c r="J56" s="309">
        <v>27</v>
      </c>
      <c r="K56" s="309">
        <v>99</v>
      </c>
      <c r="L56" s="309">
        <v>65</v>
      </c>
    </row>
    <row r="57" spans="1:12" ht="13.8" thickBot="1" x14ac:dyDescent="0.3">
      <c r="A57" s="656"/>
      <c r="B57" s="658"/>
      <c r="C57" s="658"/>
      <c r="D57" s="297" t="s">
        <v>7</v>
      </c>
      <c r="E57" s="309">
        <v>499</v>
      </c>
      <c r="F57" s="309">
        <v>74</v>
      </c>
      <c r="G57" s="309">
        <v>45</v>
      </c>
      <c r="H57" s="309">
        <v>106</v>
      </c>
      <c r="I57" s="309">
        <v>199</v>
      </c>
      <c r="J57" s="309">
        <v>13</v>
      </c>
      <c r="K57" s="309">
        <v>31</v>
      </c>
      <c r="L57" s="309">
        <v>31</v>
      </c>
    </row>
    <row r="58" spans="1:12" ht="13.8" thickBot="1" x14ac:dyDescent="0.3">
      <c r="A58" s="656"/>
      <c r="B58" s="658"/>
      <c r="C58" s="658"/>
      <c r="D58" s="297" t="s">
        <v>4</v>
      </c>
      <c r="E58" s="309">
        <v>490</v>
      </c>
      <c r="F58" s="309">
        <v>68</v>
      </c>
      <c r="G58" s="309">
        <v>21</v>
      </c>
      <c r="H58" s="309">
        <v>149</v>
      </c>
      <c r="I58" s="309">
        <v>136</v>
      </c>
      <c r="J58" s="309">
        <v>14</v>
      </c>
      <c r="K58" s="309">
        <v>68</v>
      </c>
      <c r="L58" s="309">
        <v>34</v>
      </c>
    </row>
    <row r="59" spans="1:12" ht="13.8" thickBot="1" x14ac:dyDescent="0.3">
      <c r="A59" s="656"/>
      <c r="B59" s="299"/>
      <c r="C59" s="299"/>
      <c r="D59" s="297"/>
      <c r="E59" s="309"/>
      <c r="F59" s="309"/>
      <c r="G59" s="309"/>
      <c r="H59" s="309"/>
      <c r="I59" s="309"/>
      <c r="J59" s="309"/>
      <c r="K59" s="309"/>
      <c r="L59" s="309"/>
    </row>
    <row r="60" spans="1:12" ht="13.8" thickBot="1" x14ac:dyDescent="0.3">
      <c r="A60" s="656"/>
      <c r="B60" s="657" t="s">
        <v>81</v>
      </c>
      <c r="C60" s="296">
        <v>2013</v>
      </c>
      <c r="D60" s="297" t="s">
        <v>35</v>
      </c>
      <c r="E60" s="309">
        <v>1383</v>
      </c>
      <c r="F60" s="309">
        <v>220</v>
      </c>
      <c r="G60" s="309">
        <v>43</v>
      </c>
      <c r="H60" s="309">
        <v>114</v>
      </c>
      <c r="I60" s="309">
        <v>687</v>
      </c>
      <c r="J60" s="309">
        <v>19</v>
      </c>
      <c r="K60" s="309">
        <v>226</v>
      </c>
      <c r="L60" s="309">
        <v>74</v>
      </c>
    </row>
    <row r="61" spans="1:12" ht="13.8" thickBot="1" x14ac:dyDescent="0.3">
      <c r="A61" s="656"/>
      <c r="B61" s="658"/>
      <c r="C61" s="657">
        <v>2014</v>
      </c>
      <c r="D61" s="297" t="s">
        <v>35</v>
      </c>
      <c r="E61" s="309">
        <v>669</v>
      </c>
      <c r="F61" s="309">
        <v>115</v>
      </c>
      <c r="G61" s="309">
        <v>26</v>
      </c>
      <c r="H61" s="309">
        <v>103</v>
      </c>
      <c r="I61" s="309">
        <v>334</v>
      </c>
      <c r="J61" s="309">
        <v>23</v>
      </c>
      <c r="K61" s="309">
        <v>39</v>
      </c>
      <c r="L61" s="309">
        <v>29</v>
      </c>
    </row>
    <row r="62" spans="1:12" ht="13.8" thickBot="1" x14ac:dyDescent="0.3">
      <c r="A62" s="656"/>
      <c r="B62" s="658"/>
      <c r="C62" s="658"/>
      <c r="D62" s="297" t="s">
        <v>7</v>
      </c>
      <c r="E62" s="309">
        <v>172</v>
      </c>
      <c r="F62" s="309">
        <v>23</v>
      </c>
      <c r="G62" s="309">
        <v>4</v>
      </c>
      <c r="H62" s="309">
        <v>39</v>
      </c>
      <c r="I62" s="309">
        <v>96</v>
      </c>
      <c r="J62" s="309">
        <v>3</v>
      </c>
      <c r="K62" s="309">
        <v>0</v>
      </c>
      <c r="L62" s="309">
        <v>7</v>
      </c>
    </row>
    <row r="63" spans="1:12" ht="13.8" thickBot="1" x14ac:dyDescent="0.3">
      <c r="A63" s="656"/>
      <c r="B63" s="658"/>
      <c r="C63" s="658"/>
      <c r="D63" s="297" t="s">
        <v>4</v>
      </c>
      <c r="E63" s="309">
        <v>168</v>
      </c>
      <c r="F63" s="309">
        <v>35</v>
      </c>
      <c r="G63" s="309">
        <v>3</v>
      </c>
      <c r="H63" s="309">
        <v>23</v>
      </c>
      <c r="I63" s="309">
        <v>83</v>
      </c>
      <c r="J63" s="309">
        <v>5</v>
      </c>
      <c r="K63" s="309">
        <v>16</v>
      </c>
      <c r="L63" s="309">
        <v>3</v>
      </c>
    </row>
    <row r="64" spans="1:12" ht="13.8" thickBot="1" x14ac:dyDescent="0.3">
      <c r="A64" s="656"/>
      <c r="B64" s="658"/>
      <c r="C64" s="658"/>
      <c r="D64" s="297" t="s">
        <v>5</v>
      </c>
      <c r="E64" s="309">
        <v>185</v>
      </c>
      <c r="F64" s="309">
        <v>33</v>
      </c>
      <c r="G64" s="309">
        <v>13</v>
      </c>
      <c r="H64" s="309">
        <v>23</v>
      </c>
      <c r="I64" s="309">
        <v>88</v>
      </c>
      <c r="J64" s="309">
        <v>8</v>
      </c>
      <c r="K64" s="309">
        <v>5</v>
      </c>
      <c r="L64" s="309">
        <v>15</v>
      </c>
    </row>
    <row r="65" spans="1:12" ht="13.8" thickBot="1" x14ac:dyDescent="0.3">
      <c r="A65" s="656"/>
      <c r="B65" s="658"/>
      <c r="C65" s="659"/>
      <c r="D65" s="297" t="s">
        <v>6</v>
      </c>
      <c r="E65" s="309">
        <v>144</v>
      </c>
      <c r="F65" s="309">
        <v>24</v>
      </c>
      <c r="G65" s="309">
        <v>6</v>
      </c>
      <c r="H65" s="309">
        <v>18</v>
      </c>
      <c r="I65" s="309">
        <v>67</v>
      </c>
      <c r="J65" s="309">
        <v>7</v>
      </c>
      <c r="K65" s="309">
        <v>18</v>
      </c>
      <c r="L65" s="309">
        <v>4</v>
      </c>
    </row>
    <row r="66" spans="1:12" ht="13.8" thickBot="1" x14ac:dyDescent="0.3">
      <c r="A66" s="656"/>
      <c r="B66" s="658"/>
      <c r="C66" s="299"/>
      <c r="D66" s="297"/>
      <c r="E66" s="309"/>
      <c r="F66" s="309"/>
      <c r="G66" s="309"/>
      <c r="H66" s="309"/>
      <c r="I66" s="309"/>
      <c r="J66" s="309"/>
      <c r="K66" s="309"/>
      <c r="L66" s="309"/>
    </row>
    <row r="67" spans="1:12" ht="13.8" thickBot="1" x14ac:dyDescent="0.3">
      <c r="A67" s="656"/>
      <c r="B67" s="658"/>
      <c r="C67" s="657">
        <v>2015</v>
      </c>
      <c r="D67" s="297" t="s">
        <v>35</v>
      </c>
      <c r="E67" s="309">
        <v>314</v>
      </c>
      <c r="F67" s="309">
        <v>51</v>
      </c>
      <c r="G67" s="309">
        <v>30</v>
      </c>
      <c r="H67" s="309">
        <v>40</v>
      </c>
      <c r="I67" s="309">
        <v>110</v>
      </c>
      <c r="J67" s="309">
        <v>13</v>
      </c>
      <c r="K67" s="309">
        <v>53</v>
      </c>
      <c r="L67" s="309">
        <v>17</v>
      </c>
    </row>
    <row r="68" spans="1:12" ht="13.8" thickBot="1" x14ac:dyDescent="0.3">
      <c r="A68" s="656"/>
      <c r="B68" s="658"/>
      <c r="C68" s="658"/>
      <c r="D68" s="297" t="s">
        <v>7</v>
      </c>
      <c r="E68" s="309">
        <v>161</v>
      </c>
      <c r="F68" s="309">
        <v>31</v>
      </c>
      <c r="G68" s="309">
        <v>20</v>
      </c>
      <c r="H68" s="309">
        <v>15</v>
      </c>
      <c r="I68" s="309">
        <v>65</v>
      </c>
      <c r="J68" s="309">
        <v>8</v>
      </c>
      <c r="K68" s="309">
        <v>14</v>
      </c>
      <c r="L68" s="309">
        <v>8</v>
      </c>
    </row>
    <row r="69" spans="1:12" ht="13.8" thickBot="1" x14ac:dyDescent="0.3">
      <c r="A69" s="656"/>
      <c r="B69" s="658"/>
      <c r="C69" s="658"/>
      <c r="D69" s="297" t="s">
        <v>4</v>
      </c>
      <c r="E69" s="309">
        <v>153</v>
      </c>
      <c r="F69" s="309">
        <v>20</v>
      </c>
      <c r="G69" s="309">
        <v>10</v>
      </c>
      <c r="H69" s="309">
        <v>25</v>
      </c>
      <c r="I69" s="309">
        <v>45</v>
      </c>
      <c r="J69" s="309">
        <v>5</v>
      </c>
      <c r="K69" s="309">
        <v>39</v>
      </c>
      <c r="L69" s="309">
        <v>9</v>
      </c>
    </row>
    <row r="70" spans="1:12" ht="13.8" thickBot="1" x14ac:dyDescent="0.3">
      <c r="A70" s="656"/>
      <c r="B70" s="299"/>
      <c r="C70" s="299"/>
      <c r="D70" s="297"/>
      <c r="E70" s="309"/>
      <c r="F70" s="309"/>
      <c r="G70" s="309"/>
      <c r="H70" s="309"/>
      <c r="I70" s="309"/>
      <c r="J70" s="309"/>
      <c r="K70" s="309"/>
      <c r="L70" s="309"/>
    </row>
    <row r="71" spans="1:12" ht="13.8" thickBot="1" x14ac:dyDescent="0.3">
      <c r="A71" s="656"/>
      <c r="B71" s="657" t="s">
        <v>82</v>
      </c>
      <c r="C71" s="296">
        <v>2013</v>
      </c>
      <c r="D71" s="297" t="s">
        <v>35</v>
      </c>
      <c r="E71" s="309">
        <v>3863</v>
      </c>
      <c r="F71" s="309">
        <v>514</v>
      </c>
      <c r="G71" s="309">
        <v>89</v>
      </c>
      <c r="H71" s="309">
        <v>577</v>
      </c>
      <c r="I71" s="309">
        <v>2106</v>
      </c>
      <c r="J71" s="309">
        <v>48</v>
      </c>
      <c r="K71" s="309">
        <v>215</v>
      </c>
      <c r="L71" s="309">
        <v>314</v>
      </c>
    </row>
    <row r="72" spans="1:12" ht="13.8" thickBot="1" x14ac:dyDescent="0.3">
      <c r="A72" s="656"/>
      <c r="B72" s="658"/>
      <c r="C72" s="657">
        <v>2014</v>
      </c>
      <c r="D72" s="297" t="s">
        <v>35</v>
      </c>
      <c r="E72" s="309">
        <v>1585</v>
      </c>
      <c r="F72" s="309">
        <v>164</v>
      </c>
      <c r="G72" s="309">
        <v>70</v>
      </c>
      <c r="H72" s="309">
        <v>535</v>
      </c>
      <c r="I72" s="309">
        <v>695</v>
      </c>
      <c r="J72" s="309">
        <v>27</v>
      </c>
      <c r="K72" s="309">
        <v>18</v>
      </c>
      <c r="L72" s="309">
        <v>76</v>
      </c>
    </row>
    <row r="73" spans="1:12" ht="13.8" thickBot="1" x14ac:dyDescent="0.3">
      <c r="A73" s="656"/>
      <c r="B73" s="658"/>
      <c r="C73" s="658"/>
      <c r="D73" s="297" t="s">
        <v>7</v>
      </c>
      <c r="E73" s="309">
        <v>594</v>
      </c>
      <c r="F73" s="309">
        <v>56</v>
      </c>
      <c r="G73" s="309">
        <v>16</v>
      </c>
      <c r="H73" s="309">
        <v>217</v>
      </c>
      <c r="I73" s="309">
        <v>248</v>
      </c>
      <c r="J73" s="309">
        <v>11</v>
      </c>
      <c r="K73" s="309">
        <v>0</v>
      </c>
      <c r="L73" s="309">
        <v>46</v>
      </c>
    </row>
    <row r="74" spans="1:12" ht="13.8" thickBot="1" x14ac:dyDescent="0.3">
      <c r="A74" s="656"/>
      <c r="B74" s="658"/>
      <c r="C74" s="658"/>
      <c r="D74" s="297" t="s">
        <v>4</v>
      </c>
      <c r="E74" s="309">
        <v>369</v>
      </c>
      <c r="F74" s="309">
        <v>40</v>
      </c>
      <c r="G74" s="309">
        <v>16</v>
      </c>
      <c r="H74" s="309">
        <v>112</v>
      </c>
      <c r="I74" s="309">
        <v>179</v>
      </c>
      <c r="J74" s="309">
        <v>2</v>
      </c>
      <c r="K74" s="309">
        <v>7</v>
      </c>
      <c r="L74" s="309">
        <v>13</v>
      </c>
    </row>
    <row r="75" spans="1:12" ht="13.8" thickBot="1" x14ac:dyDescent="0.3">
      <c r="A75" s="656"/>
      <c r="B75" s="658"/>
      <c r="C75" s="658"/>
      <c r="D75" s="297" t="s">
        <v>5</v>
      </c>
      <c r="E75" s="309">
        <v>319</v>
      </c>
      <c r="F75" s="309">
        <v>39</v>
      </c>
      <c r="G75" s="309">
        <v>23</v>
      </c>
      <c r="H75" s="309">
        <v>96</v>
      </c>
      <c r="I75" s="309">
        <v>146</v>
      </c>
      <c r="J75" s="309">
        <v>7</v>
      </c>
      <c r="K75" s="309">
        <v>2</v>
      </c>
      <c r="L75" s="309">
        <v>6</v>
      </c>
    </row>
    <row r="76" spans="1:12" ht="13.8" thickBot="1" x14ac:dyDescent="0.3">
      <c r="A76" s="656"/>
      <c r="B76" s="658"/>
      <c r="C76" s="659"/>
      <c r="D76" s="297" t="s">
        <v>6</v>
      </c>
      <c r="E76" s="309">
        <v>303</v>
      </c>
      <c r="F76" s="309">
        <v>29</v>
      </c>
      <c r="G76" s="309">
        <v>15</v>
      </c>
      <c r="H76" s="309">
        <v>110</v>
      </c>
      <c r="I76" s="309">
        <v>122</v>
      </c>
      <c r="J76" s="309">
        <v>7</v>
      </c>
      <c r="K76" s="309">
        <v>9</v>
      </c>
      <c r="L76" s="309">
        <v>11</v>
      </c>
    </row>
    <row r="77" spans="1:12" ht="13.8" thickBot="1" x14ac:dyDescent="0.3">
      <c r="A77" s="656"/>
      <c r="B77" s="658"/>
      <c r="C77" s="299"/>
      <c r="D77" s="297"/>
      <c r="E77" s="309"/>
      <c r="F77" s="309"/>
      <c r="G77" s="309"/>
      <c r="H77" s="309"/>
      <c r="I77" s="309"/>
      <c r="J77" s="309"/>
      <c r="K77" s="309"/>
      <c r="L77" s="309"/>
    </row>
    <row r="78" spans="1:12" ht="13.8" thickBot="1" x14ac:dyDescent="0.3">
      <c r="A78" s="656"/>
      <c r="B78" s="658"/>
      <c r="C78" s="657">
        <v>2015</v>
      </c>
      <c r="D78" s="297" t="s">
        <v>35</v>
      </c>
      <c r="E78" s="309">
        <v>616</v>
      </c>
      <c r="F78" s="309">
        <v>83</v>
      </c>
      <c r="G78" s="309">
        <v>27</v>
      </c>
      <c r="H78" s="309">
        <v>205</v>
      </c>
      <c r="I78" s="309">
        <v>214</v>
      </c>
      <c r="J78" s="309">
        <v>9</v>
      </c>
      <c r="K78" s="309">
        <v>32</v>
      </c>
      <c r="L78" s="309">
        <v>46</v>
      </c>
    </row>
    <row r="79" spans="1:12" ht="13.8" thickBot="1" x14ac:dyDescent="0.3">
      <c r="A79" s="656"/>
      <c r="B79" s="658"/>
      <c r="C79" s="658"/>
      <c r="D79" s="297" t="s">
        <v>7</v>
      </c>
      <c r="E79" s="309">
        <v>303</v>
      </c>
      <c r="F79" s="309">
        <v>36</v>
      </c>
      <c r="G79" s="309">
        <v>17</v>
      </c>
      <c r="H79" s="309">
        <v>83</v>
      </c>
      <c r="I79" s="309">
        <v>131</v>
      </c>
      <c r="J79" s="309">
        <v>2</v>
      </c>
      <c r="K79" s="309">
        <v>11</v>
      </c>
      <c r="L79" s="309">
        <v>23</v>
      </c>
    </row>
    <row r="80" spans="1:12" ht="13.8" thickBot="1" x14ac:dyDescent="0.3">
      <c r="A80" s="656"/>
      <c r="B80" s="658"/>
      <c r="C80" s="658"/>
      <c r="D80" s="297" t="s">
        <v>4</v>
      </c>
      <c r="E80" s="309">
        <v>313</v>
      </c>
      <c r="F80" s="309">
        <v>47</v>
      </c>
      <c r="G80" s="309">
        <v>10</v>
      </c>
      <c r="H80" s="309">
        <v>122</v>
      </c>
      <c r="I80" s="309">
        <v>83</v>
      </c>
      <c r="J80" s="309">
        <v>7</v>
      </c>
      <c r="K80" s="309">
        <v>21</v>
      </c>
      <c r="L80" s="309">
        <v>23</v>
      </c>
    </row>
    <row r="81" spans="1:12" ht="13.8" thickBot="1" x14ac:dyDescent="0.3">
      <c r="A81" s="656"/>
      <c r="B81" s="299"/>
      <c r="C81" s="299"/>
      <c r="D81" s="297"/>
      <c r="E81" s="309"/>
      <c r="F81" s="309"/>
      <c r="G81" s="309"/>
      <c r="H81" s="309"/>
      <c r="I81" s="309"/>
      <c r="J81" s="309"/>
      <c r="K81" s="309"/>
      <c r="L81" s="309"/>
    </row>
    <row r="82" spans="1:12" ht="13.8" thickBot="1" x14ac:dyDescent="0.3">
      <c r="A82" s="656"/>
      <c r="B82" s="657" t="s">
        <v>83</v>
      </c>
      <c r="C82" s="296">
        <v>2013</v>
      </c>
      <c r="D82" s="297" t="s">
        <v>35</v>
      </c>
      <c r="E82" s="309">
        <v>114</v>
      </c>
      <c r="F82" s="309">
        <v>24</v>
      </c>
      <c r="G82" s="309">
        <v>4</v>
      </c>
      <c r="H82" s="309">
        <v>14</v>
      </c>
      <c r="I82" s="309">
        <v>55</v>
      </c>
      <c r="J82" s="309">
        <v>1</v>
      </c>
      <c r="K82" s="309">
        <v>15</v>
      </c>
      <c r="L82" s="309">
        <v>1</v>
      </c>
    </row>
    <row r="83" spans="1:12" ht="13.8" thickBot="1" x14ac:dyDescent="0.3">
      <c r="A83" s="656"/>
      <c r="B83" s="658"/>
      <c r="C83" s="657">
        <v>2014</v>
      </c>
      <c r="D83" s="297" t="s">
        <v>35</v>
      </c>
      <c r="E83" s="309">
        <v>74</v>
      </c>
      <c r="F83" s="309">
        <v>20</v>
      </c>
      <c r="G83" s="309">
        <v>10</v>
      </c>
      <c r="H83" s="309">
        <v>10</v>
      </c>
      <c r="I83" s="309">
        <v>21</v>
      </c>
      <c r="J83" s="309">
        <v>4</v>
      </c>
      <c r="K83" s="309">
        <v>6</v>
      </c>
      <c r="L83" s="309">
        <v>3</v>
      </c>
    </row>
    <row r="84" spans="1:12" ht="13.8" thickBot="1" x14ac:dyDescent="0.3">
      <c r="A84" s="656"/>
      <c r="B84" s="658"/>
      <c r="C84" s="658"/>
      <c r="D84" s="297" t="s">
        <v>7</v>
      </c>
      <c r="E84" s="309">
        <v>12</v>
      </c>
      <c r="F84" s="309">
        <v>7</v>
      </c>
      <c r="G84" s="309">
        <v>2</v>
      </c>
      <c r="H84" s="309">
        <v>2</v>
      </c>
      <c r="I84" s="309">
        <v>1</v>
      </c>
      <c r="J84" s="309">
        <v>0</v>
      </c>
      <c r="K84" s="309">
        <v>0</v>
      </c>
      <c r="L84" s="309">
        <v>0</v>
      </c>
    </row>
    <row r="85" spans="1:12" ht="13.8" thickBot="1" x14ac:dyDescent="0.3">
      <c r="A85" s="656"/>
      <c r="B85" s="658"/>
      <c r="C85" s="658"/>
      <c r="D85" s="297" t="s">
        <v>4</v>
      </c>
      <c r="E85" s="309">
        <v>25</v>
      </c>
      <c r="F85" s="309">
        <v>8</v>
      </c>
      <c r="G85" s="309">
        <v>1</v>
      </c>
      <c r="H85" s="309">
        <v>4</v>
      </c>
      <c r="I85" s="309">
        <v>9</v>
      </c>
      <c r="J85" s="309">
        <v>0</v>
      </c>
      <c r="K85" s="309">
        <v>2</v>
      </c>
      <c r="L85" s="309">
        <v>1</v>
      </c>
    </row>
    <row r="86" spans="1:12" ht="13.8" thickBot="1" x14ac:dyDescent="0.3">
      <c r="A86" s="656"/>
      <c r="B86" s="658"/>
      <c r="C86" s="658"/>
      <c r="D86" s="297" t="s">
        <v>5</v>
      </c>
      <c r="E86" s="309">
        <v>20</v>
      </c>
      <c r="F86" s="309">
        <v>5</v>
      </c>
      <c r="G86" s="309">
        <v>4</v>
      </c>
      <c r="H86" s="309">
        <v>3</v>
      </c>
      <c r="I86" s="309">
        <v>5</v>
      </c>
      <c r="J86" s="309">
        <v>1</v>
      </c>
      <c r="K86" s="309">
        <v>1</v>
      </c>
      <c r="L86" s="309">
        <v>1</v>
      </c>
    </row>
    <row r="87" spans="1:12" ht="13.8" thickBot="1" x14ac:dyDescent="0.3">
      <c r="A87" s="656"/>
      <c r="B87" s="658"/>
      <c r="C87" s="659"/>
      <c r="D87" s="297" t="s">
        <v>6</v>
      </c>
      <c r="E87" s="309">
        <v>17</v>
      </c>
      <c r="F87" s="309">
        <v>0</v>
      </c>
      <c r="G87" s="309">
        <v>3</v>
      </c>
      <c r="H87" s="309">
        <v>1</v>
      </c>
      <c r="I87" s="309">
        <v>6</v>
      </c>
      <c r="J87" s="309">
        <v>3</v>
      </c>
      <c r="K87" s="309">
        <v>3</v>
      </c>
      <c r="L87" s="309">
        <v>1</v>
      </c>
    </row>
    <row r="88" spans="1:12" ht="13.8" thickBot="1" x14ac:dyDescent="0.3">
      <c r="A88" s="656"/>
      <c r="B88" s="658"/>
      <c r="C88" s="299"/>
      <c r="D88" s="297"/>
      <c r="E88" s="309"/>
      <c r="F88" s="309"/>
      <c r="G88" s="309"/>
      <c r="H88" s="309"/>
      <c r="I88" s="309"/>
      <c r="J88" s="309"/>
      <c r="K88" s="309"/>
      <c r="L88" s="309"/>
    </row>
    <row r="89" spans="1:12" ht="13.8" thickBot="1" x14ac:dyDescent="0.3">
      <c r="A89" s="656"/>
      <c r="B89" s="658"/>
      <c r="C89" s="657">
        <v>2015</v>
      </c>
      <c r="D89" s="297" t="s">
        <v>35</v>
      </c>
      <c r="E89" s="309">
        <v>59</v>
      </c>
      <c r="F89" s="309">
        <v>8</v>
      </c>
      <c r="G89" s="309">
        <v>9</v>
      </c>
      <c r="H89" s="309">
        <v>10</v>
      </c>
      <c r="I89" s="309">
        <v>11</v>
      </c>
      <c r="J89" s="309">
        <v>5</v>
      </c>
      <c r="K89" s="309">
        <v>14</v>
      </c>
      <c r="L89" s="309">
        <v>2</v>
      </c>
    </row>
    <row r="90" spans="1:12" ht="13.8" thickBot="1" x14ac:dyDescent="0.3">
      <c r="A90" s="656"/>
      <c r="B90" s="658"/>
      <c r="C90" s="658"/>
      <c r="D90" s="297" t="s">
        <v>7</v>
      </c>
      <c r="E90" s="309">
        <v>35</v>
      </c>
      <c r="F90" s="309">
        <v>7</v>
      </c>
      <c r="G90" s="309">
        <v>8</v>
      </c>
      <c r="H90" s="309">
        <v>8</v>
      </c>
      <c r="I90" s="309">
        <v>3</v>
      </c>
      <c r="J90" s="309">
        <v>3</v>
      </c>
      <c r="K90" s="309">
        <v>6</v>
      </c>
      <c r="L90" s="309">
        <v>0</v>
      </c>
    </row>
    <row r="91" spans="1:12" ht="13.8" thickBot="1" x14ac:dyDescent="0.3">
      <c r="A91" s="656"/>
      <c r="B91" s="658"/>
      <c r="C91" s="658"/>
      <c r="D91" s="297" t="s">
        <v>4</v>
      </c>
      <c r="E91" s="309">
        <v>24</v>
      </c>
      <c r="F91" s="309">
        <v>1</v>
      </c>
      <c r="G91" s="309">
        <v>1</v>
      </c>
      <c r="H91" s="309">
        <v>2</v>
      </c>
      <c r="I91" s="309">
        <v>8</v>
      </c>
      <c r="J91" s="309">
        <v>2</v>
      </c>
      <c r="K91" s="309">
        <v>8</v>
      </c>
      <c r="L91" s="309">
        <v>2</v>
      </c>
    </row>
    <row r="92" spans="1:12" ht="13.8" thickBot="1" x14ac:dyDescent="0.3">
      <c r="A92" s="656"/>
      <c r="B92" s="299"/>
      <c r="C92" s="299"/>
      <c r="D92" s="297"/>
      <c r="E92" s="309"/>
      <c r="F92" s="309"/>
      <c r="G92" s="309"/>
      <c r="H92" s="309"/>
      <c r="I92" s="309"/>
      <c r="J92" s="309"/>
      <c r="K92" s="309"/>
      <c r="L92" s="309"/>
    </row>
    <row r="93" spans="1:12" ht="13.8" thickBot="1" x14ac:dyDescent="0.3">
      <c r="A93" s="656"/>
      <c r="B93" s="657" t="s">
        <v>89</v>
      </c>
      <c r="C93" s="296">
        <v>2013</v>
      </c>
      <c r="D93" s="297" t="s">
        <v>35</v>
      </c>
      <c r="E93" s="309">
        <v>4</v>
      </c>
      <c r="F93" s="309">
        <v>0</v>
      </c>
      <c r="G93" s="309">
        <v>1</v>
      </c>
      <c r="H93" s="309">
        <v>2</v>
      </c>
      <c r="I93" s="309">
        <v>1</v>
      </c>
      <c r="J93" s="309">
        <v>0</v>
      </c>
      <c r="K93" s="309">
        <v>0</v>
      </c>
      <c r="L93" s="309">
        <v>0</v>
      </c>
    </row>
    <row r="94" spans="1:12" ht="13.8" thickBot="1" x14ac:dyDescent="0.3">
      <c r="A94" s="656"/>
      <c r="B94" s="658"/>
      <c r="C94" s="657">
        <v>2014</v>
      </c>
      <c r="D94" s="297" t="s">
        <v>35</v>
      </c>
      <c r="E94" s="309">
        <v>4</v>
      </c>
      <c r="F94" s="309">
        <v>1</v>
      </c>
      <c r="G94" s="309">
        <v>0</v>
      </c>
      <c r="H94" s="309">
        <v>0</v>
      </c>
      <c r="I94" s="309">
        <v>3</v>
      </c>
      <c r="J94" s="309">
        <v>0</v>
      </c>
      <c r="K94" s="309">
        <v>0</v>
      </c>
      <c r="L94" s="309">
        <v>0</v>
      </c>
    </row>
    <row r="95" spans="1:12" ht="13.8" thickBot="1" x14ac:dyDescent="0.3">
      <c r="A95" s="656"/>
      <c r="B95" s="658"/>
      <c r="C95" s="658"/>
      <c r="D95" s="297" t="s">
        <v>7</v>
      </c>
      <c r="E95" s="309">
        <v>4</v>
      </c>
      <c r="F95" s="309">
        <v>1</v>
      </c>
      <c r="G95" s="309">
        <v>0</v>
      </c>
      <c r="H95" s="309">
        <v>0</v>
      </c>
      <c r="I95" s="309">
        <v>3</v>
      </c>
      <c r="J95" s="309">
        <v>0</v>
      </c>
      <c r="K95" s="309">
        <v>0</v>
      </c>
      <c r="L95" s="309">
        <v>0</v>
      </c>
    </row>
    <row r="96" spans="1:12" ht="13.8" thickBot="1" x14ac:dyDescent="0.3">
      <c r="A96" s="656"/>
      <c r="B96" s="658"/>
      <c r="C96" s="658"/>
      <c r="D96" s="297" t="s">
        <v>4</v>
      </c>
      <c r="E96" s="309">
        <v>0</v>
      </c>
      <c r="F96" s="309">
        <v>0</v>
      </c>
      <c r="G96" s="309">
        <v>0</v>
      </c>
      <c r="H96" s="309">
        <v>0</v>
      </c>
      <c r="I96" s="309">
        <v>0</v>
      </c>
      <c r="J96" s="309">
        <v>0</v>
      </c>
      <c r="K96" s="309">
        <v>0</v>
      </c>
      <c r="L96" s="309">
        <v>0</v>
      </c>
    </row>
    <row r="97" spans="1:12" ht="13.8" thickBot="1" x14ac:dyDescent="0.3">
      <c r="A97" s="656"/>
      <c r="B97" s="658"/>
      <c r="C97" s="658"/>
      <c r="D97" s="297" t="s">
        <v>5</v>
      </c>
      <c r="E97" s="309">
        <v>0</v>
      </c>
      <c r="F97" s="309">
        <v>0</v>
      </c>
      <c r="G97" s="309">
        <v>0</v>
      </c>
      <c r="H97" s="309">
        <v>0</v>
      </c>
      <c r="I97" s="309">
        <v>0</v>
      </c>
      <c r="J97" s="309">
        <v>0</v>
      </c>
      <c r="K97" s="309">
        <v>0</v>
      </c>
      <c r="L97" s="309">
        <v>0</v>
      </c>
    </row>
    <row r="98" spans="1:12" ht="13.8" thickBot="1" x14ac:dyDescent="0.3">
      <c r="A98" s="656"/>
      <c r="B98" s="658"/>
      <c r="C98" s="659"/>
      <c r="D98" s="297" t="s">
        <v>6</v>
      </c>
      <c r="E98" s="309">
        <v>0</v>
      </c>
      <c r="F98" s="309">
        <v>0</v>
      </c>
      <c r="G98" s="309">
        <v>0</v>
      </c>
      <c r="H98" s="309">
        <v>0</v>
      </c>
      <c r="I98" s="309">
        <v>0</v>
      </c>
      <c r="J98" s="309">
        <v>0</v>
      </c>
      <c r="K98" s="309">
        <v>0</v>
      </c>
      <c r="L98" s="309">
        <v>0</v>
      </c>
    </row>
    <row r="99" spans="1:12" ht="13.8" thickBot="1" x14ac:dyDescent="0.3">
      <c r="A99" s="656"/>
      <c r="B99" s="658"/>
      <c r="C99" s="299"/>
      <c r="D99" s="297"/>
      <c r="E99" s="309"/>
      <c r="F99" s="309"/>
      <c r="G99" s="309"/>
      <c r="H99" s="309"/>
      <c r="I99" s="309"/>
      <c r="J99" s="309"/>
      <c r="K99" s="309"/>
      <c r="L99" s="309"/>
    </row>
    <row r="100" spans="1:12" ht="13.8" thickBot="1" x14ac:dyDescent="0.3">
      <c r="A100" s="656"/>
      <c r="B100" s="658"/>
      <c r="C100" s="657">
        <v>2015</v>
      </c>
      <c r="D100" s="297" t="s">
        <v>35</v>
      </c>
      <c r="E100" s="309">
        <v>0</v>
      </c>
      <c r="F100" s="309">
        <v>0</v>
      </c>
      <c r="G100" s="309">
        <v>0</v>
      </c>
      <c r="H100" s="309">
        <v>0</v>
      </c>
      <c r="I100" s="309">
        <v>0</v>
      </c>
      <c r="J100" s="309">
        <v>0</v>
      </c>
      <c r="K100" s="309">
        <v>0</v>
      </c>
      <c r="L100" s="309">
        <v>0</v>
      </c>
    </row>
    <row r="101" spans="1:12" ht="13.8" thickBot="1" x14ac:dyDescent="0.3">
      <c r="A101" s="656"/>
      <c r="B101" s="658"/>
      <c r="C101" s="658"/>
      <c r="D101" s="297" t="s">
        <v>7</v>
      </c>
      <c r="E101" s="309">
        <v>0</v>
      </c>
      <c r="F101" s="309">
        <v>0</v>
      </c>
      <c r="G101" s="309">
        <v>0</v>
      </c>
      <c r="H101" s="309">
        <v>0</v>
      </c>
      <c r="I101" s="309">
        <v>0</v>
      </c>
      <c r="J101" s="309">
        <v>0</v>
      </c>
      <c r="K101" s="309">
        <v>0</v>
      </c>
      <c r="L101" s="309">
        <v>0</v>
      </c>
    </row>
    <row r="102" spans="1:12" ht="13.8" thickBot="1" x14ac:dyDescent="0.3">
      <c r="A102" s="656"/>
      <c r="B102" s="658"/>
      <c r="C102" s="658"/>
      <c r="D102" s="297" t="s">
        <v>4</v>
      </c>
      <c r="E102" s="309">
        <v>0</v>
      </c>
      <c r="F102" s="309">
        <v>0</v>
      </c>
      <c r="G102" s="309">
        <v>0</v>
      </c>
      <c r="H102" s="309">
        <v>0</v>
      </c>
      <c r="I102" s="309">
        <v>0</v>
      </c>
      <c r="J102" s="309">
        <v>0</v>
      </c>
      <c r="K102" s="309">
        <v>0</v>
      </c>
      <c r="L102" s="309">
        <v>0</v>
      </c>
    </row>
    <row r="103" spans="1:12" ht="13.8" thickBot="1" x14ac:dyDescent="0.3">
      <c r="A103" s="301"/>
      <c r="B103" s="299"/>
      <c r="C103" s="299"/>
      <c r="D103" s="297"/>
      <c r="E103" s="298"/>
      <c r="F103" s="298"/>
      <c r="G103" s="298"/>
      <c r="H103" s="298"/>
      <c r="I103" s="298"/>
      <c r="J103" s="298"/>
      <c r="K103" s="298"/>
      <c r="L103" s="298"/>
    </row>
    <row r="104" spans="1:12" ht="13.8" thickBot="1" x14ac:dyDescent="0.3">
      <c r="A104" s="670" t="s">
        <v>80</v>
      </c>
      <c r="B104" s="662" t="s">
        <v>78</v>
      </c>
      <c r="C104" s="310">
        <v>2013</v>
      </c>
      <c r="D104" s="311" t="s">
        <v>35</v>
      </c>
      <c r="E104" s="142">
        <v>1142</v>
      </c>
      <c r="F104" s="142">
        <v>137</v>
      </c>
      <c r="G104" s="142">
        <v>41</v>
      </c>
      <c r="H104" s="142">
        <v>141</v>
      </c>
      <c r="I104" s="142">
        <v>691</v>
      </c>
      <c r="J104" s="142">
        <v>15</v>
      </c>
      <c r="K104" s="142">
        <v>58</v>
      </c>
      <c r="L104" s="142">
        <v>59</v>
      </c>
    </row>
    <row r="105" spans="1:12" ht="13.8" thickBot="1" x14ac:dyDescent="0.3">
      <c r="A105" s="671"/>
      <c r="B105" s="663"/>
      <c r="C105" s="662">
        <v>2014</v>
      </c>
      <c r="D105" s="311" t="s">
        <v>35</v>
      </c>
      <c r="E105" s="142">
        <v>575</v>
      </c>
      <c r="F105" s="142">
        <v>58</v>
      </c>
      <c r="G105" s="142">
        <v>35</v>
      </c>
      <c r="H105" s="142">
        <v>165</v>
      </c>
      <c r="I105" s="142">
        <v>273</v>
      </c>
      <c r="J105" s="142">
        <v>17</v>
      </c>
      <c r="K105" s="142">
        <v>13</v>
      </c>
      <c r="L105" s="142">
        <v>14</v>
      </c>
    </row>
    <row r="106" spans="1:12" ht="13.8" thickBot="1" x14ac:dyDescent="0.3">
      <c r="A106" s="671"/>
      <c r="B106" s="663"/>
      <c r="C106" s="663"/>
      <c r="D106" s="311" t="s">
        <v>7</v>
      </c>
      <c r="E106" s="142">
        <v>184</v>
      </c>
      <c r="F106" s="142">
        <v>24</v>
      </c>
      <c r="G106" s="142">
        <v>11</v>
      </c>
      <c r="H106" s="142">
        <v>58</v>
      </c>
      <c r="I106" s="142">
        <v>83</v>
      </c>
      <c r="J106" s="142">
        <v>1</v>
      </c>
      <c r="K106" s="142">
        <v>0</v>
      </c>
      <c r="L106" s="142">
        <v>7</v>
      </c>
    </row>
    <row r="107" spans="1:12" ht="13.8" thickBot="1" x14ac:dyDescent="0.3">
      <c r="A107" s="671"/>
      <c r="B107" s="663"/>
      <c r="C107" s="663"/>
      <c r="D107" s="311" t="s">
        <v>4</v>
      </c>
      <c r="E107" s="142">
        <v>132</v>
      </c>
      <c r="F107" s="142">
        <v>13</v>
      </c>
      <c r="G107" s="142">
        <v>7</v>
      </c>
      <c r="H107" s="142">
        <v>42</v>
      </c>
      <c r="I107" s="142">
        <v>56</v>
      </c>
      <c r="J107" s="142">
        <v>3</v>
      </c>
      <c r="K107" s="142">
        <v>9</v>
      </c>
      <c r="L107" s="142">
        <v>2</v>
      </c>
    </row>
    <row r="108" spans="1:12" ht="13.8" thickBot="1" x14ac:dyDescent="0.3">
      <c r="A108" s="671"/>
      <c r="B108" s="663"/>
      <c r="C108" s="663"/>
      <c r="D108" s="311" t="s">
        <v>5</v>
      </c>
      <c r="E108" s="142">
        <v>131</v>
      </c>
      <c r="F108" s="142">
        <v>10</v>
      </c>
      <c r="G108" s="142">
        <v>7</v>
      </c>
      <c r="H108" s="142">
        <v>36</v>
      </c>
      <c r="I108" s="142">
        <v>67</v>
      </c>
      <c r="J108" s="142">
        <v>7</v>
      </c>
      <c r="K108" s="142">
        <v>1</v>
      </c>
      <c r="L108" s="142">
        <v>3</v>
      </c>
    </row>
    <row r="109" spans="1:12" ht="13.8" thickBot="1" x14ac:dyDescent="0.3">
      <c r="A109" s="671"/>
      <c r="B109" s="663"/>
      <c r="C109" s="664"/>
      <c r="D109" s="311" t="s">
        <v>6</v>
      </c>
      <c r="E109" s="142">
        <v>128</v>
      </c>
      <c r="F109" s="142">
        <v>11</v>
      </c>
      <c r="G109" s="142">
        <v>10</v>
      </c>
      <c r="H109" s="142">
        <v>29</v>
      </c>
      <c r="I109" s="142">
        <v>67</v>
      </c>
      <c r="J109" s="142">
        <v>6</v>
      </c>
      <c r="K109" s="142">
        <v>3</v>
      </c>
      <c r="L109" s="142">
        <v>2</v>
      </c>
    </row>
    <row r="110" spans="1:12" ht="13.8" thickBot="1" x14ac:dyDescent="0.3">
      <c r="A110" s="671"/>
      <c r="B110" s="663"/>
      <c r="C110" s="312"/>
      <c r="D110" s="311"/>
      <c r="E110" s="142"/>
      <c r="F110" s="142"/>
      <c r="G110" s="142"/>
      <c r="H110" s="142"/>
      <c r="I110" s="142"/>
      <c r="J110" s="142"/>
      <c r="K110" s="142"/>
      <c r="L110" s="142"/>
    </row>
    <row r="111" spans="1:12" ht="13.8" thickBot="1" x14ac:dyDescent="0.3">
      <c r="A111" s="671"/>
      <c r="B111" s="663"/>
      <c r="C111" s="662">
        <v>2015</v>
      </c>
      <c r="D111" s="311" t="s">
        <v>35</v>
      </c>
      <c r="E111" s="142">
        <v>187</v>
      </c>
      <c r="F111" s="142">
        <v>13</v>
      </c>
      <c r="G111" s="142">
        <v>17</v>
      </c>
      <c r="H111" s="142">
        <v>37</v>
      </c>
      <c r="I111" s="142">
        <v>108</v>
      </c>
      <c r="J111" s="142">
        <v>5</v>
      </c>
      <c r="K111" s="142">
        <v>4</v>
      </c>
      <c r="L111" s="142">
        <v>3</v>
      </c>
    </row>
    <row r="112" spans="1:12" ht="13.8" thickBot="1" x14ac:dyDescent="0.3">
      <c r="A112" s="671"/>
      <c r="B112" s="663"/>
      <c r="C112" s="663"/>
      <c r="D112" s="311" t="s">
        <v>7</v>
      </c>
      <c r="E112" s="142">
        <v>105</v>
      </c>
      <c r="F112" s="142">
        <v>7</v>
      </c>
      <c r="G112" s="142">
        <v>9</v>
      </c>
      <c r="H112" s="142">
        <v>17</v>
      </c>
      <c r="I112" s="142">
        <v>67</v>
      </c>
      <c r="J112" s="142">
        <v>4</v>
      </c>
      <c r="K112" s="142">
        <v>1</v>
      </c>
      <c r="L112" s="142">
        <v>0</v>
      </c>
    </row>
    <row r="113" spans="1:12" ht="13.8" thickBot="1" x14ac:dyDescent="0.3">
      <c r="A113" s="671"/>
      <c r="B113" s="663"/>
      <c r="C113" s="663"/>
      <c r="D113" s="311" t="s">
        <v>4</v>
      </c>
      <c r="E113" s="142">
        <v>82</v>
      </c>
      <c r="F113" s="142">
        <v>6</v>
      </c>
      <c r="G113" s="142">
        <v>8</v>
      </c>
      <c r="H113" s="142">
        <v>20</v>
      </c>
      <c r="I113" s="142">
        <v>41</v>
      </c>
      <c r="J113" s="142">
        <v>1</v>
      </c>
      <c r="K113" s="142">
        <v>3</v>
      </c>
      <c r="L113" s="142">
        <v>3</v>
      </c>
    </row>
    <row r="114" spans="1:12" ht="13.8" thickBot="1" x14ac:dyDescent="0.3">
      <c r="A114" s="671"/>
      <c r="B114" s="312"/>
      <c r="C114" s="312"/>
      <c r="D114" s="311"/>
      <c r="E114" s="142"/>
      <c r="F114" s="142"/>
      <c r="G114" s="142"/>
      <c r="H114" s="142"/>
      <c r="I114" s="142"/>
      <c r="J114" s="142"/>
      <c r="K114" s="142"/>
      <c r="L114" s="142"/>
    </row>
    <row r="115" spans="1:12" ht="13.8" thickBot="1" x14ac:dyDescent="0.3">
      <c r="A115" s="671"/>
      <c r="B115" s="662" t="s">
        <v>81</v>
      </c>
      <c r="C115" s="310">
        <v>2013</v>
      </c>
      <c r="D115" s="311" t="s">
        <v>35</v>
      </c>
      <c r="E115" s="142">
        <v>122</v>
      </c>
      <c r="F115" s="142">
        <v>18</v>
      </c>
      <c r="G115" s="142">
        <v>1</v>
      </c>
      <c r="H115" s="142">
        <v>7</v>
      </c>
      <c r="I115" s="142">
        <v>78</v>
      </c>
      <c r="J115" s="142">
        <v>3</v>
      </c>
      <c r="K115" s="142">
        <v>12</v>
      </c>
      <c r="L115" s="142">
        <v>3</v>
      </c>
    </row>
    <row r="116" spans="1:12" ht="13.8" thickBot="1" x14ac:dyDescent="0.3">
      <c r="A116" s="671"/>
      <c r="B116" s="663"/>
      <c r="C116" s="662">
        <v>2014</v>
      </c>
      <c r="D116" s="311" t="s">
        <v>35</v>
      </c>
      <c r="E116" s="142">
        <v>51</v>
      </c>
      <c r="F116" s="142">
        <v>5</v>
      </c>
      <c r="G116" s="142">
        <v>4</v>
      </c>
      <c r="H116" s="142">
        <v>8</v>
      </c>
      <c r="I116" s="142">
        <v>28</v>
      </c>
      <c r="J116" s="142">
        <v>5</v>
      </c>
      <c r="K116" s="142">
        <v>0</v>
      </c>
      <c r="L116" s="142">
        <v>1</v>
      </c>
    </row>
    <row r="117" spans="1:12" ht="13.8" thickBot="1" x14ac:dyDescent="0.3">
      <c r="A117" s="671"/>
      <c r="B117" s="663"/>
      <c r="C117" s="663"/>
      <c r="D117" s="311" t="s">
        <v>7</v>
      </c>
      <c r="E117" s="142">
        <v>14</v>
      </c>
      <c r="F117" s="142">
        <v>2</v>
      </c>
      <c r="G117" s="142">
        <v>1</v>
      </c>
      <c r="H117" s="142">
        <v>2</v>
      </c>
      <c r="I117" s="142">
        <v>9</v>
      </c>
      <c r="J117" s="142">
        <v>0</v>
      </c>
      <c r="K117" s="142">
        <v>0</v>
      </c>
      <c r="L117" s="142">
        <v>0</v>
      </c>
    </row>
    <row r="118" spans="1:12" ht="13.8" thickBot="1" x14ac:dyDescent="0.3">
      <c r="A118" s="671"/>
      <c r="B118" s="663"/>
      <c r="C118" s="663"/>
      <c r="D118" s="311" t="s">
        <v>4</v>
      </c>
      <c r="E118" s="142">
        <v>9</v>
      </c>
      <c r="F118" s="142">
        <v>1</v>
      </c>
      <c r="G118" s="142">
        <v>0</v>
      </c>
      <c r="H118" s="142">
        <v>2</v>
      </c>
      <c r="I118" s="142">
        <v>5</v>
      </c>
      <c r="J118" s="142">
        <v>1</v>
      </c>
      <c r="K118" s="142">
        <v>0</v>
      </c>
      <c r="L118" s="142">
        <v>0</v>
      </c>
    </row>
    <row r="119" spans="1:12" ht="13.8" thickBot="1" x14ac:dyDescent="0.3">
      <c r="A119" s="671"/>
      <c r="B119" s="663"/>
      <c r="C119" s="663"/>
      <c r="D119" s="311" t="s">
        <v>5</v>
      </c>
      <c r="E119" s="142">
        <v>18</v>
      </c>
      <c r="F119" s="142">
        <v>2</v>
      </c>
      <c r="G119" s="142">
        <v>1</v>
      </c>
      <c r="H119" s="142">
        <v>4</v>
      </c>
      <c r="I119" s="142">
        <v>8</v>
      </c>
      <c r="J119" s="142">
        <v>2</v>
      </c>
      <c r="K119" s="142">
        <v>0</v>
      </c>
      <c r="L119" s="142">
        <v>1</v>
      </c>
    </row>
    <row r="120" spans="1:12" ht="13.8" thickBot="1" x14ac:dyDescent="0.3">
      <c r="A120" s="671"/>
      <c r="B120" s="663"/>
      <c r="C120" s="664"/>
      <c r="D120" s="311" t="s">
        <v>6</v>
      </c>
      <c r="E120" s="142">
        <v>10</v>
      </c>
      <c r="F120" s="142">
        <v>0</v>
      </c>
      <c r="G120" s="142">
        <v>2</v>
      </c>
      <c r="H120" s="142">
        <v>0</v>
      </c>
      <c r="I120" s="142">
        <v>6</v>
      </c>
      <c r="J120" s="142">
        <v>2</v>
      </c>
      <c r="K120" s="142">
        <v>0</v>
      </c>
      <c r="L120" s="142">
        <v>0</v>
      </c>
    </row>
    <row r="121" spans="1:12" ht="13.8" thickBot="1" x14ac:dyDescent="0.3">
      <c r="A121" s="671"/>
      <c r="B121" s="663"/>
      <c r="C121" s="312"/>
      <c r="D121" s="311"/>
      <c r="E121" s="142"/>
      <c r="F121" s="142"/>
      <c r="G121" s="142"/>
      <c r="H121" s="142"/>
      <c r="I121" s="142"/>
      <c r="J121" s="142"/>
      <c r="K121" s="142"/>
      <c r="L121" s="142"/>
    </row>
    <row r="122" spans="1:12" ht="13.8" thickBot="1" x14ac:dyDescent="0.3">
      <c r="A122" s="671"/>
      <c r="B122" s="663"/>
      <c r="C122" s="662">
        <v>2015</v>
      </c>
      <c r="D122" s="311" t="s">
        <v>35</v>
      </c>
      <c r="E122" s="142">
        <v>19</v>
      </c>
      <c r="F122" s="142">
        <v>2</v>
      </c>
      <c r="G122" s="142">
        <v>5</v>
      </c>
      <c r="H122" s="142">
        <v>3</v>
      </c>
      <c r="I122" s="142">
        <v>4</v>
      </c>
      <c r="J122" s="142">
        <v>1</v>
      </c>
      <c r="K122" s="142">
        <v>2</v>
      </c>
      <c r="L122" s="142">
        <v>2</v>
      </c>
    </row>
    <row r="123" spans="1:12" ht="13.8" thickBot="1" x14ac:dyDescent="0.3">
      <c r="A123" s="671"/>
      <c r="B123" s="663"/>
      <c r="C123" s="663"/>
      <c r="D123" s="311" t="s">
        <v>7</v>
      </c>
      <c r="E123" s="142">
        <v>9</v>
      </c>
      <c r="F123" s="142">
        <v>0</v>
      </c>
      <c r="G123" s="142">
        <v>1</v>
      </c>
      <c r="H123" s="142">
        <v>3</v>
      </c>
      <c r="I123" s="142">
        <v>4</v>
      </c>
      <c r="J123" s="142">
        <v>1</v>
      </c>
      <c r="K123" s="142">
        <v>0</v>
      </c>
      <c r="L123" s="142">
        <v>0</v>
      </c>
    </row>
    <row r="124" spans="1:12" ht="13.8" thickBot="1" x14ac:dyDescent="0.3">
      <c r="A124" s="671"/>
      <c r="B124" s="663"/>
      <c r="C124" s="663"/>
      <c r="D124" s="311" t="s">
        <v>4</v>
      </c>
      <c r="E124" s="142">
        <v>10</v>
      </c>
      <c r="F124" s="142">
        <v>2</v>
      </c>
      <c r="G124" s="142">
        <v>4</v>
      </c>
      <c r="H124" s="142">
        <v>0</v>
      </c>
      <c r="I124" s="142">
        <v>0</v>
      </c>
      <c r="J124" s="142">
        <v>0</v>
      </c>
      <c r="K124" s="142">
        <v>2</v>
      </c>
      <c r="L124" s="142">
        <v>2</v>
      </c>
    </row>
    <row r="125" spans="1:12" ht="13.8" thickBot="1" x14ac:dyDescent="0.3">
      <c r="A125" s="671"/>
      <c r="B125" s="312"/>
      <c r="C125" s="312"/>
      <c r="D125" s="311"/>
      <c r="E125" s="142"/>
      <c r="F125" s="142"/>
      <c r="G125" s="142"/>
      <c r="H125" s="142"/>
      <c r="I125" s="142"/>
      <c r="J125" s="142"/>
      <c r="K125" s="142"/>
      <c r="L125" s="142"/>
    </row>
    <row r="126" spans="1:12" ht="13.8" thickBot="1" x14ac:dyDescent="0.3">
      <c r="A126" s="671"/>
      <c r="B126" s="662" t="s">
        <v>82</v>
      </c>
      <c r="C126" s="310">
        <v>2013</v>
      </c>
      <c r="D126" s="311" t="s">
        <v>35</v>
      </c>
      <c r="E126" s="142">
        <v>1000</v>
      </c>
      <c r="F126" s="142">
        <v>114</v>
      </c>
      <c r="G126" s="142">
        <v>38</v>
      </c>
      <c r="H126" s="142">
        <v>133</v>
      </c>
      <c r="I126" s="142">
        <v>604</v>
      </c>
      <c r="J126" s="142">
        <v>12</v>
      </c>
      <c r="K126" s="142">
        <v>43</v>
      </c>
      <c r="L126" s="142">
        <v>56</v>
      </c>
    </row>
    <row r="127" spans="1:12" ht="13.8" thickBot="1" x14ac:dyDescent="0.3">
      <c r="A127" s="671"/>
      <c r="B127" s="663"/>
      <c r="C127" s="662">
        <v>2014</v>
      </c>
      <c r="D127" s="311" t="s">
        <v>35</v>
      </c>
      <c r="E127" s="142">
        <v>508</v>
      </c>
      <c r="F127" s="142">
        <v>49</v>
      </c>
      <c r="G127" s="142">
        <v>30</v>
      </c>
      <c r="H127" s="142">
        <v>154</v>
      </c>
      <c r="I127" s="142">
        <v>240</v>
      </c>
      <c r="J127" s="142">
        <v>11</v>
      </c>
      <c r="K127" s="142">
        <v>12</v>
      </c>
      <c r="L127" s="142">
        <v>12</v>
      </c>
    </row>
    <row r="128" spans="1:12" ht="13.8" thickBot="1" x14ac:dyDescent="0.3">
      <c r="A128" s="671"/>
      <c r="B128" s="663"/>
      <c r="C128" s="663"/>
      <c r="D128" s="311" t="s">
        <v>7</v>
      </c>
      <c r="E128" s="142">
        <v>165</v>
      </c>
      <c r="F128" s="142">
        <v>21</v>
      </c>
      <c r="G128" s="142">
        <v>10</v>
      </c>
      <c r="H128" s="142">
        <v>55</v>
      </c>
      <c r="I128" s="142">
        <v>72</v>
      </c>
      <c r="J128" s="142">
        <v>1</v>
      </c>
      <c r="K128" s="142">
        <v>0</v>
      </c>
      <c r="L128" s="142">
        <v>6</v>
      </c>
    </row>
    <row r="129" spans="1:12" ht="13.8" thickBot="1" x14ac:dyDescent="0.3">
      <c r="A129" s="671"/>
      <c r="B129" s="663"/>
      <c r="C129" s="663"/>
      <c r="D129" s="311" t="s">
        <v>4</v>
      </c>
      <c r="E129" s="142">
        <v>119</v>
      </c>
      <c r="F129" s="142">
        <v>10</v>
      </c>
      <c r="G129" s="142">
        <v>7</v>
      </c>
      <c r="H129" s="142">
        <v>39</v>
      </c>
      <c r="I129" s="142">
        <v>51</v>
      </c>
      <c r="J129" s="142">
        <v>2</v>
      </c>
      <c r="K129" s="142">
        <v>8</v>
      </c>
      <c r="L129" s="142">
        <v>2</v>
      </c>
    </row>
    <row r="130" spans="1:12" ht="13.8" thickBot="1" x14ac:dyDescent="0.3">
      <c r="A130" s="671"/>
      <c r="B130" s="663"/>
      <c r="C130" s="663"/>
      <c r="D130" s="311" t="s">
        <v>5</v>
      </c>
      <c r="E130" s="142">
        <v>110</v>
      </c>
      <c r="F130" s="142">
        <v>8</v>
      </c>
      <c r="G130" s="142">
        <v>5</v>
      </c>
      <c r="H130" s="142">
        <v>32</v>
      </c>
      <c r="I130" s="142">
        <v>58</v>
      </c>
      <c r="J130" s="142">
        <v>4</v>
      </c>
      <c r="K130" s="142">
        <v>1</v>
      </c>
      <c r="L130" s="142">
        <v>2</v>
      </c>
    </row>
    <row r="131" spans="1:12" ht="13.8" thickBot="1" x14ac:dyDescent="0.3">
      <c r="A131" s="671"/>
      <c r="B131" s="663"/>
      <c r="C131" s="664"/>
      <c r="D131" s="311" t="s">
        <v>6</v>
      </c>
      <c r="E131" s="142">
        <v>114</v>
      </c>
      <c r="F131" s="142">
        <v>10</v>
      </c>
      <c r="G131" s="142">
        <v>8</v>
      </c>
      <c r="H131" s="142">
        <v>28</v>
      </c>
      <c r="I131" s="142">
        <v>59</v>
      </c>
      <c r="J131" s="142">
        <v>4</v>
      </c>
      <c r="K131" s="142">
        <v>3</v>
      </c>
      <c r="L131" s="142">
        <v>2</v>
      </c>
    </row>
    <row r="132" spans="1:12" ht="13.8" thickBot="1" x14ac:dyDescent="0.3">
      <c r="A132" s="671"/>
      <c r="B132" s="663"/>
      <c r="C132" s="312"/>
      <c r="D132" s="311"/>
      <c r="E132" s="142"/>
      <c r="F132" s="142"/>
      <c r="G132" s="142"/>
      <c r="H132" s="142"/>
      <c r="I132" s="142"/>
      <c r="J132" s="142"/>
      <c r="K132" s="142"/>
      <c r="L132" s="142"/>
    </row>
    <row r="133" spans="1:12" ht="13.8" thickBot="1" x14ac:dyDescent="0.3">
      <c r="A133" s="671"/>
      <c r="B133" s="663"/>
      <c r="C133" s="662">
        <v>2015</v>
      </c>
      <c r="D133" s="311" t="s">
        <v>35</v>
      </c>
      <c r="E133" s="142">
        <v>162</v>
      </c>
      <c r="F133" s="142">
        <v>10</v>
      </c>
      <c r="G133" s="142">
        <v>10</v>
      </c>
      <c r="H133" s="142">
        <v>34</v>
      </c>
      <c r="I133" s="142">
        <v>104</v>
      </c>
      <c r="J133" s="142">
        <v>1</v>
      </c>
      <c r="K133" s="142">
        <v>2</v>
      </c>
      <c r="L133" s="142">
        <v>1</v>
      </c>
    </row>
    <row r="134" spans="1:12" ht="13.8" thickBot="1" x14ac:dyDescent="0.3">
      <c r="A134" s="671"/>
      <c r="B134" s="663"/>
      <c r="C134" s="663"/>
      <c r="D134" s="311" t="s">
        <v>7</v>
      </c>
      <c r="E134" s="142">
        <v>91</v>
      </c>
      <c r="F134" s="142">
        <v>7</v>
      </c>
      <c r="G134" s="142">
        <v>6</v>
      </c>
      <c r="H134" s="142">
        <v>14</v>
      </c>
      <c r="I134" s="142">
        <v>63</v>
      </c>
      <c r="J134" s="142">
        <v>0</v>
      </c>
      <c r="K134" s="142">
        <v>1</v>
      </c>
      <c r="L134" s="142">
        <v>0</v>
      </c>
    </row>
    <row r="135" spans="1:12" ht="13.8" thickBot="1" x14ac:dyDescent="0.3">
      <c r="A135" s="671"/>
      <c r="B135" s="663"/>
      <c r="C135" s="663"/>
      <c r="D135" s="311" t="s">
        <v>4</v>
      </c>
      <c r="E135" s="142">
        <v>71</v>
      </c>
      <c r="F135" s="142">
        <v>3</v>
      </c>
      <c r="G135" s="142">
        <v>4</v>
      </c>
      <c r="H135" s="142">
        <v>20</v>
      </c>
      <c r="I135" s="142">
        <v>41</v>
      </c>
      <c r="J135" s="142">
        <v>1</v>
      </c>
      <c r="K135" s="142">
        <v>1</v>
      </c>
      <c r="L135" s="142">
        <v>1</v>
      </c>
    </row>
    <row r="136" spans="1:12" ht="13.8" thickBot="1" x14ac:dyDescent="0.3">
      <c r="A136" s="671"/>
      <c r="B136" s="312"/>
      <c r="C136" s="312"/>
      <c r="D136" s="311"/>
      <c r="E136" s="142"/>
      <c r="F136" s="142"/>
      <c r="G136" s="142"/>
      <c r="H136" s="142"/>
      <c r="I136" s="142"/>
      <c r="J136" s="142"/>
      <c r="K136" s="142"/>
      <c r="L136" s="142"/>
    </row>
    <row r="137" spans="1:12" ht="13.8" thickBot="1" x14ac:dyDescent="0.3">
      <c r="A137" s="671"/>
      <c r="B137" s="662" t="s">
        <v>83</v>
      </c>
      <c r="C137" s="310">
        <v>2013</v>
      </c>
      <c r="D137" s="311" t="s">
        <v>35</v>
      </c>
      <c r="E137" s="142">
        <v>20</v>
      </c>
      <c r="F137" s="142">
        <v>5</v>
      </c>
      <c r="G137" s="142">
        <v>2</v>
      </c>
      <c r="H137" s="142">
        <v>1</v>
      </c>
      <c r="I137" s="142">
        <v>9</v>
      </c>
      <c r="J137" s="142">
        <v>0</v>
      </c>
      <c r="K137" s="142">
        <v>3</v>
      </c>
      <c r="L137" s="142">
        <v>0</v>
      </c>
    </row>
    <row r="138" spans="1:12" ht="13.8" thickBot="1" x14ac:dyDescent="0.3">
      <c r="A138" s="671"/>
      <c r="B138" s="663"/>
      <c r="C138" s="662">
        <v>2014</v>
      </c>
      <c r="D138" s="311" t="s">
        <v>35</v>
      </c>
      <c r="E138" s="142">
        <v>16</v>
      </c>
      <c r="F138" s="142">
        <v>4</v>
      </c>
      <c r="G138" s="142">
        <v>1</v>
      </c>
      <c r="H138" s="142">
        <v>3</v>
      </c>
      <c r="I138" s="142">
        <v>5</v>
      </c>
      <c r="J138" s="142">
        <v>1</v>
      </c>
      <c r="K138" s="142">
        <v>1</v>
      </c>
      <c r="L138" s="142">
        <v>1</v>
      </c>
    </row>
    <row r="139" spans="1:12" ht="13.8" thickBot="1" x14ac:dyDescent="0.3">
      <c r="A139" s="671"/>
      <c r="B139" s="663"/>
      <c r="C139" s="663"/>
      <c r="D139" s="311" t="s">
        <v>7</v>
      </c>
      <c r="E139" s="142">
        <v>5</v>
      </c>
      <c r="F139" s="142">
        <v>1</v>
      </c>
      <c r="G139" s="142">
        <v>0</v>
      </c>
      <c r="H139" s="142">
        <v>1</v>
      </c>
      <c r="I139" s="142">
        <v>2</v>
      </c>
      <c r="J139" s="142">
        <v>0</v>
      </c>
      <c r="K139" s="142">
        <v>0</v>
      </c>
      <c r="L139" s="142">
        <v>1</v>
      </c>
    </row>
    <row r="140" spans="1:12" ht="13.8" thickBot="1" x14ac:dyDescent="0.3">
      <c r="A140" s="671"/>
      <c r="B140" s="663"/>
      <c r="C140" s="663"/>
      <c r="D140" s="311" t="s">
        <v>4</v>
      </c>
      <c r="E140" s="142">
        <v>4</v>
      </c>
      <c r="F140" s="142">
        <v>2</v>
      </c>
      <c r="G140" s="142">
        <v>0</v>
      </c>
      <c r="H140" s="142">
        <v>1</v>
      </c>
      <c r="I140" s="142">
        <v>0</v>
      </c>
      <c r="J140" s="142">
        <v>0</v>
      </c>
      <c r="K140" s="142">
        <v>1</v>
      </c>
      <c r="L140" s="142">
        <v>0</v>
      </c>
    </row>
    <row r="141" spans="1:12" ht="13.8" thickBot="1" x14ac:dyDescent="0.3">
      <c r="A141" s="671"/>
      <c r="B141" s="663"/>
      <c r="C141" s="663"/>
      <c r="D141" s="311" t="s">
        <v>5</v>
      </c>
      <c r="E141" s="142">
        <v>3</v>
      </c>
      <c r="F141" s="142">
        <v>0</v>
      </c>
      <c r="G141" s="142">
        <v>1</v>
      </c>
      <c r="H141" s="142">
        <v>0</v>
      </c>
      <c r="I141" s="142">
        <v>1</v>
      </c>
      <c r="J141" s="142">
        <v>1</v>
      </c>
      <c r="K141" s="142">
        <v>0</v>
      </c>
      <c r="L141" s="142">
        <v>0</v>
      </c>
    </row>
    <row r="142" spans="1:12" ht="13.8" thickBot="1" x14ac:dyDescent="0.3">
      <c r="A142" s="671"/>
      <c r="B142" s="663"/>
      <c r="C142" s="664"/>
      <c r="D142" s="311" t="s">
        <v>6</v>
      </c>
      <c r="E142" s="142">
        <v>4</v>
      </c>
      <c r="F142" s="142">
        <v>1</v>
      </c>
      <c r="G142" s="142">
        <v>0</v>
      </c>
      <c r="H142" s="142">
        <v>1</v>
      </c>
      <c r="I142" s="142">
        <v>2</v>
      </c>
      <c r="J142" s="142">
        <v>0</v>
      </c>
      <c r="K142" s="142">
        <v>0</v>
      </c>
      <c r="L142" s="142">
        <v>0</v>
      </c>
    </row>
    <row r="143" spans="1:12" ht="13.8" thickBot="1" x14ac:dyDescent="0.3">
      <c r="A143" s="671"/>
      <c r="B143" s="663"/>
      <c r="C143" s="312"/>
      <c r="D143" s="311"/>
      <c r="E143" s="142"/>
      <c r="F143" s="142"/>
      <c r="G143" s="142"/>
      <c r="H143" s="142"/>
      <c r="I143" s="142"/>
      <c r="J143" s="142"/>
      <c r="K143" s="142"/>
      <c r="L143" s="142"/>
    </row>
    <row r="144" spans="1:12" ht="13.8" thickBot="1" x14ac:dyDescent="0.3">
      <c r="A144" s="671"/>
      <c r="B144" s="663"/>
      <c r="C144" s="662">
        <v>2015</v>
      </c>
      <c r="D144" s="311" t="s">
        <v>35</v>
      </c>
      <c r="E144" s="142">
        <v>6</v>
      </c>
      <c r="F144" s="142">
        <v>1</v>
      </c>
      <c r="G144" s="142">
        <v>2</v>
      </c>
      <c r="H144" s="142">
        <v>0</v>
      </c>
      <c r="I144" s="142">
        <v>0</v>
      </c>
      <c r="J144" s="142">
        <v>3</v>
      </c>
      <c r="K144" s="142">
        <v>0</v>
      </c>
      <c r="L144" s="142">
        <v>0</v>
      </c>
    </row>
    <row r="145" spans="1:12" ht="13.8" thickBot="1" x14ac:dyDescent="0.3">
      <c r="A145" s="671"/>
      <c r="B145" s="663"/>
      <c r="C145" s="663"/>
      <c r="D145" s="311" t="s">
        <v>7</v>
      </c>
      <c r="E145" s="142">
        <v>5</v>
      </c>
      <c r="F145" s="142">
        <v>0</v>
      </c>
      <c r="G145" s="142">
        <v>2</v>
      </c>
      <c r="H145" s="142">
        <v>0</v>
      </c>
      <c r="I145" s="142">
        <v>0</v>
      </c>
      <c r="J145" s="142">
        <v>3</v>
      </c>
      <c r="K145" s="142">
        <v>0</v>
      </c>
      <c r="L145" s="142">
        <v>0</v>
      </c>
    </row>
    <row r="146" spans="1:12" ht="13.8" thickBot="1" x14ac:dyDescent="0.3">
      <c r="A146" s="671"/>
      <c r="B146" s="663"/>
      <c r="C146" s="663"/>
      <c r="D146" s="311" t="s">
        <v>4</v>
      </c>
      <c r="E146" s="142">
        <v>1</v>
      </c>
      <c r="F146" s="142">
        <v>1</v>
      </c>
      <c r="G146" s="142">
        <v>0</v>
      </c>
      <c r="H146" s="142">
        <v>0</v>
      </c>
      <c r="I146" s="142">
        <v>0</v>
      </c>
      <c r="J146" s="142">
        <v>0</v>
      </c>
      <c r="K146" s="142">
        <v>0</v>
      </c>
      <c r="L146" s="142">
        <v>0</v>
      </c>
    </row>
    <row r="147" spans="1:12" ht="13.8" thickBot="1" x14ac:dyDescent="0.3">
      <c r="A147" s="671"/>
      <c r="B147" s="312"/>
      <c r="C147" s="312"/>
      <c r="D147" s="311"/>
      <c r="E147" s="142"/>
      <c r="F147" s="142"/>
      <c r="G147" s="142"/>
      <c r="H147" s="142"/>
      <c r="I147" s="142"/>
      <c r="J147" s="142"/>
      <c r="K147" s="142"/>
      <c r="L147" s="142"/>
    </row>
    <row r="148" spans="1:12" ht="13.8" thickBot="1" x14ac:dyDescent="0.3">
      <c r="A148" s="671"/>
      <c r="B148" s="662" t="s">
        <v>89</v>
      </c>
      <c r="C148" s="310">
        <v>2013</v>
      </c>
      <c r="D148" s="311" t="s">
        <v>35</v>
      </c>
      <c r="E148" s="142">
        <v>0</v>
      </c>
      <c r="F148" s="142">
        <v>0</v>
      </c>
      <c r="G148" s="142">
        <v>0</v>
      </c>
      <c r="H148" s="142">
        <v>0</v>
      </c>
      <c r="I148" s="142">
        <v>0</v>
      </c>
      <c r="J148" s="142">
        <v>0</v>
      </c>
      <c r="K148" s="142">
        <v>0</v>
      </c>
      <c r="L148" s="142">
        <v>0</v>
      </c>
    </row>
    <row r="149" spans="1:12" ht="13.8" thickBot="1" x14ac:dyDescent="0.3">
      <c r="A149" s="671"/>
      <c r="B149" s="663"/>
      <c r="C149" s="662">
        <v>2014</v>
      </c>
      <c r="D149" s="311" t="s">
        <v>35</v>
      </c>
      <c r="E149" s="142">
        <v>0</v>
      </c>
      <c r="F149" s="142">
        <v>0</v>
      </c>
      <c r="G149" s="142">
        <v>0</v>
      </c>
      <c r="H149" s="142">
        <v>0</v>
      </c>
      <c r="I149" s="142">
        <v>0</v>
      </c>
      <c r="J149" s="142">
        <v>0</v>
      </c>
      <c r="K149" s="142">
        <v>0</v>
      </c>
      <c r="L149" s="142">
        <v>0</v>
      </c>
    </row>
    <row r="150" spans="1:12" ht="13.8" thickBot="1" x14ac:dyDescent="0.3">
      <c r="A150" s="671"/>
      <c r="B150" s="663"/>
      <c r="C150" s="663"/>
      <c r="D150" s="311" t="s">
        <v>7</v>
      </c>
      <c r="E150" s="142">
        <v>0</v>
      </c>
      <c r="F150" s="142">
        <v>0</v>
      </c>
      <c r="G150" s="142">
        <v>0</v>
      </c>
      <c r="H150" s="142">
        <v>0</v>
      </c>
      <c r="I150" s="142">
        <v>0</v>
      </c>
      <c r="J150" s="142">
        <v>0</v>
      </c>
      <c r="K150" s="142">
        <v>0</v>
      </c>
      <c r="L150" s="142">
        <v>0</v>
      </c>
    </row>
    <row r="151" spans="1:12" ht="13.8" thickBot="1" x14ac:dyDescent="0.3">
      <c r="A151" s="671"/>
      <c r="B151" s="663"/>
      <c r="C151" s="663"/>
      <c r="D151" s="311" t="s">
        <v>4</v>
      </c>
      <c r="E151" s="142">
        <v>0</v>
      </c>
      <c r="F151" s="142">
        <v>0</v>
      </c>
      <c r="G151" s="142">
        <v>0</v>
      </c>
      <c r="H151" s="142">
        <v>0</v>
      </c>
      <c r="I151" s="142">
        <v>0</v>
      </c>
      <c r="J151" s="142">
        <v>0</v>
      </c>
      <c r="K151" s="142">
        <v>0</v>
      </c>
      <c r="L151" s="142">
        <v>0</v>
      </c>
    </row>
    <row r="152" spans="1:12" ht="13.8" thickBot="1" x14ac:dyDescent="0.3">
      <c r="A152" s="671"/>
      <c r="B152" s="663"/>
      <c r="C152" s="663"/>
      <c r="D152" s="311" t="s">
        <v>5</v>
      </c>
      <c r="E152" s="142">
        <v>0</v>
      </c>
      <c r="F152" s="142">
        <v>0</v>
      </c>
      <c r="G152" s="142">
        <v>0</v>
      </c>
      <c r="H152" s="142">
        <v>0</v>
      </c>
      <c r="I152" s="142">
        <v>0</v>
      </c>
      <c r="J152" s="142">
        <v>0</v>
      </c>
      <c r="K152" s="142">
        <v>0</v>
      </c>
      <c r="L152" s="142">
        <v>0</v>
      </c>
    </row>
    <row r="153" spans="1:12" ht="13.8" thickBot="1" x14ac:dyDescent="0.3">
      <c r="A153" s="671"/>
      <c r="B153" s="663"/>
      <c r="C153" s="664"/>
      <c r="D153" s="311" t="s">
        <v>6</v>
      </c>
      <c r="E153" s="142">
        <v>0</v>
      </c>
      <c r="F153" s="142">
        <v>0</v>
      </c>
      <c r="G153" s="142">
        <v>0</v>
      </c>
      <c r="H153" s="142">
        <v>0</v>
      </c>
      <c r="I153" s="142">
        <v>0</v>
      </c>
      <c r="J153" s="142">
        <v>0</v>
      </c>
      <c r="K153" s="142">
        <v>0</v>
      </c>
      <c r="L153" s="142">
        <v>0</v>
      </c>
    </row>
    <row r="154" spans="1:12" ht="13.8" thickBot="1" x14ac:dyDescent="0.3">
      <c r="A154" s="671"/>
      <c r="B154" s="663"/>
      <c r="C154" s="312"/>
      <c r="D154" s="311"/>
      <c r="E154" s="142"/>
      <c r="F154" s="142"/>
      <c r="G154" s="142"/>
      <c r="H154" s="142"/>
      <c r="I154" s="142"/>
      <c r="J154" s="142"/>
      <c r="K154" s="142"/>
      <c r="L154" s="142"/>
    </row>
    <row r="155" spans="1:12" ht="13.8" thickBot="1" x14ac:dyDescent="0.3">
      <c r="A155" s="671"/>
      <c r="B155" s="663"/>
      <c r="C155" s="662">
        <v>2015</v>
      </c>
      <c r="D155" s="311" t="s">
        <v>35</v>
      </c>
      <c r="E155" s="142">
        <v>0</v>
      </c>
      <c r="F155" s="142">
        <v>0</v>
      </c>
      <c r="G155" s="142">
        <v>0</v>
      </c>
      <c r="H155" s="142">
        <v>0</v>
      </c>
      <c r="I155" s="142">
        <v>0</v>
      </c>
      <c r="J155" s="142">
        <v>0</v>
      </c>
      <c r="K155" s="142">
        <v>0</v>
      </c>
      <c r="L155" s="142">
        <v>0</v>
      </c>
    </row>
    <row r="156" spans="1:12" ht="13.8" thickBot="1" x14ac:dyDescent="0.3">
      <c r="A156" s="671"/>
      <c r="B156" s="663"/>
      <c r="C156" s="663"/>
      <c r="D156" s="311" t="s">
        <v>7</v>
      </c>
      <c r="E156" s="142">
        <v>0</v>
      </c>
      <c r="F156" s="142">
        <v>0</v>
      </c>
      <c r="G156" s="142">
        <v>0</v>
      </c>
      <c r="H156" s="142">
        <v>0</v>
      </c>
      <c r="I156" s="142">
        <v>0</v>
      </c>
      <c r="J156" s="142">
        <v>0</v>
      </c>
      <c r="K156" s="142">
        <v>0</v>
      </c>
      <c r="L156" s="142">
        <v>0</v>
      </c>
    </row>
    <row r="157" spans="1:12" ht="13.8" thickBot="1" x14ac:dyDescent="0.3">
      <c r="A157" s="671"/>
      <c r="B157" s="663"/>
      <c r="C157" s="663"/>
      <c r="D157" s="311" t="s">
        <v>4</v>
      </c>
      <c r="E157" s="142">
        <v>0</v>
      </c>
      <c r="F157" s="142">
        <v>0</v>
      </c>
      <c r="G157" s="142">
        <v>0</v>
      </c>
      <c r="H157" s="142">
        <v>0</v>
      </c>
      <c r="I157" s="142">
        <v>0</v>
      </c>
      <c r="J157" s="142">
        <v>0</v>
      </c>
      <c r="K157" s="142">
        <v>0</v>
      </c>
      <c r="L157" s="142">
        <v>0</v>
      </c>
    </row>
    <row r="158" spans="1:12" ht="13.8" thickBot="1" x14ac:dyDescent="0.3">
      <c r="A158" s="305"/>
      <c r="B158" s="304"/>
      <c r="C158" s="304"/>
      <c r="D158" s="302"/>
      <c r="E158" s="303"/>
      <c r="F158" s="303"/>
      <c r="G158" s="303"/>
      <c r="H158" s="303"/>
      <c r="I158" s="303"/>
      <c r="J158" s="303"/>
      <c r="K158" s="303"/>
      <c r="L158" s="303"/>
    </row>
    <row r="159" spans="1:12" ht="13.8" thickBot="1" x14ac:dyDescent="0.3">
      <c r="A159" s="665" t="s">
        <v>85</v>
      </c>
      <c r="B159" s="667" t="s">
        <v>78</v>
      </c>
      <c r="C159" s="306">
        <v>2013</v>
      </c>
      <c r="D159" s="307" t="s">
        <v>35</v>
      </c>
      <c r="E159" s="300">
        <v>86</v>
      </c>
      <c r="F159" s="300">
        <v>13</v>
      </c>
      <c r="G159" s="300">
        <v>0</v>
      </c>
      <c r="H159" s="300">
        <v>3</v>
      </c>
      <c r="I159" s="300">
        <v>22</v>
      </c>
      <c r="J159" s="300">
        <v>2</v>
      </c>
      <c r="K159" s="300">
        <v>32</v>
      </c>
      <c r="L159" s="300">
        <v>14</v>
      </c>
    </row>
    <row r="160" spans="1:12" ht="13.8" thickBot="1" x14ac:dyDescent="0.3">
      <c r="A160" s="666"/>
      <c r="B160" s="668"/>
      <c r="C160" s="667">
        <v>2014</v>
      </c>
      <c r="D160" s="307" t="s">
        <v>35</v>
      </c>
      <c r="E160" s="300">
        <v>40</v>
      </c>
      <c r="F160" s="300">
        <v>8</v>
      </c>
      <c r="G160" s="300">
        <v>1</v>
      </c>
      <c r="H160" s="300">
        <v>7</v>
      </c>
      <c r="I160" s="300">
        <v>21</v>
      </c>
      <c r="J160" s="300">
        <v>1</v>
      </c>
      <c r="K160" s="300">
        <v>2</v>
      </c>
      <c r="L160" s="300">
        <v>0</v>
      </c>
    </row>
    <row r="161" spans="1:12" ht="13.8" thickBot="1" x14ac:dyDescent="0.3">
      <c r="A161" s="666"/>
      <c r="B161" s="668"/>
      <c r="C161" s="668"/>
      <c r="D161" s="307" t="s">
        <v>7</v>
      </c>
      <c r="E161" s="300">
        <v>15</v>
      </c>
      <c r="F161" s="300">
        <v>4</v>
      </c>
      <c r="G161" s="300">
        <v>0</v>
      </c>
      <c r="H161" s="300">
        <v>4</v>
      </c>
      <c r="I161" s="300">
        <v>7</v>
      </c>
      <c r="J161" s="300">
        <v>0</v>
      </c>
      <c r="K161" s="300">
        <v>0</v>
      </c>
      <c r="L161" s="300">
        <v>0</v>
      </c>
    </row>
    <row r="162" spans="1:12" ht="13.8" thickBot="1" x14ac:dyDescent="0.3">
      <c r="A162" s="666"/>
      <c r="B162" s="668"/>
      <c r="C162" s="668"/>
      <c r="D162" s="307" t="s">
        <v>4</v>
      </c>
      <c r="E162" s="300">
        <v>6</v>
      </c>
      <c r="F162" s="300">
        <v>2</v>
      </c>
      <c r="G162" s="300">
        <v>0</v>
      </c>
      <c r="H162" s="300">
        <v>1</v>
      </c>
      <c r="I162" s="300">
        <v>2</v>
      </c>
      <c r="J162" s="300">
        <v>0</v>
      </c>
      <c r="K162" s="300">
        <v>1</v>
      </c>
      <c r="L162" s="300">
        <v>0</v>
      </c>
    </row>
    <row r="163" spans="1:12" ht="13.8" thickBot="1" x14ac:dyDescent="0.3">
      <c r="A163" s="666"/>
      <c r="B163" s="668"/>
      <c r="C163" s="668"/>
      <c r="D163" s="307" t="s">
        <v>5</v>
      </c>
      <c r="E163" s="300">
        <v>7</v>
      </c>
      <c r="F163" s="300">
        <v>1</v>
      </c>
      <c r="G163" s="300">
        <v>1</v>
      </c>
      <c r="H163" s="300">
        <v>0</v>
      </c>
      <c r="I163" s="300">
        <v>3</v>
      </c>
      <c r="J163" s="300">
        <v>1</v>
      </c>
      <c r="K163" s="300">
        <v>1</v>
      </c>
      <c r="L163" s="300">
        <v>0</v>
      </c>
    </row>
    <row r="164" spans="1:12" ht="13.8" thickBot="1" x14ac:dyDescent="0.3">
      <c r="A164" s="666"/>
      <c r="B164" s="668"/>
      <c r="C164" s="669"/>
      <c r="D164" s="307" t="s">
        <v>6</v>
      </c>
      <c r="E164" s="300">
        <v>12</v>
      </c>
      <c r="F164" s="300">
        <v>1</v>
      </c>
      <c r="G164" s="300">
        <v>0</v>
      </c>
      <c r="H164" s="300">
        <v>2</v>
      </c>
      <c r="I164" s="300">
        <v>9</v>
      </c>
      <c r="J164" s="300">
        <v>0</v>
      </c>
      <c r="K164" s="300">
        <v>0</v>
      </c>
      <c r="L164" s="300">
        <v>0</v>
      </c>
    </row>
    <row r="165" spans="1:12" ht="13.8" thickBot="1" x14ac:dyDescent="0.3">
      <c r="A165" s="666"/>
      <c r="B165" s="668"/>
      <c r="C165" s="308"/>
      <c r="D165" s="307"/>
      <c r="E165" s="300"/>
      <c r="F165" s="300"/>
      <c r="G165" s="300"/>
      <c r="H165" s="300"/>
      <c r="I165" s="300"/>
      <c r="J165" s="300"/>
      <c r="K165" s="300"/>
      <c r="L165" s="300"/>
    </row>
    <row r="166" spans="1:12" ht="13.8" thickBot="1" x14ac:dyDescent="0.3">
      <c r="A166" s="666"/>
      <c r="B166" s="668"/>
      <c r="C166" s="667">
        <v>2015</v>
      </c>
      <c r="D166" s="307" t="s">
        <v>35</v>
      </c>
      <c r="E166" s="300">
        <v>24</v>
      </c>
      <c r="F166" s="300">
        <v>3</v>
      </c>
      <c r="G166" s="300">
        <v>0</v>
      </c>
      <c r="H166" s="300">
        <v>0</v>
      </c>
      <c r="I166" s="300">
        <v>11</v>
      </c>
      <c r="J166" s="300">
        <v>2</v>
      </c>
      <c r="K166" s="300">
        <v>5</v>
      </c>
      <c r="L166" s="300">
        <v>3</v>
      </c>
    </row>
    <row r="167" spans="1:12" ht="13.8" thickBot="1" x14ac:dyDescent="0.3">
      <c r="A167" s="666"/>
      <c r="B167" s="668"/>
      <c r="C167" s="668"/>
      <c r="D167" s="307" t="s">
        <v>7</v>
      </c>
      <c r="E167" s="300">
        <v>13</v>
      </c>
      <c r="F167" s="300">
        <v>2</v>
      </c>
      <c r="G167" s="300">
        <v>0</v>
      </c>
      <c r="H167" s="300">
        <v>0</v>
      </c>
      <c r="I167" s="300">
        <v>7</v>
      </c>
      <c r="J167" s="300">
        <v>1</v>
      </c>
      <c r="K167" s="300">
        <v>2</v>
      </c>
      <c r="L167" s="300">
        <v>1</v>
      </c>
    </row>
    <row r="168" spans="1:12" ht="13.8" thickBot="1" x14ac:dyDescent="0.3">
      <c r="A168" s="666"/>
      <c r="B168" s="668"/>
      <c r="C168" s="668"/>
      <c r="D168" s="307" t="s">
        <v>4</v>
      </c>
      <c r="E168" s="300">
        <v>11</v>
      </c>
      <c r="F168" s="300">
        <v>1</v>
      </c>
      <c r="G168" s="300">
        <v>0</v>
      </c>
      <c r="H168" s="300">
        <v>0</v>
      </c>
      <c r="I168" s="300">
        <v>4</v>
      </c>
      <c r="J168" s="300">
        <v>1</v>
      </c>
      <c r="K168" s="300">
        <v>3</v>
      </c>
      <c r="L168" s="300">
        <v>2</v>
      </c>
    </row>
    <row r="169" spans="1:12" ht="13.8" thickBot="1" x14ac:dyDescent="0.3">
      <c r="A169" s="666"/>
      <c r="B169" s="308"/>
      <c r="C169" s="308"/>
      <c r="D169" s="307"/>
      <c r="E169" s="300"/>
      <c r="F169" s="300"/>
      <c r="G169" s="300"/>
      <c r="H169" s="300"/>
      <c r="I169" s="300"/>
      <c r="J169" s="300"/>
      <c r="K169" s="300"/>
      <c r="L169" s="300"/>
    </row>
    <row r="170" spans="1:12" ht="13.8" thickBot="1" x14ac:dyDescent="0.3">
      <c r="A170" s="666"/>
      <c r="B170" s="667" t="s">
        <v>81</v>
      </c>
      <c r="C170" s="306">
        <v>2013</v>
      </c>
      <c r="D170" s="307" t="s">
        <v>35</v>
      </c>
      <c r="E170" s="300">
        <v>18</v>
      </c>
      <c r="F170" s="300">
        <v>2</v>
      </c>
      <c r="G170" s="300">
        <v>0</v>
      </c>
      <c r="H170" s="300">
        <v>0</v>
      </c>
      <c r="I170" s="300">
        <v>5</v>
      </c>
      <c r="J170" s="300">
        <v>0</v>
      </c>
      <c r="K170" s="300">
        <v>7</v>
      </c>
      <c r="L170" s="300">
        <v>4</v>
      </c>
    </row>
    <row r="171" spans="1:12" ht="13.8" thickBot="1" x14ac:dyDescent="0.3">
      <c r="A171" s="666"/>
      <c r="B171" s="668"/>
      <c r="C171" s="667">
        <v>2014</v>
      </c>
      <c r="D171" s="307" t="s">
        <v>35</v>
      </c>
      <c r="E171" s="300">
        <v>8</v>
      </c>
      <c r="F171" s="300">
        <v>0</v>
      </c>
      <c r="G171" s="300">
        <v>0</v>
      </c>
      <c r="H171" s="300">
        <v>2</v>
      </c>
      <c r="I171" s="300">
        <v>6</v>
      </c>
      <c r="J171" s="300">
        <v>0</v>
      </c>
      <c r="K171" s="300">
        <v>0</v>
      </c>
      <c r="L171" s="300">
        <v>0</v>
      </c>
    </row>
    <row r="172" spans="1:12" ht="13.8" thickBot="1" x14ac:dyDescent="0.3">
      <c r="A172" s="666"/>
      <c r="B172" s="668"/>
      <c r="C172" s="668"/>
      <c r="D172" s="307" t="s">
        <v>7</v>
      </c>
      <c r="E172" s="300">
        <v>0</v>
      </c>
      <c r="F172" s="300">
        <v>0</v>
      </c>
      <c r="G172" s="300">
        <v>0</v>
      </c>
      <c r="H172" s="300">
        <v>0</v>
      </c>
      <c r="I172" s="300">
        <v>0</v>
      </c>
      <c r="J172" s="300">
        <v>0</v>
      </c>
      <c r="K172" s="300">
        <v>0</v>
      </c>
      <c r="L172" s="300">
        <v>0</v>
      </c>
    </row>
    <row r="173" spans="1:12" ht="13.8" thickBot="1" x14ac:dyDescent="0.3">
      <c r="A173" s="666"/>
      <c r="B173" s="668"/>
      <c r="C173" s="668"/>
      <c r="D173" s="307" t="s">
        <v>4</v>
      </c>
      <c r="E173" s="300">
        <v>2</v>
      </c>
      <c r="F173" s="300">
        <v>0</v>
      </c>
      <c r="G173" s="300">
        <v>0</v>
      </c>
      <c r="H173" s="300">
        <v>1</v>
      </c>
      <c r="I173" s="300">
        <v>1</v>
      </c>
      <c r="J173" s="300">
        <v>0</v>
      </c>
      <c r="K173" s="300">
        <v>0</v>
      </c>
      <c r="L173" s="300">
        <v>0</v>
      </c>
    </row>
    <row r="174" spans="1:12" ht="13.8" thickBot="1" x14ac:dyDescent="0.3">
      <c r="A174" s="666"/>
      <c r="B174" s="668"/>
      <c r="C174" s="668"/>
      <c r="D174" s="307" t="s">
        <v>5</v>
      </c>
      <c r="E174" s="300">
        <v>2</v>
      </c>
      <c r="F174" s="300">
        <v>0</v>
      </c>
      <c r="G174" s="300">
        <v>0</v>
      </c>
      <c r="H174" s="300">
        <v>0</v>
      </c>
      <c r="I174" s="300">
        <v>2</v>
      </c>
      <c r="J174" s="300">
        <v>0</v>
      </c>
      <c r="K174" s="300">
        <v>0</v>
      </c>
      <c r="L174" s="300">
        <v>0</v>
      </c>
    </row>
    <row r="175" spans="1:12" ht="13.8" thickBot="1" x14ac:dyDescent="0.3">
      <c r="A175" s="666"/>
      <c r="B175" s="668"/>
      <c r="C175" s="669"/>
      <c r="D175" s="307" t="s">
        <v>6</v>
      </c>
      <c r="E175" s="300">
        <v>4</v>
      </c>
      <c r="F175" s="300">
        <v>0</v>
      </c>
      <c r="G175" s="300">
        <v>0</v>
      </c>
      <c r="H175" s="300">
        <v>1</v>
      </c>
      <c r="I175" s="300">
        <v>3</v>
      </c>
      <c r="J175" s="300">
        <v>0</v>
      </c>
      <c r="K175" s="300">
        <v>0</v>
      </c>
      <c r="L175" s="300">
        <v>0</v>
      </c>
    </row>
    <row r="176" spans="1:12" ht="13.8" thickBot="1" x14ac:dyDescent="0.3">
      <c r="A176" s="666"/>
      <c r="B176" s="668"/>
      <c r="C176" s="308"/>
      <c r="D176" s="307"/>
      <c r="E176" s="300"/>
      <c r="F176" s="300"/>
      <c r="G176" s="300"/>
      <c r="H176" s="300"/>
      <c r="I176" s="300"/>
      <c r="J176" s="300"/>
      <c r="K176" s="300"/>
      <c r="L176" s="300"/>
    </row>
    <row r="177" spans="1:12" ht="13.8" thickBot="1" x14ac:dyDescent="0.3">
      <c r="A177" s="666"/>
      <c r="B177" s="668"/>
      <c r="C177" s="667">
        <v>2015</v>
      </c>
      <c r="D177" s="307" t="s">
        <v>35</v>
      </c>
      <c r="E177" s="300">
        <v>6</v>
      </c>
      <c r="F177" s="300">
        <v>0</v>
      </c>
      <c r="G177" s="300">
        <v>0</v>
      </c>
      <c r="H177" s="300">
        <v>0</v>
      </c>
      <c r="I177" s="300">
        <v>3</v>
      </c>
      <c r="J177" s="300">
        <v>1</v>
      </c>
      <c r="K177" s="300">
        <v>2</v>
      </c>
      <c r="L177" s="300">
        <v>0</v>
      </c>
    </row>
    <row r="178" spans="1:12" ht="13.8" thickBot="1" x14ac:dyDescent="0.3">
      <c r="A178" s="666"/>
      <c r="B178" s="668"/>
      <c r="C178" s="668"/>
      <c r="D178" s="307" t="s">
        <v>7</v>
      </c>
      <c r="E178" s="300">
        <v>3</v>
      </c>
      <c r="F178" s="300">
        <v>0</v>
      </c>
      <c r="G178" s="300">
        <v>0</v>
      </c>
      <c r="H178" s="300">
        <v>0</v>
      </c>
      <c r="I178" s="300">
        <v>3</v>
      </c>
      <c r="J178" s="300">
        <v>0</v>
      </c>
      <c r="K178" s="300">
        <v>0</v>
      </c>
      <c r="L178" s="300">
        <v>0</v>
      </c>
    </row>
    <row r="179" spans="1:12" ht="13.8" thickBot="1" x14ac:dyDescent="0.3">
      <c r="A179" s="666"/>
      <c r="B179" s="668"/>
      <c r="C179" s="668"/>
      <c r="D179" s="307" t="s">
        <v>4</v>
      </c>
      <c r="E179" s="300">
        <v>3</v>
      </c>
      <c r="F179" s="300">
        <v>0</v>
      </c>
      <c r="G179" s="300">
        <v>0</v>
      </c>
      <c r="H179" s="300">
        <v>0</v>
      </c>
      <c r="I179" s="300">
        <v>0</v>
      </c>
      <c r="J179" s="300">
        <v>1</v>
      </c>
      <c r="K179" s="300">
        <v>2</v>
      </c>
      <c r="L179" s="300">
        <v>0</v>
      </c>
    </row>
    <row r="180" spans="1:12" ht="13.8" thickBot="1" x14ac:dyDescent="0.3">
      <c r="A180" s="666"/>
      <c r="B180" s="308"/>
      <c r="C180" s="308"/>
      <c r="D180" s="307"/>
      <c r="E180" s="300"/>
      <c r="F180" s="300"/>
      <c r="G180" s="300"/>
      <c r="H180" s="300"/>
      <c r="I180" s="300"/>
      <c r="J180" s="300"/>
      <c r="K180" s="300"/>
      <c r="L180" s="300"/>
    </row>
    <row r="181" spans="1:12" ht="13.8" thickBot="1" x14ac:dyDescent="0.3">
      <c r="A181" s="666"/>
      <c r="B181" s="667" t="s">
        <v>82</v>
      </c>
      <c r="C181" s="306">
        <v>2013</v>
      </c>
      <c r="D181" s="307" t="s">
        <v>35</v>
      </c>
      <c r="E181" s="300">
        <v>60</v>
      </c>
      <c r="F181" s="300">
        <v>10</v>
      </c>
      <c r="G181" s="300">
        <v>0</v>
      </c>
      <c r="H181" s="300">
        <v>3</v>
      </c>
      <c r="I181" s="300">
        <v>16</v>
      </c>
      <c r="J181" s="300">
        <v>2</v>
      </c>
      <c r="K181" s="300">
        <v>19</v>
      </c>
      <c r="L181" s="300">
        <v>10</v>
      </c>
    </row>
    <row r="182" spans="1:12" ht="13.8" thickBot="1" x14ac:dyDescent="0.3">
      <c r="A182" s="666"/>
      <c r="B182" s="668"/>
      <c r="C182" s="667">
        <v>2014</v>
      </c>
      <c r="D182" s="307" t="s">
        <v>35</v>
      </c>
      <c r="E182" s="300">
        <v>29</v>
      </c>
      <c r="F182" s="300">
        <v>7</v>
      </c>
      <c r="G182" s="300">
        <v>0</v>
      </c>
      <c r="H182" s="300">
        <v>5</v>
      </c>
      <c r="I182" s="300">
        <v>15</v>
      </c>
      <c r="J182" s="300">
        <v>0</v>
      </c>
      <c r="K182" s="300">
        <v>2</v>
      </c>
      <c r="L182" s="300">
        <v>0</v>
      </c>
    </row>
    <row r="183" spans="1:12" ht="13.8" thickBot="1" x14ac:dyDescent="0.3">
      <c r="A183" s="666"/>
      <c r="B183" s="668"/>
      <c r="C183" s="668"/>
      <c r="D183" s="307" t="s">
        <v>7</v>
      </c>
      <c r="E183" s="300">
        <v>15</v>
      </c>
      <c r="F183" s="300">
        <v>4</v>
      </c>
      <c r="G183" s="300">
        <v>0</v>
      </c>
      <c r="H183" s="300">
        <v>4</v>
      </c>
      <c r="I183" s="300">
        <v>7</v>
      </c>
      <c r="J183" s="300">
        <v>0</v>
      </c>
      <c r="K183" s="300">
        <v>0</v>
      </c>
      <c r="L183" s="300">
        <v>0</v>
      </c>
    </row>
    <row r="184" spans="1:12" ht="13.8" thickBot="1" x14ac:dyDescent="0.3">
      <c r="A184" s="666"/>
      <c r="B184" s="668"/>
      <c r="C184" s="668"/>
      <c r="D184" s="307" t="s">
        <v>4</v>
      </c>
      <c r="E184" s="300">
        <v>4</v>
      </c>
      <c r="F184" s="300">
        <v>2</v>
      </c>
      <c r="G184" s="300">
        <v>0</v>
      </c>
      <c r="H184" s="300">
        <v>0</v>
      </c>
      <c r="I184" s="300">
        <v>1</v>
      </c>
      <c r="J184" s="300">
        <v>0</v>
      </c>
      <c r="K184" s="300">
        <v>1</v>
      </c>
      <c r="L184" s="300">
        <v>0</v>
      </c>
    </row>
    <row r="185" spans="1:12" ht="13.8" thickBot="1" x14ac:dyDescent="0.3">
      <c r="A185" s="666"/>
      <c r="B185" s="668"/>
      <c r="C185" s="668"/>
      <c r="D185" s="307" t="s">
        <v>5</v>
      </c>
      <c r="E185" s="300">
        <v>2</v>
      </c>
      <c r="F185" s="300">
        <v>0</v>
      </c>
      <c r="G185" s="300">
        <v>0</v>
      </c>
      <c r="H185" s="300">
        <v>0</v>
      </c>
      <c r="I185" s="300">
        <v>1</v>
      </c>
      <c r="J185" s="300">
        <v>0</v>
      </c>
      <c r="K185" s="300">
        <v>1</v>
      </c>
      <c r="L185" s="300">
        <v>0</v>
      </c>
    </row>
    <row r="186" spans="1:12" ht="13.8" thickBot="1" x14ac:dyDescent="0.3">
      <c r="A186" s="666"/>
      <c r="B186" s="668"/>
      <c r="C186" s="669"/>
      <c r="D186" s="307" t="s">
        <v>6</v>
      </c>
      <c r="E186" s="300">
        <v>8</v>
      </c>
      <c r="F186" s="300">
        <v>1</v>
      </c>
      <c r="G186" s="300">
        <v>0</v>
      </c>
      <c r="H186" s="300">
        <v>1</v>
      </c>
      <c r="I186" s="300">
        <v>6</v>
      </c>
      <c r="J186" s="300">
        <v>0</v>
      </c>
      <c r="K186" s="300">
        <v>0</v>
      </c>
      <c r="L186" s="300">
        <v>0</v>
      </c>
    </row>
    <row r="187" spans="1:12" ht="13.8" thickBot="1" x14ac:dyDescent="0.3">
      <c r="A187" s="666"/>
      <c r="B187" s="668"/>
      <c r="C187" s="308"/>
      <c r="D187" s="307"/>
      <c r="E187" s="300"/>
      <c r="F187" s="300"/>
      <c r="G187" s="300"/>
      <c r="H187" s="300"/>
      <c r="I187" s="300"/>
      <c r="J187" s="300"/>
      <c r="K187" s="300"/>
      <c r="L187" s="300"/>
    </row>
    <row r="188" spans="1:12" ht="13.8" thickBot="1" x14ac:dyDescent="0.3">
      <c r="A188" s="666"/>
      <c r="B188" s="668"/>
      <c r="C188" s="667">
        <v>2015</v>
      </c>
      <c r="D188" s="307" t="s">
        <v>35</v>
      </c>
      <c r="E188" s="300">
        <v>13</v>
      </c>
      <c r="F188" s="300">
        <v>2</v>
      </c>
      <c r="G188" s="300">
        <v>0</v>
      </c>
      <c r="H188" s="300">
        <v>0</v>
      </c>
      <c r="I188" s="300">
        <v>7</v>
      </c>
      <c r="J188" s="300">
        <v>1</v>
      </c>
      <c r="K188" s="300">
        <v>1</v>
      </c>
      <c r="L188" s="300">
        <v>2</v>
      </c>
    </row>
    <row r="189" spans="1:12" ht="13.8" thickBot="1" x14ac:dyDescent="0.3">
      <c r="A189" s="666"/>
      <c r="B189" s="668"/>
      <c r="C189" s="668"/>
      <c r="D189" s="307" t="s">
        <v>7</v>
      </c>
      <c r="E189" s="300">
        <v>7</v>
      </c>
      <c r="F189" s="300">
        <v>2</v>
      </c>
      <c r="G189" s="300">
        <v>0</v>
      </c>
      <c r="H189" s="300">
        <v>0</v>
      </c>
      <c r="I189" s="300">
        <v>3</v>
      </c>
      <c r="J189" s="300">
        <v>1</v>
      </c>
      <c r="K189" s="300">
        <v>1</v>
      </c>
      <c r="L189" s="300">
        <v>0</v>
      </c>
    </row>
    <row r="190" spans="1:12" ht="13.8" thickBot="1" x14ac:dyDescent="0.3">
      <c r="A190" s="666"/>
      <c r="B190" s="668"/>
      <c r="C190" s="668"/>
      <c r="D190" s="307" t="s">
        <v>4</v>
      </c>
      <c r="E190" s="300">
        <v>6</v>
      </c>
      <c r="F190" s="300">
        <v>0</v>
      </c>
      <c r="G190" s="300">
        <v>0</v>
      </c>
      <c r="H190" s="300">
        <v>0</v>
      </c>
      <c r="I190" s="300">
        <v>4</v>
      </c>
      <c r="J190" s="300">
        <v>0</v>
      </c>
      <c r="K190" s="300">
        <v>0</v>
      </c>
      <c r="L190" s="300">
        <v>2</v>
      </c>
    </row>
    <row r="191" spans="1:12" ht="13.8" thickBot="1" x14ac:dyDescent="0.3">
      <c r="A191" s="666"/>
      <c r="B191" s="308"/>
      <c r="C191" s="308"/>
      <c r="D191" s="307"/>
      <c r="E191" s="300"/>
      <c r="F191" s="300"/>
      <c r="G191" s="300"/>
      <c r="H191" s="300"/>
      <c r="I191" s="300"/>
      <c r="J191" s="300"/>
      <c r="K191" s="300"/>
      <c r="L191" s="300"/>
    </row>
    <row r="192" spans="1:12" ht="13.8" thickBot="1" x14ac:dyDescent="0.3">
      <c r="A192" s="666"/>
      <c r="B192" s="667" t="s">
        <v>83</v>
      </c>
      <c r="C192" s="306">
        <v>2013</v>
      </c>
      <c r="D192" s="307" t="s">
        <v>35</v>
      </c>
      <c r="E192" s="300">
        <v>8</v>
      </c>
      <c r="F192" s="300">
        <v>1</v>
      </c>
      <c r="G192" s="300">
        <v>0</v>
      </c>
      <c r="H192" s="300">
        <v>0</v>
      </c>
      <c r="I192" s="300">
        <v>1</v>
      </c>
      <c r="J192" s="300">
        <v>0</v>
      </c>
      <c r="K192" s="300">
        <v>6</v>
      </c>
      <c r="L192" s="300">
        <v>0</v>
      </c>
    </row>
    <row r="193" spans="1:12" ht="13.8" thickBot="1" x14ac:dyDescent="0.3">
      <c r="A193" s="666"/>
      <c r="B193" s="668"/>
      <c r="C193" s="667">
        <v>2014</v>
      </c>
      <c r="D193" s="307" t="s">
        <v>35</v>
      </c>
      <c r="E193" s="300">
        <v>2</v>
      </c>
      <c r="F193" s="300">
        <v>1</v>
      </c>
      <c r="G193" s="300">
        <v>1</v>
      </c>
      <c r="H193" s="300">
        <v>0</v>
      </c>
      <c r="I193" s="300">
        <v>0</v>
      </c>
      <c r="J193" s="300">
        <v>0</v>
      </c>
      <c r="K193" s="300">
        <v>0</v>
      </c>
      <c r="L193" s="300">
        <v>0</v>
      </c>
    </row>
    <row r="194" spans="1:12" ht="13.8" thickBot="1" x14ac:dyDescent="0.3">
      <c r="A194" s="666"/>
      <c r="B194" s="668"/>
      <c r="C194" s="668"/>
      <c r="D194" s="307" t="s">
        <v>7</v>
      </c>
      <c r="E194" s="300">
        <v>0</v>
      </c>
      <c r="F194" s="300">
        <v>0</v>
      </c>
      <c r="G194" s="300">
        <v>0</v>
      </c>
      <c r="H194" s="300">
        <v>0</v>
      </c>
      <c r="I194" s="300">
        <v>0</v>
      </c>
      <c r="J194" s="300">
        <v>0</v>
      </c>
      <c r="K194" s="300">
        <v>0</v>
      </c>
      <c r="L194" s="300">
        <v>0</v>
      </c>
    </row>
    <row r="195" spans="1:12" ht="13.8" thickBot="1" x14ac:dyDescent="0.3">
      <c r="A195" s="666"/>
      <c r="B195" s="668"/>
      <c r="C195" s="668"/>
      <c r="D195" s="307" t="s">
        <v>4</v>
      </c>
      <c r="E195" s="300">
        <v>0</v>
      </c>
      <c r="F195" s="300">
        <v>0</v>
      </c>
      <c r="G195" s="300">
        <v>0</v>
      </c>
      <c r="H195" s="300">
        <v>0</v>
      </c>
      <c r="I195" s="300">
        <v>0</v>
      </c>
      <c r="J195" s="300">
        <v>0</v>
      </c>
      <c r="K195" s="300">
        <v>0</v>
      </c>
      <c r="L195" s="300">
        <v>0</v>
      </c>
    </row>
    <row r="196" spans="1:12" ht="13.8" thickBot="1" x14ac:dyDescent="0.3">
      <c r="A196" s="666"/>
      <c r="B196" s="668"/>
      <c r="C196" s="668"/>
      <c r="D196" s="307" t="s">
        <v>5</v>
      </c>
      <c r="E196" s="300">
        <v>2</v>
      </c>
      <c r="F196" s="300">
        <v>1</v>
      </c>
      <c r="G196" s="300">
        <v>1</v>
      </c>
      <c r="H196" s="300">
        <v>0</v>
      </c>
      <c r="I196" s="300">
        <v>0</v>
      </c>
      <c r="J196" s="300">
        <v>0</v>
      </c>
      <c r="K196" s="300">
        <v>0</v>
      </c>
      <c r="L196" s="300">
        <v>0</v>
      </c>
    </row>
    <row r="197" spans="1:12" ht="13.8" thickBot="1" x14ac:dyDescent="0.3">
      <c r="A197" s="666"/>
      <c r="B197" s="668"/>
      <c r="C197" s="669"/>
      <c r="D197" s="307" t="s">
        <v>6</v>
      </c>
      <c r="E197" s="300">
        <v>0</v>
      </c>
      <c r="F197" s="300">
        <v>0</v>
      </c>
      <c r="G197" s="300">
        <v>0</v>
      </c>
      <c r="H197" s="300">
        <v>0</v>
      </c>
      <c r="I197" s="300">
        <v>0</v>
      </c>
      <c r="J197" s="300">
        <v>0</v>
      </c>
      <c r="K197" s="300">
        <v>0</v>
      </c>
      <c r="L197" s="300">
        <v>0</v>
      </c>
    </row>
    <row r="198" spans="1:12" ht="13.8" thickBot="1" x14ac:dyDescent="0.3">
      <c r="A198" s="666"/>
      <c r="B198" s="668"/>
      <c r="C198" s="308"/>
      <c r="D198" s="307"/>
      <c r="E198" s="300"/>
      <c r="F198" s="300"/>
      <c r="G198" s="300"/>
      <c r="H198" s="300"/>
      <c r="I198" s="300"/>
      <c r="J198" s="300"/>
      <c r="K198" s="300"/>
      <c r="L198" s="300"/>
    </row>
    <row r="199" spans="1:12" ht="13.8" thickBot="1" x14ac:dyDescent="0.3">
      <c r="A199" s="666"/>
      <c r="B199" s="668"/>
      <c r="C199" s="667">
        <v>2015</v>
      </c>
      <c r="D199" s="307" t="s">
        <v>35</v>
      </c>
      <c r="E199" s="300">
        <v>5</v>
      </c>
      <c r="F199" s="300">
        <v>1</v>
      </c>
      <c r="G199" s="300">
        <v>0</v>
      </c>
      <c r="H199" s="300">
        <v>0</v>
      </c>
      <c r="I199" s="300">
        <v>1</v>
      </c>
      <c r="J199" s="300">
        <v>0</v>
      </c>
      <c r="K199" s="300">
        <v>2</v>
      </c>
      <c r="L199" s="300">
        <v>1</v>
      </c>
    </row>
    <row r="200" spans="1:12" ht="13.8" thickBot="1" x14ac:dyDescent="0.3">
      <c r="A200" s="666"/>
      <c r="B200" s="668"/>
      <c r="C200" s="668"/>
      <c r="D200" s="307" t="s">
        <v>7</v>
      </c>
      <c r="E200" s="300">
        <v>3</v>
      </c>
      <c r="F200" s="300">
        <v>0</v>
      </c>
      <c r="G200" s="300">
        <v>0</v>
      </c>
      <c r="H200" s="300">
        <v>0</v>
      </c>
      <c r="I200" s="300">
        <v>1</v>
      </c>
      <c r="J200" s="300">
        <v>0</v>
      </c>
      <c r="K200" s="300">
        <v>1</v>
      </c>
      <c r="L200" s="300">
        <v>1</v>
      </c>
    </row>
    <row r="201" spans="1:12" ht="13.8" thickBot="1" x14ac:dyDescent="0.3">
      <c r="A201" s="666"/>
      <c r="B201" s="668"/>
      <c r="C201" s="668"/>
      <c r="D201" s="307" t="s">
        <v>4</v>
      </c>
      <c r="E201" s="300">
        <v>2</v>
      </c>
      <c r="F201" s="300">
        <v>1</v>
      </c>
      <c r="G201" s="300">
        <v>0</v>
      </c>
      <c r="H201" s="300">
        <v>0</v>
      </c>
      <c r="I201" s="300">
        <v>0</v>
      </c>
      <c r="J201" s="300">
        <v>0</v>
      </c>
      <c r="K201" s="300">
        <v>1</v>
      </c>
      <c r="L201" s="300">
        <v>0</v>
      </c>
    </row>
    <row r="202" spans="1:12" ht="13.8" thickBot="1" x14ac:dyDescent="0.3">
      <c r="A202" s="666"/>
      <c r="B202" s="308"/>
      <c r="C202" s="308"/>
      <c r="D202" s="307"/>
      <c r="E202" s="300"/>
      <c r="F202" s="300"/>
      <c r="G202" s="300"/>
      <c r="H202" s="300"/>
      <c r="I202" s="300"/>
      <c r="J202" s="300"/>
      <c r="K202" s="300"/>
      <c r="L202" s="300"/>
    </row>
    <row r="203" spans="1:12" ht="13.8" thickBot="1" x14ac:dyDescent="0.3">
      <c r="A203" s="666"/>
      <c r="B203" s="667" t="s">
        <v>89</v>
      </c>
      <c r="C203" s="306">
        <v>2013</v>
      </c>
      <c r="D203" s="307" t="s">
        <v>35</v>
      </c>
      <c r="E203" s="300">
        <v>0</v>
      </c>
      <c r="F203" s="300">
        <v>0</v>
      </c>
      <c r="G203" s="300">
        <v>0</v>
      </c>
      <c r="H203" s="300">
        <v>0</v>
      </c>
      <c r="I203" s="300">
        <v>0</v>
      </c>
      <c r="J203" s="300">
        <v>0</v>
      </c>
      <c r="K203" s="300">
        <v>0</v>
      </c>
      <c r="L203" s="300">
        <v>0</v>
      </c>
    </row>
    <row r="204" spans="1:12" ht="13.8" thickBot="1" x14ac:dyDescent="0.3">
      <c r="A204" s="666"/>
      <c r="B204" s="668"/>
      <c r="C204" s="667">
        <v>2014</v>
      </c>
      <c r="D204" s="307" t="s">
        <v>35</v>
      </c>
      <c r="E204" s="300">
        <v>1</v>
      </c>
      <c r="F204" s="300">
        <v>0</v>
      </c>
      <c r="G204" s="300">
        <v>0</v>
      </c>
      <c r="H204" s="300">
        <v>0</v>
      </c>
      <c r="I204" s="300">
        <v>0</v>
      </c>
      <c r="J204" s="300">
        <v>1</v>
      </c>
      <c r="K204" s="300">
        <v>0</v>
      </c>
      <c r="L204" s="300">
        <v>0</v>
      </c>
    </row>
    <row r="205" spans="1:12" ht="13.8" thickBot="1" x14ac:dyDescent="0.3">
      <c r="A205" s="666"/>
      <c r="B205" s="668"/>
      <c r="C205" s="668"/>
      <c r="D205" s="307" t="s">
        <v>7</v>
      </c>
      <c r="E205" s="300">
        <v>0</v>
      </c>
      <c r="F205" s="300">
        <v>0</v>
      </c>
      <c r="G205" s="300">
        <v>0</v>
      </c>
      <c r="H205" s="300">
        <v>0</v>
      </c>
      <c r="I205" s="300">
        <v>0</v>
      </c>
      <c r="J205" s="300">
        <v>0</v>
      </c>
      <c r="K205" s="300">
        <v>0</v>
      </c>
      <c r="L205" s="300">
        <v>0</v>
      </c>
    </row>
    <row r="206" spans="1:12" ht="13.8" thickBot="1" x14ac:dyDescent="0.3">
      <c r="A206" s="666"/>
      <c r="B206" s="668"/>
      <c r="C206" s="668"/>
      <c r="D206" s="307" t="s">
        <v>4</v>
      </c>
      <c r="E206" s="300">
        <v>0</v>
      </c>
      <c r="F206" s="300">
        <v>0</v>
      </c>
      <c r="G206" s="300">
        <v>0</v>
      </c>
      <c r="H206" s="300">
        <v>0</v>
      </c>
      <c r="I206" s="300">
        <v>0</v>
      </c>
      <c r="J206" s="300">
        <v>0</v>
      </c>
      <c r="K206" s="300">
        <v>0</v>
      </c>
      <c r="L206" s="300">
        <v>0</v>
      </c>
    </row>
    <row r="207" spans="1:12" ht="13.8" thickBot="1" x14ac:dyDescent="0.3">
      <c r="A207" s="666"/>
      <c r="B207" s="668"/>
      <c r="C207" s="668"/>
      <c r="D207" s="307" t="s">
        <v>5</v>
      </c>
      <c r="E207" s="300">
        <v>1</v>
      </c>
      <c r="F207" s="300">
        <v>0</v>
      </c>
      <c r="G207" s="300">
        <v>0</v>
      </c>
      <c r="H207" s="300">
        <v>0</v>
      </c>
      <c r="I207" s="300">
        <v>0</v>
      </c>
      <c r="J207" s="300">
        <v>1</v>
      </c>
      <c r="K207" s="300">
        <v>0</v>
      </c>
      <c r="L207" s="300">
        <v>0</v>
      </c>
    </row>
    <row r="208" spans="1:12" ht="13.8" thickBot="1" x14ac:dyDescent="0.3">
      <c r="A208" s="666"/>
      <c r="B208" s="668"/>
      <c r="C208" s="669"/>
      <c r="D208" s="307" t="s">
        <v>6</v>
      </c>
      <c r="E208" s="300">
        <v>0</v>
      </c>
      <c r="F208" s="300">
        <v>0</v>
      </c>
      <c r="G208" s="300">
        <v>0</v>
      </c>
      <c r="H208" s="300">
        <v>0</v>
      </c>
      <c r="I208" s="300">
        <v>0</v>
      </c>
      <c r="J208" s="300">
        <v>0</v>
      </c>
      <c r="K208" s="300">
        <v>0</v>
      </c>
      <c r="L208" s="300">
        <v>0</v>
      </c>
    </row>
    <row r="209" spans="1:12" ht="13.8" thickBot="1" x14ac:dyDescent="0.3">
      <c r="A209" s="666"/>
      <c r="B209" s="668"/>
      <c r="C209" s="308"/>
      <c r="D209" s="307"/>
      <c r="E209" s="300"/>
      <c r="F209" s="300"/>
      <c r="G209" s="300"/>
      <c r="H209" s="300"/>
      <c r="I209" s="300"/>
      <c r="J209" s="300"/>
      <c r="K209" s="300"/>
      <c r="L209" s="300"/>
    </row>
    <row r="210" spans="1:12" ht="13.8" thickBot="1" x14ac:dyDescent="0.3">
      <c r="A210" s="666"/>
      <c r="B210" s="668"/>
      <c r="C210" s="667">
        <v>2015</v>
      </c>
      <c r="D210" s="307" t="s">
        <v>35</v>
      </c>
      <c r="E210" s="300">
        <v>0</v>
      </c>
      <c r="F210" s="300">
        <v>0</v>
      </c>
      <c r="G210" s="300">
        <v>0</v>
      </c>
      <c r="H210" s="300">
        <v>0</v>
      </c>
      <c r="I210" s="300">
        <v>0</v>
      </c>
      <c r="J210" s="300">
        <v>0</v>
      </c>
      <c r="K210" s="300">
        <v>0</v>
      </c>
      <c r="L210" s="300">
        <v>0</v>
      </c>
    </row>
    <row r="211" spans="1:12" ht="13.8" thickBot="1" x14ac:dyDescent="0.3">
      <c r="A211" s="666"/>
      <c r="B211" s="668"/>
      <c r="C211" s="668"/>
      <c r="D211" s="307" t="s">
        <v>7</v>
      </c>
      <c r="E211" s="300">
        <v>0</v>
      </c>
      <c r="F211" s="300">
        <v>0</v>
      </c>
      <c r="G211" s="300">
        <v>0</v>
      </c>
      <c r="H211" s="300">
        <v>0</v>
      </c>
      <c r="I211" s="300">
        <v>0</v>
      </c>
      <c r="J211" s="300">
        <v>0</v>
      </c>
      <c r="K211" s="300">
        <v>0</v>
      </c>
      <c r="L211" s="300">
        <v>0</v>
      </c>
    </row>
    <row r="212" spans="1:12" ht="13.8" thickBot="1" x14ac:dyDescent="0.3">
      <c r="A212" s="666"/>
      <c r="B212" s="668"/>
      <c r="C212" s="668"/>
      <c r="D212" s="307" t="s">
        <v>4</v>
      </c>
      <c r="E212" s="300">
        <v>0</v>
      </c>
      <c r="F212" s="300">
        <v>0</v>
      </c>
      <c r="G212" s="300">
        <v>0</v>
      </c>
      <c r="H212" s="300">
        <v>0</v>
      </c>
      <c r="I212" s="300">
        <v>0</v>
      </c>
      <c r="J212" s="300">
        <v>0</v>
      </c>
      <c r="K212" s="300">
        <v>0</v>
      </c>
      <c r="L212" s="300">
        <v>0</v>
      </c>
    </row>
  </sheetData>
  <mergeCells count="66">
    <mergeCell ref="B203:B212"/>
    <mergeCell ref="C204:C208"/>
    <mergeCell ref="C210:C212"/>
    <mergeCell ref="C177:C179"/>
    <mergeCell ref="B181:B190"/>
    <mergeCell ref="C182:C186"/>
    <mergeCell ref="C188:C190"/>
    <mergeCell ref="B192:B201"/>
    <mergeCell ref="C193:C197"/>
    <mergeCell ref="C199:C201"/>
    <mergeCell ref="B148:B157"/>
    <mergeCell ref="C149:C153"/>
    <mergeCell ref="C155:C157"/>
    <mergeCell ref="A159:A212"/>
    <mergeCell ref="B159:B168"/>
    <mergeCell ref="C160:C164"/>
    <mergeCell ref="C166:C168"/>
    <mergeCell ref="B170:B179"/>
    <mergeCell ref="A104:A157"/>
    <mergeCell ref="B104:B113"/>
    <mergeCell ref="C105:C109"/>
    <mergeCell ref="C111:C113"/>
    <mergeCell ref="B115:B124"/>
    <mergeCell ref="C116:C120"/>
    <mergeCell ref="C122:C124"/>
    <mergeCell ref="C171:C175"/>
    <mergeCell ref="C127:C131"/>
    <mergeCell ref="C133:C135"/>
    <mergeCell ref="B137:B146"/>
    <mergeCell ref="C138:C142"/>
    <mergeCell ref="C144:C146"/>
    <mergeCell ref="B126:B135"/>
    <mergeCell ref="C78:C80"/>
    <mergeCell ref="B82:B91"/>
    <mergeCell ref="C83:C87"/>
    <mergeCell ref="C89:C91"/>
    <mergeCell ref="B93:B102"/>
    <mergeCell ref="C94:C98"/>
    <mergeCell ref="C100:C102"/>
    <mergeCell ref="B38:B47"/>
    <mergeCell ref="C39:C43"/>
    <mergeCell ref="C45:C47"/>
    <mergeCell ref="A49:A102"/>
    <mergeCell ref="B49:B58"/>
    <mergeCell ref="C50:C54"/>
    <mergeCell ref="C56:C58"/>
    <mergeCell ref="B60:B69"/>
    <mergeCell ref="A5:A47"/>
    <mergeCell ref="B5:B14"/>
    <mergeCell ref="C6:C10"/>
    <mergeCell ref="C12:C14"/>
    <mergeCell ref="C61:C65"/>
    <mergeCell ref="C67:C69"/>
    <mergeCell ref="B71:B80"/>
    <mergeCell ref="C72:C76"/>
    <mergeCell ref="B16:B25"/>
    <mergeCell ref="C17:C21"/>
    <mergeCell ref="C23:C25"/>
    <mergeCell ref="B27:B36"/>
    <mergeCell ref="C28:C32"/>
    <mergeCell ref="C34:C36"/>
    <mergeCell ref="A1:D4"/>
    <mergeCell ref="E1:L1"/>
    <mergeCell ref="E2:L2"/>
    <mergeCell ref="E3:E4"/>
    <mergeCell ref="F3:L3"/>
  </mergeCells>
  <pageMargins left="0.70866141732283472" right="0.70866141732283472" top="0.74803149606299213" bottom="0.74803149606299213"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Index</vt:lpstr>
      <vt:lpstr>Table L1</vt:lpstr>
      <vt:lpstr>Table L2</vt:lpstr>
      <vt:lpstr>Table L3</vt:lpstr>
      <vt:lpstr>Table 3 (2)</vt:lpstr>
      <vt:lpstr>Table 2 (2)</vt:lpstr>
      <vt:lpstr>Table 1 (2)</vt:lpstr>
      <vt:lpstr>Data for T1</vt:lpstr>
      <vt:lpstr>data for T2</vt:lpstr>
      <vt:lpstr>data for T3</vt:lpstr>
      <vt:lpstr>data T3 2013</vt:lpstr>
      <vt:lpstr>Sheet2 (2)</vt:lpstr>
      <vt:lpstr>Sheet2</vt:lpstr>
      <vt:lpstr>Index!Print_Area</vt:lpstr>
      <vt:lpstr>'Table 1 (2)'!Print_Area</vt:lpstr>
      <vt:lpstr>'Table 2 (2)'!Print_Area</vt:lpstr>
      <vt:lpstr>'Table 3 (2)'!Print_Area</vt:lpstr>
      <vt:lpstr>'Table L1'!Print_Area</vt:lpstr>
      <vt:lpstr>'Table L2'!Print_Area</vt:lpstr>
      <vt:lpstr>'Table L3'!Print_Area</vt:lpstr>
      <vt:lpstr>'Data for T1'!Print_Titles</vt:lpstr>
      <vt:lpstr>'data for T2'!Print_Titles</vt:lpstr>
      <vt:lpstr>'Table 1 (2)'!Print_Titles</vt:lpstr>
      <vt:lpstr>'Table 2 (2)'!Print_Titles</vt:lpstr>
      <vt:lpstr>'Table L1'!Print_Titles</vt:lpstr>
      <vt:lpstr>'Table L2'!Print_Titles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vokelekenezianya</dc:creator>
  <cp:lastModifiedBy>Bougdah, Hannah</cp:lastModifiedBy>
  <cp:lastPrinted>2017-06-22T14:19:58Z</cp:lastPrinted>
  <dcterms:created xsi:type="dcterms:W3CDTF">2013-10-22T15:27:45Z</dcterms:created>
  <dcterms:modified xsi:type="dcterms:W3CDTF">2018-06-27T10:27:34Z</dcterms:modified>
</cp:coreProperties>
</file>