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65" windowWidth="14430" windowHeight="10425"/>
  </bookViews>
  <sheets>
    <sheet name="Table 3" sheetId="1" r:id="rId1"/>
    <sheet name="Figure 3" sheetId="5" r:id="rId2"/>
    <sheet name="Figure 4 Data" sheetId="4" state="hidden" r:id="rId3"/>
  </sheets>
  <definedNames>
    <definedName name="_xlnm.Print_Area" localSheetId="0">'Table 3'!$A$1:$G$32</definedName>
  </definedNames>
  <calcPr calcId="145621"/>
</workbook>
</file>

<file path=xl/calcChain.xml><?xml version="1.0" encoding="utf-8"?>
<calcChain xmlns="http://schemas.openxmlformats.org/spreadsheetml/2006/main">
  <c r="C5" i="4" l="1"/>
  <c r="D5" i="4"/>
  <c r="E5" i="4"/>
  <c r="B5" i="4"/>
  <c r="C4" i="4"/>
  <c r="D4" i="4"/>
  <c r="E4" i="4"/>
  <c r="B4" i="4"/>
  <c r="C3" i="4"/>
  <c r="D3" i="4"/>
  <c r="E3" i="4"/>
  <c r="B3" i="4"/>
  <c r="C2" i="4"/>
  <c r="C6" i="4" s="1"/>
  <c r="C12" i="4" s="1"/>
  <c r="D2" i="4"/>
  <c r="E2" i="4"/>
  <c r="B2" i="4"/>
  <c r="B6" i="4" s="1"/>
  <c r="B11" i="4" s="1"/>
  <c r="E6" i="4" l="1"/>
  <c r="E12" i="4" s="1"/>
  <c r="D6" i="4"/>
  <c r="D11" i="4" s="1"/>
  <c r="B10" i="4"/>
  <c r="B12" i="4"/>
  <c r="E11" i="4"/>
  <c r="C10" i="4"/>
  <c r="C11" i="4"/>
  <c r="B9" i="4"/>
  <c r="C9" i="4"/>
  <c r="D12" i="4" l="1"/>
  <c r="D9" i="4"/>
  <c r="D10" i="4"/>
  <c r="E10" i="4"/>
  <c r="E9" i="4"/>
  <c r="F3" i="4" l="1"/>
  <c r="F2" i="4"/>
  <c r="F4" i="4" l="1"/>
  <c r="F5" i="4"/>
  <c r="F6" i="4" l="1"/>
  <c r="F12" i="4" s="1"/>
  <c r="F10" i="4" l="1"/>
  <c r="F9" i="4"/>
  <c r="F11" i="4"/>
  <c r="G3" i="4" l="1"/>
  <c r="G2" i="4"/>
  <c r="G5" i="4"/>
  <c r="G4" i="4" l="1"/>
  <c r="G6" i="4"/>
  <c r="G9" i="4" s="1"/>
  <c r="G10" i="4" l="1"/>
  <c r="G12" i="4"/>
  <c r="G11" i="4"/>
</calcChain>
</file>

<file path=xl/sharedStrings.xml><?xml version="1.0" encoding="utf-8"?>
<sst xmlns="http://schemas.openxmlformats.org/spreadsheetml/2006/main" count="73" uniqueCount="37">
  <si>
    <t>Central government grants</t>
  </si>
  <si>
    <t>EU structural funds grants</t>
  </si>
  <si>
    <t>Grants and contributions from private developers and from leaseholders etc</t>
  </si>
  <si>
    <t>National lottery grants</t>
  </si>
  <si>
    <t>2013-14</t>
  </si>
  <si>
    <t>2014-15</t>
  </si>
  <si>
    <t>2015-16</t>
  </si>
  <si>
    <t>2016-17</t>
  </si>
  <si>
    <t>Housing Revenue Account (CERA)</t>
  </si>
  <si>
    <t>Major Repairs Reserve</t>
  </si>
  <si>
    <t>General Fund (CERA)</t>
  </si>
  <si>
    <t>Source</t>
  </si>
  <si>
    <t>-</t>
  </si>
  <si>
    <t>(b) Non-Departmental Public Bodies, organisations that are not government departments but which have a role in the processes of national government, such as the Sport England, English Heritage and Natural England.</t>
  </si>
  <si>
    <t>£ millions</t>
  </si>
  <si>
    <t>Total resources used to finance capital expenditure</t>
  </si>
  <si>
    <t>2018-19</t>
  </si>
  <si>
    <t>2017-18</t>
  </si>
  <si>
    <t>Capital grants</t>
  </si>
  <si>
    <t>Capital receipts</t>
  </si>
  <si>
    <t>Revenue resources</t>
  </si>
  <si>
    <t>Prudential borrowing</t>
  </si>
  <si>
    <t>Total</t>
  </si>
  <si>
    <t>Source: COR 2016-17, CPR4 2017-18, and CER 2018-19</t>
  </si>
  <si>
    <t>2017-18 (P)</t>
  </si>
  <si>
    <t>2018-19 (F)</t>
  </si>
  <si>
    <t>Table 3: Financing of local authority capital expenditure: total resources used by source, England, 2013-14 to 2018-19</t>
  </si>
  <si>
    <t>Grants and contributions from NDPBs (b)</t>
  </si>
  <si>
    <t>SCE(R) Single Capital Pot (c)</t>
  </si>
  <si>
    <t>SCE(R) Separate Programme Element (c)</t>
  </si>
  <si>
    <t>(c) Supported capital expenditure (SCE) financed by borrowing that is attracting central government support has been discontinued as of 31 March 2011. The 2013-14 figures represent the residue of schemes from earlier years.</t>
  </si>
  <si>
    <t>Grants from Local Enterprise Partnerships (a)</t>
  </si>
  <si>
    <t>(a) New category introduced for 2016-17. Grants from Local Enterprise Partnerships were previously reported under the Central government grants category.</t>
  </si>
  <si>
    <t>(d) New category introduced for 2017-18. Loans &amp; other financial assistance from Local Enterprise partnerships were previously reported under the Other borrowing &amp; credit arrangements not supported by central government category.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</si>
  <si>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</si>
  <si>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Other borrowing &amp; credit arrangements not supported by central government (e)</t>
  </si>
  <si>
    <t>Loans &amp; other financial assistance from Local Enterprise Partnerships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</si>
</sst>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 indent="1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 indent="1"/>
    </xf>
    <xf numFmtId="3" fontId="2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2" borderId="0" xfId="0" quotePrefix="1" applyFont="1" applyFill="1" applyBorder="1" applyAlignment="1">
      <alignment horizontal="right" vertical="top"/>
    </xf>
    <xf numFmtId="3" fontId="2" fillId="0" borderId="0" xfId="0" quotePrefix="1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6" fillId="0" borderId="0" xfId="0" quotePrefix="1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/>
    <xf numFmtId="0" fontId="1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3" fontId="0" fillId="0" borderId="0" xfId="0" applyNumberFormat="1" applyFill="1" applyBorder="1"/>
    <xf numFmtId="0" fontId="2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9" fontId="0" fillId="0" borderId="0" xfId="2" applyFont="1" applyFill="1" applyBorder="1"/>
    <xf numFmtId="0" fontId="6" fillId="0" borderId="0" xfId="0" applyFont="1" applyBorder="1" applyAlignment="1"/>
    <xf numFmtId="3" fontId="2" fillId="2" borderId="1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3" applyNumberFormat="1" applyFont="1" applyBorder="1" applyAlignment="1">
      <alignment vertical="top"/>
    </xf>
    <xf numFmtId="165" fontId="2" fillId="0" borderId="0" xfId="3" applyNumberFormat="1" applyFont="1" applyFill="1" applyBorder="1" applyAlignment="1">
      <alignment vertical="top"/>
    </xf>
    <xf numFmtId="165" fontId="6" fillId="0" borderId="0" xfId="3" applyNumberFormat="1" applyFont="1" applyFill="1" applyBorder="1" applyAlignment="1">
      <alignment vertical="top"/>
    </xf>
    <xf numFmtId="165" fontId="6" fillId="0" borderId="0" xfId="3" applyNumberFormat="1" applyFont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165" fontId="3" fillId="0" borderId="0" xfId="3" applyNumberFormat="1" applyFont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7C8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chemeClr val="bg1"/>
                </a:solidFill>
              </a:rPr>
              <a:t>Figure 3: Sources</a:t>
            </a:r>
            <a:r>
              <a:rPr lang="en-GB" baseline="0">
                <a:solidFill>
                  <a:schemeClr val="bg1"/>
                </a:solidFill>
              </a:rPr>
              <a:t> of capital financing by percentage, 2013-14 to </a:t>
            </a:r>
          </a:p>
          <a:p>
            <a:pPr>
              <a:defRPr/>
            </a:pPr>
            <a:r>
              <a:rPr lang="en-GB" baseline="0">
                <a:solidFill>
                  <a:schemeClr val="bg1"/>
                </a:solidFill>
              </a:rPr>
              <a:t>2018-19, England</a:t>
            </a:r>
            <a:endParaRPr lang="en-GB">
              <a:solidFill>
                <a:schemeClr val="bg1"/>
              </a:solidFill>
            </a:endParaRPr>
          </a:p>
        </c:rich>
      </c:tx>
      <c:layout/>
      <c:overlay val="0"/>
      <c:spPr>
        <a:solidFill>
          <a:srgbClr val="002060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 Data'!$A$2</c:f>
              <c:strCache>
                <c:ptCount val="1"/>
                <c:pt idx="0">
                  <c:v>Capital grants</c:v>
                </c:pt>
              </c:strCache>
            </c:strRef>
          </c:tx>
          <c:cat>
            <c:strRef>
              <c:f>'Figure 4 Data'!$B$1:$G$1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'Figure 4 Data'!$B$2:$G$2</c:f>
              <c:numCache>
                <c:formatCode>#,##0</c:formatCode>
                <c:ptCount val="6"/>
                <c:pt idx="0">
                  <c:v>8781.6149999999998</c:v>
                </c:pt>
                <c:pt idx="1">
                  <c:v>9996.3360000000011</c:v>
                </c:pt>
                <c:pt idx="2">
                  <c:v>11037.221188682632</c:v>
                </c:pt>
                <c:pt idx="3">
                  <c:v>10577.447102481648</c:v>
                </c:pt>
                <c:pt idx="4">
                  <c:v>7986.7630496959491</c:v>
                </c:pt>
                <c:pt idx="5">
                  <c:v>9759.2581203209629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'Figure 4 Data'!$A$3</c:f>
              <c:strCache>
                <c:ptCount val="1"/>
                <c:pt idx="0">
                  <c:v>Capital receipts</c:v>
                </c:pt>
              </c:strCache>
            </c:strRef>
          </c:tx>
          <c:cat>
            <c:strRef>
              <c:f>'Figure 4 Data'!$B$1:$G$1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'Figure 4 Data'!$B$3:$G$3</c:f>
              <c:numCache>
                <c:formatCode>#,##0</c:formatCode>
                <c:ptCount val="6"/>
                <c:pt idx="0">
                  <c:v>1516.2940000000001</c:v>
                </c:pt>
                <c:pt idx="1">
                  <c:v>1878.9459999999999</c:v>
                </c:pt>
                <c:pt idx="2">
                  <c:v>2195.5887617564304</c:v>
                </c:pt>
                <c:pt idx="3">
                  <c:v>2327.1585100000011</c:v>
                </c:pt>
                <c:pt idx="4">
                  <c:v>2736.7743043133191</c:v>
                </c:pt>
                <c:pt idx="5">
                  <c:v>2592.7229002070462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4 Data'!$A$4</c:f>
              <c:strCache>
                <c:ptCount val="1"/>
                <c:pt idx="0">
                  <c:v>Revenue resources</c:v>
                </c:pt>
              </c:strCache>
            </c:strRef>
          </c:tx>
          <c:cat>
            <c:strRef>
              <c:f>'Figure 4 Data'!$B$1:$G$1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'Figure 4 Data'!$B$4:$G$4</c:f>
              <c:numCache>
                <c:formatCode>#,##0</c:formatCode>
                <c:ptCount val="6"/>
                <c:pt idx="0">
                  <c:v>4919.8539999999994</c:v>
                </c:pt>
                <c:pt idx="1">
                  <c:v>5240.9650000000001</c:v>
                </c:pt>
                <c:pt idx="2">
                  <c:v>4654.3393883680783</c:v>
                </c:pt>
                <c:pt idx="3">
                  <c:v>3996.7575158008954</c:v>
                </c:pt>
                <c:pt idx="4">
                  <c:v>4279.0319018116534</c:v>
                </c:pt>
                <c:pt idx="5">
                  <c:v>3858.9614853012772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4 Data'!$A$5</c:f>
              <c:strCache>
                <c:ptCount val="1"/>
                <c:pt idx="0">
                  <c:v>Prudential borrowing</c:v>
                </c:pt>
              </c:strCache>
            </c:strRef>
          </c:tx>
          <c:cat>
            <c:strRef>
              <c:f>'Figure 4 Data'!$B$1:$G$1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'Figure 4 Data'!$B$5:$G$5</c:f>
              <c:numCache>
                <c:formatCode>#,##0</c:formatCode>
                <c:ptCount val="6"/>
                <c:pt idx="0">
                  <c:v>4453.6530000000002</c:v>
                </c:pt>
                <c:pt idx="1">
                  <c:v>4422.4150000000009</c:v>
                </c:pt>
                <c:pt idx="2">
                  <c:v>4758.946979861943</c:v>
                </c:pt>
                <c:pt idx="3">
                  <c:v>6791.6717472541904</c:v>
                </c:pt>
                <c:pt idx="4">
                  <c:v>8757.524130705724</c:v>
                </c:pt>
                <c:pt idx="5">
                  <c:v>10565.447561576448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8224"/>
        <c:axId val="166474496"/>
      </c:lineChart>
      <c:catAx>
        <c:axId val="1664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66474496"/>
        <c:crosses val="autoZero"/>
        <c:auto val="1"/>
        <c:lblAlgn val="ctr"/>
        <c:lblOffset val="100"/>
        <c:noMultiLvlLbl val="0"/>
      </c:catAx>
      <c:valAx>
        <c:axId val="16647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million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66468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zoomScale="80" zoomScaleNormal="100" zoomScaleSheetLayoutView="80" workbookViewId="0">
      <selection activeCell="A33" sqref="A33:XFD1048576"/>
    </sheetView>
  </sheetViews>
  <sheetFormatPr defaultColWidth="0" defaultRowHeight="12.75" zeroHeight="1" x14ac:dyDescent="0.2"/>
  <cols>
    <col min="1" max="1" width="60.7109375" style="1" customWidth="1"/>
    <col min="2" max="7" width="11.7109375" style="14" customWidth="1"/>
    <col min="8" max="8" width="8.85546875" style="2" hidden="1" customWidth="1"/>
    <col min="9" max="9" width="12" style="2" hidden="1" customWidth="1"/>
    <col min="10" max="16384" width="8.85546875" style="2" hidden="1"/>
  </cols>
  <sheetData>
    <row r="1" spans="1:9" s="25" customFormat="1" ht="45" customHeight="1" x14ac:dyDescent="0.2">
      <c r="A1" s="49" t="s">
        <v>26</v>
      </c>
      <c r="B1" s="49"/>
      <c r="C1" s="49"/>
      <c r="D1" s="49"/>
      <c r="E1" s="49"/>
      <c r="F1" s="49"/>
      <c r="G1" s="49"/>
    </row>
    <row r="2" spans="1:9" ht="15" customHeight="1" x14ac:dyDescent="0.2">
      <c r="A2" s="4"/>
      <c r="B2" s="5"/>
      <c r="C2" s="5"/>
      <c r="D2" s="5"/>
      <c r="E2" s="28"/>
      <c r="F2" s="28"/>
      <c r="G2" s="28"/>
    </row>
    <row r="3" spans="1:9" ht="15" customHeight="1" x14ac:dyDescent="0.2">
      <c r="A3" s="4"/>
      <c r="B3" s="5"/>
      <c r="C3" s="5"/>
      <c r="D3" s="5"/>
      <c r="E3" s="5"/>
      <c r="F3" s="5"/>
      <c r="G3" s="5" t="s">
        <v>14</v>
      </c>
    </row>
    <row r="4" spans="1:9" x14ac:dyDescent="0.2">
      <c r="A4" s="4" t="s">
        <v>11</v>
      </c>
      <c r="B4" s="15" t="s">
        <v>4</v>
      </c>
      <c r="C4" s="15" t="s">
        <v>5</v>
      </c>
      <c r="D4" s="6" t="s">
        <v>6</v>
      </c>
      <c r="E4" s="6" t="s">
        <v>7</v>
      </c>
      <c r="F4" s="6" t="s">
        <v>24</v>
      </c>
      <c r="G4" s="6" t="s">
        <v>25</v>
      </c>
    </row>
    <row r="5" spans="1:9" ht="15" customHeight="1" x14ac:dyDescent="0.2">
      <c r="A5" s="31" t="s">
        <v>0</v>
      </c>
      <c r="B5" s="34">
        <v>7483</v>
      </c>
      <c r="C5" s="34">
        <v>8520.4009999999998</v>
      </c>
      <c r="D5" s="34">
        <v>9302.0574187554594</v>
      </c>
      <c r="E5" s="34">
        <v>8347.0785198537924</v>
      </c>
      <c r="F5" s="34">
        <v>6014.8462327987536</v>
      </c>
      <c r="G5" s="34">
        <v>7246.2213856101744</v>
      </c>
      <c r="I5" s="37"/>
    </row>
    <row r="6" spans="1:9" s="18" customFormat="1" ht="15" customHeight="1" x14ac:dyDescent="0.2">
      <c r="A6" s="22" t="s">
        <v>31</v>
      </c>
      <c r="B6" s="16" t="s">
        <v>12</v>
      </c>
      <c r="C6" s="16" t="s">
        <v>12</v>
      </c>
      <c r="D6" s="16" t="s">
        <v>12</v>
      </c>
      <c r="E6" s="17">
        <v>574.41099999999994</v>
      </c>
      <c r="F6" s="17">
        <v>502.64146690000001</v>
      </c>
      <c r="G6" s="17">
        <v>615.81265599999995</v>
      </c>
      <c r="I6" s="38"/>
    </row>
    <row r="7" spans="1:9" ht="15" customHeight="1" x14ac:dyDescent="0.2">
      <c r="A7" s="42" t="s">
        <v>1</v>
      </c>
      <c r="B7" s="11">
        <v>56.832999999999998</v>
      </c>
      <c r="C7" s="11">
        <v>131.886</v>
      </c>
      <c r="D7" s="11">
        <v>113.8445606868398</v>
      </c>
      <c r="E7" s="11">
        <v>13.33</v>
      </c>
      <c r="F7" s="11">
        <v>30.513996940000002</v>
      </c>
      <c r="G7" s="11">
        <v>69.569000000000003</v>
      </c>
      <c r="I7" s="37"/>
    </row>
    <row r="8" spans="1:9" ht="15" customHeight="1" x14ac:dyDescent="0.2">
      <c r="A8" s="42" t="s">
        <v>2</v>
      </c>
      <c r="B8" s="11">
        <v>749.70799999999997</v>
      </c>
      <c r="C8" s="11">
        <v>726.71299999999997</v>
      </c>
      <c r="D8" s="11">
        <v>1068.7873924523508</v>
      </c>
      <c r="E8" s="11">
        <v>1112.2845826278572</v>
      </c>
      <c r="F8" s="11">
        <v>1066.7548917071963</v>
      </c>
      <c r="G8" s="11">
        <v>1267.747941511836</v>
      </c>
      <c r="I8" s="37"/>
    </row>
    <row r="9" spans="1:9" ht="15" customHeight="1" x14ac:dyDescent="0.2">
      <c r="A9" s="42" t="s">
        <v>27</v>
      </c>
      <c r="B9" s="11">
        <v>443.16</v>
      </c>
      <c r="C9" s="11">
        <v>564.19799999999998</v>
      </c>
      <c r="D9" s="11">
        <v>505.30005315203084</v>
      </c>
      <c r="E9" s="11">
        <v>471.14899999999972</v>
      </c>
      <c r="F9" s="11">
        <v>294.82872374999999</v>
      </c>
      <c r="G9" s="11">
        <v>471.67213719895238</v>
      </c>
      <c r="I9" s="37"/>
    </row>
    <row r="10" spans="1:9" ht="15" customHeight="1" x14ac:dyDescent="0.2">
      <c r="A10" s="42" t="s">
        <v>3</v>
      </c>
      <c r="B10" s="11">
        <v>48.914000000000001</v>
      </c>
      <c r="C10" s="11">
        <v>53.137999999999998</v>
      </c>
      <c r="D10" s="11">
        <v>47.231763635952611</v>
      </c>
      <c r="E10" s="11">
        <v>59.194000000000003</v>
      </c>
      <c r="F10" s="11">
        <v>77.177737600000029</v>
      </c>
      <c r="G10" s="11">
        <v>88.234999999999999</v>
      </c>
      <c r="I10" s="37"/>
    </row>
    <row r="11" spans="1:9" ht="30" customHeight="1" x14ac:dyDescent="0.2">
      <c r="A11" s="43" t="s">
        <v>18</v>
      </c>
      <c r="B11" s="27">
        <v>8781.6149999999998</v>
      </c>
      <c r="C11" s="27">
        <v>9996.3360000000011</v>
      </c>
      <c r="D11" s="27">
        <v>11037.221188682632</v>
      </c>
      <c r="E11" s="27">
        <v>10577.447102481648</v>
      </c>
      <c r="F11" s="27">
        <v>7986.7630496959491</v>
      </c>
      <c r="G11" s="27">
        <v>9759.2581203209629</v>
      </c>
      <c r="I11" s="37"/>
    </row>
    <row r="12" spans="1:9" s="46" customFormat="1" ht="30" customHeight="1" x14ac:dyDescent="0.2">
      <c r="A12" s="43" t="s">
        <v>19</v>
      </c>
      <c r="B12" s="27">
        <v>1516.2940000000001</v>
      </c>
      <c r="C12" s="27">
        <v>1878.9459999999999</v>
      </c>
      <c r="D12" s="27">
        <v>2195.5887617564304</v>
      </c>
      <c r="E12" s="27">
        <v>2327.1585100000011</v>
      </c>
      <c r="F12" s="27">
        <v>2736.7743043133191</v>
      </c>
      <c r="G12" s="27">
        <v>2592.7229002070462</v>
      </c>
      <c r="I12" s="47"/>
    </row>
    <row r="13" spans="1:9" s="46" customFormat="1" ht="15" customHeight="1" x14ac:dyDescent="0.2">
      <c r="A13" s="43" t="s">
        <v>20</v>
      </c>
      <c r="B13" s="44">
        <v>4919.8539999999994</v>
      </c>
      <c r="C13" s="44">
        <v>5240.9650000000001</v>
      </c>
      <c r="D13" s="27">
        <v>4654.3393883680783</v>
      </c>
      <c r="E13" s="27">
        <v>3996.7575158008954</v>
      </c>
      <c r="F13" s="27">
        <v>4279.0319018116534</v>
      </c>
      <c r="G13" s="27">
        <v>3858.9614853012772</v>
      </c>
      <c r="I13" s="47"/>
    </row>
    <row r="14" spans="1:9" ht="15" customHeight="1" x14ac:dyDescent="0.2">
      <c r="A14" s="7" t="s">
        <v>8</v>
      </c>
      <c r="B14" s="12">
        <v>578.33299999999997</v>
      </c>
      <c r="C14" s="12">
        <v>686.41499999999996</v>
      </c>
      <c r="D14" s="12">
        <v>774.69542654757061</v>
      </c>
      <c r="E14" s="12">
        <v>759.28826000000026</v>
      </c>
      <c r="F14" s="11">
        <v>716.38983332043006</v>
      </c>
      <c r="G14" s="12">
        <v>565.73579166049683</v>
      </c>
      <c r="I14" s="37"/>
    </row>
    <row r="15" spans="1:9" ht="15" customHeight="1" x14ac:dyDescent="0.2">
      <c r="A15" s="7" t="s">
        <v>9</v>
      </c>
      <c r="B15" s="12">
        <v>1490.8779999999999</v>
      </c>
      <c r="C15" s="12">
        <v>1525.9259999999999</v>
      </c>
      <c r="D15" s="12">
        <v>1815.0516182252052</v>
      </c>
      <c r="E15" s="12">
        <v>1642.4549999999999</v>
      </c>
      <c r="F15" s="12">
        <v>1586.523129930431</v>
      </c>
      <c r="G15" s="12">
        <v>1502.25689081</v>
      </c>
      <c r="I15" s="37"/>
    </row>
    <row r="16" spans="1:9" ht="30" customHeight="1" x14ac:dyDescent="0.2">
      <c r="A16" s="7" t="s">
        <v>10</v>
      </c>
      <c r="B16" s="12">
        <v>2850.643</v>
      </c>
      <c r="C16" s="12">
        <v>3028.6239999999998</v>
      </c>
      <c r="D16" s="12">
        <v>2064.5923435953032</v>
      </c>
      <c r="E16" s="12">
        <v>1595.0142558008952</v>
      </c>
      <c r="F16" s="12">
        <v>1976.118938560792</v>
      </c>
      <c r="G16" s="12">
        <v>1790.9688028307803</v>
      </c>
      <c r="I16" s="37"/>
    </row>
    <row r="17" spans="1:9" s="46" customFormat="1" ht="15" customHeight="1" x14ac:dyDescent="0.2">
      <c r="A17" s="43" t="s">
        <v>21</v>
      </c>
      <c r="B17" s="44">
        <v>4453.6530000000002</v>
      </c>
      <c r="C17" s="44">
        <v>4422.4150000000009</v>
      </c>
      <c r="D17" s="27">
        <v>4758.946979861943</v>
      </c>
      <c r="E17" s="27">
        <v>6791.6717472541904</v>
      </c>
      <c r="F17" s="45">
        <v>8757.524130705724</v>
      </c>
      <c r="G17" s="45">
        <v>10565.447561576448</v>
      </c>
      <c r="I17" s="47"/>
    </row>
    <row r="18" spans="1:9" s="21" customFormat="1" ht="15" customHeight="1" x14ac:dyDescent="0.2">
      <c r="A18" s="23" t="s">
        <v>28</v>
      </c>
      <c r="B18" s="20">
        <v>69.622</v>
      </c>
      <c r="C18" s="19" t="s">
        <v>12</v>
      </c>
      <c r="D18" s="19" t="s">
        <v>12</v>
      </c>
      <c r="E18" s="19" t="s">
        <v>12</v>
      </c>
      <c r="F18" s="19" t="s">
        <v>12</v>
      </c>
      <c r="G18" s="19" t="s">
        <v>12</v>
      </c>
      <c r="I18" s="39"/>
    </row>
    <row r="19" spans="1:9" s="21" customFormat="1" ht="15" customHeight="1" x14ac:dyDescent="0.2">
      <c r="A19" s="23" t="s">
        <v>29</v>
      </c>
      <c r="B19" s="20">
        <v>8.3130000000000006</v>
      </c>
      <c r="C19" s="19" t="s">
        <v>12</v>
      </c>
      <c r="D19" s="19" t="s">
        <v>12</v>
      </c>
      <c r="E19" s="19" t="s">
        <v>12</v>
      </c>
      <c r="F19" s="19" t="s">
        <v>12</v>
      </c>
      <c r="G19" s="19" t="s">
        <v>12</v>
      </c>
      <c r="I19" s="39"/>
    </row>
    <row r="20" spans="1:9" s="21" customFormat="1" ht="30" customHeight="1" x14ac:dyDescent="0.2">
      <c r="A20" s="23" t="s">
        <v>36</v>
      </c>
      <c r="B20" s="19" t="s">
        <v>12</v>
      </c>
      <c r="C20" s="19" t="s">
        <v>12</v>
      </c>
      <c r="D20" s="19" t="s">
        <v>12</v>
      </c>
      <c r="E20" s="19" t="s">
        <v>12</v>
      </c>
      <c r="F20" s="19">
        <v>113.732</v>
      </c>
      <c r="G20" s="19">
        <v>40.481999999999999</v>
      </c>
      <c r="I20" s="39"/>
    </row>
    <row r="21" spans="1:9" s="3" customFormat="1" ht="25.5" x14ac:dyDescent="0.2">
      <c r="A21" s="10" t="s">
        <v>35</v>
      </c>
      <c r="B21" s="12">
        <v>4375.7179999999998</v>
      </c>
      <c r="C21" s="12">
        <v>4422.4150000000009</v>
      </c>
      <c r="D21" s="12">
        <v>4758.946979861943</v>
      </c>
      <c r="E21" s="12">
        <v>6791.6717472541904</v>
      </c>
      <c r="F21" s="12">
        <v>8643.792130705724</v>
      </c>
      <c r="G21" s="12">
        <v>10524.965561576448</v>
      </c>
      <c r="I21" s="40"/>
    </row>
    <row r="22" spans="1:9" s="3" customFormat="1" ht="15" customHeight="1" x14ac:dyDescent="0.2">
      <c r="A22" s="10"/>
      <c r="B22" s="12"/>
      <c r="C22" s="12"/>
      <c r="D22" s="12"/>
      <c r="E22" s="12"/>
      <c r="F22" s="12"/>
      <c r="G22" s="12"/>
      <c r="I22" s="40"/>
    </row>
    <row r="23" spans="1:9" ht="15" customHeight="1" thickBot="1" x14ac:dyDescent="0.25">
      <c r="A23" s="35" t="s">
        <v>15</v>
      </c>
      <c r="B23" s="36">
        <v>19671</v>
      </c>
      <c r="C23" s="36">
        <v>21538.662000000004</v>
      </c>
      <c r="D23" s="36">
        <v>22646.09631866909</v>
      </c>
      <c r="E23" s="36">
        <v>23693.034875536738</v>
      </c>
      <c r="F23" s="36">
        <v>23760.093386526645</v>
      </c>
      <c r="G23" s="36">
        <v>26776.390067405733</v>
      </c>
      <c r="I23" s="37"/>
    </row>
    <row r="24" spans="1:9" ht="15" customHeight="1" thickTop="1" x14ac:dyDescent="0.2">
      <c r="A24" s="26"/>
      <c r="B24" s="27"/>
      <c r="C24" s="27"/>
      <c r="D24" s="27"/>
      <c r="E24" s="27"/>
      <c r="F24" s="27"/>
      <c r="G24" s="27"/>
    </row>
    <row r="25" spans="1:9" ht="30" customHeight="1" x14ac:dyDescent="0.2">
      <c r="A25" s="50" t="s">
        <v>32</v>
      </c>
      <c r="B25" s="50"/>
      <c r="C25" s="50"/>
      <c r="D25" s="50"/>
      <c r="E25" s="50"/>
      <c r="F25" s="50"/>
      <c r="G25" s="50"/>
    </row>
    <row r="26" spans="1:9" ht="30" customHeight="1" x14ac:dyDescent="0.2">
      <c r="A26" s="48" t="s">
        <v>13</v>
      </c>
      <c r="B26" s="48"/>
      <c r="C26" s="48"/>
      <c r="D26" s="48"/>
      <c r="E26" s="48"/>
      <c r="F26" s="48"/>
      <c r="G26" s="48"/>
    </row>
    <row r="27" spans="1:9" ht="36.75" customHeight="1" x14ac:dyDescent="0.2">
      <c r="A27" s="51" t="s">
        <v>30</v>
      </c>
      <c r="B27" s="51"/>
      <c r="C27" s="51"/>
      <c r="D27" s="51"/>
      <c r="E27" s="51"/>
      <c r="F27" s="51"/>
      <c r="G27" s="51"/>
    </row>
    <row r="28" spans="1:9" ht="36.75" customHeight="1" x14ac:dyDescent="0.2">
      <c r="A28" s="51" t="s">
        <v>33</v>
      </c>
      <c r="B28" s="51"/>
      <c r="C28" s="51"/>
      <c r="D28" s="51"/>
      <c r="E28" s="51"/>
      <c r="F28" s="51"/>
      <c r="G28" s="51"/>
    </row>
    <row r="29" spans="1:9" ht="30" customHeight="1" x14ac:dyDescent="0.2">
      <c r="A29" s="48" t="s">
        <v>34</v>
      </c>
      <c r="B29" s="48"/>
      <c r="C29" s="48"/>
      <c r="D29" s="48"/>
      <c r="E29" s="48"/>
      <c r="F29" s="48"/>
      <c r="G29" s="48"/>
    </row>
    <row r="30" spans="1:9" x14ac:dyDescent="0.2">
      <c r="A30" s="41"/>
      <c r="B30" s="30"/>
      <c r="C30" s="30"/>
      <c r="D30" s="30"/>
      <c r="E30" s="30"/>
      <c r="F30" s="30"/>
      <c r="G30" s="30"/>
    </row>
    <row r="31" spans="1:9" ht="15" customHeight="1" x14ac:dyDescent="0.2">
      <c r="A31" s="33" t="s">
        <v>23</v>
      </c>
      <c r="B31" s="13"/>
      <c r="C31" s="13"/>
      <c r="D31" s="13"/>
      <c r="E31" s="13"/>
      <c r="F31" s="13"/>
      <c r="G31" s="13"/>
    </row>
    <row r="32" spans="1:9" x14ac:dyDescent="0.2"/>
  </sheetData>
  <mergeCells count="6">
    <mergeCell ref="A29:G29"/>
    <mergeCell ref="A1:G1"/>
    <mergeCell ref="A25:G25"/>
    <mergeCell ref="A26:G26"/>
    <mergeCell ref="A27:G27"/>
    <mergeCell ref="A28:G28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3" sqref="G3"/>
    </sheetView>
  </sheetViews>
  <sheetFormatPr defaultRowHeight="12.75" x14ac:dyDescent="0.2"/>
  <cols>
    <col min="1" max="1" width="68.140625" style="8" bestFit="1" customWidth="1"/>
    <col min="2" max="16384" width="9.140625" style="8"/>
  </cols>
  <sheetData>
    <row r="1" spans="1:7" x14ac:dyDescent="0.2">
      <c r="A1" s="8" t="s">
        <v>11</v>
      </c>
      <c r="B1" s="8" t="s">
        <v>4</v>
      </c>
      <c r="C1" s="8" t="s">
        <v>5</v>
      </c>
      <c r="D1" s="8" t="s">
        <v>6</v>
      </c>
      <c r="E1" s="8" t="s">
        <v>7</v>
      </c>
      <c r="F1" s="24" t="s">
        <v>17</v>
      </c>
      <c r="G1" s="24" t="s">
        <v>16</v>
      </c>
    </row>
    <row r="2" spans="1:7" x14ac:dyDescent="0.2">
      <c r="A2" s="24" t="s">
        <v>18</v>
      </c>
      <c r="B2" s="29">
        <f>SUM('Table 3'!B5:B10)</f>
        <v>8781.6149999999998</v>
      </c>
      <c r="C2" s="29">
        <f>SUM('Table 3'!C5:C10)</f>
        <v>9996.3360000000011</v>
      </c>
      <c r="D2" s="29">
        <f>SUM('Table 3'!D5:D10)</f>
        <v>11037.221188682632</v>
      </c>
      <c r="E2" s="29">
        <f>SUM('Table 3'!E5:E10)</f>
        <v>10577.447102481648</v>
      </c>
      <c r="F2" s="29">
        <f>SUM('Table 3'!F5:F10)</f>
        <v>7986.7630496959491</v>
      </c>
      <c r="G2" s="29">
        <f>SUM('Table 3'!G5:G10)</f>
        <v>9759.2581203209629</v>
      </c>
    </row>
    <row r="3" spans="1:7" x14ac:dyDescent="0.2">
      <c r="A3" s="24" t="s">
        <v>19</v>
      </c>
      <c r="B3" s="29">
        <f>SUM('Table 3'!B12)</f>
        <v>1516.2940000000001</v>
      </c>
      <c r="C3" s="29">
        <f>SUM('Table 3'!C12)</f>
        <v>1878.9459999999999</v>
      </c>
      <c r="D3" s="29">
        <f>SUM('Table 3'!D12)</f>
        <v>2195.5887617564304</v>
      </c>
      <c r="E3" s="29">
        <f>SUM('Table 3'!E12)</f>
        <v>2327.1585100000011</v>
      </c>
      <c r="F3" s="29">
        <f>SUM('Table 3'!F12)</f>
        <v>2736.7743043133191</v>
      </c>
      <c r="G3" s="29">
        <f>SUM('Table 3'!G12)</f>
        <v>2592.7229002070462</v>
      </c>
    </row>
    <row r="4" spans="1:7" x14ac:dyDescent="0.2">
      <c r="A4" s="24" t="s">
        <v>20</v>
      </c>
      <c r="B4" s="29">
        <f>'Table 3'!B13</f>
        <v>4919.8539999999994</v>
      </c>
      <c r="C4" s="29">
        <f>'Table 3'!C13</f>
        <v>5240.9650000000001</v>
      </c>
      <c r="D4" s="29">
        <f>'Table 3'!D13</f>
        <v>4654.3393883680783</v>
      </c>
      <c r="E4" s="29">
        <f>'Table 3'!E13</f>
        <v>3996.7575158008954</v>
      </c>
      <c r="F4" s="29">
        <f>'Table 3'!F13</f>
        <v>4279.0319018116534</v>
      </c>
      <c r="G4" s="29">
        <f>'Table 3'!G13</f>
        <v>3858.9614853012772</v>
      </c>
    </row>
    <row r="5" spans="1:7" x14ac:dyDescent="0.2">
      <c r="A5" s="9" t="s">
        <v>21</v>
      </c>
      <c r="B5" s="29">
        <f>'Table 3'!B17</f>
        <v>4453.6530000000002</v>
      </c>
      <c r="C5" s="29">
        <f>'Table 3'!C17</f>
        <v>4422.4150000000009</v>
      </c>
      <c r="D5" s="29">
        <f>'Table 3'!D17</f>
        <v>4758.946979861943</v>
      </c>
      <c r="E5" s="29">
        <f>'Table 3'!E17</f>
        <v>6791.6717472541904</v>
      </c>
      <c r="F5" s="29">
        <f>'Table 3'!F17</f>
        <v>8757.524130705724</v>
      </c>
      <c r="G5" s="29">
        <f>'Table 3'!G17</f>
        <v>10565.447561576448</v>
      </c>
    </row>
    <row r="6" spans="1:7" x14ac:dyDescent="0.2">
      <c r="A6" s="24" t="s">
        <v>22</v>
      </c>
      <c r="B6" s="29">
        <f>SUM(B2:B5)</f>
        <v>19671.415999999997</v>
      </c>
      <c r="C6" s="29">
        <f t="shared" ref="C6:G6" si="0">SUM(C2:C5)</f>
        <v>21538.662000000004</v>
      </c>
      <c r="D6" s="29">
        <f t="shared" si="0"/>
        <v>22646.096318669082</v>
      </c>
      <c r="E6" s="29">
        <f t="shared" si="0"/>
        <v>23693.034875536734</v>
      </c>
      <c r="F6" s="29">
        <f t="shared" si="0"/>
        <v>23760.093386526645</v>
      </c>
      <c r="G6" s="29">
        <f t="shared" si="0"/>
        <v>26776.390067405733</v>
      </c>
    </row>
    <row r="8" spans="1:7" x14ac:dyDescent="0.2">
      <c r="A8" s="8" t="s">
        <v>11</v>
      </c>
      <c r="B8" s="8" t="s">
        <v>4</v>
      </c>
      <c r="C8" s="8" t="s">
        <v>5</v>
      </c>
      <c r="D8" s="8" t="s">
        <v>6</v>
      </c>
      <c r="E8" s="8" t="s">
        <v>7</v>
      </c>
      <c r="F8" s="24" t="s">
        <v>17</v>
      </c>
      <c r="G8" s="24" t="s">
        <v>16</v>
      </c>
    </row>
    <row r="9" spans="1:7" x14ac:dyDescent="0.2">
      <c r="A9" s="24" t="s">
        <v>18</v>
      </c>
      <c r="B9" s="32">
        <f>B2/B$6</f>
        <v>0.44641499117297917</v>
      </c>
      <c r="C9" s="32">
        <f t="shared" ref="C9:G9" si="1">C2/C$6</f>
        <v>0.46411128045001121</v>
      </c>
      <c r="D9" s="32">
        <f t="shared" si="1"/>
        <v>0.48737853241327611</v>
      </c>
      <c r="E9" s="32">
        <f t="shared" si="1"/>
        <v>0.44643698698991724</v>
      </c>
      <c r="F9" s="32">
        <f t="shared" si="1"/>
        <v>0.33614190482201167</v>
      </c>
      <c r="G9" s="32">
        <f t="shared" si="1"/>
        <v>0.36447251088565064</v>
      </c>
    </row>
    <row r="10" spans="1:7" x14ac:dyDescent="0.2">
      <c r="A10" s="24" t="s">
        <v>19</v>
      </c>
      <c r="B10" s="32">
        <f t="shared" ref="B10:G10" si="2">B3/B$6</f>
        <v>7.7081080487546E-2</v>
      </c>
      <c r="C10" s="32">
        <f t="shared" si="2"/>
        <v>8.7235966653824618E-2</v>
      </c>
      <c r="D10" s="32">
        <f t="shared" si="2"/>
        <v>9.6952195683563433E-2</v>
      </c>
      <c r="E10" s="32">
        <f t="shared" si="2"/>
        <v>9.8221208140912869E-2</v>
      </c>
      <c r="F10" s="32">
        <f t="shared" si="2"/>
        <v>0.11518365099798931</v>
      </c>
      <c r="G10" s="32">
        <f t="shared" si="2"/>
        <v>9.6828694744894181E-2</v>
      </c>
    </row>
    <row r="11" spans="1:7" x14ac:dyDescent="0.2">
      <c r="A11" s="24" t="s">
        <v>20</v>
      </c>
      <c r="B11" s="32">
        <f t="shared" ref="B11:G11" si="3">B4/B$6</f>
        <v>0.25010167036272324</v>
      </c>
      <c r="C11" s="32">
        <f t="shared" si="3"/>
        <v>0.24332825316632942</v>
      </c>
      <c r="D11" s="32">
        <f t="shared" si="3"/>
        <v>0.2055250195386264</v>
      </c>
      <c r="E11" s="32">
        <f t="shared" si="3"/>
        <v>0.16868913319026016</v>
      </c>
      <c r="F11" s="32">
        <f t="shared" si="3"/>
        <v>0.18009322742132458</v>
      </c>
      <c r="G11" s="32">
        <f t="shared" si="3"/>
        <v>0.14411806354728526</v>
      </c>
    </row>
    <row r="12" spans="1:7" x14ac:dyDescent="0.2">
      <c r="A12" s="9" t="s">
        <v>21</v>
      </c>
      <c r="B12" s="32">
        <f t="shared" ref="B12:G12" si="4">B5/B$6</f>
        <v>0.2264022579767517</v>
      </c>
      <c r="C12" s="32">
        <f t="shared" si="4"/>
        <v>0.20532449972983466</v>
      </c>
      <c r="D12" s="32">
        <f t="shared" si="4"/>
        <v>0.21014425236453413</v>
      </c>
      <c r="E12" s="32">
        <f t="shared" si="4"/>
        <v>0.28665267167890979</v>
      </c>
      <c r="F12" s="32">
        <f t="shared" si="4"/>
        <v>0.36858121675867445</v>
      </c>
      <c r="G12" s="32">
        <f t="shared" si="4"/>
        <v>0.39458073082216999</v>
      </c>
    </row>
    <row r="13" spans="1:7" x14ac:dyDescent="0.2">
      <c r="A13" s="24"/>
      <c r="B13" s="29"/>
      <c r="C13" s="29"/>
      <c r="D13" s="29"/>
      <c r="E13" s="29"/>
      <c r="F13" s="29"/>
      <c r="G13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614BA09-6450-4B3F-A8D5-88B660C4F3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</vt:lpstr>
      <vt:lpstr>Figure 4 Data</vt:lpstr>
      <vt:lpstr>Figure 3</vt:lpstr>
      <vt:lpstr>'Table 3'!Print_Area</vt:lpstr>
    </vt:vector>
  </TitlesOfParts>
  <Manager>rchatterjee</Manager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jwallis</dc:creator>
  <cp:lastModifiedBy>mdavid</cp:lastModifiedBy>
  <cp:lastPrinted>2018-06-12T09:28:23Z</cp:lastPrinted>
  <dcterms:created xsi:type="dcterms:W3CDTF">2009-06-29T15:29:02Z</dcterms:created>
  <dcterms:modified xsi:type="dcterms:W3CDTF">2018-06-13T16:07:36Z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4c20bfd8-0f3b-455a-b7e0-805bb1de2831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