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47.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77.xml" ContentType="application/vnd.openxmlformats-officedocument.spreadsheetml.worksheet+xml"/>
  <Override PartName="/xl/worksheets/sheet76.xml" ContentType="application/vnd.openxmlformats-officedocument.spreadsheetml.worksheet+xml"/>
  <Override PartName="/xl/worksheets/sheet75.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46.xml" ContentType="application/vnd.openxmlformats-officedocument.spreadsheetml.worksheet+xml"/>
  <Override PartName="/xl/worksheets/sheet48.xml" ContentType="application/vnd.openxmlformats-officedocument.spreadsheetml.worksheet+xml"/>
  <Override PartName="/xl/worksheets/sheet4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4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25.xml" ContentType="application/vnd.openxmlformats-officedocument.spreadsheetml.worksheet+xml"/>
  <Override PartName="/xl/worksheets/sheet36.xml" ContentType="application/vnd.openxmlformats-officedocument.spreadsheetml.worksheet+xml"/>
  <Override PartName="/xl/worksheets/sheet24.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30.xml" ContentType="application/vnd.openxmlformats-officedocument.spreadsheetml.worksheet+xml"/>
  <Override PartName="/xl/worksheets/sheet34.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mc:AlternateContent xmlns:mc="http://schemas.openxmlformats.org/markup-compatibility/2006">
    <mc:Choice Requires="x15">
      <x15ac:absPath xmlns:x15ac="http://schemas.microsoft.com/office/spreadsheetml/2010/11/ac" url="C:\Users\ttbrindr\Desktop\Data appendix\3rd draft to client not yet sent\"/>
    </mc:Choice>
  </mc:AlternateContent>
  <bookViews>
    <workbookView xWindow="0" yWindow="0" windowWidth="10950" windowHeight="7500" firstSheet="47" activeTab="50"/>
  </bookViews>
  <sheets>
    <sheet name="NOTES" sheetId="1" r:id="rId1"/>
    <sheet name="CONTENTS" sheetId="47" r:id="rId2"/>
    <sheet name="4.1" sheetId="48" r:id="rId3"/>
    <sheet name="4.2" sheetId="49" r:id="rId4"/>
    <sheet name="4.3" sheetId="50" r:id="rId5"/>
    <sheet name="4.4a" sheetId="51" r:id="rId6"/>
    <sheet name="4.4b" sheetId="52" r:id="rId7"/>
    <sheet name="4.5a" sheetId="55" r:id="rId8"/>
    <sheet name="4.5b" sheetId="53" r:id="rId9"/>
    <sheet name="4.6" sheetId="54" r:id="rId10"/>
    <sheet name="5.1a" sheetId="56" r:id="rId11"/>
    <sheet name="5.1b" sheetId="57" r:id="rId12"/>
    <sheet name="5.1c" sheetId="58" r:id="rId13"/>
    <sheet name="5.2.1a" sheetId="59" r:id="rId14"/>
    <sheet name="5.2.1b" sheetId="60" r:id="rId15"/>
    <sheet name="5.2.1c" sheetId="61" r:id="rId16"/>
    <sheet name="5.2.2a" sheetId="63" r:id="rId17"/>
    <sheet name="5.2.2b" sheetId="64" r:id="rId18"/>
    <sheet name="5.2.2c" sheetId="65" r:id="rId19"/>
    <sheet name="5.2.2d" sheetId="66" r:id="rId20"/>
    <sheet name="5.2.2e" sheetId="67" r:id="rId21"/>
    <sheet name="5.2.2f" sheetId="68" r:id="rId22"/>
    <sheet name="5.2.2g" sheetId="69" r:id="rId23"/>
    <sheet name="5.2.2h" sheetId="70" r:id="rId24"/>
    <sheet name="6.1.1" sheetId="71" r:id="rId25"/>
    <sheet name="6.1.2" sheetId="72" r:id="rId26"/>
    <sheet name="6.1.3" sheetId="73" r:id="rId27"/>
    <sheet name="6.2.1" sheetId="74" r:id="rId28"/>
    <sheet name="6.2.2" sheetId="75" r:id="rId29"/>
    <sheet name="6.2.3" sheetId="76" r:id="rId30"/>
    <sheet name="7.1a" sheetId="77" r:id="rId31"/>
    <sheet name="7.1b" sheetId="78" r:id="rId32"/>
    <sheet name="7.1c" sheetId="79" r:id="rId33"/>
    <sheet name="7.1d" sheetId="80" r:id="rId34"/>
    <sheet name="7.1.1" sheetId="81" r:id="rId35"/>
    <sheet name="7.1.2" sheetId="82" r:id="rId36"/>
    <sheet name="7.1.3" sheetId="83" r:id="rId37"/>
    <sheet name="7.1.4" sheetId="84" r:id="rId38"/>
    <sheet name="7.2" sheetId="85" r:id="rId39"/>
    <sheet name="7.2.1" sheetId="86" r:id="rId40"/>
    <sheet name="7.2.2a" sheetId="87" r:id="rId41"/>
    <sheet name="7.2.2b" sheetId="88" r:id="rId42"/>
    <sheet name="7.3" sheetId="89" r:id="rId43"/>
    <sheet name="7.4a" sheetId="90" r:id="rId44"/>
    <sheet name="7.4b" sheetId="91" r:id="rId45"/>
    <sheet name="7.4c" sheetId="92" r:id="rId46"/>
    <sheet name="7.4d" sheetId="93" r:id="rId47"/>
    <sheet name="7.4e" sheetId="94" r:id="rId48"/>
    <sheet name="7.4f" sheetId="95" r:id="rId49"/>
    <sheet name="7.4g" sheetId="96" r:id="rId50"/>
    <sheet name="9.1" sheetId="97" r:id="rId51"/>
    <sheet name="9.2a" sheetId="98" r:id="rId52"/>
    <sheet name="9.2b" sheetId="99" r:id="rId53"/>
    <sheet name="9.2c" sheetId="100" r:id="rId54"/>
    <sheet name="9.2d" sheetId="101" r:id="rId55"/>
    <sheet name="10.2a" sheetId="102" r:id="rId56"/>
    <sheet name="10.2b" sheetId="103" r:id="rId57"/>
    <sheet name="10.2c" sheetId="104" r:id="rId58"/>
    <sheet name="10.2d" sheetId="105" r:id="rId59"/>
    <sheet name="10.3.1" sheetId="106" r:id="rId60"/>
    <sheet name="10.3.2a" sheetId="108" r:id="rId61"/>
    <sheet name="10.3.2b" sheetId="111" r:id="rId62"/>
    <sheet name="10.3.2c" sheetId="109" r:id="rId63"/>
    <sheet name="10.3.2d" sheetId="110" r:id="rId64"/>
    <sheet name="10.3.2e" sheetId="112" r:id="rId65"/>
    <sheet name="10.4a" sheetId="113" r:id="rId66"/>
    <sheet name="10.4b" sheetId="114" r:id="rId67"/>
    <sheet name="10.4c" sheetId="115" r:id="rId68"/>
    <sheet name="10.4d" sheetId="116" r:id="rId69"/>
    <sheet name="10.4e" sheetId="117" r:id="rId70"/>
    <sheet name="11.1a" sheetId="118" r:id="rId71"/>
    <sheet name="11.1b" sheetId="119" r:id="rId72"/>
    <sheet name="11.1c" sheetId="123" r:id="rId73"/>
    <sheet name="11.2" sheetId="120" r:id="rId74"/>
    <sheet name="11.3a" sheetId="121" r:id="rId75"/>
    <sheet name="11.3b" sheetId="122" r:id="rId76"/>
    <sheet name="11.4" sheetId="125" r:id="rId7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122" l="1"/>
  <c r="H43" i="122"/>
  <c r="M43" i="122" s="1"/>
  <c r="E43" i="122"/>
  <c r="F43" i="122" s="1"/>
  <c r="P43" i="122" l="1"/>
  <c r="Q43" i="122" s="1"/>
  <c r="I43" i="122"/>
  <c r="R43" i="122"/>
  <c r="R20" i="125"/>
  <c r="Q20" i="125"/>
  <c r="M20" i="125"/>
  <c r="L20" i="125"/>
  <c r="I20" i="125"/>
  <c r="R19" i="125"/>
  <c r="Q19" i="125"/>
  <c r="M19" i="125"/>
  <c r="L19" i="125"/>
  <c r="I19" i="125"/>
  <c r="R18" i="125"/>
  <c r="Q18" i="125"/>
  <c r="M18" i="125"/>
  <c r="L18" i="125"/>
  <c r="I18" i="125"/>
  <c r="R17" i="125"/>
  <c r="Q17" i="125"/>
  <c r="M17" i="125"/>
  <c r="L17" i="125"/>
  <c r="I17" i="125"/>
  <c r="R16" i="125"/>
  <c r="Q16" i="125"/>
  <c r="M16" i="125"/>
  <c r="L16" i="125"/>
  <c r="I16" i="125"/>
  <c r="R15" i="125"/>
  <c r="Q15" i="125"/>
  <c r="M15" i="125"/>
  <c r="L15" i="125"/>
  <c r="I15" i="125"/>
  <c r="R25" i="123"/>
  <c r="Q25" i="123"/>
  <c r="M25" i="123"/>
  <c r="L25" i="123"/>
  <c r="I25" i="123"/>
  <c r="R24" i="123"/>
  <c r="Q24" i="123"/>
  <c r="M24" i="123"/>
  <c r="L24" i="123"/>
  <c r="I24" i="123"/>
  <c r="R23" i="123"/>
  <c r="Q23" i="123"/>
  <c r="M23" i="123"/>
  <c r="L23" i="123"/>
  <c r="I23" i="123"/>
  <c r="R22" i="123"/>
  <c r="Q22" i="123"/>
  <c r="M22" i="123"/>
  <c r="L22" i="123"/>
  <c r="I22" i="123"/>
  <c r="R21" i="123"/>
  <c r="Q21" i="123"/>
  <c r="M21" i="123"/>
  <c r="L21" i="123"/>
  <c r="I21" i="123"/>
  <c r="R20" i="123"/>
  <c r="Q20" i="123"/>
  <c r="M20" i="123"/>
  <c r="L20" i="123"/>
  <c r="I20" i="123"/>
  <c r="R19" i="123"/>
  <c r="Q19" i="123"/>
  <c r="M19" i="123"/>
  <c r="L19" i="123"/>
  <c r="I19" i="123"/>
  <c r="R18" i="123"/>
  <c r="Q18" i="123"/>
  <c r="M18" i="123"/>
  <c r="L18" i="123"/>
  <c r="I18" i="123"/>
  <c r="R17" i="123"/>
  <c r="Q17" i="123"/>
  <c r="M17" i="123"/>
  <c r="L17" i="123"/>
  <c r="I17" i="123"/>
  <c r="R16" i="123"/>
  <c r="Q16" i="123"/>
  <c r="M16" i="123"/>
  <c r="L16" i="123"/>
  <c r="I16" i="123"/>
  <c r="R15" i="123"/>
  <c r="Q15" i="123"/>
  <c r="M15" i="123"/>
  <c r="L15" i="123"/>
  <c r="I15" i="123"/>
  <c r="I33" i="101"/>
  <c r="I32" i="101"/>
  <c r="I33" i="98"/>
  <c r="I32" i="98"/>
  <c r="I33" i="99"/>
  <c r="I32" i="99"/>
  <c r="I32" i="100"/>
  <c r="R33" i="101"/>
  <c r="Q33" i="101"/>
  <c r="M33" i="101"/>
  <c r="L33" i="101"/>
  <c r="R33" i="100"/>
  <c r="Q33" i="100"/>
  <c r="M33" i="100"/>
  <c r="L33" i="100"/>
  <c r="I33" i="100"/>
  <c r="R33" i="99"/>
  <c r="Q33" i="99"/>
  <c r="M33" i="99"/>
  <c r="L33" i="99"/>
  <c r="R33" i="98"/>
  <c r="Q33" i="98"/>
  <c r="M33" i="98"/>
  <c r="L33" i="98"/>
  <c r="H30" i="80"/>
  <c r="R30" i="80"/>
  <c r="Q30" i="80"/>
  <c r="M30" i="80"/>
  <c r="L30" i="80"/>
  <c r="I30" i="80"/>
  <c r="H30" i="79"/>
  <c r="R30" i="79"/>
  <c r="Q30" i="79"/>
  <c r="M30" i="79"/>
  <c r="L30" i="79"/>
  <c r="I30" i="79"/>
  <c r="H30" i="78"/>
  <c r="R30" i="78"/>
  <c r="Q30" i="78"/>
  <c r="M30" i="78"/>
  <c r="L30" i="78"/>
  <c r="I30" i="78"/>
  <c r="H30" i="77"/>
  <c r="R30" i="77"/>
  <c r="Q30" i="77"/>
  <c r="M30" i="77"/>
  <c r="L30" i="77"/>
  <c r="I30" i="77"/>
  <c r="F41" i="122"/>
  <c r="I41" i="122"/>
  <c r="L41" i="122"/>
  <c r="M41" i="122"/>
  <c r="P41" i="122"/>
  <c r="Q41" i="122"/>
  <c r="R41" i="122"/>
  <c r="S41" i="122"/>
  <c r="P42" i="122"/>
  <c r="Q42" i="122"/>
  <c r="R42" i="122"/>
  <c r="S42" i="122"/>
  <c r="M42" i="122"/>
  <c r="L42" i="122"/>
  <c r="I42" i="122"/>
  <c r="F42" i="122"/>
  <c r="P40" i="122"/>
  <c r="Q40" i="122"/>
  <c r="R40" i="122"/>
  <c r="S40" i="122"/>
  <c r="M40" i="122"/>
  <c r="L40" i="122"/>
  <c r="I40" i="122"/>
  <c r="F40" i="122"/>
  <c r="P39" i="122"/>
  <c r="Q39" i="122"/>
  <c r="R39" i="122"/>
  <c r="S39" i="122"/>
  <c r="M39" i="122"/>
  <c r="L39" i="122"/>
  <c r="I39" i="122"/>
  <c r="F39" i="122"/>
  <c r="P31" i="122"/>
  <c r="Q31" i="122"/>
  <c r="R31" i="122"/>
  <c r="S31" i="122"/>
  <c r="M31" i="122"/>
  <c r="L31" i="122"/>
  <c r="I31" i="122"/>
  <c r="F31" i="122"/>
  <c r="P27" i="122"/>
  <c r="Q27" i="122"/>
  <c r="R27" i="122"/>
  <c r="S27" i="122"/>
  <c r="M27" i="122"/>
  <c r="L27" i="122"/>
  <c r="I27" i="122"/>
  <c r="F27" i="122"/>
  <c r="P16" i="122"/>
  <c r="Q16" i="122"/>
  <c r="R16" i="122"/>
  <c r="S16" i="122"/>
  <c r="M16" i="122"/>
  <c r="L16" i="122"/>
  <c r="I16" i="122"/>
  <c r="F16" i="122"/>
  <c r="P19" i="122"/>
  <c r="Q19" i="122"/>
  <c r="R19" i="122"/>
  <c r="S19" i="122"/>
  <c r="M19" i="122"/>
  <c r="L19" i="122"/>
  <c r="I19" i="122"/>
  <c r="F19" i="122"/>
  <c r="Q18" i="122"/>
  <c r="R18" i="122"/>
  <c r="M18" i="122"/>
  <c r="L18" i="122"/>
  <c r="I18" i="122"/>
  <c r="P38" i="122"/>
  <c r="Q38" i="122"/>
  <c r="R38" i="122"/>
  <c r="S38" i="122"/>
  <c r="M38" i="122"/>
  <c r="L38" i="122"/>
  <c r="I38" i="122"/>
  <c r="F38" i="122"/>
  <c r="Q25" i="122"/>
  <c r="R25" i="122"/>
  <c r="M25" i="122"/>
  <c r="L25" i="122"/>
  <c r="I25" i="122"/>
  <c r="Q34" i="122"/>
  <c r="R34" i="122"/>
  <c r="M34" i="122"/>
  <c r="L34" i="122"/>
  <c r="I34" i="122"/>
  <c r="P21" i="122"/>
  <c r="Q21" i="122"/>
  <c r="R21" i="122"/>
  <c r="S21" i="122"/>
  <c r="M21" i="122"/>
  <c r="L21" i="122"/>
  <c r="I21" i="122"/>
  <c r="F21" i="122"/>
  <c r="P33" i="122"/>
  <c r="Q33" i="122"/>
  <c r="R33" i="122"/>
  <c r="S33" i="122"/>
  <c r="M33" i="122"/>
  <c r="L33" i="122"/>
  <c r="I33" i="122"/>
  <c r="F33" i="122"/>
  <c r="Q36" i="122"/>
  <c r="R36" i="122"/>
  <c r="M36" i="122"/>
  <c r="L36" i="122"/>
  <c r="I36" i="122"/>
  <c r="P37" i="122"/>
  <c r="Q37" i="122"/>
  <c r="R37" i="122"/>
  <c r="S37" i="122"/>
  <c r="M37" i="122"/>
  <c r="L37" i="122"/>
  <c r="I37" i="122"/>
  <c r="F37" i="122"/>
  <c r="P32" i="122"/>
  <c r="Q32" i="122"/>
  <c r="R32" i="122"/>
  <c r="S32" i="122"/>
  <c r="M32" i="122"/>
  <c r="L32" i="122"/>
  <c r="I32" i="122"/>
  <c r="F32" i="122"/>
  <c r="P30" i="122"/>
  <c r="Q30" i="122"/>
  <c r="R30" i="122"/>
  <c r="S30" i="122"/>
  <c r="M30" i="122"/>
  <c r="L30" i="122"/>
  <c r="I30" i="122"/>
  <c r="F30" i="122"/>
  <c r="Q20" i="122"/>
  <c r="R20" i="122"/>
  <c r="M20" i="122"/>
  <c r="L20" i="122"/>
  <c r="I20" i="122"/>
  <c r="Q17" i="122"/>
  <c r="R17" i="122"/>
  <c r="M17" i="122"/>
  <c r="L17" i="122"/>
  <c r="I17" i="122"/>
  <c r="P28" i="122"/>
  <c r="Q28" i="122"/>
  <c r="R28" i="122"/>
  <c r="S28" i="122"/>
  <c r="M28" i="122"/>
  <c r="L28" i="122"/>
  <c r="I28" i="122"/>
  <c r="F28" i="122"/>
  <c r="P35" i="122"/>
  <c r="Q35" i="122"/>
  <c r="R35" i="122"/>
  <c r="S35" i="122"/>
  <c r="M35" i="122"/>
  <c r="L35" i="122"/>
  <c r="I35" i="122"/>
  <c r="F35" i="122"/>
  <c r="P24" i="122"/>
  <c r="Q24" i="122"/>
  <c r="R24" i="122"/>
  <c r="S24" i="122"/>
  <c r="M24" i="122"/>
  <c r="L24" i="122"/>
  <c r="I24" i="122"/>
  <c r="F24" i="122"/>
  <c r="P26" i="122"/>
  <c r="Q26" i="122"/>
  <c r="R26" i="122"/>
  <c r="S26" i="122"/>
  <c r="M26" i="122"/>
  <c r="L26" i="122"/>
  <c r="I26" i="122"/>
  <c r="F26" i="122"/>
  <c r="P23" i="122"/>
  <c r="Q23" i="122"/>
  <c r="R23" i="122"/>
  <c r="S23" i="122"/>
  <c r="M23" i="122"/>
  <c r="L23" i="122"/>
  <c r="I23" i="122"/>
  <c r="F23" i="122"/>
  <c r="P22" i="122"/>
  <c r="Q22" i="122"/>
  <c r="R22" i="122"/>
  <c r="S22" i="122"/>
  <c r="M22" i="122"/>
  <c r="L22" i="122"/>
  <c r="I22" i="122"/>
  <c r="F22" i="122"/>
  <c r="P29" i="122"/>
  <c r="Q29" i="122"/>
  <c r="R29" i="122"/>
  <c r="S29" i="122"/>
  <c r="M29" i="122"/>
  <c r="L29" i="122"/>
  <c r="I29" i="122"/>
  <c r="F29" i="122"/>
  <c r="P15" i="122"/>
  <c r="Q15" i="122"/>
  <c r="R15" i="122"/>
  <c r="S15" i="122"/>
  <c r="M15" i="122"/>
  <c r="L15" i="122"/>
  <c r="I15" i="122"/>
  <c r="F15" i="122"/>
  <c r="I34" i="121"/>
  <c r="L34" i="121"/>
  <c r="M34" i="121"/>
  <c r="Q34" i="121"/>
  <c r="R34" i="121"/>
  <c r="I25" i="121"/>
  <c r="L25" i="121"/>
  <c r="M25" i="121"/>
  <c r="Q25" i="121"/>
  <c r="R25" i="121"/>
  <c r="F38" i="121"/>
  <c r="I38" i="121"/>
  <c r="L38" i="121"/>
  <c r="M38" i="121"/>
  <c r="P38" i="121"/>
  <c r="Q38" i="121"/>
  <c r="R38" i="121"/>
  <c r="S38" i="121"/>
  <c r="I18" i="121"/>
  <c r="L18" i="121"/>
  <c r="M18" i="121"/>
  <c r="Q18" i="121"/>
  <c r="R18" i="121"/>
  <c r="F19" i="121"/>
  <c r="I19" i="121"/>
  <c r="L19" i="121"/>
  <c r="M19" i="121"/>
  <c r="P19" i="121"/>
  <c r="Q19" i="121"/>
  <c r="R19" i="121"/>
  <c r="S19" i="121"/>
  <c r="F16" i="121"/>
  <c r="I16" i="121"/>
  <c r="L16" i="121"/>
  <c r="M16" i="121"/>
  <c r="P16" i="121"/>
  <c r="Q16" i="121"/>
  <c r="R16" i="121"/>
  <c r="S16" i="121"/>
  <c r="F27" i="121"/>
  <c r="I27" i="121"/>
  <c r="L27" i="121"/>
  <c r="M27" i="121"/>
  <c r="P27" i="121"/>
  <c r="Q27" i="121"/>
  <c r="R27" i="121"/>
  <c r="S27" i="121"/>
  <c r="F31" i="121"/>
  <c r="I31" i="121"/>
  <c r="L31" i="121"/>
  <c r="M31" i="121"/>
  <c r="P31" i="121"/>
  <c r="Q31" i="121"/>
  <c r="R31" i="121"/>
  <c r="S31" i="121"/>
  <c r="F39" i="121"/>
  <c r="I39" i="121"/>
  <c r="L39" i="121"/>
  <c r="M39" i="121"/>
  <c r="P39" i="121"/>
  <c r="Q39" i="121"/>
  <c r="R39" i="121"/>
  <c r="S39" i="121"/>
  <c r="F40" i="121"/>
  <c r="I40" i="121"/>
  <c r="L40" i="121"/>
  <c r="M40" i="121"/>
  <c r="P40" i="121"/>
  <c r="Q40" i="121"/>
  <c r="R40" i="121"/>
  <c r="S40" i="121"/>
  <c r="F41" i="121"/>
  <c r="I41" i="121"/>
  <c r="L41" i="121"/>
  <c r="M41" i="121"/>
  <c r="P41" i="121"/>
  <c r="Q41" i="121"/>
  <c r="R41" i="121"/>
  <c r="S41" i="121"/>
  <c r="P21" i="121"/>
  <c r="Q21" i="121"/>
  <c r="R21" i="121"/>
  <c r="S21" i="121"/>
  <c r="L21" i="121"/>
  <c r="M21" i="121"/>
  <c r="I21" i="121"/>
  <c r="F21" i="121"/>
  <c r="P33" i="121"/>
  <c r="Q33" i="121"/>
  <c r="R33" i="121"/>
  <c r="S33" i="121"/>
  <c r="L33" i="121"/>
  <c r="M33" i="121"/>
  <c r="I33" i="121"/>
  <c r="F33" i="121"/>
  <c r="Q36" i="121"/>
  <c r="R36" i="121"/>
  <c r="L36" i="121"/>
  <c r="M36" i="121"/>
  <c r="I36" i="121"/>
  <c r="P37" i="121"/>
  <c r="Q37" i="121"/>
  <c r="R37" i="121"/>
  <c r="S37" i="121"/>
  <c r="L37" i="121"/>
  <c r="M37" i="121"/>
  <c r="I37" i="121"/>
  <c r="F37" i="121"/>
  <c r="P32" i="121"/>
  <c r="Q32" i="121"/>
  <c r="R32" i="121"/>
  <c r="S32" i="121"/>
  <c r="L32" i="121"/>
  <c r="M32" i="121"/>
  <c r="I32" i="121"/>
  <c r="F32" i="121"/>
  <c r="P30" i="121"/>
  <c r="Q30" i="121"/>
  <c r="R30" i="121"/>
  <c r="S30" i="121"/>
  <c r="L30" i="121"/>
  <c r="M30" i="121"/>
  <c r="I30" i="121"/>
  <c r="F30" i="121"/>
  <c r="Q20" i="121"/>
  <c r="R20" i="121"/>
  <c r="L20" i="121"/>
  <c r="M20" i="121"/>
  <c r="I20" i="121"/>
  <c r="Q17" i="121"/>
  <c r="R17" i="121"/>
  <c r="L17" i="121"/>
  <c r="M17" i="121"/>
  <c r="I17" i="121"/>
  <c r="P28" i="121"/>
  <c r="Q28" i="121"/>
  <c r="R28" i="121"/>
  <c r="S28" i="121"/>
  <c r="L28" i="121"/>
  <c r="M28" i="121"/>
  <c r="I28" i="121"/>
  <c r="F28" i="121"/>
  <c r="P35" i="121"/>
  <c r="Q35" i="121"/>
  <c r="R35" i="121"/>
  <c r="S35" i="121"/>
  <c r="L35" i="121"/>
  <c r="M35" i="121"/>
  <c r="I35" i="121"/>
  <c r="F35" i="121"/>
  <c r="P24" i="121"/>
  <c r="Q24" i="121"/>
  <c r="R24" i="121"/>
  <c r="S24" i="121"/>
  <c r="L24" i="121"/>
  <c r="M24" i="121"/>
  <c r="I24" i="121"/>
  <c r="F24" i="121"/>
  <c r="P26" i="121"/>
  <c r="Q26" i="121"/>
  <c r="R26" i="121"/>
  <c r="S26" i="121"/>
  <c r="L26" i="121"/>
  <c r="M26" i="121"/>
  <c r="I26" i="121"/>
  <c r="F26" i="121"/>
  <c r="P23" i="121"/>
  <c r="Q23" i="121"/>
  <c r="R23" i="121"/>
  <c r="S23" i="121"/>
  <c r="L23" i="121"/>
  <c r="M23" i="121"/>
  <c r="I23" i="121"/>
  <c r="F23" i="121"/>
  <c r="P22" i="121"/>
  <c r="Q22" i="121"/>
  <c r="R22" i="121"/>
  <c r="S22" i="121"/>
  <c r="L22" i="121"/>
  <c r="M22" i="121"/>
  <c r="I22" i="121"/>
  <c r="F22" i="121"/>
  <c r="P29" i="121"/>
  <c r="Q29" i="121"/>
  <c r="R29" i="121"/>
  <c r="S29" i="121"/>
  <c r="L29" i="121"/>
  <c r="M29" i="121"/>
  <c r="I29" i="121"/>
  <c r="F29" i="121"/>
  <c r="P15" i="121"/>
  <c r="Q15" i="121"/>
  <c r="R15" i="121"/>
  <c r="S15" i="121"/>
  <c r="L15" i="121"/>
  <c r="M15" i="121"/>
  <c r="I15" i="121"/>
  <c r="F15" i="121"/>
  <c r="P22" i="120"/>
  <c r="Q22" i="120"/>
  <c r="P16" i="120"/>
  <c r="Q16" i="120"/>
  <c r="R16" i="120"/>
  <c r="S16" i="120"/>
  <c r="P17" i="120"/>
  <c r="Q17" i="120"/>
  <c r="R17" i="120"/>
  <c r="S17" i="120"/>
  <c r="P18" i="120"/>
  <c r="Q18" i="120"/>
  <c r="R18" i="120"/>
  <c r="S18" i="120"/>
  <c r="P19" i="120"/>
  <c r="Q19" i="120"/>
  <c r="R19" i="120"/>
  <c r="S19" i="120"/>
  <c r="P20" i="120"/>
  <c r="Q20" i="120"/>
  <c r="R20" i="120"/>
  <c r="S20" i="120"/>
  <c r="P21" i="120"/>
  <c r="Q21" i="120"/>
  <c r="R21" i="120"/>
  <c r="S21" i="120"/>
  <c r="R22" i="120"/>
  <c r="S22" i="120"/>
  <c r="F16" i="120"/>
  <c r="F17" i="120"/>
  <c r="F18" i="120"/>
  <c r="F19" i="120"/>
  <c r="F20" i="120"/>
  <c r="F21" i="120"/>
  <c r="F22" i="120"/>
  <c r="M22" i="120"/>
  <c r="L22" i="120"/>
  <c r="I22" i="120"/>
  <c r="M21" i="120"/>
  <c r="L21" i="120"/>
  <c r="I21" i="120"/>
  <c r="M20" i="120"/>
  <c r="L20" i="120"/>
  <c r="I20" i="120"/>
  <c r="M19" i="120"/>
  <c r="L19" i="120"/>
  <c r="I19" i="120"/>
  <c r="M18" i="120"/>
  <c r="L18" i="120"/>
  <c r="I18" i="120"/>
  <c r="M17" i="120"/>
  <c r="L17" i="120"/>
  <c r="I17" i="120"/>
  <c r="M16" i="120"/>
  <c r="L16" i="120"/>
  <c r="I16" i="120"/>
  <c r="P15" i="120"/>
  <c r="Q15" i="120"/>
  <c r="R15" i="120"/>
  <c r="S15" i="120"/>
  <c r="M15" i="120"/>
  <c r="L15" i="120"/>
  <c r="I15" i="120"/>
  <c r="F15" i="120"/>
  <c r="I41" i="119"/>
  <c r="L41" i="119"/>
  <c r="M41" i="119"/>
  <c r="Q41" i="119"/>
  <c r="R41" i="119"/>
  <c r="I20" i="119"/>
  <c r="L20" i="119"/>
  <c r="M20" i="119"/>
  <c r="Q20" i="119"/>
  <c r="R20" i="119"/>
  <c r="I37" i="119"/>
  <c r="L37" i="119"/>
  <c r="M37" i="119"/>
  <c r="Q37" i="119"/>
  <c r="R37" i="119"/>
  <c r="I38" i="119"/>
  <c r="L38" i="119"/>
  <c r="M38" i="119"/>
  <c r="Q38" i="119"/>
  <c r="R38" i="119"/>
  <c r="I36" i="119"/>
  <c r="L36" i="119"/>
  <c r="M36" i="119"/>
  <c r="Q36" i="119"/>
  <c r="R36" i="119"/>
  <c r="I28" i="119"/>
  <c r="L28" i="119"/>
  <c r="M28" i="119"/>
  <c r="Q28" i="119"/>
  <c r="R28" i="119"/>
  <c r="I34" i="119"/>
  <c r="L34" i="119"/>
  <c r="M34" i="119"/>
  <c r="Q34" i="119"/>
  <c r="R34" i="119"/>
  <c r="I33" i="119"/>
  <c r="L33" i="119"/>
  <c r="M33" i="119"/>
  <c r="Q33" i="119"/>
  <c r="R33" i="119"/>
  <c r="I39" i="119"/>
  <c r="L39" i="119"/>
  <c r="M39" i="119"/>
  <c r="Q39" i="119"/>
  <c r="R39" i="119"/>
  <c r="I30" i="119"/>
  <c r="L30" i="119"/>
  <c r="M30" i="119"/>
  <c r="Q30" i="119"/>
  <c r="R30" i="119"/>
  <c r="I40" i="119"/>
  <c r="L40" i="119"/>
  <c r="M40" i="119"/>
  <c r="Q40" i="119"/>
  <c r="R40" i="119"/>
  <c r="Q16" i="119"/>
  <c r="R16" i="119"/>
  <c r="L16" i="119"/>
  <c r="M16" i="119"/>
  <c r="I16" i="119"/>
  <c r="Q35" i="119"/>
  <c r="R35" i="119"/>
  <c r="L35" i="119"/>
  <c r="M35" i="119"/>
  <c r="I35" i="119"/>
  <c r="Q21" i="119"/>
  <c r="R21" i="119"/>
  <c r="L21" i="119"/>
  <c r="M21" i="119"/>
  <c r="I21" i="119"/>
  <c r="Q32" i="119"/>
  <c r="R32" i="119"/>
  <c r="L32" i="119"/>
  <c r="M32" i="119"/>
  <c r="I32" i="119"/>
  <c r="Q27" i="119"/>
  <c r="R27" i="119"/>
  <c r="L27" i="119"/>
  <c r="M27" i="119"/>
  <c r="I27" i="119"/>
  <c r="Q24" i="119"/>
  <c r="R24" i="119"/>
  <c r="L24" i="119"/>
  <c r="M24" i="119"/>
  <c r="I24" i="119"/>
  <c r="Q22" i="119"/>
  <c r="R22" i="119"/>
  <c r="L22" i="119"/>
  <c r="M22" i="119"/>
  <c r="I22" i="119"/>
  <c r="Q26" i="119"/>
  <c r="R26" i="119"/>
  <c r="L26" i="119"/>
  <c r="M26" i="119"/>
  <c r="I26" i="119"/>
  <c r="Q29" i="119"/>
  <c r="R29" i="119"/>
  <c r="L29" i="119"/>
  <c r="M29" i="119"/>
  <c r="I29" i="119"/>
  <c r="Q15" i="119"/>
  <c r="R15" i="119"/>
  <c r="L15" i="119"/>
  <c r="M15" i="119"/>
  <c r="I15" i="119"/>
  <c r="Q23" i="119"/>
  <c r="R23" i="119"/>
  <c r="L23" i="119"/>
  <c r="M23" i="119"/>
  <c r="I23" i="119"/>
  <c r="Q18" i="119"/>
  <c r="R18" i="119"/>
  <c r="L18" i="119"/>
  <c r="M18" i="119"/>
  <c r="I18" i="119"/>
  <c r="Q25" i="119"/>
  <c r="R25" i="119"/>
  <c r="L25" i="119"/>
  <c r="M25" i="119"/>
  <c r="I25" i="119"/>
  <c r="Q19" i="119"/>
  <c r="R19" i="119"/>
  <c r="L19" i="119"/>
  <c r="M19" i="119"/>
  <c r="I19" i="119"/>
  <c r="Q31" i="119"/>
  <c r="R31" i="119"/>
  <c r="L31" i="119"/>
  <c r="M31" i="119"/>
  <c r="I31" i="119"/>
  <c r="Q17" i="119"/>
  <c r="R17" i="119"/>
  <c r="L17" i="119"/>
  <c r="M17" i="119"/>
  <c r="I17" i="119"/>
  <c r="F16" i="118"/>
  <c r="I16" i="118"/>
  <c r="L16" i="118"/>
  <c r="M16" i="118"/>
  <c r="P16" i="118"/>
  <c r="Q16" i="118"/>
  <c r="R16" i="118"/>
  <c r="S16" i="118"/>
  <c r="P17" i="118"/>
  <c r="Q17" i="118"/>
  <c r="R17" i="118"/>
  <c r="S17" i="118"/>
  <c r="M17" i="118"/>
  <c r="L17" i="118"/>
  <c r="I17" i="118"/>
  <c r="F17" i="118"/>
  <c r="P15" i="118"/>
  <c r="Q15" i="118"/>
  <c r="R15" i="118"/>
  <c r="S15" i="118"/>
  <c r="M15" i="118"/>
  <c r="L15" i="118"/>
  <c r="I15" i="118"/>
  <c r="F15" i="118"/>
  <c r="R21" i="117"/>
  <c r="Q21" i="117"/>
  <c r="M21" i="117"/>
  <c r="L21" i="117"/>
  <c r="I21" i="117"/>
  <c r="R20" i="117"/>
  <c r="Q20" i="117"/>
  <c r="M20" i="117"/>
  <c r="L20" i="117"/>
  <c r="I20" i="117"/>
  <c r="R19" i="117"/>
  <c r="Q19" i="117"/>
  <c r="M19" i="117"/>
  <c r="L19" i="117"/>
  <c r="I19" i="117"/>
  <c r="R18" i="117"/>
  <c r="Q18" i="117"/>
  <c r="M18" i="117"/>
  <c r="L18" i="117"/>
  <c r="I18" i="117"/>
  <c r="R17" i="117"/>
  <c r="Q17" i="117"/>
  <c r="M17" i="117"/>
  <c r="L17" i="117"/>
  <c r="I17" i="117"/>
  <c r="R16" i="117"/>
  <c r="Q16" i="117"/>
  <c r="M16" i="117"/>
  <c r="L16" i="117"/>
  <c r="I16" i="117"/>
  <c r="R15" i="117"/>
  <c r="Q15" i="117"/>
  <c r="M15" i="117"/>
  <c r="L15" i="117"/>
  <c r="I15" i="117"/>
  <c r="R21" i="116"/>
  <c r="Q21" i="116"/>
  <c r="M21" i="116"/>
  <c r="L21" i="116"/>
  <c r="I21" i="116"/>
  <c r="R20" i="116"/>
  <c r="Q20" i="116"/>
  <c r="M20" i="116"/>
  <c r="L20" i="116"/>
  <c r="I20" i="116"/>
  <c r="R19" i="116"/>
  <c r="Q19" i="116"/>
  <c r="M19" i="116"/>
  <c r="L19" i="116"/>
  <c r="I19" i="116"/>
  <c r="R18" i="116"/>
  <c r="Q18" i="116"/>
  <c r="M18" i="116"/>
  <c r="L18" i="116"/>
  <c r="I18" i="116"/>
  <c r="R17" i="116"/>
  <c r="Q17" i="116"/>
  <c r="M17" i="116"/>
  <c r="L17" i="116"/>
  <c r="I17" i="116"/>
  <c r="R16" i="116"/>
  <c r="Q16" i="116"/>
  <c r="M16" i="116"/>
  <c r="L16" i="116"/>
  <c r="I16" i="116"/>
  <c r="R15" i="116"/>
  <c r="Q15" i="116"/>
  <c r="M15" i="116"/>
  <c r="L15" i="116"/>
  <c r="I15" i="116"/>
  <c r="R21" i="115"/>
  <c r="Q21" i="115"/>
  <c r="M21" i="115"/>
  <c r="L21" i="115"/>
  <c r="I21" i="115"/>
  <c r="R20" i="115"/>
  <c r="Q20" i="115"/>
  <c r="M20" i="115"/>
  <c r="L20" i="115"/>
  <c r="I20" i="115"/>
  <c r="R19" i="115"/>
  <c r="Q19" i="115"/>
  <c r="M19" i="115"/>
  <c r="L19" i="115"/>
  <c r="I19" i="115"/>
  <c r="R18" i="115"/>
  <c r="Q18" i="115"/>
  <c r="M18" i="115"/>
  <c r="L18" i="115"/>
  <c r="I18" i="115"/>
  <c r="R17" i="115"/>
  <c r="Q17" i="115"/>
  <c r="M17" i="115"/>
  <c r="L17" i="115"/>
  <c r="I17" i="115"/>
  <c r="R16" i="115"/>
  <c r="Q16" i="115"/>
  <c r="M16" i="115"/>
  <c r="L16" i="115"/>
  <c r="I16" i="115"/>
  <c r="R15" i="115"/>
  <c r="Q15" i="115"/>
  <c r="M15" i="115"/>
  <c r="L15" i="115"/>
  <c r="I15" i="115"/>
  <c r="R21" i="114"/>
  <c r="Q21" i="114"/>
  <c r="M21" i="114"/>
  <c r="L21" i="114"/>
  <c r="I21" i="114"/>
  <c r="R20" i="114"/>
  <c r="Q20" i="114"/>
  <c r="M20" i="114"/>
  <c r="L20" i="114"/>
  <c r="I20" i="114"/>
  <c r="R19" i="114"/>
  <c r="Q19" i="114"/>
  <c r="M19" i="114"/>
  <c r="L19" i="114"/>
  <c r="I19" i="114"/>
  <c r="R18" i="114"/>
  <c r="Q18" i="114"/>
  <c r="M18" i="114"/>
  <c r="L18" i="114"/>
  <c r="I18" i="114"/>
  <c r="R17" i="114"/>
  <c r="Q17" i="114"/>
  <c r="M17" i="114"/>
  <c r="L17" i="114"/>
  <c r="I17" i="114"/>
  <c r="R16" i="114"/>
  <c r="Q16" i="114"/>
  <c r="M16" i="114"/>
  <c r="L16" i="114"/>
  <c r="I16" i="114"/>
  <c r="R15" i="114"/>
  <c r="Q15" i="114"/>
  <c r="M15" i="114"/>
  <c r="L15" i="114"/>
  <c r="I15" i="114"/>
  <c r="Q21" i="113"/>
  <c r="R21" i="113"/>
  <c r="L21" i="113"/>
  <c r="M21" i="113"/>
  <c r="I21" i="113"/>
  <c r="Q20" i="113"/>
  <c r="R20" i="113"/>
  <c r="L20" i="113"/>
  <c r="M20" i="113"/>
  <c r="I20" i="113"/>
  <c r="Q19" i="113"/>
  <c r="R19" i="113"/>
  <c r="L19" i="113"/>
  <c r="M19" i="113"/>
  <c r="I19" i="113"/>
  <c r="Q18" i="113"/>
  <c r="R18" i="113"/>
  <c r="L18" i="113"/>
  <c r="M18" i="113"/>
  <c r="I18" i="113"/>
  <c r="Q17" i="113"/>
  <c r="R17" i="113"/>
  <c r="L17" i="113"/>
  <c r="M17" i="113"/>
  <c r="I17" i="113"/>
  <c r="Q16" i="113"/>
  <c r="R16" i="113"/>
  <c r="L16" i="113"/>
  <c r="M16" i="113"/>
  <c r="I16" i="113"/>
  <c r="Q15" i="113"/>
  <c r="R15" i="113"/>
  <c r="L15" i="113"/>
  <c r="M15" i="113"/>
  <c r="I15" i="113"/>
  <c r="Q17" i="112"/>
  <c r="R17" i="112"/>
  <c r="L17" i="112"/>
  <c r="M17" i="112"/>
  <c r="I17" i="112"/>
  <c r="Q16" i="112"/>
  <c r="R16" i="112"/>
  <c r="L16" i="112"/>
  <c r="M16" i="112"/>
  <c r="I16" i="112"/>
  <c r="Q15" i="112"/>
  <c r="R15" i="112"/>
  <c r="L15" i="112"/>
  <c r="M15" i="112"/>
  <c r="I15" i="112"/>
  <c r="H15" i="110"/>
  <c r="P18" i="110"/>
  <c r="Q18" i="110"/>
  <c r="R18" i="110"/>
  <c r="S18" i="110"/>
  <c r="Q19" i="110"/>
  <c r="R19" i="110"/>
  <c r="Q17" i="110"/>
  <c r="R17" i="110"/>
  <c r="Q20" i="110"/>
  <c r="R20" i="110"/>
  <c r="P16" i="110"/>
  <c r="Q16" i="110"/>
  <c r="R16" i="110"/>
  <c r="S16" i="110"/>
  <c r="Q21" i="110"/>
  <c r="R21" i="110"/>
  <c r="P22" i="110"/>
  <c r="Q22" i="110"/>
  <c r="R22" i="110"/>
  <c r="S22" i="110"/>
  <c r="P23" i="110"/>
  <c r="Q23" i="110"/>
  <c r="R23" i="110"/>
  <c r="S23" i="110"/>
  <c r="P24" i="110"/>
  <c r="Q24" i="110"/>
  <c r="R24" i="110"/>
  <c r="S24" i="110"/>
  <c r="P25" i="110"/>
  <c r="Q25" i="110"/>
  <c r="R25" i="110"/>
  <c r="S25" i="110"/>
  <c r="R26" i="110"/>
  <c r="M26" i="110"/>
  <c r="L26" i="110"/>
  <c r="I26" i="110"/>
  <c r="M25" i="110"/>
  <c r="L25" i="110"/>
  <c r="I25" i="110"/>
  <c r="M24" i="110"/>
  <c r="L24" i="110"/>
  <c r="I24" i="110"/>
  <c r="F24" i="110"/>
  <c r="M23" i="110"/>
  <c r="L23" i="110"/>
  <c r="I23" i="110"/>
  <c r="F23" i="110"/>
  <c r="M22" i="110"/>
  <c r="L22" i="110"/>
  <c r="I22" i="110"/>
  <c r="M21" i="110"/>
  <c r="L21" i="110"/>
  <c r="I21" i="110"/>
  <c r="M16" i="110"/>
  <c r="L16" i="110"/>
  <c r="I16" i="110"/>
  <c r="M20" i="110"/>
  <c r="L20" i="110"/>
  <c r="I20" i="110"/>
  <c r="M17" i="110"/>
  <c r="L17" i="110"/>
  <c r="I17" i="110"/>
  <c r="M19" i="110"/>
  <c r="L19" i="110"/>
  <c r="I19" i="110"/>
  <c r="M18" i="110"/>
  <c r="L18" i="110"/>
  <c r="I18" i="110"/>
  <c r="P15" i="110"/>
  <c r="Q15" i="110"/>
  <c r="R15" i="110"/>
  <c r="S15" i="110"/>
  <c r="M15" i="110"/>
  <c r="L15" i="110"/>
  <c r="I15" i="110"/>
  <c r="F15" i="110"/>
  <c r="H15" i="109"/>
  <c r="I26" i="109"/>
  <c r="L26" i="109"/>
  <c r="M26" i="109"/>
  <c r="R26" i="109"/>
  <c r="I18" i="109"/>
  <c r="L18" i="109"/>
  <c r="M18" i="109"/>
  <c r="Q18" i="109"/>
  <c r="R18" i="109"/>
  <c r="I19" i="109"/>
  <c r="L19" i="109"/>
  <c r="M19" i="109"/>
  <c r="Q19" i="109"/>
  <c r="R19" i="109"/>
  <c r="I16" i="109"/>
  <c r="L16" i="109"/>
  <c r="M16" i="109"/>
  <c r="Q16" i="109"/>
  <c r="R16" i="109"/>
  <c r="I21" i="109"/>
  <c r="L21" i="109"/>
  <c r="M21" i="109"/>
  <c r="Q21" i="109"/>
  <c r="R21" i="109"/>
  <c r="I22" i="109"/>
  <c r="L22" i="109"/>
  <c r="M22" i="109"/>
  <c r="Q22" i="109"/>
  <c r="R22" i="109"/>
  <c r="F23" i="109"/>
  <c r="I23" i="109"/>
  <c r="L23" i="109"/>
  <c r="M23" i="109"/>
  <c r="P23" i="109"/>
  <c r="Q23" i="109"/>
  <c r="R23" i="109"/>
  <c r="S23" i="109"/>
  <c r="F24" i="109"/>
  <c r="I24" i="109"/>
  <c r="L24" i="109"/>
  <c r="M24" i="109"/>
  <c r="P24" i="109"/>
  <c r="Q24" i="109"/>
  <c r="R24" i="109"/>
  <c r="S24" i="109"/>
  <c r="I25" i="109"/>
  <c r="L25" i="109"/>
  <c r="M25" i="109"/>
  <c r="Q25" i="109"/>
  <c r="R25" i="109"/>
  <c r="Q20" i="109"/>
  <c r="R20" i="109"/>
  <c r="M20" i="109"/>
  <c r="L20" i="109"/>
  <c r="I20" i="109"/>
  <c r="Q17" i="109"/>
  <c r="R17" i="109"/>
  <c r="M17" i="109"/>
  <c r="L17" i="109"/>
  <c r="I17" i="109"/>
  <c r="P15" i="109"/>
  <c r="Q15" i="109"/>
  <c r="R15" i="109"/>
  <c r="S15" i="109"/>
  <c r="M15" i="109"/>
  <c r="L15" i="109"/>
  <c r="I15" i="109"/>
  <c r="F15" i="109"/>
  <c r="F17" i="111"/>
  <c r="I17" i="111"/>
  <c r="L17" i="111"/>
  <c r="M17" i="111"/>
  <c r="P17" i="111"/>
  <c r="Q17" i="111"/>
  <c r="R17" i="111"/>
  <c r="S17" i="111"/>
  <c r="P16" i="111"/>
  <c r="Q16" i="111"/>
  <c r="R16" i="111"/>
  <c r="S16" i="111"/>
  <c r="M16" i="111"/>
  <c r="L16" i="111"/>
  <c r="I16" i="111"/>
  <c r="F16" i="111"/>
  <c r="P15" i="111"/>
  <c r="Q15" i="111"/>
  <c r="R15" i="111"/>
  <c r="S15" i="111"/>
  <c r="M15" i="111"/>
  <c r="L15" i="111"/>
  <c r="I15" i="111"/>
  <c r="F15" i="111"/>
  <c r="Q16" i="108"/>
  <c r="Q17" i="108"/>
  <c r="P18" i="108"/>
  <c r="Q18" i="108"/>
  <c r="R18" i="108"/>
  <c r="S18" i="108"/>
  <c r="P19" i="108"/>
  <c r="Q19" i="108"/>
  <c r="R19" i="108"/>
  <c r="S19" i="108"/>
  <c r="R16" i="108"/>
  <c r="R17" i="108"/>
  <c r="I16" i="108"/>
  <c r="I17" i="108"/>
  <c r="I18" i="108"/>
  <c r="F18" i="108"/>
  <c r="M19" i="108"/>
  <c r="L19" i="108"/>
  <c r="I19" i="108"/>
  <c r="F19" i="108"/>
  <c r="P15" i="108"/>
  <c r="Q15" i="108"/>
  <c r="R15" i="108"/>
  <c r="S15" i="108"/>
  <c r="M15" i="108"/>
  <c r="L15" i="108"/>
  <c r="I15" i="108"/>
  <c r="F15" i="108"/>
  <c r="P15" i="106"/>
  <c r="Q15" i="106"/>
  <c r="R15" i="106"/>
  <c r="S15" i="106"/>
  <c r="L15" i="106"/>
  <c r="M15" i="106"/>
  <c r="I15" i="106"/>
  <c r="F15" i="106"/>
  <c r="R15" i="105"/>
  <c r="Q15" i="105"/>
  <c r="M15" i="105"/>
  <c r="L15" i="105"/>
  <c r="I15" i="105"/>
  <c r="R52" i="105"/>
  <c r="Q52" i="105"/>
  <c r="M52" i="105"/>
  <c r="L52" i="105"/>
  <c r="I52" i="105"/>
  <c r="R51" i="105"/>
  <c r="Q51" i="105"/>
  <c r="M51" i="105"/>
  <c r="L51" i="105"/>
  <c r="I51" i="105"/>
  <c r="R34" i="105"/>
  <c r="Q34" i="105"/>
  <c r="M34" i="105"/>
  <c r="L34" i="105"/>
  <c r="I34" i="105"/>
  <c r="R43" i="105"/>
  <c r="Q43" i="105"/>
  <c r="M43" i="105"/>
  <c r="L43" i="105"/>
  <c r="I43" i="105"/>
  <c r="R45" i="105"/>
  <c r="Q45" i="105"/>
  <c r="M45" i="105"/>
  <c r="L45" i="105"/>
  <c r="I45" i="105"/>
  <c r="R27" i="105"/>
  <c r="Q27" i="105"/>
  <c r="M27" i="105"/>
  <c r="L27" i="105"/>
  <c r="I27" i="105"/>
  <c r="R25" i="105"/>
  <c r="Q25" i="105"/>
  <c r="M25" i="105"/>
  <c r="L25" i="105"/>
  <c r="I25" i="105"/>
  <c r="R33" i="105"/>
  <c r="Q33" i="105"/>
  <c r="M33" i="105"/>
  <c r="L33" i="105"/>
  <c r="I33" i="105"/>
  <c r="R50" i="105"/>
  <c r="Q50" i="105"/>
  <c r="M50" i="105"/>
  <c r="L50" i="105"/>
  <c r="I50" i="105"/>
  <c r="R21" i="105"/>
  <c r="Q21" i="105"/>
  <c r="M21" i="105"/>
  <c r="L21" i="105"/>
  <c r="I21" i="105"/>
  <c r="R32" i="105"/>
  <c r="Q32" i="105"/>
  <c r="M32" i="105"/>
  <c r="L32" i="105"/>
  <c r="I32" i="105"/>
  <c r="R41" i="105"/>
  <c r="Q41" i="105"/>
  <c r="M41" i="105"/>
  <c r="L41" i="105"/>
  <c r="I41" i="105"/>
  <c r="R40" i="105"/>
  <c r="Q40" i="105"/>
  <c r="M40" i="105"/>
  <c r="L40" i="105"/>
  <c r="I40" i="105"/>
  <c r="R20" i="105"/>
  <c r="Q20" i="105"/>
  <c r="M20" i="105"/>
  <c r="L20" i="105"/>
  <c r="I20" i="105"/>
  <c r="R26" i="105"/>
  <c r="Q26" i="105"/>
  <c r="M26" i="105"/>
  <c r="L26" i="105"/>
  <c r="I26" i="105"/>
  <c r="R37" i="105"/>
  <c r="Q37" i="105"/>
  <c r="M37" i="105"/>
  <c r="L37" i="105"/>
  <c r="I37" i="105"/>
  <c r="R23" i="105"/>
  <c r="Q23" i="105"/>
  <c r="M23" i="105"/>
  <c r="L23" i="105"/>
  <c r="I23" i="105"/>
  <c r="R39" i="105"/>
  <c r="Q39" i="105"/>
  <c r="M39" i="105"/>
  <c r="L39" i="105"/>
  <c r="I39" i="105"/>
  <c r="R29" i="105"/>
  <c r="Q29" i="105"/>
  <c r="M29" i="105"/>
  <c r="L29" i="105"/>
  <c r="I29" i="105"/>
  <c r="R49" i="105"/>
  <c r="Q49" i="105"/>
  <c r="M49" i="105"/>
  <c r="L49" i="105"/>
  <c r="I49" i="105"/>
  <c r="R36" i="105"/>
  <c r="Q36" i="105"/>
  <c r="M36" i="105"/>
  <c r="L36" i="105"/>
  <c r="I36" i="105"/>
  <c r="R17" i="105"/>
  <c r="Q17" i="105"/>
  <c r="M17" i="105"/>
  <c r="L17" i="105"/>
  <c r="I17" i="105"/>
  <c r="R18" i="105"/>
  <c r="Q18" i="105"/>
  <c r="M18" i="105"/>
  <c r="L18" i="105"/>
  <c r="I18" i="105"/>
  <c r="R22" i="105"/>
  <c r="Q22" i="105"/>
  <c r="M22" i="105"/>
  <c r="L22" i="105"/>
  <c r="I22" i="105"/>
  <c r="R47" i="105"/>
  <c r="Q47" i="105"/>
  <c r="M47" i="105"/>
  <c r="L47" i="105"/>
  <c r="I47" i="105"/>
  <c r="R24" i="105"/>
  <c r="Q24" i="105"/>
  <c r="M24" i="105"/>
  <c r="L24" i="105"/>
  <c r="I24" i="105"/>
  <c r="R48" i="105"/>
  <c r="Q48" i="105"/>
  <c r="M48" i="105"/>
  <c r="L48" i="105"/>
  <c r="I48" i="105"/>
  <c r="R30" i="105"/>
  <c r="Q30" i="105"/>
  <c r="M30" i="105"/>
  <c r="L30" i="105"/>
  <c r="I30" i="105"/>
  <c r="R44" i="105"/>
  <c r="Q44" i="105"/>
  <c r="M44" i="105"/>
  <c r="L44" i="105"/>
  <c r="I44" i="105"/>
  <c r="R35" i="105"/>
  <c r="Q35" i="105"/>
  <c r="M35" i="105"/>
  <c r="L35" i="105"/>
  <c r="I35" i="105"/>
  <c r="R19" i="105"/>
  <c r="Q19" i="105"/>
  <c r="M19" i="105"/>
  <c r="L19" i="105"/>
  <c r="I19" i="105"/>
  <c r="R31" i="105"/>
  <c r="Q31" i="105"/>
  <c r="M31" i="105"/>
  <c r="L31" i="105"/>
  <c r="I31" i="105"/>
  <c r="R46" i="105"/>
  <c r="Q46" i="105"/>
  <c r="M46" i="105"/>
  <c r="L46" i="105"/>
  <c r="I46" i="105"/>
  <c r="R28" i="105"/>
  <c r="Q28" i="105"/>
  <c r="M28" i="105"/>
  <c r="L28" i="105"/>
  <c r="I28" i="105"/>
  <c r="R42" i="105"/>
  <c r="Q42" i="105"/>
  <c r="M42" i="105"/>
  <c r="L42" i="105"/>
  <c r="I42" i="105"/>
  <c r="R38" i="105"/>
  <c r="Q38" i="105"/>
  <c r="M38" i="105"/>
  <c r="L38" i="105"/>
  <c r="I38" i="105"/>
  <c r="R16" i="105"/>
  <c r="Q16" i="105"/>
  <c r="M16" i="105"/>
  <c r="L16" i="105"/>
  <c r="I16" i="105"/>
  <c r="I27" i="104"/>
  <c r="L27" i="104"/>
  <c r="M27" i="104"/>
  <c r="Q27" i="104"/>
  <c r="R27" i="104"/>
  <c r="I34" i="104"/>
  <c r="L34" i="104"/>
  <c r="M34" i="104"/>
  <c r="Q34" i="104"/>
  <c r="R34" i="104"/>
  <c r="I28" i="104"/>
  <c r="L28" i="104"/>
  <c r="M28" i="104"/>
  <c r="Q28" i="104"/>
  <c r="R28" i="104"/>
  <c r="I32" i="104"/>
  <c r="L32" i="104"/>
  <c r="M32" i="104"/>
  <c r="Q32" i="104"/>
  <c r="R32" i="104"/>
  <c r="I20" i="104"/>
  <c r="L20" i="104"/>
  <c r="M20" i="104"/>
  <c r="Q20" i="104"/>
  <c r="R20" i="104"/>
  <c r="I26" i="104"/>
  <c r="L26" i="104"/>
  <c r="M26" i="104"/>
  <c r="Q26" i="104"/>
  <c r="R26" i="104"/>
  <c r="I22" i="104"/>
  <c r="L22" i="104"/>
  <c r="M22" i="104"/>
  <c r="Q22" i="104"/>
  <c r="R22" i="104"/>
  <c r="I29" i="104"/>
  <c r="L29" i="104"/>
  <c r="M29" i="104"/>
  <c r="Q29" i="104"/>
  <c r="R29" i="104"/>
  <c r="I33" i="104"/>
  <c r="L33" i="104"/>
  <c r="M33" i="104"/>
  <c r="Q33" i="104"/>
  <c r="R33" i="104"/>
  <c r="I17" i="104"/>
  <c r="L17" i="104"/>
  <c r="M17" i="104"/>
  <c r="Q17" i="104"/>
  <c r="R17" i="104"/>
  <c r="I24" i="104"/>
  <c r="L24" i="104"/>
  <c r="M24" i="104"/>
  <c r="Q24" i="104"/>
  <c r="R24" i="104"/>
  <c r="I46" i="104"/>
  <c r="L46" i="104"/>
  <c r="M46" i="104"/>
  <c r="Q46" i="104"/>
  <c r="R46" i="104"/>
  <c r="I48" i="104"/>
  <c r="L48" i="104"/>
  <c r="M48" i="104"/>
  <c r="Q48" i="104"/>
  <c r="R48" i="104"/>
  <c r="I49" i="104"/>
  <c r="L49" i="104"/>
  <c r="M49" i="104"/>
  <c r="Q49" i="104"/>
  <c r="R49" i="104"/>
  <c r="I56" i="104"/>
  <c r="L56" i="104"/>
  <c r="M56" i="104"/>
  <c r="Q56" i="104"/>
  <c r="R56" i="104"/>
  <c r="I55" i="104"/>
  <c r="L55" i="104"/>
  <c r="M55" i="104"/>
  <c r="Q55" i="104"/>
  <c r="R55" i="104"/>
  <c r="I54" i="104"/>
  <c r="L54" i="104"/>
  <c r="M54" i="104"/>
  <c r="Q54" i="104"/>
  <c r="R54" i="104"/>
  <c r="I35" i="104"/>
  <c r="L35" i="104"/>
  <c r="M35" i="104"/>
  <c r="Q35" i="104"/>
  <c r="R35" i="104"/>
  <c r="I37" i="104"/>
  <c r="L37" i="104"/>
  <c r="M37" i="104"/>
  <c r="Q37" i="104"/>
  <c r="R37" i="104"/>
  <c r="I40" i="104"/>
  <c r="L40" i="104"/>
  <c r="M40" i="104"/>
  <c r="Q40" i="104"/>
  <c r="R40" i="104"/>
  <c r="I39" i="104"/>
  <c r="L39" i="104"/>
  <c r="M39" i="104"/>
  <c r="Q39" i="104"/>
  <c r="R39" i="104"/>
  <c r="I41" i="104"/>
  <c r="L41" i="104"/>
  <c r="M41" i="104"/>
  <c r="Q41" i="104"/>
  <c r="R41" i="104"/>
  <c r="I42" i="104"/>
  <c r="L42" i="104"/>
  <c r="M42" i="104"/>
  <c r="Q42" i="104"/>
  <c r="R42" i="104"/>
  <c r="I38" i="104"/>
  <c r="L38" i="104"/>
  <c r="M38" i="104"/>
  <c r="Q38" i="104"/>
  <c r="R38" i="104"/>
  <c r="I36" i="104"/>
  <c r="L36" i="104"/>
  <c r="M36" i="104"/>
  <c r="Q36" i="104"/>
  <c r="R36" i="104"/>
  <c r="I43" i="104"/>
  <c r="L43" i="104"/>
  <c r="M43" i="104"/>
  <c r="Q43" i="104"/>
  <c r="R43" i="104"/>
  <c r="I57" i="104"/>
  <c r="L57" i="104"/>
  <c r="M57" i="104"/>
  <c r="Q57" i="104"/>
  <c r="R57" i="104"/>
  <c r="I60" i="104"/>
  <c r="L60" i="104"/>
  <c r="M60" i="104"/>
  <c r="Q60" i="104"/>
  <c r="R60" i="104"/>
  <c r="I62" i="104"/>
  <c r="L62" i="104"/>
  <c r="M62" i="104"/>
  <c r="Q62" i="104"/>
  <c r="R62" i="104"/>
  <c r="I58" i="104"/>
  <c r="L58" i="104"/>
  <c r="M58" i="104"/>
  <c r="Q58" i="104"/>
  <c r="R58" i="104"/>
  <c r="I59" i="104"/>
  <c r="L59" i="104"/>
  <c r="M59" i="104"/>
  <c r="Q59" i="104"/>
  <c r="R59" i="104"/>
  <c r="I61" i="104"/>
  <c r="L61" i="104"/>
  <c r="M61" i="104"/>
  <c r="Q61" i="104"/>
  <c r="R61" i="104"/>
  <c r="I63" i="104"/>
  <c r="L63" i="104"/>
  <c r="M63" i="104"/>
  <c r="Q63" i="104"/>
  <c r="R63" i="104"/>
  <c r="I64" i="104"/>
  <c r="L64" i="104"/>
  <c r="M64" i="104"/>
  <c r="Q64" i="104"/>
  <c r="R64" i="104"/>
  <c r="I65" i="104"/>
  <c r="L65" i="104"/>
  <c r="M65" i="104"/>
  <c r="Q65" i="104"/>
  <c r="R65" i="104"/>
  <c r="Q18" i="104"/>
  <c r="R18" i="104"/>
  <c r="L18" i="104"/>
  <c r="M18" i="104"/>
  <c r="I18" i="104"/>
  <c r="Q25" i="104"/>
  <c r="R25" i="104"/>
  <c r="L25" i="104"/>
  <c r="M25" i="104"/>
  <c r="I25" i="104"/>
  <c r="Q31" i="104"/>
  <c r="R31" i="104"/>
  <c r="L31" i="104"/>
  <c r="M31" i="104"/>
  <c r="I31" i="104"/>
  <c r="Q30" i="104"/>
  <c r="R30" i="104"/>
  <c r="L30" i="104"/>
  <c r="M30" i="104"/>
  <c r="I30" i="104"/>
  <c r="Q23" i="104"/>
  <c r="R23" i="104"/>
  <c r="L23" i="104"/>
  <c r="M23" i="104"/>
  <c r="I23" i="104"/>
  <c r="Q19" i="104"/>
  <c r="R19" i="104"/>
  <c r="L19" i="104"/>
  <c r="M19" i="104"/>
  <c r="I19" i="104"/>
  <c r="Q21" i="104"/>
  <c r="R21" i="104"/>
  <c r="L21" i="104"/>
  <c r="M21" i="104"/>
  <c r="I21" i="104"/>
  <c r="Q16" i="104"/>
  <c r="R16" i="104"/>
  <c r="L16" i="104"/>
  <c r="M16" i="104"/>
  <c r="I16" i="104"/>
  <c r="Q15" i="104"/>
  <c r="R15" i="104"/>
  <c r="L15" i="104"/>
  <c r="M15" i="104"/>
  <c r="I15" i="104"/>
  <c r="Q50" i="104"/>
  <c r="R50" i="104"/>
  <c r="L50" i="104"/>
  <c r="M50" i="104"/>
  <c r="I50" i="104"/>
  <c r="Q52" i="104"/>
  <c r="R52" i="104"/>
  <c r="L52" i="104"/>
  <c r="M52" i="104"/>
  <c r="I52" i="104"/>
  <c r="Q45" i="104"/>
  <c r="R45" i="104"/>
  <c r="L45" i="104"/>
  <c r="M45" i="104"/>
  <c r="I45" i="104"/>
  <c r="Q53" i="104"/>
  <c r="R53" i="104"/>
  <c r="L53" i="104"/>
  <c r="M53" i="104"/>
  <c r="I53" i="104"/>
  <c r="Q47" i="104"/>
  <c r="R47" i="104"/>
  <c r="L47" i="104"/>
  <c r="M47" i="104"/>
  <c r="I47" i="104"/>
  <c r="Q51" i="104"/>
  <c r="R51" i="104"/>
  <c r="L51" i="104"/>
  <c r="M51" i="104"/>
  <c r="I51" i="104"/>
  <c r="Q44" i="104"/>
  <c r="R44" i="104"/>
  <c r="L44" i="104"/>
  <c r="M44" i="104"/>
  <c r="I44" i="104"/>
  <c r="C20" i="103"/>
  <c r="F20" i="103"/>
  <c r="I20" i="103"/>
  <c r="K20" i="103"/>
  <c r="L20" i="103"/>
  <c r="M20" i="103"/>
  <c r="N20" i="103"/>
  <c r="P20" i="103"/>
  <c r="Q20" i="103"/>
  <c r="R20" i="103"/>
  <c r="S20" i="103"/>
  <c r="P18" i="103"/>
  <c r="Q18" i="103"/>
  <c r="R18" i="103"/>
  <c r="S18" i="103"/>
  <c r="K18" i="103"/>
  <c r="L18" i="103"/>
  <c r="M18" i="103"/>
  <c r="N18" i="103"/>
  <c r="I18" i="103"/>
  <c r="F18" i="103"/>
  <c r="C18" i="103"/>
  <c r="P19" i="103"/>
  <c r="Q19" i="103"/>
  <c r="R19" i="103"/>
  <c r="S19" i="103"/>
  <c r="K19" i="103"/>
  <c r="L19" i="103"/>
  <c r="M19" i="103"/>
  <c r="N19" i="103"/>
  <c r="I19" i="103"/>
  <c r="F19" i="103"/>
  <c r="C19" i="103"/>
  <c r="P16" i="103"/>
  <c r="Q16" i="103"/>
  <c r="R16" i="103"/>
  <c r="S16" i="103"/>
  <c r="K16" i="103"/>
  <c r="L16" i="103"/>
  <c r="M16" i="103"/>
  <c r="N16" i="103"/>
  <c r="I16" i="103"/>
  <c r="F16" i="103"/>
  <c r="C16" i="103"/>
  <c r="P17" i="103"/>
  <c r="Q17" i="103"/>
  <c r="R17" i="103"/>
  <c r="S17" i="103"/>
  <c r="K17" i="103"/>
  <c r="L17" i="103"/>
  <c r="M17" i="103"/>
  <c r="N17" i="103"/>
  <c r="I17" i="103"/>
  <c r="F17" i="103"/>
  <c r="C17" i="103"/>
  <c r="P15" i="103"/>
  <c r="Q15" i="103"/>
  <c r="R15" i="103"/>
  <c r="S15" i="103"/>
  <c r="K15" i="103"/>
  <c r="L15" i="103"/>
  <c r="M15" i="103"/>
  <c r="N15" i="103"/>
  <c r="I15" i="103"/>
  <c r="F15" i="103"/>
  <c r="C15" i="103"/>
  <c r="P17" i="102"/>
  <c r="Q17" i="102"/>
  <c r="R17" i="102"/>
  <c r="S17" i="102"/>
  <c r="K17" i="102"/>
  <c r="L17" i="102"/>
  <c r="M17" i="102"/>
  <c r="N17" i="102"/>
  <c r="I17" i="102"/>
  <c r="F17" i="102"/>
  <c r="C17" i="102"/>
  <c r="P16" i="102"/>
  <c r="Q16" i="102"/>
  <c r="R16" i="102"/>
  <c r="S16" i="102"/>
  <c r="K16" i="102"/>
  <c r="L16" i="102"/>
  <c r="M16" i="102"/>
  <c r="N16" i="102"/>
  <c r="I16" i="102"/>
  <c r="F16" i="102"/>
  <c r="C16" i="102"/>
  <c r="P15" i="102"/>
  <c r="Q15" i="102"/>
  <c r="R15" i="102"/>
  <c r="S15" i="102"/>
  <c r="K15" i="102"/>
  <c r="L15" i="102"/>
  <c r="M15" i="102"/>
  <c r="N15" i="102"/>
  <c r="I15" i="102"/>
  <c r="F15" i="102"/>
  <c r="C15" i="102"/>
  <c r="R19" i="101"/>
  <c r="Q19" i="101"/>
  <c r="M19" i="101"/>
  <c r="L19" i="101"/>
  <c r="I19" i="101"/>
  <c r="R18" i="101"/>
  <c r="Q18" i="101"/>
  <c r="M18" i="101"/>
  <c r="L18" i="101"/>
  <c r="I18" i="101"/>
  <c r="R17" i="101"/>
  <c r="Q17" i="101"/>
  <c r="M17" i="101"/>
  <c r="L17" i="101"/>
  <c r="I17" i="101"/>
  <c r="R16" i="101"/>
  <c r="Q16" i="101"/>
  <c r="M16" i="101"/>
  <c r="L16" i="101"/>
  <c r="I16" i="101"/>
  <c r="R15" i="101"/>
  <c r="Q15" i="101"/>
  <c r="M15" i="101"/>
  <c r="L15" i="101"/>
  <c r="I15" i="101"/>
  <c r="R19" i="100"/>
  <c r="Q19" i="100"/>
  <c r="M19" i="100"/>
  <c r="L19" i="100"/>
  <c r="I19" i="100"/>
  <c r="R18" i="100"/>
  <c r="Q18" i="100"/>
  <c r="M18" i="100"/>
  <c r="L18" i="100"/>
  <c r="I18" i="100"/>
  <c r="R17" i="100"/>
  <c r="Q17" i="100"/>
  <c r="M17" i="100"/>
  <c r="L17" i="100"/>
  <c r="I17" i="100"/>
  <c r="R16" i="100"/>
  <c r="Q16" i="100"/>
  <c r="M16" i="100"/>
  <c r="L16" i="100"/>
  <c r="I16" i="100"/>
  <c r="R15" i="100"/>
  <c r="Q15" i="100"/>
  <c r="M15" i="100"/>
  <c r="L15" i="100"/>
  <c r="I15" i="100"/>
  <c r="R19" i="99"/>
  <c r="Q19" i="99"/>
  <c r="M19" i="99"/>
  <c r="L19" i="99"/>
  <c r="I19" i="99"/>
  <c r="R18" i="99"/>
  <c r="Q18" i="99"/>
  <c r="M18" i="99"/>
  <c r="L18" i="99"/>
  <c r="I18" i="99"/>
  <c r="R17" i="99"/>
  <c r="Q17" i="99"/>
  <c r="M17" i="99"/>
  <c r="L17" i="99"/>
  <c r="I17" i="99"/>
  <c r="R16" i="99"/>
  <c r="Q16" i="99"/>
  <c r="M16" i="99"/>
  <c r="L16" i="99"/>
  <c r="I16" i="99"/>
  <c r="R15" i="99"/>
  <c r="Q15" i="99"/>
  <c r="M15" i="99"/>
  <c r="L15" i="99"/>
  <c r="I15" i="99"/>
  <c r="R19" i="98"/>
  <c r="Q19" i="98"/>
  <c r="M19" i="98"/>
  <c r="L19" i="98"/>
  <c r="I19" i="98"/>
  <c r="R18" i="98"/>
  <c r="Q18" i="98"/>
  <c r="M18" i="98"/>
  <c r="L18" i="98"/>
  <c r="I18" i="98"/>
  <c r="R17" i="98"/>
  <c r="Q17" i="98"/>
  <c r="M17" i="98"/>
  <c r="L17" i="98"/>
  <c r="I17" i="98"/>
  <c r="R16" i="98"/>
  <c r="Q16" i="98"/>
  <c r="M16" i="98"/>
  <c r="L16" i="98"/>
  <c r="I16" i="98"/>
  <c r="R15" i="98"/>
  <c r="Q15" i="98"/>
  <c r="M15" i="98"/>
  <c r="L15" i="98"/>
  <c r="I15" i="98"/>
  <c r="Q19" i="97"/>
  <c r="R19" i="97"/>
  <c r="I19" i="97"/>
  <c r="Q18" i="97"/>
  <c r="R18" i="97"/>
  <c r="I18" i="97"/>
  <c r="Q17" i="97"/>
  <c r="R17" i="97"/>
  <c r="I17" i="97"/>
  <c r="Q16" i="97"/>
  <c r="R16" i="97"/>
  <c r="I16" i="97"/>
  <c r="Q15" i="97"/>
  <c r="R15" i="97"/>
  <c r="I15" i="97"/>
  <c r="R17" i="96"/>
  <c r="Q17" i="96"/>
  <c r="M17" i="96"/>
  <c r="L17" i="96"/>
  <c r="I17" i="96"/>
  <c r="R16" i="96"/>
  <c r="Q16" i="96"/>
  <c r="M16" i="96"/>
  <c r="L16" i="96"/>
  <c r="I16" i="96"/>
  <c r="R15" i="96"/>
  <c r="Q15" i="96"/>
  <c r="M15" i="96"/>
  <c r="L15" i="96"/>
  <c r="I15" i="96"/>
  <c r="R17" i="95"/>
  <c r="Q17" i="95"/>
  <c r="M17" i="95"/>
  <c r="L17" i="95"/>
  <c r="I17" i="95"/>
  <c r="R16" i="95"/>
  <c r="Q16" i="95"/>
  <c r="M16" i="95"/>
  <c r="L16" i="95"/>
  <c r="I16" i="95"/>
  <c r="R15" i="95"/>
  <c r="Q15" i="95"/>
  <c r="M15" i="95"/>
  <c r="L15" i="95"/>
  <c r="I15" i="95"/>
  <c r="R17" i="94"/>
  <c r="Q17" i="94"/>
  <c r="M17" i="94"/>
  <c r="L17" i="94"/>
  <c r="I17" i="94"/>
  <c r="R16" i="94"/>
  <c r="Q16" i="94"/>
  <c r="M16" i="94"/>
  <c r="L16" i="94"/>
  <c r="I16" i="94"/>
  <c r="R15" i="94"/>
  <c r="Q15" i="94"/>
  <c r="M15" i="94"/>
  <c r="L15" i="94"/>
  <c r="I15" i="94"/>
  <c r="R17" i="93"/>
  <c r="Q17" i="93"/>
  <c r="M17" i="93"/>
  <c r="L17" i="93"/>
  <c r="I17" i="93"/>
  <c r="R16" i="93"/>
  <c r="Q16" i="93"/>
  <c r="M16" i="93"/>
  <c r="L16" i="93"/>
  <c r="I16" i="93"/>
  <c r="R15" i="93"/>
  <c r="Q15" i="93"/>
  <c r="M15" i="93"/>
  <c r="L15" i="93"/>
  <c r="I15" i="93"/>
  <c r="R17" i="92"/>
  <c r="Q17" i="92"/>
  <c r="M17" i="92"/>
  <c r="L17" i="92"/>
  <c r="I17" i="92"/>
  <c r="R16" i="92"/>
  <c r="Q16" i="92"/>
  <c r="M16" i="92"/>
  <c r="L16" i="92"/>
  <c r="I16" i="92"/>
  <c r="R15" i="92"/>
  <c r="Q15" i="92"/>
  <c r="M15" i="92"/>
  <c r="L15" i="92"/>
  <c r="I15" i="92"/>
  <c r="R17" i="91"/>
  <c r="Q17" i="91"/>
  <c r="M17" i="91"/>
  <c r="L17" i="91"/>
  <c r="I17" i="91"/>
  <c r="R16" i="91"/>
  <c r="Q16" i="91"/>
  <c r="M16" i="91"/>
  <c r="L16" i="91"/>
  <c r="I16" i="91"/>
  <c r="R15" i="91"/>
  <c r="Q15" i="91"/>
  <c r="M15" i="91"/>
  <c r="L15" i="91"/>
  <c r="I15" i="91"/>
  <c r="Q17" i="90"/>
  <c r="R17" i="90"/>
  <c r="L17" i="90"/>
  <c r="M17" i="90"/>
  <c r="I17" i="90"/>
  <c r="Q16" i="90"/>
  <c r="R16" i="90"/>
  <c r="L16" i="90"/>
  <c r="M16" i="90"/>
  <c r="I16" i="90"/>
  <c r="Q15" i="90"/>
  <c r="R15" i="90"/>
  <c r="L15" i="90"/>
  <c r="M15" i="90"/>
  <c r="I15" i="90"/>
  <c r="R48" i="89"/>
  <c r="Q48" i="89"/>
  <c r="M48" i="89"/>
  <c r="L48" i="89"/>
  <c r="I48" i="89"/>
  <c r="R47" i="89"/>
  <c r="Q47" i="89"/>
  <c r="M47" i="89"/>
  <c r="L47" i="89"/>
  <c r="I47" i="89"/>
  <c r="R46" i="89"/>
  <c r="Q46" i="89"/>
  <c r="M46" i="89"/>
  <c r="L46" i="89"/>
  <c r="I46" i="89"/>
  <c r="R38" i="89"/>
  <c r="Q38" i="89"/>
  <c r="M38" i="89"/>
  <c r="L38" i="89"/>
  <c r="I38" i="89"/>
  <c r="R30" i="89"/>
  <c r="Q30" i="89"/>
  <c r="M30" i="89"/>
  <c r="L30" i="89"/>
  <c r="I30" i="89"/>
  <c r="R41" i="89"/>
  <c r="Q41" i="89"/>
  <c r="M41" i="89"/>
  <c r="L41" i="89"/>
  <c r="I41" i="89"/>
  <c r="R42" i="89"/>
  <c r="Q42" i="89"/>
  <c r="M42" i="89"/>
  <c r="L42" i="89"/>
  <c r="I42" i="89"/>
  <c r="R24" i="89"/>
  <c r="Q24" i="89"/>
  <c r="M24" i="89"/>
  <c r="L24" i="89"/>
  <c r="I24" i="89"/>
  <c r="R25" i="89"/>
  <c r="Q25" i="89"/>
  <c r="M25" i="89"/>
  <c r="L25" i="89"/>
  <c r="I25" i="89"/>
  <c r="R35" i="89"/>
  <c r="Q35" i="89"/>
  <c r="M35" i="89"/>
  <c r="L35" i="89"/>
  <c r="I35" i="89"/>
  <c r="R37" i="89"/>
  <c r="Q37" i="89"/>
  <c r="M37" i="89"/>
  <c r="L37" i="89"/>
  <c r="I37" i="89"/>
  <c r="R39" i="89"/>
  <c r="Q39" i="89"/>
  <c r="M39" i="89"/>
  <c r="L39" i="89"/>
  <c r="I39" i="89"/>
  <c r="R45" i="89"/>
  <c r="Q45" i="89"/>
  <c r="M45" i="89"/>
  <c r="L45" i="89"/>
  <c r="I45" i="89"/>
  <c r="R44" i="89"/>
  <c r="Q44" i="89"/>
  <c r="M44" i="89"/>
  <c r="L44" i="89"/>
  <c r="I44" i="89"/>
  <c r="R40" i="89"/>
  <c r="Q40" i="89"/>
  <c r="M40" i="89"/>
  <c r="L40" i="89"/>
  <c r="I40" i="89"/>
  <c r="R33" i="89"/>
  <c r="Q33" i="89"/>
  <c r="M33" i="89"/>
  <c r="L33" i="89"/>
  <c r="I33" i="89"/>
  <c r="R43" i="89"/>
  <c r="Q43" i="89"/>
  <c r="M43" i="89"/>
  <c r="L43" i="89"/>
  <c r="I43" i="89"/>
  <c r="R17" i="89"/>
  <c r="Q17" i="89"/>
  <c r="M17" i="89"/>
  <c r="L17" i="89"/>
  <c r="I17" i="89"/>
  <c r="R34" i="89"/>
  <c r="Q34" i="89"/>
  <c r="M34" i="89"/>
  <c r="L34" i="89"/>
  <c r="I34" i="89"/>
  <c r="R36" i="89"/>
  <c r="Q36" i="89"/>
  <c r="M36" i="89"/>
  <c r="L36" i="89"/>
  <c r="I36" i="89"/>
  <c r="R29" i="89"/>
  <c r="Q29" i="89"/>
  <c r="M29" i="89"/>
  <c r="L29" i="89"/>
  <c r="I29" i="89"/>
  <c r="R28" i="89"/>
  <c r="Q28" i="89"/>
  <c r="M28" i="89"/>
  <c r="L28" i="89"/>
  <c r="I28" i="89"/>
  <c r="R31" i="89"/>
  <c r="Q31" i="89"/>
  <c r="M31" i="89"/>
  <c r="L31" i="89"/>
  <c r="I31" i="89"/>
  <c r="R21" i="89"/>
  <c r="Q21" i="89"/>
  <c r="M21" i="89"/>
  <c r="L21" i="89"/>
  <c r="I21" i="89"/>
  <c r="R19" i="89"/>
  <c r="Q19" i="89"/>
  <c r="M19" i="89"/>
  <c r="L19" i="89"/>
  <c r="I19" i="89"/>
  <c r="R32" i="89"/>
  <c r="Q32" i="89"/>
  <c r="M32" i="89"/>
  <c r="L32" i="89"/>
  <c r="I32" i="89"/>
  <c r="R23" i="89"/>
  <c r="Q23" i="89"/>
  <c r="M23" i="89"/>
  <c r="L23" i="89"/>
  <c r="I23" i="89"/>
  <c r="R20" i="89"/>
  <c r="Q20" i="89"/>
  <c r="M20" i="89"/>
  <c r="L20" i="89"/>
  <c r="I20" i="89"/>
  <c r="R27" i="89"/>
  <c r="Q27" i="89"/>
  <c r="M27" i="89"/>
  <c r="L27" i="89"/>
  <c r="I27" i="89"/>
  <c r="R16" i="89"/>
  <c r="Q16" i="89"/>
  <c r="M16" i="89"/>
  <c r="L16" i="89"/>
  <c r="I16" i="89"/>
  <c r="R15" i="89"/>
  <c r="Q15" i="89"/>
  <c r="M15" i="89"/>
  <c r="L15" i="89"/>
  <c r="I15" i="89"/>
  <c r="R22" i="89"/>
  <c r="Q22" i="89"/>
  <c r="M22" i="89"/>
  <c r="L22" i="89"/>
  <c r="I22" i="89"/>
  <c r="R26" i="89"/>
  <c r="Q26" i="89"/>
  <c r="M26" i="89"/>
  <c r="L26" i="89"/>
  <c r="I26" i="89"/>
  <c r="R18" i="89"/>
  <c r="Q18" i="89"/>
  <c r="M18" i="89"/>
  <c r="L18" i="89"/>
  <c r="I18" i="89"/>
  <c r="I56" i="87"/>
  <c r="L56" i="87"/>
  <c r="M56" i="87"/>
  <c r="Q56" i="87"/>
  <c r="R56" i="87"/>
  <c r="I16" i="87"/>
  <c r="L16" i="87"/>
  <c r="M16" i="87"/>
  <c r="Q16" i="87"/>
  <c r="R16" i="87"/>
  <c r="I59" i="87"/>
  <c r="L59" i="87"/>
  <c r="M59" i="87"/>
  <c r="Q59" i="87"/>
  <c r="R59" i="87"/>
  <c r="I23" i="87"/>
  <c r="L23" i="87"/>
  <c r="M23" i="87"/>
  <c r="Q23" i="87"/>
  <c r="R23" i="87"/>
  <c r="I25" i="87"/>
  <c r="L25" i="87"/>
  <c r="M25" i="87"/>
  <c r="Q25" i="87"/>
  <c r="R25" i="87"/>
  <c r="I35" i="87"/>
  <c r="L35" i="87"/>
  <c r="M35" i="87"/>
  <c r="Q35" i="87"/>
  <c r="R35" i="87"/>
  <c r="I46" i="87"/>
  <c r="L46" i="87"/>
  <c r="M46" i="87"/>
  <c r="Q46" i="87"/>
  <c r="R46" i="87"/>
  <c r="I68" i="87"/>
  <c r="L68" i="87"/>
  <c r="M68" i="87"/>
  <c r="Q68" i="87"/>
  <c r="R68" i="87"/>
  <c r="I61" i="87"/>
  <c r="L61" i="87"/>
  <c r="M61" i="87"/>
  <c r="Q61" i="87"/>
  <c r="R61" i="87"/>
  <c r="I60" i="87"/>
  <c r="L60" i="87"/>
  <c r="M60" i="87"/>
  <c r="Q60" i="87"/>
  <c r="R60" i="87"/>
  <c r="I69" i="87"/>
  <c r="L69" i="87"/>
  <c r="M69" i="87"/>
  <c r="Q69" i="87"/>
  <c r="R69" i="87"/>
  <c r="I70" i="87"/>
  <c r="L70" i="87"/>
  <c r="M70" i="87"/>
  <c r="Q70" i="87"/>
  <c r="R70" i="87"/>
  <c r="I65" i="87"/>
  <c r="L65" i="87"/>
  <c r="M65" i="87"/>
  <c r="Q65" i="87"/>
  <c r="R65" i="87"/>
  <c r="I51" i="87"/>
  <c r="L51" i="87"/>
  <c r="M51" i="87"/>
  <c r="Q51" i="87"/>
  <c r="R51" i="87"/>
  <c r="I30" i="87"/>
  <c r="L30" i="87"/>
  <c r="M30" i="87"/>
  <c r="Q30" i="87"/>
  <c r="R30" i="87"/>
  <c r="I33" i="87"/>
  <c r="L33" i="87"/>
  <c r="M33" i="87"/>
  <c r="Q33" i="87"/>
  <c r="R33" i="87"/>
  <c r="I45" i="87"/>
  <c r="L45" i="87"/>
  <c r="M45" i="87"/>
  <c r="Q45" i="87"/>
  <c r="R45" i="87"/>
  <c r="I67" i="87"/>
  <c r="L67" i="87"/>
  <c r="M67" i="87"/>
  <c r="Q67" i="87"/>
  <c r="R67" i="87"/>
  <c r="I37" i="87"/>
  <c r="L37" i="87"/>
  <c r="M37" i="87"/>
  <c r="Q37" i="87"/>
  <c r="R37" i="87"/>
  <c r="I47" i="87"/>
  <c r="L47" i="87"/>
  <c r="M47" i="87"/>
  <c r="Q47" i="87"/>
  <c r="R47" i="87"/>
  <c r="I21" i="87"/>
  <c r="L21" i="87"/>
  <c r="M21" i="87"/>
  <c r="Q21" i="87"/>
  <c r="R21" i="87"/>
  <c r="I57" i="87"/>
  <c r="L57" i="87"/>
  <c r="M57" i="87"/>
  <c r="Q57" i="87"/>
  <c r="R57" i="87"/>
  <c r="I38" i="87"/>
  <c r="L38" i="87"/>
  <c r="M38" i="87"/>
  <c r="Q38" i="87"/>
  <c r="R38" i="87"/>
  <c r="I24" i="87"/>
  <c r="L24" i="87"/>
  <c r="M24" i="87"/>
  <c r="Q24" i="87"/>
  <c r="R24" i="87"/>
  <c r="I36" i="87"/>
  <c r="L36" i="87"/>
  <c r="M36" i="87"/>
  <c r="Q36" i="87"/>
  <c r="R36" i="87"/>
  <c r="I39" i="87"/>
  <c r="L39" i="87"/>
  <c r="M39" i="87"/>
  <c r="Q39" i="87"/>
  <c r="R39" i="87"/>
  <c r="I43" i="87"/>
  <c r="L43" i="87"/>
  <c r="M43" i="87"/>
  <c r="Q43" i="87"/>
  <c r="R43" i="87"/>
  <c r="I53" i="87"/>
  <c r="L53" i="87"/>
  <c r="M53" i="87"/>
  <c r="Q53" i="87"/>
  <c r="R53" i="87"/>
  <c r="I44" i="87"/>
  <c r="L44" i="87"/>
  <c r="M44" i="87"/>
  <c r="Q44" i="87"/>
  <c r="R44" i="87"/>
  <c r="I15" i="87"/>
  <c r="L15" i="87"/>
  <c r="M15" i="87"/>
  <c r="Q15" i="87"/>
  <c r="R15" i="87"/>
  <c r="I19" i="87"/>
  <c r="L19" i="87"/>
  <c r="M19" i="87"/>
  <c r="Q19" i="87"/>
  <c r="R19" i="87"/>
  <c r="I50" i="87"/>
  <c r="L50" i="87"/>
  <c r="M50" i="87"/>
  <c r="Q50" i="87"/>
  <c r="R50" i="87"/>
  <c r="I58" i="87"/>
  <c r="L58" i="87"/>
  <c r="M58" i="87"/>
  <c r="Q58" i="87"/>
  <c r="R58" i="87"/>
  <c r="I29" i="87"/>
  <c r="L29" i="87"/>
  <c r="M29" i="87"/>
  <c r="Q29" i="87"/>
  <c r="R29" i="87"/>
  <c r="I63" i="87"/>
  <c r="L63" i="87"/>
  <c r="M63" i="87"/>
  <c r="Q63" i="87"/>
  <c r="R63" i="87"/>
  <c r="I20" i="87"/>
  <c r="L20" i="87"/>
  <c r="M20" i="87"/>
  <c r="Q20" i="87"/>
  <c r="R20" i="87"/>
  <c r="I54" i="87"/>
  <c r="L54" i="87"/>
  <c r="M54" i="87"/>
  <c r="Q54" i="87"/>
  <c r="R54" i="87"/>
  <c r="I66" i="87"/>
  <c r="L66" i="87"/>
  <c r="M66" i="87"/>
  <c r="Q66" i="87"/>
  <c r="R66" i="87"/>
  <c r="I22" i="87"/>
  <c r="L22" i="87"/>
  <c r="M22" i="87"/>
  <c r="Q22" i="87"/>
  <c r="R22" i="87"/>
  <c r="I62" i="87"/>
  <c r="L62" i="87"/>
  <c r="M62" i="87"/>
  <c r="Q62" i="87"/>
  <c r="R62" i="87"/>
  <c r="I71" i="87"/>
  <c r="L71" i="87"/>
  <c r="M71" i="87"/>
  <c r="Q71" i="87"/>
  <c r="R71" i="87"/>
  <c r="I72" i="87"/>
  <c r="L72" i="87"/>
  <c r="M72" i="87"/>
  <c r="Q72" i="87"/>
  <c r="R72" i="87"/>
  <c r="I73" i="87"/>
  <c r="L73" i="87"/>
  <c r="M73" i="87"/>
  <c r="Q73" i="87"/>
  <c r="R73" i="87"/>
  <c r="I74" i="87"/>
  <c r="L74" i="87"/>
  <c r="M74" i="87"/>
  <c r="Q74" i="87"/>
  <c r="R74" i="87"/>
  <c r="I75" i="87"/>
  <c r="L75" i="87"/>
  <c r="M75" i="87"/>
  <c r="Q75" i="87"/>
  <c r="R75" i="87"/>
  <c r="I76" i="87"/>
  <c r="L76" i="87"/>
  <c r="M76" i="87"/>
  <c r="Q76" i="87"/>
  <c r="R76" i="87"/>
  <c r="I78" i="87"/>
  <c r="L78" i="87"/>
  <c r="M78" i="87"/>
  <c r="Q78" i="87"/>
  <c r="R78" i="87"/>
  <c r="I77" i="87"/>
  <c r="L77" i="87"/>
  <c r="M77" i="87"/>
  <c r="Q77" i="87"/>
  <c r="R77" i="87"/>
  <c r="I79" i="87"/>
  <c r="L79" i="87"/>
  <c r="M79" i="87"/>
  <c r="Q79" i="87"/>
  <c r="R79" i="87"/>
  <c r="Q32" i="87"/>
  <c r="R32" i="87"/>
  <c r="L32" i="87"/>
  <c r="M32" i="87"/>
  <c r="I32" i="87"/>
  <c r="Q28" i="87"/>
  <c r="R28" i="87"/>
  <c r="L28" i="87"/>
  <c r="M28" i="87"/>
  <c r="I28" i="87"/>
  <c r="Q48" i="87"/>
  <c r="R48" i="87"/>
  <c r="L48" i="87"/>
  <c r="M48" i="87"/>
  <c r="I48" i="87"/>
  <c r="Q42" i="87"/>
  <c r="R42" i="87"/>
  <c r="L42" i="87"/>
  <c r="M42" i="87"/>
  <c r="I42" i="87"/>
  <c r="Q27" i="87"/>
  <c r="R27" i="87"/>
  <c r="L27" i="87"/>
  <c r="M27" i="87"/>
  <c r="I27" i="87"/>
  <c r="Q49" i="87"/>
  <c r="R49" i="87"/>
  <c r="L49" i="87"/>
  <c r="M49" i="87"/>
  <c r="I49" i="87"/>
  <c r="Q18" i="87"/>
  <c r="R18" i="87"/>
  <c r="L18" i="87"/>
  <c r="M18" i="87"/>
  <c r="I18" i="87"/>
  <c r="Q34" i="87"/>
  <c r="R34" i="87"/>
  <c r="L34" i="87"/>
  <c r="M34" i="87"/>
  <c r="I34" i="87"/>
  <c r="Q41" i="87"/>
  <c r="R41" i="87"/>
  <c r="L41" i="87"/>
  <c r="M41" i="87"/>
  <c r="I41" i="87"/>
  <c r="Q64" i="87"/>
  <c r="R64" i="87"/>
  <c r="L64" i="87"/>
  <c r="M64" i="87"/>
  <c r="I64" i="87"/>
  <c r="Q26" i="87"/>
  <c r="R26" i="87"/>
  <c r="L26" i="87"/>
  <c r="M26" i="87"/>
  <c r="I26" i="87"/>
  <c r="Q55" i="87"/>
  <c r="R55" i="87"/>
  <c r="L55" i="87"/>
  <c r="M55" i="87"/>
  <c r="I55" i="87"/>
  <c r="Q40" i="87"/>
  <c r="R40" i="87"/>
  <c r="L40" i="87"/>
  <c r="M40" i="87"/>
  <c r="I40" i="87"/>
  <c r="Q52" i="87"/>
  <c r="R52" i="87"/>
  <c r="L52" i="87"/>
  <c r="M52" i="87"/>
  <c r="I52" i="87"/>
  <c r="Q17" i="87"/>
  <c r="R17" i="87"/>
  <c r="L17" i="87"/>
  <c r="M17" i="87"/>
  <c r="I17" i="87"/>
  <c r="Q31" i="87"/>
  <c r="R31" i="87"/>
  <c r="L31" i="87"/>
  <c r="M31" i="87"/>
  <c r="I31" i="87"/>
  <c r="I15" i="86"/>
  <c r="L15" i="86"/>
  <c r="M15" i="86"/>
  <c r="Q15" i="86"/>
  <c r="R15" i="86"/>
  <c r="R117" i="86"/>
  <c r="Q117" i="86"/>
  <c r="M117" i="86"/>
  <c r="L117" i="86"/>
  <c r="I117" i="86"/>
  <c r="R116" i="86"/>
  <c r="Q116" i="86"/>
  <c r="M116" i="86"/>
  <c r="L116" i="86"/>
  <c r="I116" i="86"/>
  <c r="R115" i="86"/>
  <c r="Q115" i="86"/>
  <c r="M115" i="86"/>
  <c r="L115" i="86"/>
  <c r="I115" i="86"/>
  <c r="R114" i="86"/>
  <c r="Q114" i="86"/>
  <c r="M114" i="86"/>
  <c r="L114" i="86"/>
  <c r="I114" i="86"/>
  <c r="R113" i="86"/>
  <c r="Q113" i="86"/>
  <c r="M113" i="86"/>
  <c r="L113" i="86"/>
  <c r="I113" i="86"/>
  <c r="R112" i="86"/>
  <c r="Q112" i="86"/>
  <c r="M112" i="86"/>
  <c r="L112" i="86"/>
  <c r="I112" i="86"/>
  <c r="R111" i="86"/>
  <c r="Q111" i="86"/>
  <c r="M111" i="86"/>
  <c r="L111" i="86"/>
  <c r="I111" i="86"/>
  <c r="R67" i="86"/>
  <c r="Q67" i="86"/>
  <c r="M67" i="86"/>
  <c r="L67" i="86"/>
  <c r="I67" i="86"/>
  <c r="R81" i="86"/>
  <c r="Q81" i="86"/>
  <c r="M81" i="86"/>
  <c r="L81" i="86"/>
  <c r="I81" i="86"/>
  <c r="R38" i="86"/>
  <c r="Q38" i="86"/>
  <c r="M38" i="86"/>
  <c r="L38" i="86"/>
  <c r="I38" i="86"/>
  <c r="R44" i="86"/>
  <c r="Q44" i="86"/>
  <c r="M44" i="86"/>
  <c r="L44" i="86"/>
  <c r="I44" i="86"/>
  <c r="R77" i="86"/>
  <c r="Q77" i="86"/>
  <c r="M77" i="86"/>
  <c r="L77" i="86"/>
  <c r="I77" i="86"/>
  <c r="R110" i="86"/>
  <c r="Q110" i="86"/>
  <c r="M110" i="86"/>
  <c r="L110" i="86"/>
  <c r="I110" i="86"/>
  <c r="R109" i="86"/>
  <c r="Q109" i="86"/>
  <c r="M109" i="86"/>
  <c r="L109" i="86"/>
  <c r="I109" i="86"/>
  <c r="R28" i="86"/>
  <c r="Q28" i="86"/>
  <c r="M28" i="86"/>
  <c r="L28" i="86"/>
  <c r="I28" i="86"/>
  <c r="R76" i="86"/>
  <c r="Q76" i="86"/>
  <c r="M76" i="86"/>
  <c r="L76" i="86"/>
  <c r="I76" i="86"/>
  <c r="R32" i="86"/>
  <c r="Q32" i="86"/>
  <c r="M32" i="86"/>
  <c r="L32" i="86"/>
  <c r="I32" i="86"/>
  <c r="R72" i="86"/>
  <c r="Q72" i="86"/>
  <c r="M72" i="86"/>
  <c r="L72" i="86"/>
  <c r="I72" i="86"/>
  <c r="R87" i="86"/>
  <c r="Q87" i="86"/>
  <c r="M87" i="86"/>
  <c r="L87" i="86"/>
  <c r="I87" i="86"/>
  <c r="R62" i="86"/>
  <c r="Q62" i="86"/>
  <c r="M62" i="86"/>
  <c r="L62" i="86"/>
  <c r="I62" i="86"/>
  <c r="R91" i="86"/>
  <c r="Q91" i="86"/>
  <c r="M91" i="86"/>
  <c r="L91" i="86"/>
  <c r="I91" i="86"/>
  <c r="R70" i="86"/>
  <c r="Q70" i="86"/>
  <c r="M70" i="86"/>
  <c r="L70" i="86"/>
  <c r="I70" i="86"/>
  <c r="R53" i="86"/>
  <c r="Q53" i="86"/>
  <c r="M53" i="86"/>
  <c r="L53" i="86"/>
  <c r="I53" i="86"/>
  <c r="R79" i="86"/>
  <c r="Q79" i="86"/>
  <c r="M79" i="86"/>
  <c r="L79" i="86"/>
  <c r="I79" i="86"/>
  <c r="R37" i="86"/>
  <c r="Q37" i="86"/>
  <c r="M37" i="86"/>
  <c r="L37" i="86"/>
  <c r="I37" i="86"/>
  <c r="R108" i="86"/>
  <c r="Q108" i="86"/>
  <c r="M108" i="86"/>
  <c r="L108" i="86"/>
  <c r="I108" i="86"/>
  <c r="R30" i="86"/>
  <c r="Q30" i="86"/>
  <c r="M30" i="86"/>
  <c r="L30" i="86"/>
  <c r="I30" i="86"/>
  <c r="R58" i="86"/>
  <c r="Q58" i="86"/>
  <c r="M58" i="86"/>
  <c r="L58" i="86"/>
  <c r="I58" i="86"/>
  <c r="R83" i="86"/>
  <c r="Q83" i="86"/>
  <c r="M83" i="86"/>
  <c r="L83" i="86"/>
  <c r="I83" i="86"/>
  <c r="R74" i="86"/>
  <c r="Q74" i="86"/>
  <c r="M74" i="86"/>
  <c r="L74" i="86"/>
  <c r="I74" i="86"/>
  <c r="R47" i="86"/>
  <c r="Q47" i="86"/>
  <c r="M47" i="86"/>
  <c r="L47" i="86"/>
  <c r="I47" i="86"/>
  <c r="R107" i="86"/>
  <c r="Q107" i="86"/>
  <c r="M107" i="86"/>
  <c r="L107" i="86"/>
  <c r="I107" i="86"/>
  <c r="R51" i="86"/>
  <c r="Q51" i="86"/>
  <c r="M51" i="86"/>
  <c r="L51" i="86"/>
  <c r="I51" i="86"/>
  <c r="R61" i="86"/>
  <c r="Q61" i="86"/>
  <c r="M61" i="86"/>
  <c r="L61" i="86"/>
  <c r="I61" i="86"/>
  <c r="R48" i="86"/>
  <c r="Q48" i="86"/>
  <c r="M48" i="86"/>
  <c r="L48" i="86"/>
  <c r="I48" i="86"/>
  <c r="R66" i="86"/>
  <c r="Q66" i="86"/>
  <c r="M66" i="86"/>
  <c r="L66" i="86"/>
  <c r="I66" i="86"/>
  <c r="R57" i="86"/>
  <c r="Q57" i="86"/>
  <c r="M57" i="86"/>
  <c r="L57" i="86"/>
  <c r="I57" i="86"/>
  <c r="R106" i="86"/>
  <c r="Q106" i="86"/>
  <c r="M106" i="86"/>
  <c r="L106" i="86"/>
  <c r="I106" i="86"/>
  <c r="R78" i="86"/>
  <c r="Q78" i="86"/>
  <c r="M78" i="86"/>
  <c r="L78" i="86"/>
  <c r="I78" i="86"/>
  <c r="R34" i="86"/>
  <c r="Q34" i="86"/>
  <c r="M34" i="86"/>
  <c r="L34" i="86"/>
  <c r="I34" i="86"/>
  <c r="R36" i="86"/>
  <c r="Q36" i="86"/>
  <c r="M36" i="86"/>
  <c r="L36" i="86"/>
  <c r="I36" i="86"/>
  <c r="R54" i="86"/>
  <c r="Q54" i="86"/>
  <c r="M54" i="86"/>
  <c r="L54" i="86"/>
  <c r="I54" i="86"/>
  <c r="R60" i="86"/>
  <c r="Q60" i="86"/>
  <c r="M60" i="86"/>
  <c r="L60" i="86"/>
  <c r="I60" i="86"/>
  <c r="R69" i="86"/>
  <c r="Q69" i="86"/>
  <c r="M69" i="86"/>
  <c r="L69" i="86"/>
  <c r="I69" i="86"/>
  <c r="R105" i="86"/>
  <c r="Q105" i="86"/>
  <c r="M105" i="86"/>
  <c r="L105" i="86"/>
  <c r="I105" i="86"/>
  <c r="R85" i="86"/>
  <c r="Q85" i="86"/>
  <c r="M85" i="86"/>
  <c r="L85" i="86"/>
  <c r="I85" i="86"/>
  <c r="R104" i="86"/>
  <c r="Q104" i="86"/>
  <c r="M104" i="86"/>
  <c r="L104" i="86"/>
  <c r="I104" i="86"/>
  <c r="R103" i="86"/>
  <c r="Q103" i="86"/>
  <c r="M103" i="86"/>
  <c r="L103" i="86"/>
  <c r="I103" i="86"/>
  <c r="R42" i="86"/>
  <c r="Q42" i="86"/>
  <c r="M42" i="86"/>
  <c r="L42" i="86"/>
  <c r="I42" i="86"/>
  <c r="R21" i="86"/>
  <c r="Q21" i="86"/>
  <c r="M21" i="86"/>
  <c r="L21" i="86"/>
  <c r="I21" i="86"/>
  <c r="R43" i="86"/>
  <c r="Q43" i="86"/>
  <c r="M43" i="86"/>
  <c r="L43" i="86"/>
  <c r="I43" i="86"/>
  <c r="R93" i="86"/>
  <c r="Q93" i="86"/>
  <c r="M93" i="86"/>
  <c r="L93" i="86"/>
  <c r="I93" i="86"/>
  <c r="R26" i="86"/>
  <c r="Q26" i="86"/>
  <c r="M26" i="86"/>
  <c r="L26" i="86"/>
  <c r="I26" i="86"/>
  <c r="R16" i="86"/>
  <c r="Q16" i="86"/>
  <c r="M16" i="86"/>
  <c r="L16" i="86"/>
  <c r="I16" i="86"/>
  <c r="R102" i="86"/>
  <c r="Q102" i="86"/>
  <c r="M102" i="86"/>
  <c r="L102" i="86"/>
  <c r="I102" i="86"/>
  <c r="R39" i="86"/>
  <c r="Q39" i="86"/>
  <c r="M39" i="86"/>
  <c r="L39" i="86"/>
  <c r="I39" i="86"/>
  <c r="R22" i="86"/>
  <c r="Q22" i="86"/>
  <c r="M22" i="86"/>
  <c r="L22" i="86"/>
  <c r="I22" i="86"/>
  <c r="R90" i="86"/>
  <c r="Q90" i="86"/>
  <c r="M90" i="86"/>
  <c r="L90" i="86"/>
  <c r="I90" i="86"/>
  <c r="R64" i="86"/>
  <c r="Q64" i="86"/>
  <c r="M64" i="86"/>
  <c r="L64" i="86"/>
  <c r="I64" i="86"/>
  <c r="R25" i="86"/>
  <c r="Q25" i="86"/>
  <c r="M25" i="86"/>
  <c r="L25" i="86"/>
  <c r="I25" i="86"/>
  <c r="R101" i="86"/>
  <c r="Q101" i="86"/>
  <c r="M101" i="86"/>
  <c r="L101" i="86"/>
  <c r="I101" i="86"/>
  <c r="R84" i="86"/>
  <c r="Q84" i="86"/>
  <c r="M84" i="86"/>
  <c r="L84" i="86"/>
  <c r="I84" i="86"/>
  <c r="R41" i="86"/>
  <c r="Q41" i="86"/>
  <c r="M41" i="86"/>
  <c r="L41" i="86"/>
  <c r="I41" i="86"/>
  <c r="R24" i="86"/>
  <c r="Q24" i="86"/>
  <c r="M24" i="86"/>
  <c r="L24" i="86"/>
  <c r="I24" i="86"/>
  <c r="R73" i="86"/>
  <c r="Q73" i="86"/>
  <c r="M73" i="86"/>
  <c r="L73" i="86"/>
  <c r="I73" i="86"/>
  <c r="R65" i="86"/>
  <c r="Q65" i="86"/>
  <c r="M65" i="86"/>
  <c r="L65" i="86"/>
  <c r="I65" i="86"/>
  <c r="R63" i="86"/>
  <c r="Q63" i="86"/>
  <c r="M63" i="86"/>
  <c r="L63" i="86"/>
  <c r="I63" i="86"/>
  <c r="R31" i="86"/>
  <c r="Q31" i="86"/>
  <c r="M31" i="86"/>
  <c r="L31" i="86"/>
  <c r="I31" i="86"/>
  <c r="R100" i="86"/>
  <c r="Q100" i="86"/>
  <c r="M100" i="86"/>
  <c r="L100" i="86"/>
  <c r="I100" i="86"/>
  <c r="R23" i="86"/>
  <c r="Q23" i="86"/>
  <c r="M23" i="86"/>
  <c r="L23" i="86"/>
  <c r="I23" i="86"/>
  <c r="R99" i="86"/>
  <c r="Q99" i="86"/>
  <c r="M99" i="86"/>
  <c r="L99" i="86"/>
  <c r="I99" i="86"/>
  <c r="R35" i="86"/>
  <c r="Q35" i="86"/>
  <c r="M35" i="86"/>
  <c r="L35" i="86"/>
  <c r="I35" i="86"/>
  <c r="R94" i="86"/>
  <c r="Q94" i="86"/>
  <c r="M94" i="86"/>
  <c r="L94" i="86"/>
  <c r="I94" i="86"/>
  <c r="R49" i="86"/>
  <c r="Q49" i="86"/>
  <c r="M49" i="86"/>
  <c r="L49" i="86"/>
  <c r="I49" i="86"/>
  <c r="R88" i="86"/>
  <c r="Q88" i="86"/>
  <c r="M88" i="86"/>
  <c r="L88" i="86"/>
  <c r="I88" i="86"/>
  <c r="R98" i="86"/>
  <c r="Q98" i="86"/>
  <c r="M98" i="86"/>
  <c r="L98" i="86"/>
  <c r="I98" i="86"/>
  <c r="R56" i="86"/>
  <c r="Q56" i="86"/>
  <c r="M56" i="86"/>
  <c r="L56" i="86"/>
  <c r="I56" i="86"/>
  <c r="R97" i="86"/>
  <c r="Q97" i="86"/>
  <c r="M97" i="86"/>
  <c r="L97" i="86"/>
  <c r="I97" i="86"/>
  <c r="R86" i="86"/>
  <c r="Q86" i="86"/>
  <c r="M86" i="86"/>
  <c r="L86" i="86"/>
  <c r="I86" i="86"/>
  <c r="R68" i="86"/>
  <c r="Q68" i="86"/>
  <c r="M68" i="86"/>
  <c r="L68" i="86"/>
  <c r="I68" i="86"/>
  <c r="R19" i="86"/>
  <c r="Q19" i="86"/>
  <c r="M19" i="86"/>
  <c r="L19" i="86"/>
  <c r="I19" i="86"/>
  <c r="R27" i="86"/>
  <c r="Q27" i="86"/>
  <c r="M27" i="86"/>
  <c r="L27" i="86"/>
  <c r="I27" i="86"/>
  <c r="R40" i="86"/>
  <c r="Q40" i="86"/>
  <c r="M40" i="86"/>
  <c r="L40" i="86"/>
  <c r="I40" i="86"/>
  <c r="R18" i="86"/>
  <c r="Q18" i="86"/>
  <c r="M18" i="86"/>
  <c r="L18" i="86"/>
  <c r="I18" i="86"/>
  <c r="R89" i="86"/>
  <c r="Q89" i="86"/>
  <c r="M89" i="86"/>
  <c r="L89" i="86"/>
  <c r="I89" i="86"/>
  <c r="R46" i="86"/>
  <c r="Q46" i="86"/>
  <c r="M46" i="86"/>
  <c r="L46" i="86"/>
  <c r="I46" i="86"/>
  <c r="R20" i="86"/>
  <c r="Q20" i="86"/>
  <c r="M20" i="86"/>
  <c r="L20" i="86"/>
  <c r="I20" i="86"/>
  <c r="R17" i="86"/>
  <c r="Q17" i="86"/>
  <c r="M17" i="86"/>
  <c r="L17" i="86"/>
  <c r="I17" i="86"/>
  <c r="R80" i="86"/>
  <c r="Q80" i="86"/>
  <c r="M80" i="86"/>
  <c r="L80" i="86"/>
  <c r="I80" i="86"/>
  <c r="R96" i="86"/>
  <c r="Q96" i="86"/>
  <c r="M96" i="86"/>
  <c r="L96" i="86"/>
  <c r="I96" i="86"/>
  <c r="R71" i="86"/>
  <c r="Q71" i="86"/>
  <c r="M71" i="86"/>
  <c r="L71" i="86"/>
  <c r="I71" i="86"/>
  <c r="R75" i="86"/>
  <c r="Q75" i="86"/>
  <c r="M75" i="86"/>
  <c r="L75" i="86"/>
  <c r="I75" i="86"/>
  <c r="R52" i="86"/>
  <c r="Q52" i="86"/>
  <c r="M52" i="86"/>
  <c r="L52" i="86"/>
  <c r="I52" i="86"/>
  <c r="R33" i="86"/>
  <c r="Q33" i="86"/>
  <c r="M33" i="86"/>
  <c r="L33" i="86"/>
  <c r="I33" i="86"/>
  <c r="R59" i="86"/>
  <c r="Q59" i="86"/>
  <c r="M59" i="86"/>
  <c r="L59" i="86"/>
  <c r="I59" i="86"/>
  <c r="R95" i="86"/>
  <c r="Q95" i="86"/>
  <c r="M95" i="86"/>
  <c r="L95" i="86"/>
  <c r="I95" i="86"/>
  <c r="R45" i="86"/>
  <c r="Q45" i="86"/>
  <c r="M45" i="86"/>
  <c r="L45" i="86"/>
  <c r="I45" i="86"/>
  <c r="R50" i="86"/>
  <c r="Q50" i="86"/>
  <c r="M50" i="86"/>
  <c r="L50" i="86"/>
  <c r="I50" i="86"/>
  <c r="R92" i="86"/>
  <c r="Q92" i="86"/>
  <c r="M92" i="86"/>
  <c r="L92" i="86"/>
  <c r="I92" i="86"/>
  <c r="R82" i="86"/>
  <c r="Q82" i="86"/>
  <c r="M82" i="86"/>
  <c r="L82" i="86"/>
  <c r="I82" i="86"/>
  <c r="R29" i="86"/>
  <c r="Q29" i="86"/>
  <c r="M29" i="86"/>
  <c r="L29" i="86"/>
  <c r="I29" i="86"/>
  <c r="R55" i="86"/>
  <c r="Q55" i="86"/>
  <c r="M55" i="86"/>
  <c r="L55" i="86"/>
  <c r="I55" i="86"/>
  <c r="I116" i="85"/>
  <c r="L116" i="85"/>
  <c r="M116" i="85"/>
  <c r="Q116" i="85"/>
  <c r="R116" i="85"/>
  <c r="I40" i="85"/>
  <c r="L40" i="85"/>
  <c r="M40" i="85"/>
  <c r="Q40" i="85"/>
  <c r="R40" i="85"/>
  <c r="I62" i="85"/>
  <c r="L62" i="85"/>
  <c r="M62" i="85"/>
  <c r="Q62" i="85"/>
  <c r="R62" i="85"/>
  <c r="I26" i="85"/>
  <c r="L26" i="85"/>
  <c r="M26" i="85"/>
  <c r="Q26" i="85"/>
  <c r="R26" i="85"/>
  <c r="I66" i="85"/>
  <c r="L66" i="85"/>
  <c r="M66" i="85"/>
  <c r="Q66" i="85"/>
  <c r="R66" i="85"/>
  <c r="I21" i="85"/>
  <c r="L21" i="85"/>
  <c r="M21" i="85"/>
  <c r="Q21" i="85"/>
  <c r="R21" i="85"/>
  <c r="I20" i="85"/>
  <c r="L20" i="85"/>
  <c r="M20" i="85"/>
  <c r="Q20" i="85"/>
  <c r="R20" i="85"/>
  <c r="I27" i="85"/>
  <c r="L27" i="85"/>
  <c r="M27" i="85"/>
  <c r="Q27" i="85"/>
  <c r="R27" i="85"/>
  <c r="I71" i="85"/>
  <c r="L71" i="85"/>
  <c r="M71" i="85"/>
  <c r="Q71" i="85"/>
  <c r="R71" i="85"/>
  <c r="I65" i="85"/>
  <c r="L65" i="85"/>
  <c r="M65" i="85"/>
  <c r="Q65" i="85"/>
  <c r="R65" i="85"/>
  <c r="I52" i="85"/>
  <c r="L52" i="85"/>
  <c r="M52" i="85"/>
  <c r="Q52" i="85"/>
  <c r="R52" i="85"/>
  <c r="I74" i="85"/>
  <c r="L74" i="85"/>
  <c r="M74" i="85"/>
  <c r="Q74" i="85"/>
  <c r="R74" i="85"/>
  <c r="I53" i="85"/>
  <c r="L53" i="85"/>
  <c r="M53" i="85"/>
  <c r="Q53" i="85"/>
  <c r="R53" i="85"/>
  <c r="I39" i="85"/>
  <c r="L39" i="85"/>
  <c r="M39" i="85"/>
  <c r="Q39" i="85"/>
  <c r="R39" i="85"/>
  <c r="I105" i="85"/>
  <c r="L105" i="85"/>
  <c r="M105" i="85"/>
  <c r="Q105" i="85"/>
  <c r="R105" i="85"/>
  <c r="I35" i="85"/>
  <c r="L35" i="85"/>
  <c r="M35" i="85"/>
  <c r="Q35" i="85"/>
  <c r="R35" i="85"/>
  <c r="I67" i="85"/>
  <c r="L67" i="85"/>
  <c r="M67" i="85"/>
  <c r="Q67" i="85"/>
  <c r="R67" i="85"/>
  <c r="I80" i="85"/>
  <c r="L80" i="85"/>
  <c r="M80" i="85"/>
  <c r="Q80" i="85"/>
  <c r="R80" i="85"/>
  <c r="I104" i="85"/>
  <c r="L104" i="85"/>
  <c r="M104" i="85"/>
  <c r="Q104" i="85"/>
  <c r="R104" i="85"/>
  <c r="I34" i="85"/>
  <c r="L34" i="85"/>
  <c r="M34" i="85"/>
  <c r="Q34" i="85"/>
  <c r="R34" i="85"/>
  <c r="I41" i="85"/>
  <c r="L41" i="85"/>
  <c r="M41" i="85"/>
  <c r="Q41" i="85"/>
  <c r="R41" i="85"/>
  <c r="I48" i="85"/>
  <c r="L48" i="85"/>
  <c r="M48" i="85"/>
  <c r="Q48" i="85"/>
  <c r="R48" i="85"/>
  <c r="I70" i="85"/>
  <c r="L70" i="85"/>
  <c r="M70" i="85"/>
  <c r="Q70" i="85"/>
  <c r="R70" i="85"/>
  <c r="I32" i="85"/>
  <c r="L32" i="85"/>
  <c r="M32" i="85"/>
  <c r="Q32" i="85"/>
  <c r="R32" i="85"/>
  <c r="I63" i="85"/>
  <c r="L63" i="85"/>
  <c r="M63" i="85"/>
  <c r="Q63" i="85"/>
  <c r="R63" i="85"/>
  <c r="I83" i="85"/>
  <c r="L83" i="85"/>
  <c r="M83" i="85"/>
  <c r="Q83" i="85"/>
  <c r="R83" i="85"/>
  <c r="I73" i="85"/>
  <c r="L73" i="85"/>
  <c r="M73" i="85"/>
  <c r="Q73" i="85"/>
  <c r="R73" i="85"/>
  <c r="I18" i="85"/>
  <c r="L18" i="85"/>
  <c r="M18" i="85"/>
  <c r="Q18" i="85"/>
  <c r="R18" i="85"/>
  <c r="I29" i="85"/>
  <c r="L29" i="85"/>
  <c r="M29" i="85"/>
  <c r="Q29" i="85"/>
  <c r="R29" i="85"/>
  <c r="I49" i="85"/>
  <c r="L49" i="85"/>
  <c r="M49" i="85"/>
  <c r="Q49" i="85"/>
  <c r="R49" i="85"/>
  <c r="I23" i="85"/>
  <c r="L23" i="85"/>
  <c r="M23" i="85"/>
  <c r="Q23" i="85"/>
  <c r="R23" i="85"/>
  <c r="I33" i="85"/>
  <c r="L33" i="85"/>
  <c r="M33" i="85"/>
  <c r="Q33" i="85"/>
  <c r="R33" i="85"/>
  <c r="I106" i="85"/>
  <c r="L106" i="85"/>
  <c r="M106" i="85"/>
  <c r="Q106" i="85"/>
  <c r="R106" i="85"/>
  <c r="I15" i="85"/>
  <c r="L15" i="85"/>
  <c r="M15" i="85"/>
  <c r="Q15" i="85"/>
  <c r="R15" i="85"/>
  <c r="I38" i="85"/>
  <c r="L38" i="85"/>
  <c r="M38" i="85"/>
  <c r="Q38" i="85"/>
  <c r="R38" i="85"/>
  <c r="I85" i="85"/>
  <c r="L85" i="85"/>
  <c r="M85" i="85"/>
  <c r="Q85" i="85"/>
  <c r="R85" i="85"/>
  <c r="I108" i="85"/>
  <c r="L108" i="85"/>
  <c r="M108" i="85"/>
  <c r="Q108" i="85"/>
  <c r="R108" i="85"/>
  <c r="I55" i="85"/>
  <c r="L55" i="85"/>
  <c r="M55" i="85"/>
  <c r="Q55" i="85"/>
  <c r="R55" i="85"/>
  <c r="I107" i="85"/>
  <c r="L107" i="85"/>
  <c r="M107" i="85"/>
  <c r="Q107" i="85"/>
  <c r="R107" i="85"/>
  <c r="I88" i="85"/>
  <c r="L88" i="85"/>
  <c r="M88" i="85"/>
  <c r="Q88" i="85"/>
  <c r="R88" i="85"/>
  <c r="I109" i="85"/>
  <c r="L109" i="85"/>
  <c r="M109" i="85"/>
  <c r="Q109" i="85"/>
  <c r="R109" i="85"/>
  <c r="I58" i="85"/>
  <c r="L58" i="85"/>
  <c r="M58" i="85"/>
  <c r="Q58" i="85"/>
  <c r="R58" i="85"/>
  <c r="I61" i="85"/>
  <c r="L61" i="85"/>
  <c r="M61" i="85"/>
  <c r="Q61" i="85"/>
  <c r="R61" i="85"/>
  <c r="I87" i="85"/>
  <c r="L87" i="85"/>
  <c r="M87" i="85"/>
  <c r="Q87" i="85"/>
  <c r="R87" i="85"/>
  <c r="I84" i="85"/>
  <c r="L84" i="85"/>
  <c r="M84" i="85"/>
  <c r="Q84" i="85"/>
  <c r="R84" i="85"/>
  <c r="I75" i="85"/>
  <c r="L75" i="85"/>
  <c r="M75" i="85"/>
  <c r="Q75" i="85"/>
  <c r="R75" i="85"/>
  <c r="I79" i="85"/>
  <c r="L79" i="85"/>
  <c r="M79" i="85"/>
  <c r="Q79" i="85"/>
  <c r="R79" i="85"/>
  <c r="I30" i="85"/>
  <c r="L30" i="85"/>
  <c r="M30" i="85"/>
  <c r="Q30" i="85"/>
  <c r="R30" i="85"/>
  <c r="I77" i="85"/>
  <c r="L77" i="85"/>
  <c r="M77" i="85"/>
  <c r="Q77" i="85"/>
  <c r="R77" i="85"/>
  <c r="I103" i="85"/>
  <c r="L103" i="85"/>
  <c r="M103" i="85"/>
  <c r="Q103" i="85"/>
  <c r="R103" i="85"/>
  <c r="I57" i="85"/>
  <c r="L57" i="85"/>
  <c r="M57" i="85"/>
  <c r="Q57" i="85"/>
  <c r="R57" i="85"/>
  <c r="I59" i="85"/>
  <c r="L59" i="85"/>
  <c r="M59" i="85"/>
  <c r="Q59" i="85"/>
  <c r="R59" i="85"/>
  <c r="I92" i="85"/>
  <c r="L92" i="85"/>
  <c r="M92" i="85"/>
  <c r="Q92" i="85"/>
  <c r="R92" i="85"/>
  <c r="I100" i="85"/>
  <c r="L100" i="85"/>
  <c r="M100" i="85"/>
  <c r="Q100" i="85"/>
  <c r="R100" i="85"/>
  <c r="I64" i="85"/>
  <c r="L64" i="85"/>
  <c r="M64" i="85"/>
  <c r="Q64" i="85"/>
  <c r="R64" i="85"/>
  <c r="I102" i="85"/>
  <c r="L102" i="85"/>
  <c r="M102" i="85"/>
  <c r="Q102" i="85"/>
  <c r="R102" i="85"/>
  <c r="I99" i="85"/>
  <c r="L99" i="85"/>
  <c r="M99" i="85"/>
  <c r="Q99" i="85"/>
  <c r="R99" i="85"/>
  <c r="I95" i="85"/>
  <c r="L95" i="85"/>
  <c r="M95" i="85"/>
  <c r="Q95" i="85"/>
  <c r="R95" i="85"/>
  <c r="I101" i="85"/>
  <c r="L101" i="85"/>
  <c r="M101" i="85"/>
  <c r="Q101" i="85"/>
  <c r="R101" i="85"/>
  <c r="I54" i="85"/>
  <c r="L54" i="85"/>
  <c r="M54" i="85"/>
  <c r="Q54" i="85"/>
  <c r="R54" i="85"/>
  <c r="I50" i="85"/>
  <c r="L50" i="85"/>
  <c r="M50" i="85"/>
  <c r="Q50" i="85"/>
  <c r="R50" i="85"/>
  <c r="I90" i="85"/>
  <c r="L90" i="85"/>
  <c r="M90" i="85"/>
  <c r="Q90" i="85"/>
  <c r="R90" i="85"/>
  <c r="I44" i="85"/>
  <c r="L44" i="85"/>
  <c r="M44" i="85"/>
  <c r="Q44" i="85"/>
  <c r="R44" i="85"/>
  <c r="I89" i="85"/>
  <c r="L89" i="85"/>
  <c r="M89" i="85"/>
  <c r="Q89" i="85"/>
  <c r="R89" i="85"/>
  <c r="I43" i="85"/>
  <c r="L43" i="85"/>
  <c r="M43" i="85"/>
  <c r="Q43" i="85"/>
  <c r="R43" i="85"/>
  <c r="I91" i="85"/>
  <c r="L91" i="85"/>
  <c r="M91" i="85"/>
  <c r="Q91" i="85"/>
  <c r="R91" i="85"/>
  <c r="I86" i="85"/>
  <c r="L86" i="85"/>
  <c r="M86" i="85"/>
  <c r="Q86" i="85"/>
  <c r="R86" i="85"/>
  <c r="I36" i="85"/>
  <c r="L36" i="85"/>
  <c r="M36" i="85"/>
  <c r="Q36" i="85"/>
  <c r="R36" i="85"/>
  <c r="I93" i="85"/>
  <c r="L93" i="85"/>
  <c r="M93" i="85"/>
  <c r="Q93" i="85"/>
  <c r="R93" i="85"/>
  <c r="I45" i="85"/>
  <c r="L45" i="85"/>
  <c r="M45" i="85"/>
  <c r="Q45" i="85"/>
  <c r="R45" i="85"/>
  <c r="I46" i="85"/>
  <c r="L46" i="85"/>
  <c r="M46" i="85"/>
  <c r="Q46" i="85"/>
  <c r="R46" i="85"/>
  <c r="I72" i="85"/>
  <c r="L72" i="85"/>
  <c r="M72" i="85"/>
  <c r="Q72" i="85"/>
  <c r="R72" i="85"/>
  <c r="I28" i="85"/>
  <c r="L28" i="85"/>
  <c r="M28" i="85"/>
  <c r="Q28" i="85"/>
  <c r="R28" i="85"/>
  <c r="I96" i="85"/>
  <c r="L96" i="85"/>
  <c r="M96" i="85"/>
  <c r="Q96" i="85"/>
  <c r="R96" i="85"/>
  <c r="I97" i="85"/>
  <c r="L97" i="85"/>
  <c r="M97" i="85"/>
  <c r="Q97" i="85"/>
  <c r="R97" i="85"/>
  <c r="I69" i="85"/>
  <c r="L69" i="85"/>
  <c r="M69" i="85"/>
  <c r="Q69" i="85"/>
  <c r="R69" i="85"/>
  <c r="I94" i="85"/>
  <c r="L94" i="85"/>
  <c r="M94" i="85"/>
  <c r="Q94" i="85"/>
  <c r="R94" i="85"/>
  <c r="I82" i="85"/>
  <c r="L82" i="85"/>
  <c r="M82" i="85"/>
  <c r="Q82" i="85"/>
  <c r="R82" i="85"/>
  <c r="I76" i="85"/>
  <c r="L76" i="85"/>
  <c r="M76" i="85"/>
  <c r="Q76" i="85"/>
  <c r="R76" i="85"/>
  <c r="I98" i="85"/>
  <c r="L98" i="85"/>
  <c r="M98" i="85"/>
  <c r="Q98" i="85"/>
  <c r="R98" i="85"/>
  <c r="I110" i="85"/>
  <c r="L110" i="85"/>
  <c r="M110" i="85"/>
  <c r="Q110" i="85"/>
  <c r="R110" i="85"/>
  <c r="I111" i="85"/>
  <c r="L111" i="85"/>
  <c r="M111" i="85"/>
  <c r="Q111" i="85"/>
  <c r="R111" i="85"/>
  <c r="I112" i="85"/>
  <c r="L112" i="85"/>
  <c r="M112" i="85"/>
  <c r="Q112" i="85"/>
  <c r="R112" i="85"/>
  <c r="I113" i="85"/>
  <c r="L113" i="85"/>
  <c r="M113" i="85"/>
  <c r="Q113" i="85"/>
  <c r="R113" i="85"/>
  <c r="I114" i="85"/>
  <c r="L114" i="85"/>
  <c r="M114" i="85"/>
  <c r="Q114" i="85"/>
  <c r="R114" i="85"/>
  <c r="I115" i="85"/>
  <c r="L115" i="85"/>
  <c r="M115" i="85"/>
  <c r="Q115" i="85"/>
  <c r="R115" i="85"/>
  <c r="Q17" i="85"/>
  <c r="R17" i="85"/>
  <c r="L17" i="85"/>
  <c r="M17" i="85"/>
  <c r="I17" i="85"/>
  <c r="Q16" i="85"/>
  <c r="R16" i="85"/>
  <c r="L16" i="85"/>
  <c r="M16" i="85"/>
  <c r="I16" i="85"/>
  <c r="Q42" i="85"/>
  <c r="R42" i="85"/>
  <c r="L42" i="85"/>
  <c r="M42" i="85"/>
  <c r="I42" i="85"/>
  <c r="Q60" i="85"/>
  <c r="R60" i="85"/>
  <c r="L60" i="85"/>
  <c r="M60" i="85"/>
  <c r="I60" i="85"/>
  <c r="Q31" i="85"/>
  <c r="R31" i="85"/>
  <c r="L31" i="85"/>
  <c r="M31" i="85"/>
  <c r="I31" i="85"/>
  <c r="Q51" i="85"/>
  <c r="R51" i="85"/>
  <c r="L51" i="85"/>
  <c r="M51" i="85"/>
  <c r="I51" i="85"/>
  <c r="Q68" i="85"/>
  <c r="R68" i="85"/>
  <c r="L68" i="85"/>
  <c r="M68" i="85"/>
  <c r="I68" i="85"/>
  <c r="Q22" i="85"/>
  <c r="R22" i="85"/>
  <c r="L22" i="85"/>
  <c r="M22" i="85"/>
  <c r="I22" i="85"/>
  <c r="Q25" i="85"/>
  <c r="R25" i="85"/>
  <c r="L25" i="85"/>
  <c r="M25" i="85"/>
  <c r="I25" i="85"/>
  <c r="Q81" i="85"/>
  <c r="R81" i="85"/>
  <c r="L81" i="85"/>
  <c r="M81" i="85"/>
  <c r="I81" i="85"/>
  <c r="Q37" i="85"/>
  <c r="R37" i="85"/>
  <c r="L37" i="85"/>
  <c r="M37" i="85"/>
  <c r="I37" i="85"/>
  <c r="Q24" i="85"/>
  <c r="R24" i="85"/>
  <c r="L24" i="85"/>
  <c r="M24" i="85"/>
  <c r="I24" i="85"/>
  <c r="Q78" i="85"/>
  <c r="R78" i="85"/>
  <c r="L78" i="85"/>
  <c r="M78" i="85"/>
  <c r="I78" i="85"/>
  <c r="Q47" i="85"/>
  <c r="R47" i="85"/>
  <c r="L47" i="85"/>
  <c r="M47" i="85"/>
  <c r="I47" i="85"/>
  <c r="Q19" i="85"/>
  <c r="R19" i="85"/>
  <c r="L19" i="85"/>
  <c r="M19" i="85"/>
  <c r="I19" i="85"/>
  <c r="Q56" i="85"/>
  <c r="R56" i="85"/>
  <c r="L56" i="85"/>
  <c r="M56" i="85"/>
  <c r="I56" i="85"/>
  <c r="I28" i="84"/>
  <c r="L28" i="84"/>
  <c r="M28" i="84"/>
  <c r="Q28" i="84"/>
  <c r="R28" i="84"/>
  <c r="I28" i="83"/>
  <c r="L28" i="83"/>
  <c r="M28" i="83"/>
  <c r="Q28" i="83"/>
  <c r="R28" i="83"/>
  <c r="R27" i="84"/>
  <c r="Q27" i="84"/>
  <c r="M27" i="84"/>
  <c r="L27" i="84"/>
  <c r="I27" i="84"/>
  <c r="R26" i="84"/>
  <c r="Q26" i="84"/>
  <c r="M26" i="84"/>
  <c r="L26" i="84"/>
  <c r="I26" i="84"/>
  <c r="R23" i="84"/>
  <c r="Q23" i="84"/>
  <c r="M23" i="84"/>
  <c r="L23" i="84"/>
  <c r="I23" i="84"/>
  <c r="R24" i="84"/>
  <c r="Q24" i="84"/>
  <c r="M24" i="84"/>
  <c r="L24" i="84"/>
  <c r="I24" i="84"/>
  <c r="R25" i="84"/>
  <c r="Q25" i="84"/>
  <c r="M25" i="84"/>
  <c r="L25" i="84"/>
  <c r="I25" i="84"/>
  <c r="R21" i="84"/>
  <c r="Q21" i="84"/>
  <c r="M21" i="84"/>
  <c r="L21" i="84"/>
  <c r="I21" i="84"/>
  <c r="R22" i="84"/>
  <c r="Q22" i="84"/>
  <c r="M22" i="84"/>
  <c r="L22" i="84"/>
  <c r="I22" i="84"/>
  <c r="R19" i="84"/>
  <c r="Q19" i="84"/>
  <c r="M19" i="84"/>
  <c r="L19" i="84"/>
  <c r="I19" i="84"/>
  <c r="R16" i="84"/>
  <c r="Q16" i="84"/>
  <c r="M16" i="84"/>
  <c r="L16" i="84"/>
  <c r="I16" i="84"/>
  <c r="R20" i="84"/>
  <c r="Q20" i="84"/>
  <c r="M20" i="84"/>
  <c r="L20" i="84"/>
  <c r="I20" i="84"/>
  <c r="R15" i="84"/>
  <c r="Q15" i="84"/>
  <c r="M15" i="84"/>
  <c r="L15" i="84"/>
  <c r="I15" i="84"/>
  <c r="R17" i="84"/>
  <c r="Q17" i="84"/>
  <c r="M17" i="84"/>
  <c r="L17" i="84"/>
  <c r="I17" i="84"/>
  <c r="R18" i="84"/>
  <c r="Q18" i="84"/>
  <c r="M18" i="84"/>
  <c r="L18" i="84"/>
  <c r="I18" i="84"/>
  <c r="R27" i="83"/>
  <c r="Q27" i="83"/>
  <c r="M27" i="83"/>
  <c r="L27" i="83"/>
  <c r="I27" i="83"/>
  <c r="R26" i="83"/>
  <c r="Q26" i="83"/>
  <c r="M26" i="83"/>
  <c r="L26" i="83"/>
  <c r="I26" i="83"/>
  <c r="R23" i="83"/>
  <c r="Q23" i="83"/>
  <c r="M23" i="83"/>
  <c r="L23" i="83"/>
  <c r="I23" i="83"/>
  <c r="R25" i="83"/>
  <c r="Q25" i="83"/>
  <c r="M25" i="83"/>
  <c r="L25" i="83"/>
  <c r="I25" i="83"/>
  <c r="R24" i="83"/>
  <c r="Q24" i="83"/>
  <c r="M24" i="83"/>
  <c r="L24" i="83"/>
  <c r="I24" i="83"/>
  <c r="R21" i="83"/>
  <c r="Q21" i="83"/>
  <c r="M21" i="83"/>
  <c r="L21" i="83"/>
  <c r="I21" i="83"/>
  <c r="R19" i="83"/>
  <c r="Q19" i="83"/>
  <c r="M19" i="83"/>
  <c r="L19" i="83"/>
  <c r="I19" i="83"/>
  <c r="R17" i="83"/>
  <c r="Q17" i="83"/>
  <c r="M17" i="83"/>
  <c r="L17" i="83"/>
  <c r="I17" i="83"/>
  <c r="R20" i="83"/>
  <c r="Q20" i="83"/>
  <c r="M20" i="83"/>
  <c r="L20" i="83"/>
  <c r="I20" i="83"/>
  <c r="R22" i="83"/>
  <c r="Q22" i="83"/>
  <c r="M22" i="83"/>
  <c r="L22" i="83"/>
  <c r="I22" i="83"/>
  <c r="R16" i="83"/>
  <c r="Q16" i="83"/>
  <c r="M16" i="83"/>
  <c r="L16" i="83"/>
  <c r="I16" i="83"/>
  <c r="R18" i="83"/>
  <c r="Q18" i="83"/>
  <c r="M18" i="83"/>
  <c r="L18" i="83"/>
  <c r="I18" i="83"/>
  <c r="R15" i="83"/>
  <c r="Q15" i="83"/>
  <c r="M15" i="83"/>
  <c r="L15" i="83"/>
  <c r="I15" i="83"/>
  <c r="R27" i="82"/>
  <c r="Q27" i="82"/>
  <c r="M27" i="82"/>
  <c r="L27" i="82"/>
  <c r="I27" i="82"/>
  <c r="R26" i="82"/>
  <c r="Q26" i="82"/>
  <c r="M26" i="82"/>
  <c r="L26" i="82"/>
  <c r="I26" i="82"/>
  <c r="R25" i="82"/>
  <c r="Q25" i="82"/>
  <c r="M25" i="82"/>
  <c r="L25" i="82"/>
  <c r="I25" i="82"/>
  <c r="R15" i="82"/>
  <c r="Q15" i="82"/>
  <c r="M15" i="82"/>
  <c r="L15" i="82"/>
  <c r="I15" i="82"/>
  <c r="R24" i="82"/>
  <c r="Q24" i="82"/>
  <c r="M24" i="82"/>
  <c r="L24" i="82"/>
  <c r="I24" i="82"/>
  <c r="R22" i="82"/>
  <c r="Q22" i="82"/>
  <c r="M22" i="82"/>
  <c r="L22" i="82"/>
  <c r="I22" i="82"/>
  <c r="R20" i="82"/>
  <c r="Q20" i="82"/>
  <c r="M20" i="82"/>
  <c r="L20" i="82"/>
  <c r="I20" i="82"/>
  <c r="R16" i="82"/>
  <c r="Q16" i="82"/>
  <c r="M16" i="82"/>
  <c r="L16" i="82"/>
  <c r="I16" i="82"/>
  <c r="R17" i="82"/>
  <c r="Q17" i="82"/>
  <c r="M17" i="82"/>
  <c r="L17" i="82"/>
  <c r="I17" i="82"/>
  <c r="R21" i="82"/>
  <c r="Q21" i="82"/>
  <c r="M21" i="82"/>
  <c r="L21" i="82"/>
  <c r="I21" i="82"/>
  <c r="R18" i="82"/>
  <c r="Q18" i="82"/>
  <c r="M18" i="82"/>
  <c r="L18" i="82"/>
  <c r="I18" i="82"/>
  <c r="R19" i="82"/>
  <c r="Q19" i="82"/>
  <c r="M19" i="82"/>
  <c r="L19" i="82"/>
  <c r="I19" i="82"/>
  <c r="R23" i="82"/>
  <c r="Q23" i="82"/>
  <c r="M23" i="82"/>
  <c r="L23" i="82"/>
  <c r="I23" i="82"/>
  <c r="Q28" i="81"/>
  <c r="R28" i="81"/>
  <c r="L28" i="81"/>
  <c r="M28" i="81"/>
  <c r="I28" i="81"/>
  <c r="Q27" i="81"/>
  <c r="R27" i="81"/>
  <c r="L27" i="81"/>
  <c r="M27" i="81"/>
  <c r="I27" i="81"/>
  <c r="Q26" i="81"/>
  <c r="R26" i="81"/>
  <c r="L26" i="81"/>
  <c r="M26" i="81"/>
  <c r="I26" i="81"/>
  <c r="Q25" i="81"/>
  <c r="R25" i="81"/>
  <c r="L25" i="81"/>
  <c r="M25" i="81"/>
  <c r="I25" i="81"/>
  <c r="Q17" i="81"/>
  <c r="R17" i="81"/>
  <c r="L17" i="81"/>
  <c r="M17" i="81"/>
  <c r="I17" i="81"/>
  <c r="Q16" i="81"/>
  <c r="R16" i="81"/>
  <c r="L16" i="81"/>
  <c r="M16" i="81"/>
  <c r="I16" i="81"/>
  <c r="Q20" i="81"/>
  <c r="R20" i="81"/>
  <c r="L20" i="81"/>
  <c r="M20" i="81"/>
  <c r="I20" i="81"/>
  <c r="Q24" i="81"/>
  <c r="R24" i="81"/>
  <c r="L24" i="81"/>
  <c r="M24" i="81"/>
  <c r="I24" i="81"/>
  <c r="Q21" i="81"/>
  <c r="R21" i="81"/>
  <c r="L21" i="81"/>
  <c r="M21" i="81"/>
  <c r="I21" i="81"/>
  <c r="Q18" i="81"/>
  <c r="R18" i="81"/>
  <c r="L18" i="81"/>
  <c r="M18" i="81"/>
  <c r="I18" i="81"/>
  <c r="Q19" i="81"/>
  <c r="R19" i="81"/>
  <c r="L19" i="81"/>
  <c r="M19" i="81"/>
  <c r="I19" i="81"/>
  <c r="Q22" i="81"/>
  <c r="R22" i="81"/>
  <c r="L22" i="81"/>
  <c r="M22" i="81"/>
  <c r="I22" i="81"/>
  <c r="Q15" i="81"/>
  <c r="R15" i="81"/>
  <c r="L15" i="81"/>
  <c r="M15" i="81"/>
  <c r="I15" i="81"/>
  <c r="Q23" i="81"/>
  <c r="R23" i="81"/>
  <c r="L23" i="81"/>
  <c r="M23" i="81"/>
  <c r="I23" i="81"/>
  <c r="R29" i="80"/>
  <c r="Q29" i="80"/>
  <c r="M29" i="80"/>
  <c r="L29" i="80"/>
  <c r="I29" i="80"/>
  <c r="R28" i="80"/>
  <c r="Q28" i="80"/>
  <c r="M28" i="80"/>
  <c r="L28" i="80"/>
  <c r="I28" i="80"/>
  <c r="R27" i="80"/>
  <c r="Q27" i="80"/>
  <c r="M27" i="80"/>
  <c r="L27" i="80"/>
  <c r="I27" i="80"/>
  <c r="R26" i="80"/>
  <c r="Q26" i="80"/>
  <c r="M26" i="80"/>
  <c r="L26" i="80"/>
  <c r="I26" i="80"/>
  <c r="R25" i="80"/>
  <c r="Q25" i="80"/>
  <c r="M25" i="80"/>
  <c r="L25" i="80"/>
  <c r="I25" i="80"/>
  <c r="R24" i="80"/>
  <c r="Q24" i="80"/>
  <c r="M24" i="80"/>
  <c r="L24" i="80"/>
  <c r="I24" i="80"/>
  <c r="R23" i="80"/>
  <c r="Q23" i="80"/>
  <c r="M23" i="80"/>
  <c r="L23" i="80"/>
  <c r="I23" i="80"/>
  <c r="R22" i="80"/>
  <c r="Q22" i="80"/>
  <c r="M22" i="80"/>
  <c r="L22" i="80"/>
  <c r="I22" i="80"/>
  <c r="R21" i="80"/>
  <c r="Q21" i="80"/>
  <c r="M21" i="80"/>
  <c r="L21" i="80"/>
  <c r="I21" i="80"/>
  <c r="R20" i="80"/>
  <c r="Q20" i="80"/>
  <c r="M20" i="80"/>
  <c r="L20" i="80"/>
  <c r="I20" i="80"/>
  <c r="R19" i="80"/>
  <c r="Q19" i="80"/>
  <c r="M19" i="80"/>
  <c r="L19" i="80"/>
  <c r="I19" i="80"/>
  <c r="R18" i="80"/>
  <c r="Q18" i="80"/>
  <c r="M18" i="80"/>
  <c r="L18" i="80"/>
  <c r="I18" i="80"/>
  <c r="R17" i="80"/>
  <c r="Q17" i="80"/>
  <c r="M17" i="80"/>
  <c r="L17" i="80"/>
  <c r="I17" i="80"/>
  <c r="R16" i="80"/>
  <c r="Q16" i="80"/>
  <c r="M16" i="80"/>
  <c r="L16" i="80"/>
  <c r="I16" i="80"/>
  <c r="R15" i="80"/>
  <c r="Q15" i="80"/>
  <c r="M15" i="80"/>
  <c r="L15" i="80"/>
  <c r="I15" i="80"/>
  <c r="R29" i="79"/>
  <c r="Q29" i="79"/>
  <c r="M29" i="79"/>
  <c r="L29" i="79"/>
  <c r="I29" i="79"/>
  <c r="R28" i="79"/>
  <c r="Q28" i="79"/>
  <c r="M28" i="79"/>
  <c r="L28" i="79"/>
  <c r="I28" i="79"/>
  <c r="R27" i="79"/>
  <c r="Q27" i="79"/>
  <c r="M27" i="79"/>
  <c r="L27" i="79"/>
  <c r="I27" i="79"/>
  <c r="R26" i="79"/>
  <c r="Q26" i="79"/>
  <c r="M26" i="79"/>
  <c r="L26" i="79"/>
  <c r="I26" i="79"/>
  <c r="R25" i="79"/>
  <c r="Q25" i="79"/>
  <c r="M25" i="79"/>
  <c r="L25" i="79"/>
  <c r="I25" i="79"/>
  <c r="R24" i="79"/>
  <c r="Q24" i="79"/>
  <c r="M24" i="79"/>
  <c r="L24" i="79"/>
  <c r="I24" i="79"/>
  <c r="R23" i="79"/>
  <c r="Q23" i="79"/>
  <c r="M23" i="79"/>
  <c r="L23" i="79"/>
  <c r="I23" i="79"/>
  <c r="R22" i="79"/>
  <c r="Q22" i="79"/>
  <c r="M22" i="79"/>
  <c r="L22" i="79"/>
  <c r="I22" i="79"/>
  <c r="R21" i="79"/>
  <c r="Q21" i="79"/>
  <c r="M21" i="79"/>
  <c r="L21" i="79"/>
  <c r="I21" i="79"/>
  <c r="R20" i="79"/>
  <c r="Q20" i="79"/>
  <c r="M20" i="79"/>
  <c r="L20" i="79"/>
  <c r="I20" i="79"/>
  <c r="R19" i="79"/>
  <c r="Q19" i="79"/>
  <c r="M19" i="79"/>
  <c r="L19" i="79"/>
  <c r="I19" i="79"/>
  <c r="R18" i="79"/>
  <c r="Q18" i="79"/>
  <c r="M18" i="79"/>
  <c r="L18" i="79"/>
  <c r="I18" i="79"/>
  <c r="R17" i="79"/>
  <c r="Q17" i="79"/>
  <c r="M17" i="79"/>
  <c r="L17" i="79"/>
  <c r="I17" i="79"/>
  <c r="R16" i="79"/>
  <c r="Q16" i="79"/>
  <c r="M16" i="79"/>
  <c r="L16" i="79"/>
  <c r="I16" i="79"/>
  <c r="R15" i="79"/>
  <c r="Q15" i="79"/>
  <c r="M15" i="79"/>
  <c r="L15" i="79"/>
  <c r="I15" i="79"/>
  <c r="R29" i="78"/>
  <c r="Q29" i="78"/>
  <c r="M29" i="78"/>
  <c r="L29" i="78"/>
  <c r="I29" i="78"/>
  <c r="R28" i="78"/>
  <c r="Q28" i="78"/>
  <c r="M28" i="78"/>
  <c r="L28" i="78"/>
  <c r="I28" i="78"/>
  <c r="R27" i="78"/>
  <c r="Q27" i="78"/>
  <c r="M27" i="78"/>
  <c r="L27" i="78"/>
  <c r="I27" i="78"/>
  <c r="R26" i="78"/>
  <c r="Q26" i="78"/>
  <c r="M26" i="78"/>
  <c r="L26" i="78"/>
  <c r="I26" i="78"/>
  <c r="R25" i="78"/>
  <c r="Q25" i="78"/>
  <c r="M25" i="78"/>
  <c r="L25" i="78"/>
  <c r="I25" i="78"/>
  <c r="R24" i="78"/>
  <c r="Q24" i="78"/>
  <c r="M24" i="78"/>
  <c r="L24" i="78"/>
  <c r="I24" i="78"/>
  <c r="R23" i="78"/>
  <c r="Q23" i="78"/>
  <c r="M23" i="78"/>
  <c r="L23" i="78"/>
  <c r="I23" i="78"/>
  <c r="R22" i="78"/>
  <c r="Q22" i="78"/>
  <c r="M22" i="78"/>
  <c r="L22" i="78"/>
  <c r="I22" i="78"/>
  <c r="R21" i="78"/>
  <c r="Q21" i="78"/>
  <c r="M21" i="78"/>
  <c r="L21" i="78"/>
  <c r="I21" i="78"/>
  <c r="R20" i="78"/>
  <c r="Q20" i="78"/>
  <c r="M20" i="78"/>
  <c r="L20" i="78"/>
  <c r="I20" i="78"/>
  <c r="R19" i="78"/>
  <c r="Q19" i="78"/>
  <c r="M19" i="78"/>
  <c r="L19" i="78"/>
  <c r="I19" i="78"/>
  <c r="R18" i="78"/>
  <c r="Q18" i="78"/>
  <c r="M18" i="78"/>
  <c r="L18" i="78"/>
  <c r="I18" i="78"/>
  <c r="R17" i="78"/>
  <c r="Q17" i="78"/>
  <c r="M17" i="78"/>
  <c r="L17" i="78"/>
  <c r="I17" i="78"/>
  <c r="R16" i="78"/>
  <c r="Q16" i="78"/>
  <c r="M16" i="78"/>
  <c r="L16" i="78"/>
  <c r="I16" i="78"/>
  <c r="R15" i="78"/>
  <c r="Q15" i="78"/>
  <c r="M15" i="78"/>
  <c r="L15" i="78"/>
  <c r="I15" i="78"/>
  <c r="Q29" i="77"/>
  <c r="R29" i="77"/>
  <c r="L29" i="77"/>
  <c r="M29" i="77"/>
  <c r="I29" i="77"/>
  <c r="Q28" i="77"/>
  <c r="R28" i="77"/>
  <c r="L28" i="77"/>
  <c r="M28" i="77"/>
  <c r="I28" i="77"/>
  <c r="Q27" i="77"/>
  <c r="R27" i="77"/>
  <c r="L27" i="77"/>
  <c r="M27" i="77"/>
  <c r="I27" i="77"/>
  <c r="Q26" i="77"/>
  <c r="R26" i="77"/>
  <c r="L26" i="77"/>
  <c r="M26" i="77"/>
  <c r="I26" i="77"/>
  <c r="Q25" i="77"/>
  <c r="R25" i="77"/>
  <c r="L25" i="77"/>
  <c r="M25" i="77"/>
  <c r="I25" i="77"/>
  <c r="Q24" i="77"/>
  <c r="R24" i="77"/>
  <c r="L24" i="77"/>
  <c r="M24" i="77"/>
  <c r="I24" i="77"/>
  <c r="Q23" i="77"/>
  <c r="R23" i="77"/>
  <c r="L23" i="77"/>
  <c r="M23" i="77"/>
  <c r="I23" i="77"/>
  <c r="Q22" i="77"/>
  <c r="R22" i="77"/>
  <c r="L22" i="77"/>
  <c r="M22" i="77"/>
  <c r="I22" i="77"/>
  <c r="Q21" i="77"/>
  <c r="R21" i="77"/>
  <c r="L21" i="77"/>
  <c r="M21" i="77"/>
  <c r="I21" i="77"/>
  <c r="Q20" i="77"/>
  <c r="R20" i="77"/>
  <c r="L20" i="77"/>
  <c r="M20" i="77"/>
  <c r="I20" i="77"/>
  <c r="Q19" i="77"/>
  <c r="R19" i="77"/>
  <c r="L19" i="77"/>
  <c r="M19" i="77"/>
  <c r="I19" i="77"/>
  <c r="Q18" i="77"/>
  <c r="R18" i="77"/>
  <c r="L18" i="77"/>
  <c r="M18" i="77"/>
  <c r="I18" i="77"/>
  <c r="Q17" i="77"/>
  <c r="R17" i="77"/>
  <c r="L17" i="77"/>
  <c r="M17" i="77"/>
  <c r="I17" i="77"/>
  <c r="Q16" i="77"/>
  <c r="R16" i="77"/>
  <c r="L16" i="77"/>
  <c r="M16" i="77"/>
  <c r="I16" i="77"/>
  <c r="Q15" i="77"/>
  <c r="R15" i="77"/>
  <c r="L15" i="77"/>
  <c r="M15" i="77"/>
  <c r="I15" i="77"/>
  <c r="P17" i="76"/>
  <c r="Q17" i="76"/>
  <c r="R17" i="76"/>
  <c r="S17" i="76"/>
  <c r="K17" i="76"/>
  <c r="L17" i="76"/>
  <c r="M17" i="76"/>
  <c r="N17" i="76"/>
  <c r="I17" i="76"/>
  <c r="F17" i="76"/>
  <c r="C17" i="76"/>
  <c r="P16" i="76"/>
  <c r="Q16" i="76"/>
  <c r="R16" i="76"/>
  <c r="S16" i="76"/>
  <c r="K16" i="76"/>
  <c r="L16" i="76"/>
  <c r="M16" i="76"/>
  <c r="N16" i="76"/>
  <c r="I16" i="76"/>
  <c r="F16" i="76"/>
  <c r="C16" i="76"/>
  <c r="P15" i="76"/>
  <c r="Q15" i="76"/>
  <c r="R15" i="76"/>
  <c r="S15" i="76"/>
  <c r="K15" i="76"/>
  <c r="L15" i="76"/>
  <c r="M15" i="76"/>
  <c r="N15" i="76"/>
  <c r="I15" i="76"/>
  <c r="F15" i="76"/>
  <c r="C15" i="76"/>
  <c r="I15" i="75"/>
  <c r="L15" i="75"/>
  <c r="M15" i="75"/>
  <c r="Q15" i="75"/>
  <c r="R15" i="75"/>
  <c r="I44" i="75"/>
  <c r="L44" i="75"/>
  <c r="M44" i="75"/>
  <c r="Q44" i="75"/>
  <c r="R44" i="75"/>
  <c r="I38" i="75"/>
  <c r="L38" i="75"/>
  <c r="M38" i="75"/>
  <c r="Q38" i="75"/>
  <c r="R38" i="75"/>
  <c r="I34" i="75"/>
  <c r="L34" i="75"/>
  <c r="M34" i="75"/>
  <c r="Q34" i="75"/>
  <c r="R34" i="75"/>
  <c r="I31" i="75"/>
  <c r="L31" i="75"/>
  <c r="M31" i="75"/>
  <c r="Q31" i="75"/>
  <c r="R31" i="75"/>
  <c r="I28" i="75"/>
  <c r="L28" i="75"/>
  <c r="M28" i="75"/>
  <c r="Q28" i="75"/>
  <c r="R28" i="75"/>
  <c r="I27" i="75"/>
  <c r="L27" i="75"/>
  <c r="M27" i="75"/>
  <c r="Q27" i="75"/>
  <c r="R27" i="75"/>
  <c r="I37" i="75"/>
  <c r="L37" i="75"/>
  <c r="M37" i="75"/>
  <c r="Q37" i="75"/>
  <c r="R37" i="75"/>
  <c r="I39" i="75"/>
  <c r="L39" i="75"/>
  <c r="M39" i="75"/>
  <c r="Q39" i="75"/>
  <c r="R39" i="75"/>
  <c r="I32" i="75"/>
  <c r="L32" i="75"/>
  <c r="M32" i="75"/>
  <c r="Q32" i="75"/>
  <c r="R32" i="75"/>
  <c r="I40" i="75"/>
  <c r="L40" i="75"/>
  <c r="M40" i="75"/>
  <c r="Q40" i="75"/>
  <c r="R40" i="75"/>
  <c r="I20" i="75"/>
  <c r="L20" i="75"/>
  <c r="M20" i="75"/>
  <c r="Q20" i="75"/>
  <c r="R20" i="75"/>
  <c r="I42" i="75"/>
  <c r="L42" i="75"/>
  <c r="M42" i="75"/>
  <c r="Q42" i="75"/>
  <c r="R42" i="75"/>
  <c r="I43" i="75"/>
  <c r="L43" i="75"/>
  <c r="M43" i="75"/>
  <c r="Q43" i="75"/>
  <c r="R43" i="75"/>
  <c r="I45" i="75"/>
  <c r="L45" i="75"/>
  <c r="M45" i="75"/>
  <c r="Q45" i="75"/>
  <c r="R45" i="75"/>
  <c r="I36" i="75"/>
  <c r="L36" i="75"/>
  <c r="M36" i="75"/>
  <c r="Q36" i="75"/>
  <c r="R36" i="75"/>
  <c r="I41" i="75"/>
  <c r="L41" i="75"/>
  <c r="M41" i="75"/>
  <c r="Q41" i="75"/>
  <c r="R41" i="75"/>
  <c r="I23" i="75"/>
  <c r="L23" i="75"/>
  <c r="M23" i="75"/>
  <c r="Q23" i="75"/>
  <c r="R23" i="75"/>
  <c r="I29" i="75"/>
  <c r="L29" i="75"/>
  <c r="M29" i="75"/>
  <c r="Q29" i="75"/>
  <c r="R29" i="75"/>
  <c r="I35" i="75"/>
  <c r="L35" i="75"/>
  <c r="M35" i="75"/>
  <c r="Q35" i="75"/>
  <c r="R35" i="75"/>
  <c r="I22" i="75"/>
  <c r="L22" i="75"/>
  <c r="M22" i="75"/>
  <c r="Q22" i="75"/>
  <c r="R22" i="75"/>
  <c r="I19" i="75"/>
  <c r="L19" i="75"/>
  <c r="M19" i="75"/>
  <c r="Q19" i="75"/>
  <c r="R19" i="75"/>
  <c r="I17" i="75"/>
  <c r="L17" i="75"/>
  <c r="M17" i="75"/>
  <c r="Q17" i="75"/>
  <c r="R17" i="75"/>
  <c r="I25" i="75"/>
  <c r="L25" i="75"/>
  <c r="M25" i="75"/>
  <c r="Q25" i="75"/>
  <c r="R25" i="75"/>
  <c r="P20" i="56"/>
  <c r="Q20" i="56"/>
  <c r="R20" i="56"/>
  <c r="S20" i="56"/>
  <c r="P21" i="56"/>
  <c r="Q21" i="56"/>
  <c r="R21" i="56"/>
  <c r="S21" i="56"/>
  <c r="P20" i="59"/>
  <c r="Q20" i="59"/>
  <c r="R20" i="59"/>
  <c r="S20" i="59"/>
  <c r="P21" i="59"/>
  <c r="Q21" i="59"/>
  <c r="R21" i="59"/>
  <c r="S21" i="59"/>
  <c r="P22" i="59"/>
  <c r="Q22" i="59"/>
  <c r="R22" i="59"/>
  <c r="S22" i="59"/>
  <c r="P20" i="60"/>
  <c r="Q20" i="60"/>
  <c r="R20" i="60"/>
  <c r="S20" i="60"/>
  <c r="P21" i="60"/>
  <c r="Q21" i="60"/>
  <c r="R21" i="60"/>
  <c r="S21" i="60"/>
  <c r="P22" i="60"/>
  <c r="Q22" i="60"/>
  <c r="R22" i="60"/>
  <c r="S22" i="60"/>
  <c r="P22" i="63"/>
  <c r="Q22" i="63"/>
  <c r="R22" i="63"/>
  <c r="S22" i="63"/>
  <c r="P21" i="63"/>
  <c r="Q21" i="63"/>
  <c r="R21" i="63"/>
  <c r="S21" i="63"/>
  <c r="P20" i="63"/>
  <c r="Q20" i="63"/>
  <c r="R20" i="63"/>
  <c r="S20" i="63"/>
  <c r="P19" i="63"/>
  <c r="Q19" i="63"/>
  <c r="R19" i="63"/>
  <c r="S19" i="63"/>
  <c r="P18" i="63"/>
  <c r="Q18" i="63"/>
  <c r="R18" i="63"/>
  <c r="S18" i="63"/>
  <c r="P17" i="63"/>
  <c r="Q17" i="63"/>
  <c r="R17" i="63"/>
  <c r="S17" i="63"/>
  <c r="P16" i="63"/>
  <c r="Q16" i="63"/>
  <c r="R16" i="63"/>
  <c r="S16" i="63"/>
  <c r="P15" i="63"/>
  <c r="Q15" i="63"/>
  <c r="R15" i="63"/>
  <c r="S15" i="63"/>
  <c r="P22" i="64"/>
  <c r="Q22" i="64"/>
  <c r="R22" i="64"/>
  <c r="S22" i="64"/>
  <c r="P21" i="64"/>
  <c r="Q21" i="64"/>
  <c r="R21" i="64"/>
  <c r="S21" i="64"/>
  <c r="P20" i="64"/>
  <c r="Q20" i="64"/>
  <c r="R20" i="64"/>
  <c r="S20" i="64"/>
  <c r="P19" i="64"/>
  <c r="Q19" i="64"/>
  <c r="R19" i="64"/>
  <c r="S19" i="64"/>
  <c r="P18" i="64"/>
  <c r="Q18" i="64"/>
  <c r="R18" i="64"/>
  <c r="S18" i="64"/>
  <c r="P17" i="64"/>
  <c r="Q17" i="64"/>
  <c r="R17" i="64"/>
  <c r="S17" i="64"/>
  <c r="P16" i="64"/>
  <c r="Q16" i="64"/>
  <c r="R16" i="64"/>
  <c r="S16" i="64"/>
  <c r="P15" i="64"/>
  <c r="Q15" i="64"/>
  <c r="R15" i="64"/>
  <c r="S15" i="64"/>
  <c r="P22" i="65"/>
  <c r="Q22" i="65"/>
  <c r="R22" i="65"/>
  <c r="S22" i="65"/>
  <c r="P21" i="65"/>
  <c r="Q21" i="65"/>
  <c r="R21" i="65"/>
  <c r="S21" i="65"/>
  <c r="P20" i="65"/>
  <c r="Q20" i="65"/>
  <c r="R20" i="65"/>
  <c r="S20" i="65"/>
  <c r="P19" i="65"/>
  <c r="Q19" i="65"/>
  <c r="R19" i="65"/>
  <c r="S19" i="65"/>
  <c r="P18" i="65"/>
  <c r="Q18" i="65"/>
  <c r="R18" i="65"/>
  <c r="S18" i="65"/>
  <c r="P17" i="65"/>
  <c r="Q17" i="65"/>
  <c r="R17" i="65"/>
  <c r="S17" i="65"/>
  <c r="P16" i="65"/>
  <c r="Q16" i="65"/>
  <c r="R16" i="65"/>
  <c r="S16" i="65"/>
  <c r="P15" i="65"/>
  <c r="Q15" i="65"/>
  <c r="R15" i="65"/>
  <c r="S15" i="65"/>
  <c r="P22" i="66"/>
  <c r="Q22" i="66"/>
  <c r="R22" i="66"/>
  <c r="S22" i="66"/>
  <c r="P21" i="66"/>
  <c r="Q21" i="66"/>
  <c r="R21" i="66"/>
  <c r="S21" i="66"/>
  <c r="P20" i="66"/>
  <c r="Q20" i="66"/>
  <c r="R20" i="66"/>
  <c r="S20" i="66"/>
  <c r="P19" i="66"/>
  <c r="Q19" i="66"/>
  <c r="R19" i="66"/>
  <c r="S19" i="66"/>
  <c r="P18" i="66"/>
  <c r="Q18" i="66"/>
  <c r="R18" i="66"/>
  <c r="S18" i="66"/>
  <c r="P17" i="66"/>
  <c r="Q17" i="66"/>
  <c r="R17" i="66"/>
  <c r="S17" i="66"/>
  <c r="P16" i="66"/>
  <c r="Q16" i="66"/>
  <c r="R16" i="66"/>
  <c r="S16" i="66"/>
  <c r="P15" i="66"/>
  <c r="Q15" i="66"/>
  <c r="R15" i="66"/>
  <c r="S15" i="66"/>
  <c r="P22" i="67"/>
  <c r="Q22" i="67"/>
  <c r="R22" i="67"/>
  <c r="S22" i="67"/>
  <c r="P21" i="67"/>
  <c r="Q21" i="67"/>
  <c r="R21" i="67"/>
  <c r="S21" i="67"/>
  <c r="P20" i="67"/>
  <c r="Q20" i="67"/>
  <c r="R20" i="67"/>
  <c r="S20" i="67"/>
  <c r="P19" i="67"/>
  <c r="Q19" i="67"/>
  <c r="R19" i="67"/>
  <c r="S19" i="67"/>
  <c r="P18" i="67"/>
  <c r="Q18" i="67"/>
  <c r="R18" i="67"/>
  <c r="S18" i="67"/>
  <c r="P17" i="67"/>
  <c r="Q17" i="67"/>
  <c r="R17" i="67"/>
  <c r="S17" i="67"/>
  <c r="P16" i="67"/>
  <c r="Q16" i="67"/>
  <c r="R16" i="67"/>
  <c r="S16" i="67"/>
  <c r="P15" i="67"/>
  <c r="Q15" i="67"/>
  <c r="R15" i="67"/>
  <c r="S15" i="67"/>
  <c r="P22" i="68"/>
  <c r="Q22" i="68"/>
  <c r="R22" i="68"/>
  <c r="S22" i="68"/>
  <c r="P21" i="68"/>
  <c r="Q21" i="68"/>
  <c r="R21" i="68"/>
  <c r="S21" i="68"/>
  <c r="P20" i="68"/>
  <c r="Q20" i="68"/>
  <c r="R20" i="68"/>
  <c r="S20" i="68"/>
  <c r="P19" i="68"/>
  <c r="Q19" i="68"/>
  <c r="R19" i="68"/>
  <c r="S19" i="68"/>
  <c r="P18" i="68"/>
  <c r="Q18" i="68"/>
  <c r="R18" i="68"/>
  <c r="S18" i="68"/>
  <c r="P17" i="68"/>
  <c r="Q17" i="68"/>
  <c r="R17" i="68"/>
  <c r="S17" i="68"/>
  <c r="P16" i="68"/>
  <c r="Q16" i="68"/>
  <c r="R16" i="68"/>
  <c r="S16" i="68"/>
  <c r="P15" i="68"/>
  <c r="Q15" i="68"/>
  <c r="R15" i="68"/>
  <c r="S15" i="68"/>
  <c r="P22" i="69"/>
  <c r="Q22" i="69"/>
  <c r="R22" i="69"/>
  <c r="S22" i="69"/>
  <c r="P21" i="69"/>
  <c r="Q21" i="69"/>
  <c r="R21" i="69"/>
  <c r="S21" i="69"/>
  <c r="P20" i="69"/>
  <c r="Q20" i="69"/>
  <c r="R20" i="69"/>
  <c r="S20" i="69"/>
  <c r="P19" i="69"/>
  <c r="Q19" i="69"/>
  <c r="R19" i="69"/>
  <c r="S19" i="69"/>
  <c r="P18" i="69"/>
  <c r="Q18" i="69"/>
  <c r="R18" i="69"/>
  <c r="S18" i="69"/>
  <c r="P17" i="69"/>
  <c r="Q17" i="69"/>
  <c r="R17" i="69"/>
  <c r="S17" i="69"/>
  <c r="P16" i="69"/>
  <c r="Q16" i="69"/>
  <c r="R16" i="69"/>
  <c r="S16" i="69"/>
  <c r="P15" i="69"/>
  <c r="Q15" i="69"/>
  <c r="R15" i="69"/>
  <c r="S15" i="69"/>
  <c r="P16" i="70"/>
  <c r="Q16" i="70"/>
  <c r="R16" i="70"/>
  <c r="S16" i="70"/>
  <c r="P17" i="70"/>
  <c r="Q17" i="70"/>
  <c r="R17" i="70"/>
  <c r="S17" i="70"/>
  <c r="P18" i="70"/>
  <c r="Q18" i="70"/>
  <c r="R18" i="70"/>
  <c r="S18" i="70"/>
  <c r="P19" i="70"/>
  <c r="Q19" i="70"/>
  <c r="R19" i="70"/>
  <c r="S19" i="70"/>
  <c r="P20" i="70"/>
  <c r="Q20" i="70"/>
  <c r="R20" i="70"/>
  <c r="S20" i="70"/>
  <c r="P21" i="70"/>
  <c r="Q21" i="70"/>
  <c r="R21" i="70"/>
  <c r="S21" i="70"/>
  <c r="P22" i="70"/>
  <c r="Q22" i="70"/>
  <c r="R22" i="70"/>
  <c r="S22" i="70"/>
  <c r="R26" i="75"/>
  <c r="Q26" i="75"/>
  <c r="L26" i="75"/>
  <c r="M26" i="75"/>
  <c r="I26" i="75"/>
  <c r="R30" i="75"/>
  <c r="Q30" i="75"/>
  <c r="L30" i="75"/>
  <c r="M30" i="75"/>
  <c r="I30" i="75"/>
  <c r="Q16" i="75"/>
  <c r="R16" i="75"/>
  <c r="L16" i="75"/>
  <c r="M16" i="75"/>
  <c r="I16" i="75"/>
  <c r="Q24" i="75"/>
  <c r="R24" i="75"/>
  <c r="L24" i="75"/>
  <c r="M24" i="75"/>
  <c r="I24" i="75"/>
  <c r="Q33" i="75"/>
  <c r="R33" i="75"/>
  <c r="L33" i="75"/>
  <c r="M33" i="75"/>
  <c r="I33" i="75"/>
  <c r="Q21" i="75"/>
  <c r="R21" i="75"/>
  <c r="L21" i="75"/>
  <c r="M21" i="75"/>
  <c r="I21" i="75"/>
  <c r="Q18" i="75"/>
  <c r="R18" i="75"/>
  <c r="L18" i="75"/>
  <c r="M18" i="75"/>
  <c r="I18" i="75"/>
  <c r="P17" i="74"/>
  <c r="Q17" i="74"/>
  <c r="R17" i="74"/>
  <c r="S17" i="74"/>
  <c r="K17" i="74"/>
  <c r="L17" i="74"/>
  <c r="M17" i="74"/>
  <c r="N17" i="74"/>
  <c r="I17" i="74"/>
  <c r="F17" i="74"/>
  <c r="C17" i="74"/>
  <c r="P16" i="74"/>
  <c r="Q16" i="74"/>
  <c r="R16" i="74"/>
  <c r="S16" i="74"/>
  <c r="K16" i="74"/>
  <c r="L16" i="74"/>
  <c r="M16" i="74"/>
  <c r="N16" i="74"/>
  <c r="I16" i="74"/>
  <c r="F16" i="74"/>
  <c r="C16" i="74"/>
  <c r="P15" i="74"/>
  <c r="Q15" i="74"/>
  <c r="R15" i="74"/>
  <c r="S15" i="74"/>
  <c r="K15" i="74"/>
  <c r="L15" i="74"/>
  <c r="M15" i="74"/>
  <c r="N15" i="74"/>
  <c r="I15" i="74"/>
  <c r="F15" i="74"/>
  <c r="C15" i="74"/>
  <c r="P27" i="73"/>
  <c r="Q27" i="73"/>
  <c r="R27" i="73"/>
  <c r="S27" i="73"/>
  <c r="K27" i="73"/>
  <c r="L27" i="73"/>
  <c r="M27" i="73"/>
  <c r="N27" i="73"/>
  <c r="I27" i="73"/>
  <c r="F27" i="73"/>
  <c r="C27" i="73"/>
  <c r="P28" i="73"/>
  <c r="Q28" i="73"/>
  <c r="R28" i="73"/>
  <c r="S28" i="73"/>
  <c r="K28" i="73"/>
  <c r="L28" i="73"/>
  <c r="M28" i="73"/>
  <c r="N28" i="73"/>
  <c r="I28" i="73"/>
  <c r="F28" i="73"/>
  <c r="C28" i="73"/>
  <c r="P26" i="73"/>
  <c r="Q26" i="73"/>
  <c r="R26" i="73"/>
  <c r="S26" i="73"/>
  <c r="K26" i="73"/>
  <c r="L26" i="73"/>
  <c r="M26" i="73"/>
  <c r="N26" i="73"/>
  <c r="I26" i="73"/>
  <c r="F26" i="73"/>
  <c r="C26" i="73"/>
  <c r="P25" i="73"/>
  <c r="Q25" i="73"/>
  <c r="R25" i="73"/>
  <c r="S25" i="73"/>
  <c r="K25" i="73"/>
  <c r="L25" i="73"/>
  <c r="M25" i="73"/>
  <c r="N25" i="73"/>
  <c r="I25" i="73"/>
  <c r="F25" i="73"/>
  <c r="C25" i="73"/>
  <c r="P24" i="73"/>
  <c r="Q24" i="73"/>
  <c r="R24" i="73"/>
  <c r="S24" i="73"/>
  <c r="K24" i="73"/>
  <c r="L24" i="73"/>
  <c r="M24" i="73"/>
  <c r="N24" i="73"/>
  <c r="I24" i="73"/>
  <c r="F24" i="73"/>
  <c r="C24" i="73"/>
  <c r="P23" i="73"/>
  <c r="Q23" i="73"/>
  <c r="R23" i="73"/>
  <c r="S23" i="73"/>
  <c r="K23" i="73"/>
  <c r="L23" i="73"/>
  <c r="M23" i="73"/>
  <c r="N23" i="73"/>
  <c r="I23" i="73"/>
  <c r="F23" i="73"/>
  <c r="C23" i="73"/>
  <c r="P22" i="73"/>
  <c r="Q22" i="73"/>
  <c r="R22" i="73"/>
  <c r="S22" i="73"/>
  <c r="K22" i="73"/>
  <c r="L22" i="73"/>
  <c r="M22" i="73"/>
  <c r="N22" i="73"/>
  <c r="I22" i="73"/>
  <c r="F22" i="73"/>
  <c r="C22" i="73"/>
  <c r="P21" i="73"/>
  <c r="Q21" i="73"/>
  <c r="R21" i="73"/>
  <c r="S21" i="73"/>
  <c r="K21" i="73"/>
  <c r="L21" i="73"/>
  <c r="M21" i="73"/>
  <c r="N21" i="73"/>
  <c r="I21" i="73"/>
  <c r="F21" i="73"/>
  <c r="C21" i="73"/>
  <c r="P20" i="73"/>
  <c r="Q20" i="73"/>
  <c r="R20" i="73"/>
  <c r="S20" i="73"/>
  <c r="K20" i="73"/>
  <c r="L20" i="73"/>
  <c r="M20" i="73"/>
  <c r="N20" i="73"/>
  <c r="I20" i="73"/>
  <c r="F20" i="73"/>
  <c r="C20" i="73"/>
  <c r="P19" i="73"/>
  <c r="Q19" i="73"/>
  <c r="R19" i="73"/>
  <c r="S19" i="73"/>
  <c r="K19" i="73"/>
  <c r="L19" i="73"/>
  <c r="M19" i="73"/>
  <c r="N19" i="73"/>
  <c r="I19" i="73"/>
  <c r="F19" i="73"/>
  <c r="C19" i="73"/>
  <c r="P18" i="73"/>
  <c r="Q18" i="73"/>
  <c r="R18" i="73"/>
  <c r="S18" i="73"/>
  <c r="K18" i="73"/>
  <c r="L18" i="73"/>
  <c r="M18" i="73"/>
  <c r="N18" i="73"/>
  <c r="I18" i="73"/>
  <c r="F18" i="73"/>
  <c r="C18" i="73"/>
  <c r="P17" i="73"/>
  <c r="Q17" i="73"/>
  <c r="R17" i="73"/>
  <c r="S17" i="73"/>
  <c r="K17" i="73"/>
  <c r="L17" i="73"/>
  <c r="M17" i="73"/>
  <c r="N17" i="73"/>
  <c r="I17" i="73"/>
  <c r="F17" i="73"/>
  <c r="C17" i="73"/>
  <c r="P16" i="73"/>
  <c r="Q16" i="73"/>
  <c r="R16" i="73"/>
  <c r="S16" i="73"/>
  <c r="K16" i="73"/>
  <c r="L16" i="73"/>
  <c r="M16" i="73"/>
  <c r="N16" i="73"/>
  <c r="I16" i="73"/>
  <c r="F16" i="73"/>
  <c r="C16" i="73"/>
  <c r="P15" i="73"/>
  <c r="Q15" i="73"/>
  <c r="R15" i="73"/>
  <c r="S15" i="73"/>
  <c r="K15" i="73"/>
  <c r="L15" i="73"/>
  <c r="M15" i="73"/>
  <c r="N15" i="73"/>
  <c r="I15" i="73"/>
  <c r="F15" i="73"/>
  <c r="C15" i="73"/>
  <c r="P27" i="72"/>
  <c r="Q27" i="72"/>
  <c r="R27" i="72"/>
  <c r="S27" i="72"/>
  <c r="K27" i="72"/>
  <c r="L27" i="72"/>
  <c r="M27" i="72"/>
  <c r="N27" i="72"/>
  <c r="I27" i="72"/>
  <c r="F27" i="72"/>
  <c r="C27" i="72"/>
  <c r="P28" i="72"/>
  <c r="Q28" i="72"/>
  <c r="R28" i="72"/>
  <c r="S28" i="72"/>
  <c r="K28" i="72"/>
  <c r="L28" i="72"/>
  <c r="M28" i="72"/>
  <c r="N28" i="72"/>
  <c r="I28" i="72"/>
  <c r="F28" i="72"/>
  <c r="C28" i="72"/>
  <c r="P26" i="72"/>
  <c r="Q26" i="72"/>
  <c r="R26" i="72"/>
  <c r="S26" i="72"/>
  <c r="K26" i="72"/>
  <c r="L26" i="72"/>
  <c r="M26" i="72"/>
  <c r="N26" i="72"/>
  <c r="I26" i="72"/>
  <c r="F26" i="72"/>
  <c r="C26" i="72"/>
  <c r="P25" i="72"/>
  <c r="Q25" i="72"/>
  <c r="R25" i="72"/>
  <c r="S25" i="72"/>
  <c r="K25" i="72"/>
  <c r="L25" i="72"/>
  <c r="M25" i="72"/>
  <c r="N25" i="72"/>
  <c r="I25" i="72"/>
  <c r="F25" i="72"/>
  <c r="C25" i="72"/>
  <c r="P24" i="72"/>
  <c r="Q24" i="72"/>
  <c r="R24" i="72"/>
  <c r="S24" i="72"/>
  <c r="K24" i="72"/>
  <c r="L24" i="72"/>
  <c r="M24" i="72"/>
  <c r="N24" i="72"/>
  <c r="I24" i="72"/>
  <c r="F24" i="72"/>
  <c r="C24" i="72"/>
  <c r="P23" i="72"/>
  <c r="Q23" i="72"/>
  <c r="R23" i="72"/>
  <c r="S23" i="72"/>
  <c r="K23" i="72"/>
  <c r="L23" i="72"/>
  <c r="M23" i="72"/>
  <c r="N23" i="72"/>
  <c r="I23" i="72"/>
  <c r="F23" i="72"/>
  <c r="C23" i="72"/>
  <c r="P22" i="72"/>
  <c r="Q22" i="72"/>
  <c r="R22" i="72"/>
  <c r="S22" i="72"/>
  <c r="K22" i="72"/>
  <c r="L22" i="72"/>
  <c r="M22" i="72"/>
  <c r="N22" i="72"/>
  <c r="I22" i="72"/>
  <c r="F22" i="72"/>
  <c r="C22" i="72"/>
  <c r="P21" i="72"/>
  <c r="Q21" i="72"/>
  <c r="R21" i="72"/>
  <c r="S21" i="72"/>
  <c r="K21" i="72"/>
  <c r="L21" i="72"/>
  <c r="M21" i="72"/>
  <c r="N21" i="72"/>
  <c r="I21" i="72"/>
  <c r="F21" i="72"/>
  <c r="C21" i="72"/>
  <c r="P20" i="72"/>
  <c r="Q20" i="72"/>
  <c r="R20" i="72"/>
  <c r="S20" i="72"/>
  <c r="K20" i="72"/>
  <c r="L20" i="72"/>
  <c r="M20" i="72"/>
  <c r="N20" i="72"/>
  <c r="I20" i="72"/>
  <c r="F20" i="72"/>
  <c r="C20" i="72"/>
  <c r="P19" i="72"/>
  <c r="Q19" i="72"/>
  <c r="R19" i="72"/>
  <c r="S19" i="72"/>
  <c r="K19" i="72"/>
  <c r="L19" i="72"/>
  <c r="M19" i="72"/>
  <c r="N19" i="72"/>
  <c r="I19" i="72"/>
  <c r="F19" i="72"/>
  <c r="C19" i="72"/>
  <c r="P18" i="72"/>
  <c r="Q18" i="72"/>
  <c r="R18" i="72"/>
  <c r="S18" i="72"/>
  <c r="K18" i="72"/>
  <c r="L18" i="72"/>
  <c r="M18" i="72"/>
  <c r="N18" i="72"/>
  <c r="I18" i="72"/>
  <c r="F18" i="72"/>
  <c r="C18" i="72"/>
  <c r="P17" i="72"/>
  <c r="Q17" i="72"/>
  <c r="R17" i="72"/>
  <c r="S17" i="72"/>
  <c r="K17" i="72"/>
  <c r="L17" i="72"/>
  <c r="M17" i="72"/>
  <c r="N17" i="72"/>
  <c r="I17" i="72"/>
  <c r="F17" i="72"/>
  <c r="C17" i="72"/>
  <c r="P16" i="72"/>
  <c r="Q16" i="72"/>
  <c r="R16" i="72"/>
  <c r="S16" i="72"/>
  <c r="K16" i="72"/>
  <c r="L16" i="72"/>
  <c r="M16" i="72"/>
  <c r="N16" i="72"/>
  <c r="I16" i="72"/>
  <c r="F16" i="72"/>
  <c r="C16" i="72"/>
  <c r="P15" i="72"/>
  <c r="Q15" i="72"/>
  <c r="R15" i="72"/>
  <c r="S15" i="72"/>
  <c r="K15" i="72"/>
  <c r="L15" i="72"/>
  <c r="M15" i="72"/>
  <c r="N15" i="72"/>
  <c r="I15" i="72"/>
  <c r="F15" i="72"/>
  <c r="C15" i="72"/>
  <c r="C16" i="71"/>
  <c r="F16" i="71"/>
  <c r="I16" i="71"/>
  <c r="K16" i="71"/>
  <c r="L16" i="71"/>
  <c r="M16" i="71"/>
  <c r="N16" i="71"/>
  <c r="P16" i="71"/>
  <c r="Q16" i="71"/>
  <c r="R16" i="71"/>
  <c r="S16" i="71"/>
  <c r="C17" i="71"/>
  <c r="F17" i="71"/>
  <c r="I17" i="71"/>
  <c r="K17" i="71"/>
  <c r="L17" i="71"/>
  <c r="M17" i="71"/>
  <c r="N17" i="71"/>
  <c r="P17" i="71"/>
  <c r="Q17" i="71"/>
  <c r="R17" i="71"/>
  <c r="S17" i="71"/>
  <c r="C18" i="71"/>
  <c r="F18" i="71"/>
  <c r="I18" i="71"/>
  <c r="K18" i="71"/>
  <c r="L18" i="71"/>
  <c r="M18" i="71"/>
  <c r="N18" i="71"/>
  <c r="P18" i="71"/>
  <c r="Q18" i="71"/>
  <c r="R18" i="71"/>
  <c r="S18" i="71"/>
  <c r="C19" i="71"/>
  <c r="F19" i="71"/>
  <c r="I19" i="71"/>
  <c r="K19" i="71"/>
  <c r="L19" i="71"/>
  <c r="M19" i="71"/>
  <c r="N19" i="71"/>
  <c r="P19" i="71"/>
  <c r="Q19" i="71"/>
  <c r="R19" i="71"/>
  <c r="S19" i="71"/>
  <c r="C20" i="71"/>
  <c r="F20" i="71"/>
  <c r="I20" i="71"/>
  <c r="K20" i="71"/>
  <c r="L20" i="71"/>
  <c r="M20" i="71"/>
  <c r="N20" i="71"/>
  <c r="P20" i="71"/>
  <c r="Q20" i="71"/>
  <c r="R20" i="71"/>
  <c r="S20" i="71"/>
  <c r="C21" i="71"/>
  <c r="F21" i="71"/>
  <c r="I21" i="71"/>
  <c r="K21" i="71"/>
  <c r="L21" i="71"/>
  <c r="M21" i="71"/>
  <c r="N21" i="71"/>
  <c r="P21" i="71"/>
  <c r="Q21" i="71"/>
  <c r="R21" i="71"/>
  <c r="S21" i="71"/>
  <c r="C22" i="71"/>
  <c r="F22" i="71"/>
  <c r="I22" i="71"/>
  <c r="K22" i="71"/>
  <c r="L22" i="71"/>
  <c r="M22" i="71"/>
  <c r="N22" i="71"/>
  <c r="P22" i="71"/>
  <c r="Q22" i="71"/>
  <c r="R22" i="71"/>
  <c r="S22" i="71"/>
  <c r="C23" i="71"/>
  <c r="F23" i="71"/>
  <c r="I23" i="71"/>
  <c r="K23" i="71"/>
  <c r="L23" i="71"/>
  <c r="M23" i="71"/>
  <c r="N23" i="71"/>
  <c r="P23" i="71"/>
  <c r="Q23" i="71"/>
  <c r="R23" i="71"/>
  <c r="S23" i="71"/>
  <c r="C24" i="71"/>
  <c r="F24" i="71"/>
  <c r="I24" i="71"/>
  <c r="K24" i="71"/>
  <c r="L24" i="71"/>
  <c r="M24" i="71"/>
  <c r="N24" i="71"/>
  <c r="P24" i="71"/>
  <c r="Q24" i="71"/>
  <c r="R24" i="71"/>
  <c r="S24" i="71"/>
  <c r="C25" i="71"/>
  <c r="F25" i="71"/>
  <c r="I25" i="71"/>
  <c r="K25" i="71"/>
  <c r="L25" i="71"/>
  <c r="M25" i="71"/>
  <c r="N25" i="71"/>
  <c r="P25" i="71"/>
  <c r="Q25" i="71"/>
  <c r="R25" i="71"/>
  <c r="S25" i="71"/>
  <c r="C26" i="71"/>
  <c r="F26" i="71"/>
  <c r="I26" i="71"/>
  <c r="K26" i="71"/>
  <c r="L26" i="71"/>
  <c r="M26" i="71"/>
  <c r="N26" i="71"/>
  <c r="P26" i="71"/>
  <c r="Q26" i="71"/>
  <c r="R26" i="71"/>
  <c r="S26" i="71"/>
  <c r="C28" i="71"/>
  <c r="F28" i="71"/>
  <c r="I28" i="71"/>
  <c r="K28" i="71"/>
  <c r="L28" i="71"/>
  <c r="M28" i="71"/>
  <c r="N28" i="71"/>
  <c r="P28" i="71"/>
  <c r="Q28" i="71"/>
  <c r="R28" i="71"/>
  <c r="S28" i="71"/>
  <c r="C27" i="71"/>
  <c r="F27" i="71"/>
  <c r="I27" i="71"/>
  <c r="K27" i="71"/>
  <c r="L27" i="71"/>
  <c r="M27" i="71"/>
  <c r="N27" i="71"/>
  <c r="P27" i="71"/>
  <c r="Q27" i="71"/>
  <c r="R27" i="71"/>
  <c r="S27" i="71"/>
  <c r="P15" i="71"/>
  <c r="Q15" i="71"/>
  <c r="R15" i="71"/>
  <c r="S15" i="71"/>
  <c r="K15" i="71"/>
  <c r="L15" i="71"/>
  <c r="M15" i="71"/>
  <c r="N15" i="71"/>
  <c r="I15" i="71"/>
  <c r="F15" i="71"/>
  <c r="C15" i="71"/>
  <c r="K22" i="70"/>
  <c r="L22" i="70"/>
  <c r="M22" i="70"/>
  <c r="N22" i="70"/>
  <c r="I22" i="70"/>
  <c r="F22" i="70"/>
  <c r="C22" i="70"/>
  <c r="K21" i="70"/>
  <c r="L21" i="70"/>
  <c r="M21" i="70"/>
  <c r="N21" i="70"/>
  <c r="I21" i="70"/>
  <c r="F21" i="70"/>
  <c r="C21" i="70"/>
  <c r="K20" i="70"/>
  <c r="L20" i="70"/>
  <c r="M20" i="70"/>
  <c r="N20" i="70"/>
  <c r="I20" i="70"/>
  <c r="F20" i="70"/>
  <c r="C20" i="70"/>
  <c r="K19" i="70"/>
  <c r="L19" i="70"/>
  <c r="M19" i="70"/>
  <c r="N19" i="70"/>
  <c r="I19" i="70"/>
  <c r="F19" i="70"/>
  <c r="C19" i="70"/>
  <c r="K18" i="70"/>
  <c r="L18" i="70"/>
  <c r="M18" i="70"/>
  <c r="N18" i="70"/>
  <c r="I18" i="70"/>
  <c r="F18" i="70"/>
  <c r="C18" i="70"/>
  <c r="K17" i="70"/>
  <c r="L17" i="70"/>
  <c r="M17" i="70"/>
  <c r="N17" i="70"/>
  <c r="I17" i="70"/>
  <c r="F17" i="70"/>
  <c r="C17" i="70"/>
  <c r="K16" i="70"/>
  <c r="L16" i="70"/>
  <c r="M16" i="70"/>
  <c r="N16" i="70"/>
  <c r="I16" i="70"/>
  <c r="F16" i="70"/>
  <c r="C16" i="70"/>
  <c r="P15" i="70"/>
  <c r="Q15" i="70"/>
  <c r="R15" i="70"/>
  <c r="S15" i="70"/>
  <c r="K15" i="70"/>
  <c r="L15" i="70"/>
  <c r="M15" i="70"/>
  <c r="N15" i="70"/>
  <c r="I15" i="70"/>
  <c r="F15" i="70"/>
  <c r="C15" i="70"/>
  <c r="K22" i="69"/>
  <c r="L22" i="69"/>
  <c r="M22" i="69"/>
  <c r="N22" i="69"/>
  <c r="I22" i="69"/>
  <c r="F22" i="69"/>
  <c r="C22" i="69"/>
  <c r="K21" i="69"/>
  <c r="L21" i="69"/>
  <c r="M21" i="69"/>
  <c r="N21" i="69"/>
  <c r="I21" i="69"/>
  <c r="F21" i="69"/>
  <c r="C21" i="69"/>
  <c r="K20" i="69"/>
  <c r="L20" i="69"/>
  <c r="M20" i="69"/>
  <c r="N20" i="69"/>
  <c r="I20" i="69"/>
  <c r="F20" i="69"/>
  <c r="C20" i="69"/>
  <c r="K19" i="69"/>
  <c r="L19" i="69"/>
  <c r="M19" i="69"/>
  <c r="N19" i="69"/>
  <c r="I19" i="69"/>
  <c r="F19" i="69"/>
  <c r="C19" i="69"/>
  <c r="K18" i="69"/>
  <c r="L18" i="69"/>
  <c r="M18" i="69"/>
  <c r="N18" i="69"/>
  <c r="I18" i="69"/>
  <c r="F18" i="69"/>
  <c r="C18" i="69"/>
  <c r="K17" i="69"/>
  <c r="L17" i="69"/>
  <c r="M17" i="69"/>
  <c r="N17" i="69"/>
  <c r="I17" i="69"/>
  <c r="F17" i="69"/>
  <c r="C17" i="69"/>
  <c r="K16" i="69"/>
  <c r="L16" i="69"/>
  <c r="M16" i="69"/>
  <c r="N16" i="69"/>
  <c r="I16" i="69"/>
  <c r="F16" i="69"/>
  <c r="C16" i="69"/>
  <c r="K15" i="69"/>
  <c r="L15" i="69"/>
  <c r="M15" i="69"/>
  <c r="N15" i="69"/>
  <c r="I15" i="69"/>
  <c r="F15" i="69"/>
  <c r="C15" i="69"/>
  <c r="K22" i="68"/>
  <c r="L22" i="68"/>
  <c r="M22" i="68"/>
  <c r="N22" i="68"/>
  <c r="I22" i="68"/>
  <c r="F22" i="68"/>
  <c r="C22" i="68"/>
  <c r="K21" i="68"/>
  <c r="L21" i="68"/>
  <c r="M21" i="68"/>
  <c r="N21" i="68"/>
  <c r="I21" i="68"/>
  <c r="F21" i="68"/>
  <c r="C21" i="68"/>
  <c r="K20" i="68"/>
  <c r="L20" i="68"/>
  <c r="M20" i="68"/>
  <c r="N20" i="68"/>
  <c r="I20" i="68"/>
  <c r="F20" i="68"/>
  <c r="C20" i="68"/>
  <c r="K19" i="68"/>
  <c r="L19" i="68"/>
  <c r="M19" i="68"/>
  <c r="N19" i="68"/>
  <c r="I19" i="68"/>
  <c r="F19" i="68"/>
  <c r="C19" i="68"/>
  <c r="K18" i="68"/>
  <c r="L18" i="68"/>
  <c r="M18" i="68"/>
  <c r="N18" i="68"/>
  <c r="I18" i="68"/>
  <c r="F18" i="68"/>
  <c r="C18" i="68"/>
  <c r="K17" i="68"/>
  <c r="L17" i="68"/>
  <c r="M17" i="68"/>
  <c r="N17" i="68"/>
  <c r="I17" i="68"/>
  <c r="F17" i="68"/>
  <c r="C17" i="68"/>
  <c r="K16" i="68"/>
  <c r="L16" i="68"/>
  <c r="M16" i="68"/>
  <c r="N16" i="68"/>
  <c r="I16" i="68"/>
  <c r="F16" i="68"/>
  <c r="C16" i="68"/>
  <c r="K15" i="68"/>
  <c r="L15" i="68"/>
  <c r="M15" i="68"/>
  <c r="N15" i="68"/>
  <c r="I15" i="68"/>
  <c r="F15" i="68"/>
  <c r="C15" i="68"/>
  <c r="K22" i="67"/>
  <c r="L22" i="67"/>
  <c r="M22" i="67"/>
  <c r="N22" i="67"/>
  <c r="I22" i="67"/>
  <c r="F22" i="67"/>
  <c r="C22" i="67"/>
  <c r="K21" i="67"/>
  <c r="L21" i="67"/>
  <c r="M21" i="67"/>
  <c r="N21" i="67"/>
  <c r="I21" i="67"/>
  <c r="F21" i="67"/>
  <c r="C21" i="67"/>
  <c r="K20" i="67"/>
  <c r="L20" i="67"/>
  <c r="M20" i="67"/>
  <c r="N20" i="67"/>
  <c r="I20" i="67"/>
  <c r="F20" i="67"/>
  <c r="C20" i="67"/>
  <c r="K19" i="67"/>
  <c r="L19" i="67"/>
  <c r="M19" i="67"/>
  <c r="N19" i="67"/>
  <c r="I19" i="67"/>
  <c r="F19" i="67"/>
  <c r="C19" i="67"/>
  <c r="K18" i="67"/>
  <c r="L18" i="67"/>
  <c r="M18" i="67"/>
  <c r="N18" i="67"/>
  <c r="I18" i="67"/>
  <c r="F18" i="67"/>
  <c r="C18" i="67"/>
  <c r="K17" i="67"/>
  <c r="L17" i="67"/>
  <c r="M17" i="67"/>
  <c r="N17" i="67"/>
  <c r="I17" i="67"/>
  <c r="F17" i="67"/>
  <c r="C17" i="67"/>
  <c r="K16" i="67"/>
  <c r="L16" i="67"/>
  <c r="M16" i="67"/>
  <c r="N16" i="67"/>
  <c r="I16" i="67"/>
  <c r="F16" i="67"/>
  <c r="C16" i="67"/>
  <c r="K15" i="67"/>
  <c r="L15" i="67"/>
  <c r="M15" i="67"/>
  <c r="N15" i="67"/>
  <c r="I15" i="67"/>
  <c r="F15" i="67"/>
  <c r="C15" i="67"/>
  <c r="K22" i="66"/>
  <c r="L22" i="66"/>
  <c r="M22" i="66"/>
  <c r="N22" i="66"/>
  <c r="I22" i="66"/>
  <c r="F22" i="66"/>
  <c r="C22" i="66"/>
  <c r="K21" i="66"/>
  <c r="L21" i="66"/>
  <c r="M21" i="66"/>
  <c r="N21" i="66"/>
  <c r="I21" i="66"/>
  <c r="F21" i="66"/>
  <c r="C21" i="66"/>
  <c r="K20" i="66"/>
  <c r="L20" i="66"/>
  <c r="M20" i="66"/>
  <c r="N20" i="66"/>
  <c r="I20" i="66"/>
  <c r="F20" i="66"/>
  <c r="C20" i="66"/>
  <c r="K19" i="66"/>
  <c r="L19" i="66"/>
  <c r="M19" i="66"/>
  <c r="N19" i="66"/>
  <c r="I19" i="66"/>
  <c r="F19" i="66"/>
  <c r="C19" i="66"/>
  <c r="K18" i="66"/>
  <c r="L18" i="66"/>
  <c r="M18" i="66"/>
  <c r="N18" i="66"/>
  <c r="I18" i="66"/>
  <c r="F18" i="66"/>
  <c r="C18" i="66"/>
  <c r="K17" i="66"/>
  <c r="L17" i="66"/>
  <c r="M17" i="66"/>
  <c r="N17" i="66"/>
  <c r="I17" i="66"/>
  <c r="F17" i="66"/>
  <c r="C17" i="66"/>
  <c r="K16" i="66"/>
  <c r="L16" i="66"/>
  <c r="M16" i="66"/>
  <c r="N16" i="66"/>
  <c r="I16" i="66"/>
  <c r="F16" i="66"/>
  <c r="C16" i="66"/>
  <c r="K15" i="66"/>
  <c r="L15" i="66"/>
  <c r="M15" i="66"/>
  <c r="N15" i="66"/>
  <c r="I15" i="66"/>
  <c r="F15" i="66"/>
  <c r="C15" i="66"/>
  <c r="K22" i="65"/>
  <c r="L22" i="65"/>
  <c r="M22" i="65"/>
  <c r="N22" i="65"/>
  <c r="I22" i="65"/>
  <c r="F22" i="65"/>
  <c r="C22" i="65"/>
  <c r="K21" i="65"/>
  <c r="L21" i="65"/>
  <c r="M21" i="65"/>
  <c r="N21" i="65"/>
  <c r="I21" i="65"/>
  <c r="F21" i="65"/>
  <c r="C21" i="65"/>
  <c r="K20" i="65"/>
  <c r="L20" i="65"/>
  <c r="M20" i="65"/>
  <c r="N20" i="65"/>
  <c r="I20" i="65"/>
  <c r="F20" i="65"/>
  <c r="C20" i="65"/>
  <c r="K19" i="65"/>
  <c r="L19" i="65"/>
  <c r="M19" i="65"/>
  <c r="N19" i="65"/>
  <c r="I19" i="65"/>
  <c r="F19" i="65"/>
  <c r="C19" i="65"/>
  <c r="K18" i="65"/>
  <c r="L18" i="65"/>
  <c r="M18" i="65"/>
  <c r="N18" i="65"/>
  <c r="I18" i="65"/>
  <c r="F18" i="65"/>
  <c r="C18" i="65"/>
  <c r="K17" i="65"/>
  <c r="L17" i="65"/>
  <c r="M17" i="65"/>
  <c r="N17" i="65"/>
  <c r="I17" i="65"/>
  <c r="F17" i="65"/>
  <c r="C17" i="65"/>
  <c r="K16" i="65"/>
  <c r="L16" i="65"/>
  <c r="M16" i="65"/>
  <c r="N16" i="65"/>
  <c r="I16" i="65"/>
  <c r="F16" i="65"/>
  <c r="C16" i="65"/>
  <c r="K15" i="65"/>
  <c r="L15" i="65"/>
  <c r="M15" i="65"/>
  <c r="N15" i="65"/>
  <c r="I15" i="65"/>
  <c r="F15" i="65"/>
  <c r="C15" i="65"/>
  <c r="K22" i="64"/>
  <c r="L22" i="64"/>
  <c r="M22" i="64"/>
  <c r="N22" i="64"/>
  <c r="I22" i="64"/>
  <c r="F22" i="64"/>
  <c r="C22" i="64"/>
  <c r="K21" i="64"/>
  <c r="L21" i="64"/>
  <c r="M21" i="64"/>
  <c r="N21" i="64"/>
  <c r="I21" i="64"/>
  <c r="F21" i="64"/>
  <c r="C21" i="64"/>
  <c r="K20" i="64"/>
  <c r="L20" i="64"/>
  <c r="M20" i="64"/>
  <c r="N20" i="64"/>
  <c r="I20" i="64"/>
  <c r="F20" i="64"/>
  <c r="C20" i="64"/>
  <c r="K19" i="64"/>
  <c r="L19" i="64"/>
  <c r="M19" i="64"/>
  <c r="N19" i="64"/>
  <c r="I19" i="64"/>
  <c r="F19" i="64"/>
  <c r="C19" i="64"/>
  <c r="K18" i="64"/>
  <c r="L18" i="64"/>
  <c r="M18" i="64"/>
  <c r="N18" i="64"/>
  <c r="I18" i="64"/>
  <c r="F18" i="64"/>
  <c r="C18" i="64"/>
  <c r="K17" i="64"/>
  <c r="L17" i="64"/>
  <c r="M17" i="64"/>
  <c r="N17" i="64"/>
  <c r="I17" i="64"/>
  <c r="F17" i="64"/>
  <c r="C17" i="64"/>
  <c r="K16" i="64"/>
  <c r="L16" i="64"/>
  <c r="M16" i="64"/>
  <c r="N16" i="64"/>
  <c r="I16" i="64"/>
  <c r="F16" i="64"/>
  <c r="C16" i="64"/>
  <c r="K15" i="64"/>
  <c r="L15" i="64"/>
  <c r="M15" i="64"/>
  <c r="N15" i="64"/>
  <c r="I15" i="64"/>
  <c r="F15" i="64"/>
  <c r="C15" i="64"/>
  <c r="K22" i="63"/>
  <c r="L22" i="63"/>
  <c r="M22" i="63"/>
  <c r="N22" i="63"/>
  <c r="I22" i="63"/>
  <c r="F22" i="63"/>
  <c r="C22" i="63"/>
  <c r="K21" i="63"/>
  <c r="L21" i="63"/>
  <c r="M21" i="63"/>
  <c r="N21" i="63"/>
  <c r="I21" i="63"/>
  <c r="F21" i="63"/>
  <c r="C21" i="63"/>
  <c r="K20" i="63"/>
  <c r="L20" i="63"/>
  <c r="M20" i="63"/>
  <c r="N20" i="63"/>
  <c r="I20" i="63"/>
  <c r="F20" i="63"/>
  <c r="C20" i="63"/>
  <c r="K19" i="63"/>
  <c r="L19" i="63"/>
  <c r="M19" i="63"/>
  <c r="N19" i="63"/>
  <c r="I19" i="63"/>
  <c r="F19" i="63"/>
  <c r="C19" i="63"/>
  <c r="K18" i="63"/>
  <c r="L18" i="63"/>
  <c r="M18" i="63"/>
  <c r="N18" i="63"/>
  <c r="I18" i="63"/>
  <c r="F18" i="63"/>
  <c r="C18" i="63"/>
  <c r="K17" i="63"/>
  <c r="L17" i="63"/>
  <c r="M17" i="63"/>
  <c r="N17" i="63"/>
  <c r="I17" i="63"/>
  <c r="F17" i="63"/>
  <c r="C17" i="63"/>
  <c r="K16" i="63"/>
  <c r="L16" i="63"/>
  <c r="M16" i="63"/>
  <c r="N16" i="63"/>
  <c r="I16" i="63"/>
  <c r="F16" i="63"/>
  <c r="C16" i="63"/>
  <c r="K15" i="63"/>
  <c r="L15" i="63"/>
  <c r="M15" i="63"/>
  <c r="N15" i="63"/>
  <c r="I15" i="63"/>
  <c r="F15" i="63"/>
  <c r="C15" i="63"/>
  <c r="I22" i="61"/>
  <c r="L22" i="61"/>
  <c r="M22" i="61"/>
  <c r="Q22" i="61"/>
  <c r="R22" i="61"/>
  <c r="K22" i="60"/>
  <c r="L22" i="60"/>
  <c r="M22" i="60"/>
  <c r="N22" i="60"/>
  <c r="I22" i="60"/>
  <c r="F22" i="60"/>
  <c r="C22" i="60"/>
  <c r="K21" i="60"/>
  <c r="L21" i="60"/>
  <c r="M21" i="60"/>
  <c r="N21" i="60"/>
  <c r="I21" i="60"/>
  <c r="F21" i="60"/>
  <c r="C21" i="60"/>
  <c r="K20" i="60"/>
  <c r="L20" i="60"/>
  <c r="M20" i="60"/>
  <c r="N20" i="60"/>
  <c r="I20" i="60"/>
  <c r="F20" i="60"/>
  <c r="C20" i="60"/>
  <c r="P19" i="60"/>
  <c r="Q19" i="60"/>
  <c r="R19" i="60"/>
  <c r="S19" i="60"/>
  <c r="K19" i="60"/>
  <c r="L19" i="60"/>
  <c r="M19" i="60"/>
  <c r="N19" i="60"/>
  <c r="I19" i="60"/>
  <c r="F19" i="60"/>
  <c r="C19" i="60"/>
  <c r="P18" i="60"/>
  <c r="Q18" i="60"/>
  <c r="R18" i="60"/>
  <c r="S18" i="60"/>
  <c r="K18" i="60"/>
  <c r="L18" i="60"/>
  <c r="M18" i="60"/>
  <c r="N18" i="60"/>
  <c r="I18" i="60"/>
  <c r="F18" i="60"/>
  <c r="C18" i="60"/>
  <c r="P17" i="60"/>
  <c r="Q17" i="60"/>
  <c r="R17" i="60"/>
  <c r="S17" i="60"/>
  <c r="K17" i="60"/>
  <c r="L17" i="60"/>
  <c r="M17" i="60"/>
  <c r="N17" i="60"/>
  <c r="I17" i="60"/>
  <c r="F17" i="60"/>
  <c r="C17" i="60"/>
  <c r="P16" i="60"/>
  <c r="Q16" i="60"/>
  <c r="R16" i="60"/>
  <c r="S16" i="60"/>
  <c r="K16" i="60"/>
  <c r="L16" i="60"/>
  <c r="M16" i="60"/>
  <c r="N16" i="60"/>
  <c r="I16" i="60"/>
  <c r="F16" i="60"/>
  <c r="C16" i="60"/>
  <c r="P15" i="60"/>
  <c r="Q15" i="60"/>
  <c r="R15" i="60"/>
  <c r="S15" i="60"/>
  <c r="K15" i="60"/>
  <c r="L15" i="60"/>
  <c r="M15" i="60"/>
  <c r="N15" i="60"/>
  <c r="I15" i="60"/>
  <c r="F15" i="60"/>
  <c r="C15" i="60"/>
  <c r="R21" i="61"/>
  <c r="Q21" i="61"/>
  <c r="L21" i="61"/>
  <c r="M21" i="61"/>
  <c r="I21" i="61"/>
  <c r="R20" i="61"/>
  <c r="Q20" i="61"/>
  <c r="L20" i="61"/>
  <c r="M20" i="61"/>
  <c r="I20" i="61"/>
  <c r="Q19" i="61"/>
  <c r="R19" i="61"/>
  <c r="L19" i="61"/>
  <c r="M19" i="61"/>
  <c r="I19" i="61"/>
  <c r="Q18" i="61"/>
  <c r="R18" i="61"/>
  <c r="L18" i="61"/>
  <c r="M18" i="61"/>
  <c r="I18" i="61"/>
  <c r="Q17" i="61"/>
  <c r="R17" i="61"/>
  <c r="L17" i="61"/>
  <c r="M17" i="61"/>
  <c r="I17" i="61"/>
  <c r="Q16" i="61"/>
  <c r="R16" i="61"/>
  <c r="L16" i="61"/>
  <c r="M16" i="61"/>
  <c r="I16" i="61"/>
  <c r="Q15" i="61"/>
  <c r="R15" i="61"/>
  <c r="L15" i="61"/>
  <c r="M15" i="61"/>
  <c r="I15" i="61"/>
  <c r="C22" i="59"/>
  <c r="F22" i="59"/>
  <c r="I22" i="59"/>
  <c r="K22" i="59"/>
  <c r="L22" i="59"/>
  <c r="M22" i="59"/>
  <c r="N22" i="59"/>
  <c r="P17" i="58"/>
  <c r="Q17" i="58"/>
  <c r="R17" i="58"/>
  <c r="S17" i="58"/>
  <c r="K17" i="58"/>
  <c r="L17" i="58"/>
  <c r="M17" i="58"/>
  <c r="N17" i="58"/>
  <c r="I17" i="58"/>
  <c r="F17" i="58"/>
  <c r="C17" i="58"/>
  <c r="P16" i="58"/>
  <c r="Q16" i="58"/>
  <c r="R16" i="58"/>
  <c r="S16" i="58"/>
  <c r="K16" i="58"/>
  <c r="L16" i="58"/>
  <c r="M16" i="58"/>
  <c r="N16" i="58"/>
  <c r="I16" i="58"/>
  <c r="F16" i="58"/>
  <c r="C16" i="58"/>
  <c r="P15" i="58"/>
  <c r="Q15" i="58"/>
  <c r="R15" i="58"/>
  <c r="S15" i="58"/>
  <c r="K15" i="58"/>
  <c r="L15" i="58"/>
  <c r="M15" i="58"/>
  <c r="N15" i="58"/>
  <c r="I15" i="58"/>
  <c r="F15" i="58"/>
  <c r="C15" i="58"/>
  <c r="K21" i="59"/>
  <c r="L21" i="59"/>
  <c r="M21" i="59"/>
  <c r="N21" i="59"/>
  <c r="I21" i="59"/>
  <c r="F21" i="59"/>
  <c r="C21" i="59"/>
  <c r="K20" i="59"/>
  <c r="L20" i="59"/>
  <c r="M20" i="59"/>
  <c r="N20" i="59"/>
  <c r="I20" i="59"/>
  <c r="F20" i="59"/>
  <c r="C20" i="59"/>
  <c r="P19" i="59"/>
  <c r="Q19" i="59"/>
  <c r="R19" i="59"/>
  <c r="S19" i="59"/>
  <c r="K19" i="59"/>
  <c r="L19" i="59"/>
  <c r="M19" i="59"/>
  <c r="N19" i="59"/>
  <c r="I19" i="59"/>
  <c r="F19" i="59"/>
  <c r="C19" i="59"/>
  <c r="P18" i="59"/>
  <c r="Q18" i="59"/>
  <c r="R18" i="59"/>
  <c r="S18" i="59"/>
  <c r="K18" i="59"/>
  <c r="L18" i="59"/>
  <c r="M18" i="59"/>
  <c r="N18" i="59"/>
  <c r="I18" i="59"/>
  <c r="F18" i="59"/>
  <c r="C18" i="59"/>
  <c r="P17" i="59"/>
  <c r="Q17" i="59"/>
  <c r="R17" i="59"/>
  <c r="S17" i="59"/>
  <c r="K17" i="59"/>
  <c r="L17" i="59"/>
  <c r="M17" i="59"/>
  <c r="N17" i="59"/>
  <c r="I17" i="59"/>
  <c r="F17" i="59"/>
  <c r="C17" i="59"/>
  <c r="P16" i="59"/>
  <c r="Q16" i="59"/>
  <c r="R16" i="59"/>
  <c r="S16" i="59"/>
  <c r="K16" i="59"/>
  <c r="L16" i="59"/>
  <c r="M16" i="59"/>
  <c r="N16" i="59"/>
  <c r="I16" i="59"/>
  <c r="F16" i="59"/>
  <c r="C16" i="59"/>
  <c r="P15" i="59"/>
  <c r="Q15" i="59"/>
  <c r="R15" i="59"/>
  <c r="S15" i="59"/>
  <c r="K15" i="59"/>
  <c r="L15" i="59"/>
  <c r="M15" i="59"/>
  <c r="N15" i="59"/>
  <c r="I15" i="59"/>
  <c r="F15" i="59"/>
  <c r="C15" i="59"/>
  <c r="S19" i="57"/>
  <c r="S18" i="57"/>
  <c r="P17" i="57"/>
  <c r="Q17" i="57"/>
  <c r="R17" i="57"/>
  <c r="S17" i="57"/>
  <c r="K17" i="57"/>
  <c r="L17" i="57"/>
  <c r="M17" i="57"/>
  <c r="N17" i="57"/>
  <c r="I17" i="57"/>
  <c r="F17" i="57"/>
  <c r="C17" i="57"/>
  <c r="P16" i="57"/>
  <c r="Q16" i="57"/>
  <c r="R16" i="57"/>
  <c r="S16" i="57"/>
  <c r="K16" i="57"/>
  <c r="L16" i="57"/>
  <c r="M16" i="57"/>
  <c r="N16" i="57"/>
  <c r="I16" i="57"/>
  <c r="F16" i="57"/>
  <c r="C16" i="57"/>
  <c r="P15" i="57"/>
  <c r="Q15" i="57"/>
  <c r="R15" i="57"/>
  <c r="S15" i="57"/>
  <c r="K15" i="57"/>
  <c r="L15" i="57"/>
  <c r="M15" i="57"/>
  <c r="N15" i="57"/>
  <c r="I15" i="57"/>
  <c r="F15" i="57"/>
  <c r="C15" i="57"/>
  <c r="K20" i="56"/>
  <c r="L20" i="56"/>
  <c r="M20" i="56"/>
  <c r="N20" i="56"/>
  <c r="K21" i="56"/>
  <c r="L21" i="56"/>
  <c r="M21" i="56"/>
  <c r="N21" i="56"/>
  <c r="I20" i="56"/>
  <c r="I21" i="56"/>
  <c r="F20" i="56"/>
  <c r="F21" i="56"/>
  <c r="C20" i="56"/>
  <c r="C21" i="56"/>
  <c r="P19" i="56"/>
  <c r="Q19" i="56"/>
  <c r="R19" i="56"/>
  <c r="S19" i="56"/>
  <c r="K19" i="56"/>
  <c r="L19" i="56"/>
  <c r="M19" i="56"/>
  <c r="N19" i="56"/>
  <c r="I19" i="56"/>
  <c r="F19" i="56"/>
  <c r="C19" i="56"/>
  <c r="P18" i="56"/>
  <c r="Q18" i="56"/>
  <c r="R18" i="56"/>
  <c r="S18" i="56"/>
  <c r="K18" i="56"/>
  <c r="L18" i="56"/>
  <c r="M18" i="56"/>
  <c r="N18" i="56"/>
  <c r="I18" i="56"/>
  <c r="F18" i="56"/>
  <c r="C18" i="56"/>
  <c r="P17" i="56"/>
  <c r="Q17" i="56"/>
  <c r="R17" i="56"/>
  <c r="S17" i="56"/>
  <c r="K17" i="56"/>
  <c r="L17" i="56"/>
  <c r="M17" i="56"/>
  <c r="N17" i="56"/>
  <c r="I17" i="56"/>
  <c r="F17" i="56"/>
  <c r="C17" i="56"/>
  <c r="P16" i="56"/>
  <c r="Q16" i="56"/>
  <c r="R16" i="56"/>
  <c r="S16" i="56"/>
  <c r="K16" i="56"/>
  <c r="L16" i="56"/>
  <c r="M16" i="56"/>
  <c r="N16" i="56"/>
  <c r="I16" i="56"/>
  <c r="F16" i="56"/>
  <c r="C16" i="56"/>
  <c r="P15" i="56"/>
  <c r="Q15" i="56"/>
  <c r="R15" i="56"/>
  <c r="S15" i="56"/>
  <c r="K15" i="56"/>
  <c r="L15" i="56"/>
  <c r="M15" i="56"/>
  <c r="N15" i="56"/>
  <c r="I15" i="56"/>
  <c r="F15" i="56"/>
  <c r="C15" i="56"/>
  <c r="M22" i="50"/>
  <c r="P19" i="55"/>
  <c r="Q19" i="55"/>
  <c r="R19" i="55"/>
  <c r="S19" i="55"/>
  <c r="K19" i="55"/>
  <c r="L19" i="55"/>
  <c r="M19" i="55"/>
  <c r="N19" i="55"/>
  <c r="I19" i="55"/>
  <c r="F19" i="55"/>
  <c r="C19" i="55"/>
  <c r="P18" i="55"/>
  <c r="Q18" i="55"/>
  <c r="R18" i="55"/>
  <c r="S18" i="55"/>
  <c r="K18" i="55"/>
  <c r="L18" i="55"/>
  <c r="M18" i="55"/>
  <c r="N18" i="55"/>
  <c r="I18" i="55"/>
  <c r="F18" i="55"/>
  <c r="C18" i="55"/>
  <c r="P17" i="55"/>
  <c r="Q17" i="55"/>
  <c r="R17" i="55"/>
  <c r="S17" i="55"/>
  <c r="K17" i="55"/>
  <c r="L17" i="55"/>
  <c r="M17" i="55"/>
  <c r="N17" i="55"/>
  <c r="I17" i="55"/>
  <c r="F17" i="55"/>
  <c r="C17" i="55"/>
  <c r="P16" i="55"/>
  <c r="Q16" i="55"/>
  <c r="R16" i="55"/>
  <c r="S16" i="55"/>
  <c r="K16" i="55"/>
  <c r="L16" i="55"/>
  <c r="M16" i="55"/>
  <c r="N16" i="55"/>
  <c r="I16" i="55"/>
  <c r="F16" i="55"/>
  <c r="C16" i="55"/>
  <c r="P15" i="55"/>
  <c r="Q15" i="55"/>
  <c r="R15" i="55"/>
  <c r="S15" i="55"/>
  <c r="K15" i="55"/>
  <c r="L15" i="55"/>
  <c r="M15" i="55"/>
  <c r="N15" i="55"/>
  <c r="I15" i="55"/>
  <c r="F15" i="55"/>
  <c r="C15" i="55"/>
  <c r="R16" i="48"/>
  <c r="R17" i="48"/>
  <c r="R18" i="48"/>
  <c r="R19" i="48"/>
  <c r="R20" i="48"/>
  <c r="E21" i="48"/>
  <c r="H21" i="48"/>
  <c r="R21" i="48"/>
  <c r="R15" i="48"/>
  <c r="M16" i="48"/>
  <c r="M17" i="48"/>
  <c r="M18" i="48"/>
  <c r="M19" i="48"/>
  <c r="M20" i="48"/>
  <c r="B21" i="48"/>
  <c r="M21" i="48"/>
  <c r="M15" i="48"/>
  <c r="I16" i="48"/>
  <c r="I17" i="48"/>
  <c r="I18" i="48"/>
  <c r="I19" i="48"/>
  <c r="I20" i="48"/>
  <c r="I21" i="48"/>
  <c r="I15" i="48"/>
  <c r="F16" i="48"/>
  <c r="F17" i="48"/>
  <c r="F18" i="48"/>
  <c r="F19" i="48"/>
  <c r="F20" i="48"/>
  <c r="F21" i="48"/>
  <c r="F15" i="48"/>
  <c r="C21" i="48"/>
  <c r="C16" i="48"/>
  <c r="C17" i="48"/>
  <c r="C18" i="48"/>
  <c r="C19" i="48"/>
  <c r="C20" i="48"/>
  <c r="C15" i="48"/>
  <c r="I23" i="54"/>
  <c r="L23" i="54"/>
  <c r="M23" i="54"/>
  <c r="Q23" i="54"/>
  <c r="R23" i="54"/>
  <c r="R22" i="54"/>
  <c r="Q22" i="54"/>
  <c r="M22" i="54"/>
  <c r="L22" i="54"/>
  <c r="I22" i="54"/>
  <c r="R21" i="54"/>
  <c r="Q21" i="54"/>
  <c r="M21" i="54"/>
  <c r="L21" i="54"/>
  <c r="I21" i="54"/>
  <c r="R20" i="54"/>
  <c r="Q20" i="54"/>
  <c r="M20" i="54"/>
  <c r="L20" i="54"/>
  <c r="I20" i="54"/>
  <c r="R19" i="54"/>
  <c r="Q19" i="54"/>
  <c r="M19" i="54"/>
  <c r="L19" i="54"/>
  <c r="I19" i="54"/>
  <c r="R18" i="54"/>
  <c r="Q18" i="54"/>
  <c r="M18" i="54"/>
  <c r="L18" i="54"/>
  <c r="I18" i="54"/>
  <c r="R17" i="54"/>
  <c r="Q17" i="54"/>
  <c r="M17" i="54"/>
  <c r="L17" i="54"/>
  <c r="I17" i="54"/>
  <c r="R16" i="54"/>
  <c r="Q16" i="54"/>
  <c r="M16" i="54"/>
  <c r="L16" i="54"/>
  <c r="I16" i="54"/>
  <c r="I15" i="54"/>
  <c r="I17" i="53"/>
  <c r="L17" i="53"/>
  <c r="M17" i="53"/>
  <c r="Q17" i="53"/>
  <c r="R17" i="53"/>
  <c r="H15" i="53"/>
  <c r="I15" i="53"/>
  <c r="Q21" i="53"/>
  <c r="R21" i="53"/>
  <c r="Q22" i="53"/>
  <c r="R22" i="53"/>
  <c r="L21" i="53"/>
  <c r="M21" i="53"/>
  <c r="L22" i="53"/>
  <c r="M22" i="53"/>
  <c r="I21" i="53"/>
  <c r="I22" i="53"/>
  <c r="Q20" i="53"/>
  <c r="R20" i="53"/>
  <c r="L20" i="53"/>
  <c r="M20" i="53"/>
  <c r="I20" i="53"/>
  <c r="Q19" i="53"/>
  <c r="R19" i="53"/>
  <c r="L19" i="53"/>
  <c r="M19" i="53"/>
  <c r="I19" i="53"/>
  <c r="Q18" i="53"/>
  <c r="R18" i="53"/>
  <c r="L18" i="53"/>
  <c r="M18" i="53"/>
  <c r="I18" i="53"/>
  <c r="Q16" i="53"/>
  <c r="R16" i="53"/>
  <c r="L16" i="53"/>
  <c r="M16" i="53"/>
  <c r="I16" i="53"/>
  <c r="R22" i="52"/>
  <c r="Q22" i="52"/>
  <c r="M22" i="52"/>
  <c r="L22" i="52"/>
  <c r="I22" i="52"/>
  <c r="R21" i="52"/>
  <c r="Q21" i="52"/>
  <c r="M21" i="52"/>
  <c r="L21" i="52"/>
  <c r="I21" i="52"/>
  <c r="R20" i="52"/>
  <c r="Q20" i="52"/>
  <c r="M20" i="52"/>
  <c r="L20" i="52"/>
  <c r="I20" i="52"/>
  <c r="R19" i="52"/>
  <c r="Q19" i="52"/>
  <c r="M19" i="52"/>
  <c r="L19" i="52"/>
  <c r="I19" i="52"/>
  <c r="R18" i="52"/>
  <c r="Q18" i="52"/>
  <c r="M18" i="52"/>
  <c r="L18" i="52"/>
  <c r="I18" i="52"/>
  <c r="R17" i="52"/>
  <c r="Q17" i="52"/>
  <c r="M17" i="52"/>
  <c r="L17" i="52"/>
  <c r="I17" i="52"/>
  <c r="R16" i="52"/>
  <c r="Q16" i="52"/>
  <c r="M16" i="52"/>
  <c r="L16" i="52"/>
  <c r="I16" i="52"/>
  <c r="R15" i="52"/>
  <c r="Q15" i="52"/>
  <c r="M15" i="52"/>
  <c r="L15" i="52"/>
  <c r="I15" i="52"/>
  <c r="Q22" i="51"/>
  <c r="R22" i="51"/>
  <c r="L22" i="51"/>
  <c r="M22" i="51"/>
  <c r="I22" i="51"/>
  <c r="Q21" i="51"/>
  <c r="R21" i="51"/>
  <c r="L21" i="51"/>
  <c r="M21" i="51"/>
  <c r="I21" i="51"/>
  <c r="Q20" i="51"/>
  <c r="R20" i="51"/>
  <c r="L20" i="51"/>
  <c r="M20" i="51"/>
  <c r="I20" i="51"/>
  <c r="Q19" i="51"/>
  <c r="R19" i="51"/>
  <c r="L19" i="51"/>
  <c r="M19" i="51"/>
  <c r="I19" i="51"/>
  <c r="Q18" i="51"/>
  <c r="R18" i="51"/>
  <c r="L18" i="51"/>
  <c r="M18" i="51"/>
  <c r="I18" i="51"/>
  <c r="Q17" i="51"/>
  <c r="R17" i="51"/>
  <c r="L17" i="51"/>
  <c r="M17" i="51"/>
  <c r="I17" i="51"/>
  <c r="Q16" i="51"/>
  <c r="R16" i="51"/>
  <c r="L16" i="51"/>
  <c r="M16" i="51"/>
  <c r="I16" i="51"/>
  <c r="Q15" i="51"/>
  <c r="R15" i="51"/>
  <c r="L15" i="51"/>
  <c r="M15" i="51"/>
  <c r="I15" i="51"/>
  <c r="R16" i="50"/>
  <c r="R17" i="50"/>
  <c r="R18" i="50"/>
  <c r="R19" i="50"/>
  <c r="R20" i="50"/>
  <c r="R21" i="50"/>
  <c r="R22" i="50"/>
  <c r="R15" i="50"/>
  <c r="M16" i="50"/>
  <c r="M17" i="50"/>
  <c r="M18" i="50"/>
  <c r="M19" i="50"/>
  <c r="M20" i="50"/>
  <c r="M21" i="50"/>
  <c r="M15" i="50"/>
  <c r="I16" i="50"/>
  <c r="I17" i="50"/>
  <c r="I18" i="50"/>
  <c r="I19" i="50"/>
  <c r="I20" i="50"/>
  <c r="I21" i="50"/>
  <c r="I22" i="50"/>
  <c r="F16" i="50"/>
  <c r="F17" i="50"/>
  <c r="F18" i="50"/>
  <c r="F19" i="50"/>
  <c r="F20" i="50"/>
  <c r="F21" i="50"/>
  <c r="F22" i="50"/>
  <c r="C16" i="50"/>
  <c r="C17" i="50"/>
  <c r="C18" i="50"/>
  <c r="C19" i="50"/>
  <c r="C20" i="50"/>
  <c r="C21" i="50"/>
  <c r="C22" i="50"/>
  <c r="I15" i="50"/>
  <c r="F15" i="50"/>
  <c r="C15" i="50"/>
  <c r="P22" i="50"/>
  <c r="Q22" i="50"/>
  <c r="S22" i="50"/>
  <c r="K22" i="50"/>
  <c r="L22" i="50"/>
  <c r="N22" i="50"/>
  <c r="P21" i="50"/>
  <c r="Q21" i="50"/>
  <c r="S21" i="50"/>
  <c r="K21" i="50"/>
  <c r="L21" i="50"/>
  <c r="N21" i="50"/>
  <c r="P20" i="50"/>
  <c r="Q20" i="50"/>
  <c r="S20" i="50"/>
  <c r="K20" i="50"/>
  <c r="L20" i="50"/>
  <c r="N20" i="50"/>
  <c r="P19" i="50"/>
  <c r="Q19" i="50"/>
  <c r="S19" i="50"/>
  <c r="K19" i="50"/>
  <c r="L19" i="50"/>
  <c r="N19" i="50"/>
  <c r="P18" i="50"/>
  <c r="Q18" i="50"/>
  <c r="S18" i="50"/>
  <c r="K18" i="50"/>
  <c r="L18" i="50"/>
  <c r="N18" i="50"/>
  <c r="P17" i="50"/>
  <c r="Q17" i="50"/>
  <c r="S17" i="50"/>
  <c r="K17" i="50"/>
  <c r="L17" i="50"/>
  <c r="N17" i="50"/>
  <c r="P16" i="50"/>
  <c r="Q16" i="50"/>
  <c r="S16" i="50"/>
  <c r="K16" i="50"/>
  <c r="L16" i="50"/>
  <c r="N16" i="50"/>
  <c r="P15" i="50"/>
  <c r="Q15" i="50"/>
  <c r="S15" i="50"/>
  <c r="K15" i="50"/>
  <c r="L15" i="50"/>
  <c r="N15" i="50"/>
  <c r="R24" i="49"/>
  <c r="Q24" i="49"/>
  <c r="M24" i="49"/>
  <c r="L24" i="49"/>
  <c r="I24" i="49"/>
  <c r="R23" i="49"/>
  <c r="Q23" i="49"/>
  <c r="M23" i="49"/>
  <c r="L23" i="49"/>
  <c r="I23" i="49"/>
  <c r="R22" i="49"/>
  <c r="Q22" i="49"/>
  <c r="M22" i="49"/>
  <c r="L22" i="49"/>
  <c r="I22" i="49"/>
  <c r="R21" i="49"/>
  <c r="Q21" i="49"/>
  <c r="M21" i="49"/>
  <c r="L21" i="49"/>
  <c r="I21" i="49"/>
  <c r="R20" i="49"/>
  <c r="Q20" i="49"/>
  <c r="M20" i="49"/>
  <c r="L20" i="49"/>
  <c r="I20" i="49"/>
  <c r="R19" i="49"/>
  <c r="Q19" i="49"/>
  <c r="M19" i="49"/>
  <c r="L19" i="49"/>
  <c r="I19" i="49"/>
  <c r="R18" i="49"/>
  <c r="Q18" i="49"/>
  <c r="M18" i="49"/>
  <c r="L18" i="49"/>
  <c r="I18" i="49"/>
  <c r="R17" i="49"/>
  <c r="Q17" i="49"/>
  <c r="M17" i="49"/>
  <c r="L17" i="49"/>
  <c r="I17" i="49"/>
  <c r="R16" i="49"/>
  <c r="Q16" i="49"/>
  <c r="M16" i="49"/>
  <c r="L16" i="49"/>
  <c r="I16" i="49"/>
  <c r="R15" i="49"/>
  <c r="Q15" i="49"/>
  <c r="M15" i="49"/>
  <c r="L15" i="49"/>
  <c r="I15" i="49"/>
  <c r="K15" i="48"/>
  <c r="L15" i="48"/>
  <c r="N15" i="48"/>
  <c r="P15" i="48"/>
  <c r="Q15" i="48"/>
  <c r="S15" i="48"/>
  <c r="K16" i="48"/>
  <c r="L16" i="48"/>
  <c r="N16" i="48"/>
  <c r="P16" i="48"/>
  <c r="Q16" i="48"/>
  <c r="S16" i="48"/>
  <c r="K17" i="48"/>
  <c r="L17" i="48"/>
  <c r="N17" i="48"/>
  <c r="P17" i="48"/>
  <c r="Q17" i="48"/>
  <c r="S17" i="48"/>
  <c r="K18" i="48"/>
  <c r="L18" i="48"/>
  <c r="N18" i="48"/>
  <c r="P18" i="48"/>
  <c r="Q18" i="48"/>
  <c r="S18" i="48"/>
  <c r="K19" i="48"/>
  <c r="L19" i="48"/>
  <c r="N19" i="48"/>
  <c r="P19" i="48"/>
  <c r="Q19" i="48"/>
  <c r="S19" i="48"/>
  <c r="K20" i="48"/>
  <c r="L20" i="48"/>
  <c r="N20" i="48"/>
  <c r="P20" i="48"/>
  <c r="Q20" i="48"/>
  <c r="S20" i="48"/>
  <c r="K21" i="48"/>
  <c r="L21" i="48"/>
  <c r="N21" i="48"/>
  <c r="P21" i="48"/>
  <c r="Q21" i="48"/>
  <c r="S21" i="48"/>
  <c r="S43" i="122" l="1"/>
</calcChain>
</file>

<file path=xl/sharedStrings.xml><?xml version="1.0" encoding="utf-8"?>
<sst xmlns="http://schemas.openxmlformats.org/spreadsheetml/2006/main" count="15958" uniqueCount="839">
  <si>
    <t>NOTES ON USE:</t>
  </si>
  <si>
    <t>Columns headed 'CI' show the confidence interval (@ 95% certainty) for the percentage in the column to the immediate left.</t>
  </si>
  <si>
    <t>The unweighted base size shows the number of respondents who were interviewed in any given sub-group.</t>
  </si>
  <si>
    <t>The effective base size shows the base size that should be used in any statistical calculations which use the number of respondents as an input (e.g. significance testing). The effective base takes account of the impact that weighting has on the reliability of the dataset and, as such, is typically lower than the unweighted base size.</t>
  </si>
  <si>
    <t>Percentage point change</t>
  </si>
  <si>
    <t xml:space="preserve">Statistical significance </t>
  </si>
  <si>
    <t>CI</t>
  </si>
  <si>
    <t>Unweighted base size</t>
  </si>
  <si>
    <t>Effective base size</t>
  </si>
  <si>
    <t>Change needed</t>
  </si>
  <si>
    <t>Wave 1
Nov. 2015</t>
  </si>
  <si>
    <t>Wave 2
May 2016</t>
  </si>
  <si>
    <t>4.1 - Exporting segments (composite measure)</t>
  </si>
  <si>
    <t>Base</t>
  </si>
  <si>
    <t>All respondents</t>
  </si>
  <si>
    <t>6.1.1</t>
  </si>
  <si>
    <t>6.1.2</t>
  </si>
  <si>
    <t>6.1.3</t>
  </si>
  <si>
    <t>Report section</t>
  </si>
  <si>
    <t>Columns headed 'Statistical Significance' show the probability that there is a genuine difference in the responses observed at each wave. '*' indicates a certainty greater than 95%</t>
  </si>
  <si>
    <t>Further details about the project and methodology can be found in the research and technical reports published by DIT.</t>
  </si>
  <si>
    <t xml:space="preserve">DIT National Survey of Registered Businesses' Exporting Behaviours, Attitudes and Needs Data Annexe </t>
  </si>
  <si>
    <t>Wave 3 Sept. 2017</t>
  </si>
  <si>
    <t>Nov. 2015 to Sept. 2017</t>
  </si>
  <si>
    <t>Net change</t>
  </si>
  <si>
    <t>HIDE
Column when formulae updated</t>
  </si>
  <si>
    <t>Weighted base size</t>
  </si>
  <si>
    <t>Base: All businesses</t>
  </si>
  <si>
    <t>Data from the Total UK Registered Business Population sample</t>
  </si>
  <si>
    <t>Asked of: All respondents; Reported on: All respondents</t>
  </si>
  <si>
    <t>May 2016 to Sept. 2017</t>
  </si>
  <si>
    <t>Sustain - Exported in past 12 months</t>
  </si>
  <si>
    <t>Reassure - Exported more than 12 months ago (but not in past 12 months)</t>
  </si>
  <si>
    <t>Promote - Haven't exported but product suitable/could be developed</t>
  </si>
  <si>
    <t>Challenge - Haven't exported - product unsuitable</t>
  </si>
  <si>
    <t>Total - Ever exported (Sustain OR Reassure)</t>
  </si>
  <si>
    <t>Total - Never exported (Promote OR Challenge)</t>
  </si>
  <si>
    <t>Not stated</t>
  </si>
  <si>
    <t>n/a</t>
  </si>
  <si>
    <t>Asked of: All respondents who have exported; Reported on: All respondents who have exported</t>
  </si>
  <si>
    <t>Less than one year</t>
  </si>
  <si>
    <t>1 year</t>
  </si>
  <si>
    <t>2 years</t>
  </si>
  <si>
    <t>3 years</t>
  </si>
  <si>
    <t>4 years</t>
  </si>
  <si>
    <t>5 years</t>
  </si>
  <si>
    <t>6-10 years</t>
  </si>
  <si>
    <t>11-20 years</t>
  </si>
  <si>
    <t>More than 20 years</t>
  </si>
  <si>
    <t>Don’t know</t>
  </si>
  <si>
    <t>Asked of: All respondents who have exported; Reported on: All respondents</t>
  </si>
  <si>
    <t>Only goods</t>
  </si>
  <si>
    <t>Only services</t>
  </si>
  <si>
    <t>Both</t>
  </si>
  <si>
    <t>Neither in the past 12 months</t>
  </si>
  <si>
    <t>Don't know</t>
  </si>
  <si>
    <t>Have never exported</t>
  </si>
  <si>
    <t>We have started exporting services since October 2015</t>
  </si>
  <si>
    <t>We are exporting more than we were in October 2015</t>
  </si>
  <si>
    <t>We are exporting the same as we were in October 2015</t>
  </si>
  <si>
    <t>We are exporting less than we were in October 2015</t>
  </si>
  <si>
    <t>We have stopped exporting services since October 2015</t>
  </si>
  <si>
    <t>We have never exported services</t>
  </si>
  <si>
    <t>We have started exporting goods since October 2015</t>
  </si>
  <si>
    <t>We have stopped exporting goods since October 2015</t>
  </si>
  <si>
    <t>We have never exported goods</t>
  </si>
  <si>
    <t>Asked of: Respondents who have plans/ an active interest in exporting; Reported on: Respondents who have plans/ an active interest in exporting</t>
  </si>
  <si>
    <t>Done a basic assessment of your company’s export potential</t>
  </si>
  <si>
    <t>Assessed your company’s current readiness to export</t>
  </si>
  <si>
    <t>Investigated the rules of doing business with a country</t>
  </si>
  <si>
    <t>Researched other aspects of an overseas market</t>
  </si>
  <si>
    <t>Developed an export business plan</t>
  </si>
  <si>
    <t>None of these</t>
  </si>
  <si>
    <t>Any action (NET)</t>
  </si>
  <si>
    <t>Straight away on receiving an order from overseas</t>
  </si>
  <si>
    <t>Less than a month</t>
  </si>
  <si>
    <t>1-3 months</t>
  </si>
  <si>
    <t>4-6 months</t>
  </si>
  <si>
    <t>7-12 months</t>
  </si>
  <si>
    <t>13-24 months</t>
  </si>
  <si>
    <t>Over 24 months</t>
  </si>
  <si>
    <t>Other answers</t>
  </si>
  <si>
    <t>Respondents who have plans/ an active interest in exporting</t>
  </si>
  <si>
    <t>4.2 - EXP_YEARS Number of years of exporting experience</t>
  </si>
  <si>
    <t>Yes - next 12 months</t>
  </si>
  <si>
    <t>Yes – further in the future</t>
  </si>
  <si>
    <t>No</t>
  </si>
  <si>
    <t>Not interested in exporting or have exported in past 12 months</t>
  </si>
  <si>
    <t>To build a substantial business we have to go for rapid growth</t>
  </si>
  <si>
    <t>We’re aiming for steady sustainable growth rather than rapid growth</t>
  </si>
  <si>
    <t>It’s about consolidating what we have rather than growing</t>
  </si>
  <si>
    <t>Not interested in the business getting any bigger</t>
  </si>
  <si>
    <t>Growing the business will bring more risks than benefits</t>
  </si>
  <si>
    <t>Aiming for growth (Net)</t>
  </si>
  <si>
    <t>Not aiming for growth (Net)</t>
  </si>
  <si>
    <t>Yes</t>
  </si>
  <si>
    <t>Agree strongly</t>
  </si>
  <si>
    <t>Agree slightly</t>
  </si>
  <si>
    <t>Neither agree nor disagree</t>
  </si>
  <si>
    <t>Disagree slightly</t>
  </si>
  <si>
    <t>Disagree strongly</t>
  </si>
  <si>
    <t>Agree (Net)</t>
  </si>
  <si>
    <t>Disagree (Net)</t>
  </si>
  <si>
    <t>Increase substantially</t>
  </si>
  <si>
    <t>Increase a little</t>
  </si>
  <si>
    <t>Stay about the same</t>
  </si>
  <si>
    <t>Decrease a little</t>
  </si>
  <si>
    <t>Decrease substantially</t>
  </si>
  <si>
    <t>Increase (Net)</t>
  </si>
  <si>
    <t>Decrease (Net)</t>
  </si>
  <si>
    <t>Asked of: Respondents who believe products and services can be exported; Reported on: Respondents who believe products and services can be exported</t>
  </si>
  <si>
    <t>0 - Not a barrier at all (0)</t>
  </si>
  <si>
    <t>1 (1)</t>
  </si>
  <si>
    <t>2 (2)</t>
  </si>
  <si>
    <t>3 (3)</t>
  </si>
  <si>
    <t>4 (4)</t>
  </si>
  <si>
    <t>5 (5)</t>
  </si>
  <si>
    <t>6 (6)</t>
  </si>
  <si>
    <t>7 (7)</t>
  </si>
  <si>
    <t>8 (8)</t>
  </si>
  <si>
    <t>9 (9)</t>
  </si>
  <si>
    <t>10 - A very strong barrier (10)</t>
  </si>
  <si>
    <t>DON’T KNOW</t>
  </si>
  <si>
    <t>0 -  No knowledge at all (0)</t>
  </si>
  <si>
    <t>10 - Very good knowledge (10)</t>
  </si>
  <si>
    <t>Top 3 Box (8-10 Net) - High level knowledge</t>
  </si>
  <si>
    <t>Middle (3-7 Net) - Moderate level knowledge</t>
  </si>
  <si>
    <t>Can't remember</t>
  </si>
  <si>
    <t>Department for International Trade (DIT)</t>
  </si>
  <si>
    <t>UK Trade and Investment (UKTI)</t>
  </si>
  <si>
    <t>UK Export Finance/ Export Finance manager at UK Export Finance</t>
  </si>
  <si>
    <t>HMRC</t>
  </si>
  <si>
    <t>UK Government Department / Agency (general)</t>
  </si>
  <si>
    <t>UK Government body based in overseas market</t>
  </si>
  <si>
    <t>British Trade Association</t>
  </si>
  <si>
    <t>European Trade Association</t>
  </si>
  <si>
    <t>European government</t>
  </si>
  <si>
    <t>Consultancy firm</t>
  </si>
  <si>
    <t>Legal firm</t>
  </si>
  <si>
    <t>Distributors</t>
  </si>
  <si>
    <t>A bank</t>
  </si>
  <si>
    <t>Other businesses which have experience of exporting</t>
  </si>
  <si>
    <t>Chambers of commerce</t>
  </si>
  <si>
    <t>DTI</t>
  </si>
  <si>
    <t>Google/online search</t>
  </si>
  <si>
    <t>Wouldn’t want to find out more about exporting</t>
  </si>
  <si>
    <t>Business Gateway</t>
  </si>
  <si>
    <t>Country of interest / embassy of overseas country</t>
  </si>
  <si>
    <t>Within the company</t>
  </si>
  <si>
    <t>Federation of Small Business / FSB</t>
  </si>
  <si>
    <t>Government website</t>
  </si>
  <si>
    <t>Professional organisations</t>
  </si>
  <si>
    <t>Suppliers</t>
  </si>
  <si>
    <t>Scottish Enterprise</t>
  </si>
  <si>
    <t>Invest NI</t>
  </si>
  <si>
    <t>Accountant/Financial advisor</t>
  </si>
  <si>
    <t>Courier/Freight/shipping agent/Transport co.</t>
  </si>
  <si>
    <t>Other</t>
  </si>
  <si>
    <t>-</t>
  </si>
  <si>
    <t>Very interested</t>
  </si>
  <si>
    <t>Quite interested</t>
  </si>
  <si>
    <t>Not interested</t>
  </si>
  <si>
    <t>7.1.1</t>
  </si>
  <si>
    <t>7.1.2</t>
  </si>
  <si>
    <t>7.1.3</t>
  </si>
  <si>
    <t>7.1.4</t>
  </si>
  <si>
    <t>Upfront investment to explore opportunities to export, for example market research, advice, overseas travel and building networks</t>
  </si>
  <si>
    <t>Transportation costs from the UK to the destination country</t>
  </si>
  <si>
    <t>Distribution costs within the destination country</t>
  </si>
  <si>
    <t>Border costs such as tariffs and customs fees</t>
  </si>
  <si>
    <t>The cost of scaling up your business</t>
  </si>
  <si>
    <t>Costs related to complying with standards in the destination country</t>
  </si>
  <si>
    <t>An inability to access finance or a lack of working capital to finance exports</t>
  </si>
  <si>
    <t>Increased financial risk</t>
  </si>
  <si>
    <t>Exchange rate fluctuations</t>
  </si>
  <si>
    <t>The price of your goods or services being high compared to those in the destination country</t>
  </si>
  <si>
    <t>Labour / (new) staff costs</t>
  </si>
  <si>
    <t>None of the above</t>
  </si>
  <si>
    <t>Asked of: Respondents who were asked about specific cost issues (a random subset of those giving cost a score of 6 or higher); Reported on: Respondents who were asked about specific cost issues (a random subset of those giving cost a score of 6 or higher)</t>
  </si>
  <si>
    <t>Knowledge about how to organise and plan transport or distribution</t>
  </si>
  <si>
    <t>Knowledge of tax issues</t>
  </si>
  <si>
    <t>Knowledge of international standards which your products or services have to conform to</t>
  </si>
  <si>
    <t>Knowledge of how to develop an export business plan</t>
  </si>
  <si>
    <t>Knowledge of how to obtain export or import licences</t>
  </si>
  <si>
    <t>Knowledge of customs and tariffs</t>
  </si>
  <si>
    <t>Knowledge about competitors in overseas markets</t>
  </si>
  <si>
    <t>Understanding overseas clients in terms of their language or culture</t>
  </si>
  <si>
    <t>Determining how to price your product</t>
  </si>
  <si>
    <t>Knowledge of other legal issues</t>
  </si>
  <si>
    <t>Asked of: Respondents who were asked about specific knowledge issues (a random subset of those giving knowledge a score of 6 or higher); Reported on: Respondents who were asked about specific knowledge issues (a random subset of those giving knowledge a score of 6 or higher)</t>
  </si>
  <si>
    <t>Asked of: Respondents who were asked about specific capacity issues (a random subset of those giving capacity a score of 6 or higher); Reported on: Respondents who were asked about specific capacity issues (a random subset of those giving capacity a score of 6 or higher)</t>
  </si>
  <si>
    <t>Asked of: Respondents who were asked about specific access issues (a random subset of those giving access a score of 6 or higher); Reported on: Respondents who were asked about specific access issues (a random subset of those giving access a score of 6 or higher)</t>
  </si>
  <si>
    <t>Not having enough managerial time to focus on internationalisation</t>
  </si>
  <si>
    <t>Not having suitably trained staff</t>
  </si>
  <si>
    <t>Not having enough staff to expand your operation</t>
  </si>
  <si>
    <t>Not having the necessary machinery</t>
  </si>
  <si>
    <t>Not having the capability to assess international competition for the product</t>
  </si>
  <si>
    <t>Not having the capability to assess the cost of internationalisation, for example costing products, taxes, transport etc.</t>
  </si>
  <si>
    <t>Not having the capability to undertake a market research study</t>
  </si>
  <si>
    <t>Not having the capability to develop an export business plan</t>
  </si>
  <si>
    <t>Not having access capital / investment finance</t>
  </si>
  <si>
    <t>Not having language skills</t>
  </si>
  <si>
    <t>Not wanting to expand business</t>
  </si>
  <si>
    <t>Identifying opportunities to export</t>
  </si>
  <si>
    <t>Finding overseas customers</t>
  </si>
  <si>
    <t>Understanding who to make contact with in first instance</t>
  </si>
  <si>
    <t>Finding logistical solutions for delivery, transport or distribution</t>
  </si>
  <si>
    <t>Developing or nurturing critical relationships</t>
  </si>
  <si>
    <t>Improving your profile or credibility in the country</t>
  </si>
  <si>
    <t>Language barrier</t>
  </si>
  <si>
    <t>Legal process / licensing issues</t>
  </si>
  <si>
    <t>Cultural differences</t>
  </si>
  <si>
    <t>Local knowledge</t>
  </si>
  <si>
    <t>Trust issues</t>
  </si>
  <si>
    <t>Argentina</t>
  </si>
  <si>
    <t>Australia</t>
  </si>
  <si>
    <t>Austria</t>
  </si>
  <si>
    <t>Bahrain</t>
  </si>
  <si>
    <t>Belgium</t>
  </si>
  <si>
    <t>Brazil</t>
  </si>
  <si>
    <t>Bulgaria</t>
  </si>
  <si>
    <t>Canada</t>
  </si>
  <si>
    <t>China</t>
  </si>
  <si>
    <t>Croatia</t>
  </si>
  <si>
    <t>Cyprus</t>
  </si>
  <si>
    <t>Denmark</t>
  </si>
  <si>
    <t>Estonia</t>
  </si>
  <si>
    <t>Finland</t>
  </si>
  <si>
    <t>France</t>
  </si>
  <si>
    <t>Germany</t>
  </si>
  <si>
    <t>Greece</t>
  </si>
  <si>
    <t>Hungary</t>
  </si>
  <si>
    <t>India</t>
  </si>
  <si>
    <t>Indonesia</t>
  </si>
  <si>
    <t>Ireland</t>
  </si>
  <si>
    <t>Italy</t>
  </si>
  <si>
    <t>Japan</t>
  </si>
  <si>
    <t>Kuwait</t>
  </si>
  <si>
    <t>Latvia</t>
  </si>
  <si>
    <t>Lithuania</t>
  </si>
  <si>
    <t>Luxembourg</t>
  </si>
  <si>
    <t>Malta</t>
  </si>
  <si>
    <t>Mexico</t>
  </si>
  <si>
    <t>New Guinea &amp; neighbouring islands</t>
  </si>
  <si>
    <t>New Zealand</t>
  </si>
  <si>
    <t>Oman</t>
  </si>
  <si>
    <t>Pakistan</t>
  </si>
  <si>
    <t>Paraguay</t>
  </si>
  <si>
    <t>Poland</t>
  </si>
  <si>
    <t>Portugal</t>
  </si>
  <si>
    <t>Qatar</t>
  </si>
  <si>
    <t>Romania</t>
  </si>
  <si>
    <t>Russia</t>
  </si>
  <si>
    <t>Saudi Arabia</t>
  </si>
  <si>
    <t>Slovakia</t>
  </si>
  <si>
    <t>Slovenia</t>
  </si>
  <si>
    <t>Spain</t>
  </si>
  <si>
    <t>Sweden</t>
  </si>
  <si>
    <t>The Czech Republic</t>
  </si>
  <si>
    <t>The Netherlands</t>
  </si>
  <si>
    <t>UAE / United Arab Emirates</t>
  </si>
  <si>
    <t>Uruguay</t>
  </si>
  <si>
    <t>USA / United States of America</t>
  </si>
  <si>
    <t>Africa (All other mentions)</t>
  </si>
  <si>
    <t>Algeria</t>
  </si>
  <si>
    <t>Angola</t>
  </si>
  <si>
    <t>Asia (all other mentions)</t>
  </si>
  <si>
    <t>Azerbaijan</t>
  </si>
  <si>
    <t>Bermuda</t>
  </si>
  <si>
    <t>Cayman Islands</t>
  </si>
  <si>
    <t>Caribbean Islands (all other mentions)</t>
  </si>
  <si>
    <t>Channel Islands</t>
  </si>
  <si>
    <t>Chile</t>
  </si>
  <si>
    <t>Dubai</t>
  </si>
  <si>
    <t>Eastern Europe</t>
  </si>
  <si>
    <t>Egypt</t>
  </si>
  <si>
    <t>EU / Europe (all other mentions)</t>
  </si>
  <si>
    <t>Ghana</t>
  </si>
  <si>
    <t>Gibraltar</t>
  </si>
  <si>
    <t>Hong Kong</t>
  </si>
  <si>
    <t>Iceland</t>
  </si>
  <si>
    <t>Iran</t>
  </si>
  <si>
    <t>Iraq</t>
  </si>
  <si>
    <t>Israel</t>
  </si>
  <si>
    <t>Ivory Coast</t>
  </si>
  <si>
    <t>Kenya</t>
  </si>
  <si>
    <t>Kazakhstan</t>
  </si>
  <si>
    <t>Korea</t>
  </si>
  <si>
    <t>Maylaysia</t>
  </si>
  <si>
    <t>Middle East</t>
  </si>
  <si>
    <t>Morocco</t>
  </si>
  <si>
    <t>Nigeria</t>
  </si>
  <si>
    <t>North America</t>
  </si>
  <si>
    <t>Norway</t>
  </si>
  <si>
    <t>Philipines</t>
  </si>
  <si>
    <t>Scandinavia</t>
  </si>
  <si>
    <t>Singapore</t>
  </si>
  <si>
    <t>Sri Lanka</t>
  </si>
  <si>
    <t>South Africa</t>
  </si>
  <si>
    <t>South America (all other mentions)</t>
  </si>
  <si>
    <t>South Korea</t>
  </si>
  <si>
    <t>Switzerland</t>
  </si>
  <si>
    <t>Taiwan</t>
  </si>
  <si>
    <t>Tanzania</t>
  </si>
  <si>
    <t>Thailand</t>
  </si>
  <si>
    <t>Tunisia</t>
  </si>
  <si>
    <t>Turkey</t>
  </si>
  <si>
    <t>Ukraine</t>
  </si>
  <si>
    <t>Vietnam</t>
  </si>
  <si>
    <t>Virgin Islands</t>
  </si>
  <si>
    <t>World wide</t>
  </si>
  <si>
    <t>Lots / many / others (unspecified)</t>
  </si>
  <si>
    <t>None – have not unsuccessfully tried to export</t>
  </si>
  <si>
    <t>None - have not unsuccessfully tried to export</t>
  </si>
  <si>
    <t>ANY COUNTRY (NET)</t>
  </si>
  <si>
    <t>Asked of: Respondents who have decided against exporting to a particular country; Reported on: Respondents who have decided against exporting to a particular country</t>
  </si>
  <si>
    <t>Not having the capability to assess the cost of internationalisation , for example costing products, taxes, transport etc.</t>
  </si>
  <si>
    <t>Concerns about customers' ability to pay / non-payment</t>
  </si>
  <si>
    <t>Concerns about insurance</t>
  </si>
  <si>
    <t>Cost (all other mentions)</t>
  </si>
  <si>
    <t>Knowledge of the market</t>
  </si>
  <si>
    <t>Time necessary to expand / set-up</t>
  </si>
  <si>
    <t>Finding the right partner(ship)</t>
  </si>
  <si>
    <t>Not enough demand/customers</t>
  </si>
  <si>
    <t>Having to set up a division / office there</t>
  </si>
  <si>
    <t>Competition</t>
  </si>
  <si>
    <t>Brexit / leaving the EU</t>
  </si>
  <si>
    <t>Trade bans/embargoes/sanctions</t>
  </si>
  <si>
    <t>Legislation / red tape / regulations</t>
  </si>
  <si>
    <t>Political / instability of government</t>
  </si>
  <si>
    <t>Lack of trust</t>
  </si>
  <si>
    <t>Litigation / fear of being sued</t>
  </si>
  <si>
    <t>Security / safety  of staff</t>
  </si>
  <si>
    <t>Poor communication</t>
  </si>
  <si>
    <t>Corruption / fraud / money laundering</t>
  </si>
  <si>
    <t>Did not win the contract / get the order</t>
  </si>
  <si>
    <t>Not allowed to / part of a franchise</t>
  </si>
  <si>
    <t>Haven't seriously thought about it yet</t>
  </si>
  <si>
    <t>Products not suitable for export / shipping</t>
  </si>
  <si>
    <t>Something else</t>
  </si>
  <si>
    <t>There were not any barriers</t>
  </si>
  <si>
    <t>Cost (Net)</t>
  </si>
  <si>
    <t>Lack of Knowledge (Net)</t>
  </si>
  <si>
    <t>Capacity (Net)</t>
  </si>
  <si>
    <t>Access (Net)</t>
  </si>
  <si>
    <t>Miscellaneous (Net)</t>
  </si>
  <si>
    <t>Total</t>
  </si>
  <si>
    <t>*</t>
  </si>
  <si>
    <t>Caution: low base sizes for each country</t>
  </si>
  <si>
    <t>Asked of: Respondents who believe products and services can NOT be exported; Reported on: Respondents who believe products and services can NOT be exported</t>
  </si>
  <si>
    <t>It's only me / service is only provided by me / one man band</t>
  </si>
  <si>
    <t>It can only be me / people buy my expertise</t>
  </si>
  <si>
    <t>It’s just a one-off (e.g. a single restaurant)</t>
  </si>
  <si>
    <t>It's a local service / business only</t>
  </si>
  <si>
    <t>My product / service is not transportable</t>
  </si>
  <si>
    <t>My product / service is not unique / special enough to export</t>
  </si>
  <si>
    <t>I don't believe people overseas would want my product / service more than what is already there</t>
  </si>
  <si>
    <t>I don’t believe my product/service is cost competitive in the international markets</t>
  </si>
  <si>
    <t>I can't make /supply enough</t>
  </si>
  <si>
    <t>My product/service is only relevant in this country</t>
  </si>
  <si>
    <t>Reasons relating to UK legislation</t>
  </si>
  <si>
    <t>Costs (too high)</t>
  </si>
  <si>
    <t>Regulations/Legislations (all other references)</t>
  </si>
  <si>
    <t>Not looking to export</t>
  </si>
  <si>
    <t>We already import from abroad</t>
  </si>
  <si>
    <t>Cannot compete (on price)</t>
  </si>
  <si>
    <t>Provide a service (so can't export)</t>
  </si>
  <si>
    <t>Don't have distribution rights</t>
  </si>
  <si>
    <t>Products are perishable/difficult to export</t>
  </si>
  <si>
    <t>Government / Local Authority funded/governed</t>
  </si>
  <si>
    <t>Already export through a 3rd party</t>
  </si>
  <si>
    <t>Would need staff in another country</t>
  </si>
  <si>
    <t>Too hard to manage / don't have the capacity</t>
  </si>
  <si>
    <t>Because of logistics</t>
  </si>
  <si>
    <t>Do not make anything to export / nothing to export</t>
  </si>
  <si>
    <t>Can't export / not suitable</t>
  </si>
  <si>
    <t>We are a franchise</t>
  </si>
  <si>
    <t>We have branches / subsidiaries selling abroad</t>
  </si>
  <si>
    <t>Retail not suitable for export.</t>
  </si>
  <si>
    <t>Because of the nature of the business</t>
  </si>
  <si>
    <t>None</t>
  </si>
  <si>
    <t>Yes - visited</t>
  </si>
  <si>
    <t>Yes - heard of but not visited</t>
  </si>
  <si>
    <t>No - not heard of or visited</t>
  </si>
  <si>
    <t>Heard of OR Visited (Net)</t>
  </si>
  <si>
    <t>Heard of service</t>
  </si>
  <si>
    <t>Used service</t>
  </si>
  <si>
    <t>Heard of but not used</t>
  </si>
  <si>
    <t>Heard of but don't know if used</t>
  </si>
  <si>
    <t>Not heard of service/website</t>
  </si>
  <si>
    <t>Asked of: Respondents aware of website/aware of each service; Reported on: All respondents</t>
  </si>
  <si>
    <t>Not sure</t>
  </si>
  <si>
    <t>TV (Net)</t>
  </si>
  <si>
    <t>Radio (Net)</t>
  </si>
  <si>
    <t>Print (Net)</t>
  </si>
  <si>
    <t>Social Media (Net)</t>
  </si>
  <si>
    <t>Internet (Net)</t>
  </si>
  <si>
    <t>Advertising all media (Net)</t>
  </si>
  <si>
    <t>Britain is great/make Britain great</t>
  </si>
  <si>
    <t>Exporting is great</t>
  </si>
  <si>
    <t>Shows a Union Jack</t>
  </si>
  <si>
    <t>Shows examples of businesses that had exported goods / services</t>
  </si>
  <si>
    <t>Featuring entrepreneurs / celebrities (include any named)</t>
  </si>
  <si>
    <t>All other ad recall</t>
  </si>
  <si>
    <t>Communication (NET)</t>
  </si>
  <si>
    <t>Promoting / encouraging export / good to export</t>
  </si>
  <si>
    <t>Exporting opportunities available / markets are there</t>
  </si>
  <si>
    <t>Demand for UK business / British products abroad/worldwide</t>
  </si>
  <si>
    <t>Exporting to other countries/whole world  (i.e. America/India)</t>
  </si>
  <si>
    <t>Exporting to the EU</t>
  </si>
  <si>
    <t>Supporting/promoting Great Britain/supporting the economy</t>
  </si>
  <si>
    <t>How easy it is to export / easier than you think</t>
  </si>
  <si>
    <t>Government drive/help/support from the Government</t>
  </si>
  <si>
    <t>Department of Trade and Industry / DTI</t>
  </si>
  <si>
    <t>Chamber of Commerce</t>
  </si>
  <si>
    <t>Help from the banks (any named)</t>
  </si>
  <si>
    <t>Financial advice/financial help</t>
  </si>
  <si>
    <t>Help / support /advice is available</t>
  </si>
  <si>
    <t>Where to get information/advice</t>
  </si>
  <si>
    <t>Money to be made / increases revenue/growth</t>
  </si>
  <si>
    <t>Finance/about finance</t>
  </si>
  <si>
    <t>The exchange rate</t>
  </si>
  <si>
    <t>Impact of / after Brexit (all references)</t>
  </si>
  <si>
    <t>About exporting (no detail)</t>
  </si>
  <si>
    <t>Events (NET)</t>
  </si>
  <si>
    <t>Trade missions</t>
  </si>
  <si>
    <t>Seminars/webinars/workshops/conferences</t>
  </si>
  <si>
    <t>Offering training/courses</t>
  </si>
  <si>
    <t>Talks/discussions</t>
  </si>
  <si>
    <t>Events</t>
  </si>
  <si>
    <t>Source (NET)</t>
  </si>
  <si>
    <t>TV programme/news</t>
  </si>
  <si>
    <t>TV advertising</t>
  </si>
  <si>
    <t>Websites</t>
  </si>
  <si>
    <t>E-mail</t>
  </si>
  <si>
    <t>Trade stands</t>
  </si>
  <si>
    <t>Newspapers/magazines</t>
  </si>
  <si>
    <t>Advert(s)</t>
  </si>
  <si>
    <t>All other references to source</t>
  </si>
  <si>
    <t>Miscellaneous (NET)</t>
  </si>
  <si>
    <t>Awareness</t>
  </si>
  <si>
    <t>General information</t>
  </si>
  <si>
    <t>Not relevant / not interested / don't export goods / services</t>
  </si>
  <si>
    <t>Good/positive</t>
  </si>
  <si>
    <t>Poor/negative</t>
  </si>
  <si>
    <t>Asked of: Respondents spontaneously aware of information or advertising; Reported on: Respondents spontaneously aware of information or advertising</t>
  </si>
  <si>
    <t>Asked of: Respondents spontaneously aware of any advertising; Reported on: All respondents</t>
  </si>
  <si>
    <t>UK government</t>
  </si>
  <si>
    <t>GREAT / Exporting is GREAT</t>
  </si>
  <si>
    <t>Business In You</t>
  </si>
  <si>
    <t>Business Link</t>
  </si>
  <si>
    <t>Capital for Enterprise</t>
  </si>
  <si>
    <t>Federation of Small Businesses</t>
  </si>
  <si>
    <t>Chambers of Commerce</t>
  </si>
  <si>
    <t>Foreign and Commonwealth Office (FCO)</t>
  </si>
  <si>
    <t>ICAEW (Institute of Chartered Accountants)</t>
  </si>
  <si>
    <t>Moneysupermarket.com</t>
  </si>
  <si>
    <t>UK Trade &amp; Investment (UKTI)</t>
  </si>
  <si>
    <t>UK Export Finance (UKEF)</t>
  </si>
  <si>
    <t>UK banks (e.g. Barclays, HSBC, Lloyds TSB, RBS, Santander)</t>
  </si>
  <si>
    <t>Brexit-related coverage with no specific source</t>
  </si>
  <si>
    <t>(Department for) Business, Energy &amp; Industrial Stategy</t>
  </si>
  <si>
    <t>(Department for) Business, Innovation &amp; Skills (BIS)</t>
  </si>
  <si>
    <t>Enterprise (partnerships)</t>
  </si>
  <si>
    <t>Local Authority / Council / Government</t>
  </si>
  <si>
    <t>Invest Northern Ireland / Invest NI</t>
  </si>
  <si>
    <t>Trade Associations / trade bodies</t>
  </si>
  <si>
    <t>BBC (news)</t>
  </si>
  <si>
    <t>Advertising agency</t>
  </si>
  <si>
    <t>Businesses / consultancies (no detail)</t>
  </si>
  <si>
    <t>Companies (all other references)</t>
  </si>
  <si>
    <t>Journalists/press/publications</t>
  </si>
  <si>
    <t>LEP/Local Enterprise Partnerships</t>
  </si>
  <si>
    <t>Marketing companies</t>
  </si>
  <si>
    <t>Media</t>
  </si>
  <si>
    <t>Political Party/politician (any named)</t>
  </si>
  <si>
    <t>Scottish Development International(SDI)</t>
  </si>
  <si>
    <t>Scottish Government</t>
  </si>
  <si>
    <t>Welsh Assembly Government</t>
  </si>
  <si>
    <t>Government (Net)</t>
  </si>
  <si>
    <t>Recognise any ads</t>
  </si>
  <si>
    <t>Asked of: Respondents who were able to view any of the campaign during interview; Reported on: Respondents who were able to view any of the campaign during interview</t>
  </si>
  <si>
    <t>YES (NET)</t>
  </si>
  <si>
    <t>Yes (on TV)</t>
  </si>
  <si>
    <t>Do not recognise ads</t>
  </si>
  <si>
    <t>Recognise ads</t>
  </si>
  <si>
    <t>Asked of: Respondents who were able to listen to radio advert during interview; Reported on: Respondents who were able to listen to radio advert during interview</t>
  </si>
  <si>
    <t>Asked of: Respondents who were able to view print adverts during interview; Reported on: Respondents who were able to view print adverts during interview</t>
  </si>
  <si>
    <t>Recognise ads (NET)</t>
  </si>
  <si>
    <t>As online adverts on a website</t>
  </si>
  <si>
    <t>On social media eg Twitter or Facebook</t>
  </si>
  <si>
    <t>In a newspaper or magazine</t>
  </si>
  <si>
    <t>In a trade press publication</t>
  </si>
  <si>
    <t>On a billboard or poster in a public place</t>
  </si>
  <si>
    <t>Somewhere else</t>
  </si>
  <si>
    <t>I have seen these ads but I don’t know where</t>
  </si>
  <si>
    <t>I have not seen these ads</t>
  </si>
  <si>
    <t>Online/social media (Net)</t>
  </si>
  <si>
    <t>Newspaper/ Publication (Net)</t>
  </si>
  <si>
    <t>Didn’t understand the adverts</t>
  </si>
  <si>
    <t>I already know all I need to know about exporting</t>
  </si>
  <si>
    <t>I don’t know enough about exporting to even consider it</t>
  </si>
  <si>
    <t>I am already an exporter</t>
  </si>
  <si>
    <t>I don’t think the government would be much help with this</t>
  </si>
  <si>
    <t>My business isn’t suitable for exporting</t>
  </si>
  <si>
    <t>It would be too financially risky to start exporting</t>
  </si>
  <si>
    <t>I don’t have time to investigate</t>
  </si>
  <si>
    <t>I have not yet looked at my business options/capabilities in terms of exporting</t>
  </si>
  <si>
    <t>It is too difficult to deal with paperwork/regulation/tax</t>
  </si>
  <si>
    <t>I haven’t researched other markets yet</t>
  </si>
  <si>
    <t>Lack of information in the ads</t>
  </si>
  <si>
    <t>An advert would not affect me/how I feel/would research further</t>
  </si>
  <si>
    <t>Aimed at larger businesses</t>
  </si>
  <si>
    <t>We don't/ want to export</t>
  </si>
  <si>
    <t>Not relevant to our business</t>
  </si>
  <si>
    <t>Focusing on UK market</t>
  </si>
  <si>
    <t>Not a business priority / not in our business model</t>
  </si>
  <si>
    <t>Brexit (all mentions)</t>
  </si>
  <si>
    <t>Have enough work (in the UK)</t>
  </si>
  <si>
    <t>I am already interested in exporting</t>
  </si>
  <si>
    <t>Not seen or heard any ads</t>
  </si>
  <si>
    <t>Exporting is too expensive/I can’t compete in foreign markets</t>
  </si>
  <si>
    <t>Not my job / not my departments decision</t>
  </si>
  <si>
    <t>You feel much more confident about exporting</t>
  </si>
  <si>
    <t>You feel somewhat more confident about exporting</t>
  </si>
  <si>
    <t>You have the same level of confidence about exporting</t>
  </si>
  <si>
    <t>You feel somewhat less confident about exporting</t>
  </si>
  <si>
    <t>You feel much less confident about exporting</t>
  </si>
  <si>
    <t>More confident (Net)</t>
  </si>
  <si>
    <t>Less confident (Net)</t>
  </si>
  <si>
    <t>Any action (Net)</t>
  </si>
  <si>
    <t>Assessed company’s current readiness to export e.g. looked at staffing/resources costs/sales literature or export pricing</t>
  </si>
  <si>
    <t>Developed an export business plan e.g. formally planning financing, drawing up a sales and marketing plan, selecting distribution channels or developing market entry strategies</t>
  </si>
  <si>
    <t>Done a basic assessment of your company’s export potential e.g. looked at whether the product/service can be exported or gained commitment of Directors/Board</t>
  </si>
  <si>
    <t>Expand/ grow our exports</t>
  </si>
  <si>
    <t>Investigated the rules of doing business with a country e.g. investigated regulation and rules of doing business with the country/tax/distribution and logistics/payment options/representatives/paperwork</t>
  </si>
  <si>
    <t>Look for new/ possible opportunities</t>
  </si>
  <si>
    <t>Looked into exporting (all other references)</t>
  </si>
  <si>
    <t>Looked into the adverts / finding out more</t>
  </si>
  <si>
    <t>Phone or visited Department for International Trade (DIT) (including applying for export opportunity)</t>
  </si>
  <si>
    <t>Phoned or visited Chambers of Commerce</t>
  </si>
  <si>
    <t>Phoned or visited Foreign and Commonwealth Office</t>
  </si>
  <si>
    <t>Phoned or visited one of the official partners of Exporting is GREAT</t>
  </si>
  <si>
    <t>Phoned or visited UK Export Finance</t>
  </si>
  <si>
    <t>Phoned or visited UKTI (including applying for export opportunity)</t>
  </si>
  <si>
    <t>Researched other aspects of an overseas market e.g. researched demand, competitors, customers, distribution channels, promotion or visited the country</t>
  </si>
  <si>
    <t>Reviewed / increased competitiveness with a view to start exporting</t>
  </si>
  <si>
    <t>Reviewed internal performance</t>
  </si>
  <si>
    <t>Visited Foreign and Commonwealth Office (FCO) website</t>
  </si>
  <si>
    <t>Visited Great.gov.uk</t>
  </si>
  <si>
    <t>Visited other business websites</t>
  </si>
  <si>
    <t>Visited the Exporting Is GREAT website</t>
  </si>
  <si>
    <t>Visited ukti.gov.uk</t>
  </si>
  <si>
    <t>Visited website of one of the official partners of Exporting is GREAT</t>
  </si>
  <si>
    <t>Done nothing/nothing done</t>
  </si>
  <si>
    <t>Did not recognise or could not see any ad</t>
  </si>
  <si>
    <t>Asked of: Respondents who were able to view website during interview; Reported on: Respondents who were able to view website during interview</t>
  </si>
  <si>
    <t>For the purposes of clarity, percentages are shown without decimal places.  However, changes between waves were calculated to eight decimal places to ensure that the scale of change was accurately recorded.</t>
  </si>
  <si>
    <t>The weighted base shows the number of respondents which appear in each sub-group after weights have been applied to ensure that the sample profile is representative of the profile of all UK businesses.</t>
  </si>
  <si>
    <t>Sheet numbering reflects the section of the report which the data relates to (so data on sheet 4.1 appears in report section 4.1). Where more than one sheet relates to the same report chapter, an alphabetical flag is added to the sheet name (e.g. 4.1a/4.1b/4.1c etc.).</t>
  </si>
  <si>
    <t>DIT National Survey of Registered Businesses' Exporting Behaviours, Attitudes and Needs
Data Annexe</t>
  </si>
  <si>
    <t>Based on data from the Total UK Registered Business Population sample</t>
  </si>
  <si>
    <t>£500k+ turnover businesses were over-sampled in this study (on the basis that smaller businesses offer less scope for exports). As such, the weights which are applied to the Total UK Registered Business Population data are relatively large and the effective base size is accordingly lowered. For this reason, sub-group data is not shown in the following tabulations.  However, the tabulations based on the £500k+ turnover data set (which are published alongside these) do show differences by sub-group.</t>
  </si>
  <si>
    <t>4.3 - EXP_SERV/EXP_GOODS Whether have exported goods, services or both in past 12 months (composite measure)</t>
  </si>
  <si>
    <t>4.4a - Q20C. Change in export of services since October 2015</t>
  </si>
  <si>
    <t>4.4b - Q23C. Change in export of goods since October 2015</t>
  </si>
  <si>
    <t>4.5a - EXPFUT. Whether plan to export in the future</t>
  </si>
  <si>
    <t>Asked of: All respondents who are interested in exporting and haven't exported in past 12 months; Reported on: All respondents</t>
  </si>
  <si>
    <t>4.5b - Q27a.What businesses have done already with a view to starting to export</t>
  </si>
  <si>
    <t>4.6 - Q24B.How much time between thinking about exporting to a country and exporting</t>
  </si>
  <si>
    <t>5.1a - GROWATT Current thinking on growth</t>
  </si>
  <si>
    <t>5.1b -  PLAN_GROW Whether aiming to grow business in next two to three years</t>
  </si>
  <si>
    <t>5.1c -  INNOV Whether business has introduced new or significantly improved products in past 12 months</t>
  </si>
  <si>
    <t>5.2.1a - EXPSTAT_ALL (1) Attitude towards exporting - Agreement that 'There is a lot of demand for British products or services around the world'</t>
  </si>
  <si>
    <t>5.2.1b -  EXPSTAT_ALL (2) Attitude towards exporting - Agreement that 'A lot more businesses could export than do export'</t>
  </si>
  <si>
    <t>5.2.1c - Q40a Whether believe total value of UK exports will increase or decrease over the next five years</t>
  </si>
  <si>
    <t>5.2.2a -  EXPSTAT (1) Agreement with exporting statement - International growth is an exciting prospect for my business</t>
  </si>
  <si>
    <t>Asked of: All respondents who believe products and/or services can be exported; Reported on: All respondents who believe products and/or services can be exported</t>
  </si>
  <si>
    <t>5.2.2b -  EXPSTAT (2) Agreement with exporting statement - More and more businesses like mine are starting to export</t>
  </si>
  <si>
    <t>5.2.2c - EXPSTAT (3) Agreement with exporting statement - There is a lot of support available to help small and medium businesses start exporting</t>
  </si>
  <si>
    <t>5.2.2d - EXPSTAT (4) Agreement with exporting statement - There is a lot of opportunity for my business to grow internationally</t>
  </si>
  <si>
    <t>5.2.2e - EXPSTAT (5) Agreement with exporting statement - Being a successful exporter is something to be proud of</t>
  </si>
  <si>
    <t>5.2.2f - EXPSTAT (6) Agreement with exporting statement - There are too many risks in taking a business internationally</t>
  </si>
  <si>
    <t>5.2.2g - EXPSTAT (7) Agreement with exporting statement - There would not be enough demand for my business overseas to make it worthwhile</t>
  </si>
  <si>
    <t>5.2.2h - EXPSTAT (8) Agreement with exporting statement - Exporting would give my business the opportunity for higher or faster growth</t>
  </si>
  <si>
    <t>6.1.1 - EXP_KNOW (1) Self-perceived knowledge on exporting topics - Your current knowledge about HOW to export</t>
  </si>
  <si>
    <t>6.1.2 - EXP_KNOW (2) Self-perceived knowledge on exporting topics - Where to go for INFORMATION about exporting</t>
  </si>
  <si>
    <t>6.1.3 -  EXP_KNOW (3) Self-perceived knowledge on exporting topics - Where to go for HELP AND SUPPORT with exporting</t>
  </si>
  <si>
    <t>6.2.1 - EXPAD_B Whether sought exporting advice</t>
  </si>
  <si>
    <t>6.2.2 - ADV_EXP_A  Sources of exporting advice would use</t>
  </si>
  <si>
    <t>6.2.3 -  ADVGOVT Interest in using information and business support services to assist with exporting</t>
  </si>
  <si>
    <t>Asked of: All respondents who believe products and services can be exported and open to finding out more about it; Reported on: All respondents who believe products and services can be exported and open to finding out more about it</t>
  </si>
  <si>
    <t>7.1a - Q24XE_1 How much of a barrier is COST when it comes to exporting</t>
  </si>
  <si>
    <t>Asked of: All respondents whose products/ services are suitable for export; Reported on: All respondents whose products/ services are suitable for export</t>
  </si>
  <si>
    <t>7.1b - Q24XE_2 How much of a barrier is LACK OF KNOWLEDGE when it comes to exporting</t>
  </si>
  <si>
    <t>7.1c - Q24XE_3 How much of a barrier is CAPACITY when it comes to exporting</t>
  </si>
  <si>
    <t>7.1d - Q24XE_4 How much of a barrier is ACCESS TO CONTACTS, CUSTOMERS AND NETWORKS when it comes to exporting</t>
  </si>
  <si>
    <t>7.1.1 - 24XE1 Specific cost issues causing genuine difficulties or putting business off exporting</t>
  </si>
  <si>
    <t>7.1.2 - 24XE2 Specific knowledge gaps causing genuine difficulties or putting business off exporting</t>
  </si>
  <si>
    <t>7.1.3 - 24XE3 Specific capacity issues causing genuine difficulties or putting business off exporting</t>
  </si>
  <si>
    <t>7.1.4 - 24XE4 Specific access issues causing genuine difficulties or putting business off exporting</t>
  </si>
  <si>
    <t>7.2 - Q24A Countries which business has ever successfully exported products or services to</t>
  </si>
  <si>
    <t>7.2.1 - Q24C Countries which businesses have decided against exporting to in the past 2 years (having seriously looked into it)</t>
  </si>
  <si>
    <t>7.2.2a - 24D Main barriers that prevented exporting to a particular country</t>
  </si>
  <si>
    <t>7.2.2b - 24D Main barriers that prevented exporting to a particular country - analysed by country</t>
  </si>
  <si>
    <t>7.3 - EXP_UNSUIT Why believe product or service is unsuitable for exporting</t>
  </si>
  <si>
    <t>7.4a - Q31a_1 Whether business has enough MANAGERIAL TIME to focus on exporting</t>
  </si>
  <si>
    <t>7.4b - Q31a_2 Whether business has enough STAFF CAPACITY to focus on exporting</t>
  </si>
  <si>
    <t>7.4c - Q31a_3 Whether business has enough STAFF SKILLS to focus on exporting</t>
  </si>
  <si>
    <t>7.4d - Q31a_4 Whether business has enough CAPABILITY TO ASSESS INTERNATIONAL COMPETITION FOR YOUR PRODUCT OR SERVICE to focus on exporting</t>
  </si>
  <si>
    <t>7.4e - Q31a_5 Whether business has enough CAPABILITY TO ASSESS THE COST OF EXPORTING (COSTING PRODUCTS, TAXES, TRANSPORT ETC.) to focus on exporting</t>
  </si>
  <si>
    <t>7.4f - Q31a_6 Whether business has enough CAPABILITY TO UNDERTAKE A MARKET RESEARCH STUDY to focus on exporting</t>
  </si>
  <si>
    <t>7.4g - Q31a_7 Whether business has enough CAPABILITY TO DEVELOP AN EXPORT BUSINESS PLAN to focus on exporting</t>
  </si>
  <si>
    <t xml:space="preserve">Asked of: Respondents who were able to view TV/video advert during interview ; Reported on: Respondents who were able to view TV/video advert during interview </t>
  </si>
  <si>
    <t>Asked of: Respondents who were able to view online/out of home adverts during interview; Reported on: Respondents who were able to view online/out of home adverts during interview</t>
  </si>
  <si>
    <t>Asked of: Respondents who were able to view any of the campaign during interview but reported that their interest in exporting had not increased; Reported on: Respondents who were able to view any of the campaign during interview but reported that their interest in exporting had not increased</t>
  </si>
  <si>
    <t>Asked of: Respondents who were able to view any of the campaign during interview during interview; Reported on: Respondents who were able to were able to view any of the campaign during interview</t>
  </si>
  <si>
    <t>Asked of: Respondents who recognised any campaign element; Reported on: Respondents who recognised any campaign element</t>
  </si>
  <si>
    <t>Asked of: Respondents who recognise any campaign element; Reported on: All respondents</t>
  </si>
  <si>
    <t>Bottom 3 Box (0-2 Net) - Poor or no knowledge</t>
  </si>
  <si>
    <t>0-3 (slight barrier)</t>
  </si>
  <si>
    <t>4-6 (moderate barrier)</t>
  </si>
  <si>
    <t>7-10 (strong barrier)</t>
  </si>
  <si>
    <t>Goods Total (Only goods + Both goods and services)</t>
  </si>
  <si>
    <t>Services Total (Only services + Both goods and services)</t>
  </si>
  <si>
    <t>Additional breakdown: 6-10 (corresponds to survey routing for later questions)</t>
  </si>
  <si>
    <t>9.2a - AD4B/C_1 Whether have heard of and/or used EXPORT OPPORTUNITIES service on the Exporting is Great website</t>
  </si>
  <si>
    <t>11.3b - AD13 What (if any) action taken since seeing or hearing the adverts</t>
  </si>
  <si>
    <t>11.3a - AD13 What (if any) action taken since seeing or hearing the adverts</t>
  </si>
  <si>
    <t>11.2 - AD12 Whether ads increased confidence in exporting</t>
  </si>
  <si>
    <t>11.1b - AD11 Why ads did not increase interest in finding out more about exporting</t>
  </si>
  <si>
    <t>11.1a - AD10 Whether ads increased interest in finding out more about exporting</t>
  </si>
  <si>
    <t>10.4e - Ad16.5 Agreement that: You trust the information given by these adverts</t>
  </si>
  <si>
    <t>10.4d - Ad16.4 Agreement that: This advertising is clear and easy to understand</t>
  </si>
  <si>
    <t>10.4c - Ad16.3 Agreement that: This advertising stands out from other advertising</t>
  </si>
  <si>
    <t>10.4b - Ad16.2 Agreement that: The advertising told you something new</t>
  </si>
  <si>
    <t>10.4a - Ad16.1 Agreement that: The advertising is relevant to you</t>
  </si>
  <si>
    <t>10.3.2e - AD9b Whether remember seeing ads or something similar on the subject of exporting before November 2016</t>
  </si>
  <si>
    <t>10.3.2d - AD9 Prompted recognition of online and out of home adverts (in past 6 months at Wave 2 / in past 9 months at Wave 3)</t>
  </si>
  <si>
    <t>10.3.2c - AD8 Prompted recognition of print adverts (in past 6 months at Wave 2 / in past 9 months at Wave 3)</t>
  </si>
  <si>
    <t>10.3.2b - AD7 Prompted recognition of radio advert (in past 6 months at Wave 2 / in past 9 months at Wave 3)</t>
  </si>
  <si>
    <t>10.3.2a - AD6 Prompted recognition of TV/video advert (in past 6 months at Wave 2 / in past 9 months at Wave 3)</t>
  </si>
  <si>
    <t>10.3.1 - Overall prompted recognition of any campaign element (composite measure)</t>
  </si>
  <si>
    <t>10.2d AD4 Who believe was responsible for information, publicity or advertising recalled</t>
  </si>
  <si>
    <t>10.2c - AD3 Unprompted description of information, publicity or advertising recalled</t>
  </si>
  <si>
    <t>10.2b - AD_SOURCE Where seen advertising about exporting in last nine months  (previously asked about last six months)</t>
  </si>
  <si>
    <t>10.2a - AD_AWARE Spontaneous awareness of advertising, publicity or other information about exporting in last six months (Waves 1 and 2)/nine months (Wave 3)</t>
  </si>
  <si>
    <t>9.2d - AD4B/C_4 Whether have heard of and/or used the GET FINANCE service on the Exporting is Great website</t>
  </si>
  <si>
    <t>9.2c - AD4B/C_3 Whether have heard of and/or used the FIND A BUYER service on the Exporting is Great website</t>
  </si>
  <si>
    <t>9.2b - AD4B/C_2 Whether have heard of and/or used the SELLING ONLINE OVERSEAS service on the Exporting is Great website</t>
  </si>
  <si>
    <t>AWARE OF WEBSITE</t>
  </si>
  <si>
    <t>Base: All businesses aware of great.gov.uk website</t>
  </si>
  <si>
    <t>Heard of any service</t>
  </si>
  <si>
    <t>Heard of service outlined in table title</t>
  </si>
  <si>
    <t>Didn’t like the adverts (identified a problem with the ads)</t>
  </si>
  <si>
    <t>Asked of: All respondents who plan to export in future; Reported on: All respondents who plan to export in future</t>
  </si>
  <si>
    <t>Nothing/ no one in particular – just believe there is potential/ we are successful domestically</t>
  </si>
  <si>
    <t>Family and friends</t>
  </si>
  <si>
    <t>Market / customer demands</t>
  </si>
  <si>
    <t>Nothing / no one in particular – just seems like a good time / economy is sound</t>
  </si>
  <si>
    <t>Opportunities (in overseas markets)</t>
  </si>
  <si>
    <t>Other Government body</t>
  </si>
  <si>
    <t>Exporting is GREAT</t>
  </si>
  <si>
    <t>Business / professional contacts</t>
  </si>
  <si>
    <t>11.1c - EXPINSPIRE.Who or what encouraged you to consider exporting</t>
  </si>
  <si>
    <t>Was 100% responsible - you definitely wouldn’t be exporting, or be exporting as much if you hadn’t seen the campaign</t>
  </si>
  <si>
    <t>Was 75% responsible - the campaign was the most important factor in you starting to export, or export more, but it was something that you’d vaguely been considering beforehand</t>
  </si>
  <si>
    <t>Was 50% responsible - you were already thinking about exporting, or exporting more, but the campaign still played an important role in raising your interest</t>
  </si>
  <si>
    <t>Was 25% responsible - you were already thinking seriously about exporting, or exporting more and the campaign only played a small part in your decision</t>
  </si>
  <si>
    <t>The campaign had no real impact at all on your decision to start exporting, or exporting more.</t>
  </si>
  <si>
    <t>NET: Campaign had any impact</t>
  </si>
  <si>
    <t>11.4 - AD15 To what extent would you say that your decision to start exporting was a direct result of the Exporting is GREAT adverts that you saw before today</t>
  </si>
  <si>
    <t>Asked of: All current exporters who started exporting, or exporting more since August 2015 and who recognised any Exporting is Great ad; Reported on: All current exporters who started exporting, or exporting more since August 2015 and who recognised any Exporting is Great ad</t>
  </si>
  <si>
    <t>Sheet</t>
  </si>
  <si>
    <t>Question / Description</t>
  </si>
  <si>
    <t>4.4a</t>
  </si>
  <si>
    <t>4.5a</t>
  </si>
  <si>
    <t>4.4b</t>
  </si>
  <si>
    <t>4.5b</t>
  </si>
  <si>
    <t>5.1a</t>
  </si>
  <si>
    <t>5.1b</t>
  </si>
  <si>
    <t>5.1c</t>
  </si>
  <si>
    <t>7.1c</t>
  </si>
  <si>
    <t>5.2.1a</t>
  </si>
  <si>
    <t>5.2.1b</t>
  </si>
  <si>
    <t>5.2.1c</t>
  </si>
  <si>
    <t>5.2.2a</t>
  </si>
  <si>
    <t>5.2.2b</t>
  </si>
  <si>
    <t>5.2.2c</t>
  </si>
  <si>
    <t>5.2.2d</t>
  </si>
  <si>
    <t>5.2.2e</t>
  </si>
  <si>
    <t>5.2.2f</t>
  </si>
  <si>
    <t>5.2.2g</t>
  </si>
  <si>
    <t>5.2.2h</t>
  </si>
  <si>
    <t>6.2.1</t>
  </si>
  <si>
    <t>6.2.2</t>
  </si>
  <si>
    <t>6.2.3</t>
  </si>
  <si>
    <t>7.1a</t>
  </si>
  <si>
    <t>7.1b</t>
  </si>
  <si>
    <t>7.1d</t>
  </si>
  <si>
    <t>7.2.1</t>
  </si>
  <si>
    <t>7.2.2a</t>
  </si>
  <si>
    <t>7.2.2b</t>
  </si>
  <si>
    <t>7.4a</t>
  </si>
  <si>
    <t>7.4b</t>
  </si>
  <si>
    <t>7.4c</t>
  </si>
  <si>
    <t>7.4d</t>
  </si>
  <si>
    <t>7.4e</t>
  </si>
  <si>
    <t>7.4f</t>
  </si>
  <si>
    <t>7.4g</t>
  </si>
  <si>
    <t>9.2a</t>
  </si>
  <si>
    <t>9.2b</t>
  </si>
  <si>
    <t>9.2c</t>
  </si>
  <si>
    <t>9.2d</t>
  </si>
  <si>
    <t>10.2a</t>
  </si>
  <si>
    <t>10.2b</t>
  </si>
  <si>
    <t>10.2c</t>
  </si>
  <si>
    <t>10.2d</t>
  </si>
  <si>
    <t>10.3.1</t>
  </si>
  <si>
    <t>10.3.2a</t>
  </si>
  <si>
    <t>10.3.2b</t>
  </si>
  <si>
    <t>10.3.2c</t>
  </si>
  <si>
    <t>10.3.2d</t>
  </si>
  <si>
    <t>10.3.2e</t>
  </si>
  <si>
    <t>10.4a</t>
  </si>
  <si>
    <t>10.4b</t>
  </si>
  <si>
    <t>10.4c</t>
  </si>
  <si>
    <t>10.4d</t>
  </si>
  <si>
    <t>10.4e</t>
  </si>
  <si>
    <t>11.1a</t>
  </si>
  <si>
    <t>11.1b</t>
  </si>
  <si>
    <t>11.1c</t>
  </si>
  <si>
    <t>11.3a</t>
  </si>
  <si>
    <t>11.3b</t>
  </si>
  <si>
    <t>5.2.1</t>
  </si>
  <si>
    <t>5.2.2</t>
  </si>
  <si>
    <t>7.2.2</t>
  </si>
  <si>
    <t>10.3.2</t>
  </si>
  <si>
    <t>Exporting segments (composite measure)</t>
  </si>
  <si>
    <t>EXP_YEARS Number of years of exporting experience</t>
  </si>
  <si>
    <t>All respondents who have exported</t>
  </si>
  <si>
    <t>EXP_SERV/EXP_GOODS Whether have exported goods, services or both in past 12 months (composite measure)</t>
  </si>
  <si>
    <t>Q20C. Change in export of services since October 2015</t>
  </si>
  <si>
    <t>Q23C. Change in export of goods since October 2015</t>
  </si>
  <si>
    <t>EXPFUT. Whether plan to export in the future</t>
  </si>
  <si>
    <t>Q27a.What businesses have done already with a view to starting to export</t>
  </si>
  <si>
    <t>Q24B.How much time between thinking about exporting to a country and exporting</t>
  </si>
  <si>
    <t>GROWATT Current thinking on growth</t>
  </si>
  <si>
    <t>PLAN_GROW Whether aiming to grow business in next two to three years</t>
  </si>
  <si>
    <t>INNOV Whether business has introduced new or significantly improved products in past 12 months</t>
  </si>
  <si>
    <t>EXPSTAT_ALL (1) Attitude towards exporting - Agreement that 'There is a lot of demand for British products or services around the world'</t>
  </si>
  <si>
    <t>EXPSTAT_ALL (2) Attitude towards exporting - Agreement that 'A lot more businesses could export than do export'</t>
  </si>
  <si>
    <t>Q40a Whether believe total value of UK exports will increase or decrease over the next five years</t>
  </si>
  <si>
    <t>EXPSTAT (1) Agreement with exporting statement - International growth is an exciting prospect for my business</t>
  </si>
  <si>
    <t>All respondents who believe products and/or services can be exported</t>
  </si>
  <si>
    <t>EXPSTAT (2) Agreement with exporting statement - More and more businesses like mine are starting to export</t>
  </si>
  <si>
    <t>EXPSTAT (3) Agreement with exporting statement - There is a lot of support available to help small and medium businesses start exporting</t>
  </si>
  <si>
    <t>EXPSTAT (4) Agreement with exporting statement - There is a lot of opportunity for my business to grow internationally</t>
  </si>
  <si>
    <t>EXPSTAT (5) Agreement with exporting statement - Being a successful exporter is something to be proud of</t>
  </si>
  <si>
    <t>EXPSTAT (6) Agreement with exporting statement - There are too many risks in taking a business internationally</t>
  </si>
  <si>
    <t>EXPSTAT (7) Agreement with exporting statement - There would not be enough demand for my business overseas to make it worthwhile</t>
  </si>
  <si>
    <t>EXPSTAT (8) Agreement with exporting statement - Exporting would give my business the opportunity for higher or faster growth</t>
  </si>
  <si>
    <t>EXP_KNOW (1) Self-perceived knowledge on exporting topics - Your current knowledge about HOW to export</t>
  </si>
  <si>
    <t>EXP_KNOW (2) Self-perceived knowledge on exporting topics - Where to go for INFORMATION about exporting</t>
  </si>
  <si>
    <t>EXP_KNOW (3) Self-perceived knowledge on exporting topics - Where to go for HELP AND SUPPORT with exporting</t>
  </si>
  <si>
    <t>EXPAD_B Whether sought exporting advice</t>
  </si>
  <si>
    <t>ADV_EXP_A  Sources of exporting advice would use</t>
  </si>
  <si>
    <t>ADVGOVT Interest in using information and business support services to assist with exporting</t>
  </si>
  <si>
    <t>All respondents who believe products and services can be exported and open to finding out more about it</t>
  </si>
  <si>
    <t>Q24XE_1 How much of a barrier is COST when it comes to exporting</t>
  </si>
  <si>
    <t>All respondents whose products/ services are suitable for export</t>
  </si>
  <si>
    <t>Q24XE_2 How much of a barrier is LACK OF KNOWLEDGE when it comes to exporting</t>
  </si>
  <si>
    <t>Q24XE_3 How much of a barrier is CAPACITY when it comes to exporting</t>
  </si>
  <si>
    <t>Q24XE_4 How much of a barrier is ACCESS TO CONTACTS, CUSTOMERS AND NETWORKS when it comes to exporting</t>
  </si>
  <si>
    <t>24XE1 Specific cost issues causing genuine difficulties or putting business off exporting</t>
  </si>
  <si>
    <t>Respondents who were asked about specific cost issues (a random subset of those giving cost a score of 6 or higher)</t>
  </si>
  <si>
    <t>24XE2 Specific knowledge gaps causing genuine difficulties or putting business off exporting</t>
  </si>
  <si>
    <t>Respondents who were asked about specific knowledge issues (a random subset of those giving knowledge a score of 6 or higher)</t>
  </si>
  <si>
    <t>24XE3 Specific capacity issues causing genuine difficulties or putting business off exporting</t>
  </si>
  <si>
    <t>24XE4 Specific access issues causing genuine difficulties or putting business off exporting</t>
  </si>
  <si>
    <t>Respondents who were asked about specific access issues (a random subset of those giving access a score of 6 or higher)</t>
  </si>
  <si>
    <t>Respondents who were asked about specific capacity issues (a random subset of those giving capacity a score of 6 or higher)</t>
  </si>
  <si>
    <t>Q24A Countries which business has ever successfully exported products or services to</t>
  </si>
  <si>
    <t>Q24C Countries which businesses have decided against exporting to in the past 2 years (having seriously looked into it)</t>
  </si>
  <si>
    <t>Q24D Main barriers that prevented exporting to a particular country</t>
  </si>
  <si>
    <t>Respondents who have decided against exporting to a particular country</t>
  </si>
  <si>
    <t>Q24D Main barriers that prevented exporting to a particular country - analysed by country</t>
  </si>
  <si>
    <t>EXP_UNSUIT Why believe product or service is unsuitable for exporting</t>
  </si>
  <si>
    <t>Respondents who believe products and services can NOT be exported</t>
  </si>
  <si>
    <t>Q31a_1 Whether business has enough MANAGERIAL TIME to focus on exporting</t>
  </si>
  <si>
    <t>Respondents who believe products and services can be exported</t>
  </si>
  <si>
    <t>Q31a_2 Whether business has enough STAFF CAPACITY to focus on exporting</t>
  </si>
  <si>
    <t>Q31a_3 Whether business has enough STAFF SKILLS to focus on exporting</t>
  </si>
  <si>
    <t>Q31a_4 Whether business has enough CAPABILITY TO ASSESS INTERNATIONAL COMPETITION FOR YOUR PRODUCT OR SERVICE to focus on exporting</t>
  </si>
  <si>
    <t>Q31a_5 Whether business has enough CAPABILITY TO ASSESS THE COST OF EXPORTING (COSTING PRODUCTS, TAXES, TRANSPORT ETC.) to focus on exporting</t>
  </si>
  <si>
    <t>Q31a_6 Whether business has enough CAPABILITY TO UNDERTAKE A MARKET RESEARCH STUDY to focus on exporting</t>
  </si>
  <si>
    <t>Q31a_7 Whether business has enough CAPABILITY TO DEVELOP AN EXPORT BUSINESS PLAN to focus on exporting</t>
  </si>
  <si>
    <t>AD4A Whether have heard of and/or visited the Exporting is GREAT website</t>
  </si>
  <si>
    <t>AD4B/C_1 Whether have heard of and/or used EXPORT OPPORTUNITIES service on the Exporting is Great website</t>
  </si>
  <si>
    <t>AD4B/C_2 Whether have heard of and/or used the SELLING ONLINE OVERSEAS service on the Exporting is Great website</t>
  </si>
  <si>
    <t>AD4B/C_3 Whether have heard of and/or used the FIND A BUYER service on the Exporting is Great website</t>
  </si>
  <si>
    <t>AD4B/C_4 Whether have heard of and/or used the GET FINANCE service on the Exporting is Great website</t>
  </si>
  <si>
    <t>AD_AWARE Spontaneous awareness of advertising, publicity or other information about exporting in last six months (Waves 1 and 2)/nine months (Wave 3)</t>
  </si>
  <si>
    <t>AD_SOURCE Where seen advertising about exporting in last nine months  (previously asked about last six months)</t>
  </si>
  <si>
    <t>AD3 Unprompted description of information, publicity or advertising recalled</t>
  </si>
  <si>
    <t>Respondents spontaneously aware of information or advertising</t>
  </si>
  <si>
    <t>AD4 Who believe was responsible for information, publicity or advertising recalled</t>
  </si>
  <si>
    <t>Overall prompted recognition of any campaign element (composite measure)</t>
  </si>
  <si>
    <t>Respondents who were able to view any of the campaign during interview</t>
  </si>
  <si>
    <t>AD6 Prompted recognition of TV/video advert (in past 6 months at Wave 2 / in past 9 months at Wave 3)</t>
  </si>
  <si>
    <t xml:space="preserve">Respondents who were able to view TV/video advert during interview </t>
  </si>
  <si>
    <t>AD7 Prompted recognition of radio advert (in past 6 months at Wave 2 / in past 9 months at Wave 3)</t>
  </si>
  <si>
    <t>Respondents who were able to listen to radio advert during interview</t>
  </si>
  <si>
    <t>AD8 Prompted recognition of print adverts (in past 6 months at Wave 2 / in past 9 months at Wave 3)</t>
  </si>
  <si>
    <t>Respondents who were able to view print adverts during interview</t>
  </si>
  <si>
    <t>AD9 Prompted recognition of online and out of home adverts (in past 6 months at Wave 2 / in past 9 months at Wave 3)</t>
  </si>
  <si>
    <t>Respondents who were able to view online/out of home adverts during interview</t>
  </si>
  <si>
    <t>AD9b Whether remember seeing ads or something similar on the subject of exporting before November 2016</t>
  </si>
  <si>
    <t>Respondents who were able to view website during interview</t>
  </si>
  <si>
    <t>Ad16.1 Agreement that: The advertising is relevant to you</t>
  </si>
  <si>
    <t>Ad16.2 Agreement that: The advertising told you something new</t>
  </si>
  <si>
    <t>Ad16.3 Agreement that: This advertising stands out from other advertising</t>
  </si>
  <si>
    <t>Ad16.4 Agreement that: This advertising is clear and easy to understand</t>
  </si>
  <si>
    <t>Ad16.5 Agreement that: You trust the information given by these adverts</t>
  </si>
  <si>
    <t>AD10 Whether ads increased interest in finding out more about exporting</t>
  </si>
  <si>
    <t>AD11 Why ads did not increase interest in finding out more about exporting</t>
  </si>
  <si>
    <t>EXPINSPIRE.Who or what encouraged you to consider exporting</t>
  </si>
  <si>
    <t>All respondents who plan to export in future</t>
  </si>
  <si>
    <t>Respondents who were able to view any of the campaign during interview but reported that their interest in exporting had not increased</t>
  </si>
  <si>
    <t>AD12 Whether ads increased confidence in exporting</t>
  </si>
  <si>
    <t>Respondents who were able to were able to view any of the campaign during interview</t>
  </si>
  <si>
    <t>AD13 What (if any) action taken since seeing or hearing the adverts</t>
  </si>
  <si>
    <t>Respondents who recognised any campaign element</t>
  </si>
  <si>
    <t>AD15 To what extent would you say that your decision to start exporting was a direct result of the Exporting is GREAT adverts that you saw before today</t>
  </si>
  <si>
    <t>All current exporters who started exporting, or exporting more since August 2015 and who recognised any Exporting is Great ad</t>
  </si>
  <si>
    <t>Description (NET)</t>
  </si>
  <si>
    <t>Yes (video on demand i.e. online)</t>
  </si>
  <si>
    <t>Any other action (excluding visiting website) (net)</t>
  </si>
  <si>
    <t>9.1 - AD4A Whether have heard of and/or visited the Exporting is GREAT website at great.gov.uk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</si>
</sst>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24"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4"/>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i/>
      <sz val="9"/>
      <color theme="1"/>
      <name val="Calibri"/>
      <family val="2"/>
      <scheme val="minor"/>
    </font>
    <font>
      <sz val="10"/>
      <color theme="1"/>
      <name val="Calibri"/>
      <family val="2"/>
      <scheme val="minor"/>
    </font>
    <font>
      <b/>
      <sz val="11"/>
      <color theme="1"/>
      <name val="Calibri"/>
      <family val="2"/>
      <scheme val="minor"/>
    </font>
    <font>
      <sz val="10"/>
      <color theme="4"/>
      <name val="Calibri"/>
      <family val="2"/>
      <scheme val="minor"/>
    </font>
    <font>
      <sz val="10"/>
      <name val="Calibri"/>
      <family val="2"/>
      <scheme val="minor"/>
    </font>
    <font>
      <i/>
      <sz val="9"/>
      <color theme="4"/>
      <name val="Calibri"/>
      <family val="2"/>
      <scheme val="minor"/>
    </font>
    <font>
      <i/>
      <sz val="10"/>
      <color theme="4"/>
      <name val="Calibri"/>
      <family val="2"/>
      <scheme val="minor"/>
    </font>
    <font>
      <b/>
      <sz val="10"/>
      <name val="Calibri"/>
      <family val="2"/>
      <scheme val="minor"/>
    </font>
    <font>
      <sz val="11"/>
      <name val="Calibri"/>
      <family val="2"/>
      <scheme val="minor"/>
    </font>
    <font>
      <i/>
      <sz val="11"/>
      <color theme="1"/>
      <name val="Calibri"/>
      <family val="2"/>
      <scheme val="minor"/>
    </font>
    <font>
      <b/>
      <i/>
      <sz val="10"/>
      <name val="Calibri"/>
      <family val="2"/>
      <scheme val="minor"/>
    </font>
    <font>
      <b/>
      <sz val="11"/>
      <color theme="0"/>
      <name val="Calibri"/>
      <family val="2"/>
      <scheme val="minor"/>
    </font>
    <font>
      <i/>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117">
    <xf numFmtId="0" fontId="0" fillId="0" borderId="0" xfId="0"/>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 fontId="14" fillId="0" borderId="0" xfId="0" applyNumberFormat="1" applyFont="1" applyFill="1" applyBorder="1" applyAlignment="1">
      <alignment horizontal="center" vertical="center"/>
    </xf>
    <xf numFmtId="1" fontId="14" fillId="0" borderId="2" xfId="0" applyNumberFormat="1" applyFont="1" applyFill="1" applyBorder="1" applyAlignment="1">
      <alignment horizontal="center" vertical="center"/>
    </xf>
    <xf numFmtId="0" fontId="12" fillId="0" borderId="0" xfId="0" applyFont="1" applyAlignment="1">
      <alignment vertical="center"/>
    </xf>
    <xf numFmtId="0" fontId="0" fillId="0" borderId="3" xfId="0" applyBorder="1" applyAlignment="1">
      <alignment horizontal="left" vertical="center" wrapText="1"/>
    </xf>
    <xf numFmtId="0" fontId="18" fillId="0" borderId="3" xfId="0" applyFont="1" applyBorder="1" applyAlignment="1">
      <alignment vertical="center" wrapText="1"/>
    </xf>
    <xf numFmtId="0" fontId="0" fillId="0" borderId="3" xfId="0" applyFont="1" applyBorder="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Font="1" applyAlignment="1">
      <alignment vertical="center" wrapText="1"/>
    </xf>
    <xf numFmtId="0" fontId="8" fillId="0" borderId="1" xfId="0" applyFont="1" applyBorder="1" applyAlignment="1">
      <alignment vertical="center" wrapText="1"/>
    </xf>
    <xf numFmtId="9" fontId="17" fillId="0" borderId="1" xfId="2" applyFont="1" applyBorder="1" applyAlignment="1">
      <alignment horizontal="center" vertical="center" wrapText="1"/>
    </xf>
    <xf numFmtId="9" fontId="8" fillId="0" borderId="1" xfId="2" applyFont="1" applyBorder="1" applyAlignment="1">
      <alignment horizontal="center" vertical="center" wrapText="1"/>
    </xf>
    <xf numFmtId="9" fontId="7" fillId="0" borderId="1" xfId="2"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2" xfId="0" applyFont="1" applyBorder="1" applyAlignment="1">
      <alignment vertical="center" wrapText="1"/>
    </xf>
    <xf numFmtId="49" fontId="7" fillId="0" borderId="2" xfId="2" applyNumberFormat="1" applyFont="1" applyBorder="1" applyAlignment="1">
      <alignment horizontal="center" vertical="center" wrapText="1"/>
    </xf>
    <xf numFmtId="9" fontId="8" fillId="0" borderId="2" xfId="2" applyFont="1" applyBorder="1" applyAlignment="1">
      <alignment horizontal="center" vertical="center" wrapText="1"/>
    </xf>
    <xf numFmtId="0" fontId="8" fillId="0" borderId="2" xfId="0" applyFont="1" applyBorder="1" applyAlignment="1">
      <alignment horizontal="center" vertical="center" wrapText="1"/>
    </xf>
    <xf numFmtId="0" fontId="16" fillId="0" borderId="2" xfId="0" applyFont="1" applyBorder="1" applyAlignment="1">
      <alignment horizontal="center" vertical="center" wrapText="1"/>
    </xf>
    <xf numFmtId="9" fontId="13" fillId="0" borderId="0" xfId="0" applyNumberFormat="1" applyFont="1" applyAlignment="1">
      <alignment vertical="center"/>
    </xf>
    <xf numFmtId="0" fontId="11" fillId="0" borderId="0" xfId="0" applyFont="1" applyAlignment="1">
      <alignment vertical="center"/>
    </xf>
    <xf numFmtId="9" fontId="11" fillId="0" borderId="0" xfId="0" applyNumberFormat="1" applyFont="1" applyAlignment="1">
      <alignment vertical="center"/>
    </xf>
    <xf numFmtId="9" fontId="11" fillId="0" borderId="2" xfId="0" applyNumberFormat="1" applyFont="1" applyBorder="1" applyAlignment="1">
      <alignment vertical="center"/>
    </xf>
    <xf numFmtId="9" fontId="13" fillId="0" borderId="2" xfId="0" applyNumberFormat="1" applyFont="1" applyBorder="1" applyAlignment="1">
      <alignment vertical="center"/>
    </xf>
    <xf numFmtId="0" fontId="11" fillId="0" borderId="2" xfId="0" applyFont="1" applyBorder="1" applyAlignment="1">
      <alignment vertical="center"/>
    </xf>
    <xf numFmtId="0" fontId="5"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7" fillId="0" borderId="0" xfId="0" applyFont="1" applyFill="1" applyBorder="1" applyAlignment="1">
      <alignment vertical="center" wrapText="1"/>
    </xf>
    <xf numFmtId="0" fontId="7" fillId="0" borderId="0" xfId="0" applyFont="1" applyAlignment="1">
      <alignment vertical="center" wrapText="1"/>
    </xf>
    <xf numFmtId="164" fontId="17" fillId="0" borderId="0" xfId="1" applyNumberFormat="1" applyFont="1" applyAlignment="1">
      <alignment horizontal="right" vertical="center" wrapText="1"/>
    </xf>
    <xf numFmtId="0" fontId="11" fillId="0" borderId="0" xfId="0" applyFont="1" applyAlignment="1">
      <alignment vertical="center" wrapText="1"/>
    </xf>
    <xf numFmtId="9" fontId="17" fillId="0" borderId="0" xfId="0" applyNumberFormat="1" applyFont="1" applyFill="1" applyAlignment="1">
      <alignment vertical="center"/>
    </xf>
    <xf numFmtId="0" fontId="11" fillId="0" borderId="2" xfId="0" applyFont="1" applyBorder="1" applyAlignment="1">
      <alignment vertical="center" wrapText="1"/>
    </xf>
    <xf numFmtId="9" fontId="17" fillId="0" borderId="2" xfId="0" applyNumberFormat="1" applyFont="1" applyFill="1" applyBorder="1" applyAlignment="1">
      <alignment vertical="center"/>
    </xf>
    <xf numFmtId="0" fontId="0" fillId="0" borderId="2" xfId="0" applyBorder="1" applyAlignment="1">
      <alignment vertical="center"/>
    </xf>
    <xf numFmtId="0" fontId="17" fillId="0" borderId="0" xfId="0" applyFont="1" applyAlignment="1">
      <alignment vertical="center"/>
    </xf>
    <xf numFmtId="9" fontId="17" fillId="0" borderId="0" xfId="0" applyNumberFormat="1" applyFont="1" applyAlignment="1">
      <alignment vertical="center"/>
    </xf>
    <xf numFmtId="9" fontId="7" fillId="0" borderId="0" xfId="0" applyNumberFormat="1" applyFont="1" applyAlignment="1">
      <alignment vertical="center"/>
    </xf>
    <xf numFmtId="9" fontId="7" fillId="0" borderId="2" xfId="0" applyNumberFormat="1" applyFont="1" applyBorder="1" applyAlignment="1">
      <alignment vertical="center"/>
    </xf>
    <xf numFmtId="0" fontId="17" fillId="0" borderId="0" xfId="0" applyFont="1" applyFill="1" applyAlignment="1">
      <alignment vertical="center"/>
    </xf>
    <xf numFmtId="0" fontId="8" fillId="0" borderId="0" xfId="0" applyFont="1" applyAlignment="1">
      <alignment vertical="center"/>
    </xf>
    <xf numFmtId="9" fontId="8" fillId="0" borderId="0" xfId="2" applyFont="1" applyAlignment="1">
      <alignment horizontal="right" vertical="center" wrapText="1"/>
    </xf>
    <xf numFmtId="9" fontId="8" fillId="0" borderId="0" xfId="2" applyNumberFormat="1" applyFont="1" applyBorder="1" applyAlignment="1">
      <alignment horizontal="right" vertical="center"/>
    </xf>
    <xf numFmtId="9" fontId="8" fillId="0" borderId="2" xfId="2" applyFont="1" applyBorder="1" applyAlignment="1">
      <alignment horizontal="right" vertical="center" wrapText="1"/>
    </xf>
    <xf numFmtId="9" fontId="8" fillId="0" borderId="2" xfId="2" applyNumberFormat="1" applyFont="1" applyBorder="1" applyAlignment="1">
      <alignment horizontal="right" vertical="center"/>
    </xf>
    <xf numFmtId="0" fontId="2" fillId="0" borderId="0" xfId="0" applyFont="1" applyAlignment="1">
      <alignment vertical="center" wrapText="1"/>
    </xf>
    <xf numFmtId="9" fontId="7" fillId="0" borderId="0" xfId="2" applyNumberFormat="1" applyFont="1" applyBorder="1" applyAlignment="1">
      <alignment horizontal="right" vertical="center"/>
    </xf>
    <xf numFmtId="9" fontId="7" fillId="0" borderId="2" xfId="2" applyNumberFormat="1" applyFont="1" applyBorder="1" applyAlignment="1">
      <alignment horizontal="right" vertical="center"/>
    </xf>
    <xf numFmtId="0" fontId="13" fillId="2" borderId="0" xfId="0" applyFont="1" applyFill="1" applyAlignment="1">
      <alignment vertical="center" wrapText="1"/>
    </xf>
    <xf numFmtId="0" fontId="11" fillId="0" borderId="0" xfId="0" applyFont="1" applyBorder="1" applyAlignment="1">
      <alignment vertical="center" wrapText="1"/>
    </xf>
    <xf numFmtId="9" fontId="17" fillId="0" borderId="0" xfId="0" applyNumberFormat="1" applyFont="1" applyFill="1" applyBorder="1" applyAlignment="1">
      <alignment vertical="center"/>
    </xf>
    <xf numFmtId="9" fontId="8" fillId="0" borderId="0" xfId="2" applyFont="1" applyBorder="1" applyAlignment="1">
      <alignment horizontal="right" vertical="center" wrapText="1"/>
    </xf>
    <xf numFmtId="0" fontId="0" fillId="0" borderId="0" xfId="0" applyBorder="1" applyAlignment="1">
      <alignment vertical="center"/>
    </xf>
    <xf numFmtId="9" fontId="13" fillId="0" borderId="0" xfId="0" applyNumberFormat="1"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9" fontId="8" fillId="0" borderId="0" xfId="0" applyNumberFormat="1" applyFont="1" applyAlignment="1">
      <alignment vertical="center"/>
    </xf>
    <xf numFmtId="9" fontId="7" fillId="0" borderId="0" xfId="0" applyNumberFormat="1" applyFont="1" applyBorder="1" applyAlignment="1">
      <alignment vertical="center"/>
    </xf>
    <xf numFmtId="9" fontId="11" fillId="0" borderId="0" xfId="0" applyNumberFormat="1" applyFont="1" applyBorder="1" applyAlignment="1">
      <alignment vertical="center"/>
    </xf>
    <xf numFmtId="0" fontId="19" fillId="0" borderId="0" xfId="0" applyFont="1" applyAlignment="1">
      <alignment vertical="center"/>
    </xf>
    <xf numFmtId="0" fontId="0" fillId="0" borderId="4" xfId="0" applyBorder="1" applyAlignment="1">
      <alignment wrapText="1"/>
    </xf>
    <xf numFmtId="49" fontId="7" fillId="0" borderId="4" xfId="2" applyNumberFormat="1" applyFont="1" applyBorder="1" applyAlignment="1">
      <alignment horizontal="center" vertical="center" wrapText="1"/>
    </xf>
    <xf numFmtId="2" fontId="0" fillId="0" borderId="3" xfId="0" applyNumberFormat="1" applyBorder="1" applyAlignment="1">
      <alignment horizontal="left" vertical="center" wrapText="1"/>
    </xf>
    <xf numFmtId="165" fontId="0" fillId="0" borderId="3" xfId="0" applyNumberFormat="1" applyBorder="1" applyAlignment="1">
      <alignment horizontal="left" vertical="center" wrapText="1"/>
    </xf>
    <xf numFmtId="9" fontId="17" fillId="0" borderId="0" xfId="0" applyNumberFormat="1" applyFont="1" applyFill="1" applyAlignment="1">
      <alignment horizontal="right" vertical="center"/>
    </xf>
    <xf numFmtId="9" fontId="17" fillId="0" borderId="2" xfId="0" applyNumberFormat="1" applyFont="1" applyFill="1" applyBorder="1" applyAlignment="1">
      <alignment horizontal="right" vertical="center"/>
    </xf>
    <xf numFmtId="9" fontId="14" fillId="0" borderId="0" xfId="0" applyNumberFormat="1" applyFont="1" applyFill="1" applyAlignment="1">
      <alignment horizontal="right" vertical="center"/>
    </xf>
    <xf numFmtId="9" fontId="14" fillId="0" borderId="2" xfId="0" applyNumberFormat="1" applyFont="1" applyFill="1" applyBorder="1" applyAlignment="1">
      <alignment horizontal="right" vertical="center"/>
    </xf>
    <xf numFmtId="9" fontId="14" fillId="0" borderId="0" xfId="0" applyNumberFormat="1" applyFont="1" applyFill="1" applyAlignment="1">
      <alignment horizontal="center" vertical="center"/>
    </xf>
    <xf numFmtId="9" fontId="14" fillId="0" borderId="2" xfId="0" applyNumberFormat="1" applyFont="1" applyFill="1" applyBorder="1" applyAlignment="1">
      <alignment horizontal="center" vertical="center"/>
    </xf>
    <xf numFmtId="9" fontId="14" fillId="0" borderId="0" xfId="0" applyNumberFormat="1" applyFont="1" applyFill="1" applyAlignment="1">
      <alignment vertical="center"/>
    </xf>
    <xf numFmtId="9" fontId="14" fillId="0" borderId="2" xfId="0" applyNumberFormat="1" applyFont="1" applyFill="1" applyBorder="1" applyAlignment="1">
      <alignment vertical="center"/>
    </xf>
    <xf numFmtId="9" fontId="14" fillId="0" borderId="0" xfId="0" applyNumberFormat="1" applyFont="1" applyFill="1" applyBorder="1" applyAlignment="1">
      <alignment vertical="center"/>
    </xf>
    <xf numFmtId="9" fontId="17" fillId="0" borderId="0" xfId="0" applyNumberFormat="1" applyFont="1" applyFill="1" applyBorder="1" applyAlignment="1">
      <alignment horizontal="right" vertical="center"/>
    </xf>
    <xf numFmtId="9" fontId="11" fillId="0" borderId="0" xfId="0" applyNumberFormat="1" applyFont="1" applyBorder="1" applyAlignment="1">
      <alignment horizontal="right" vertical="center"/>
    </xf>
    <xf numFmtId="9" fontId="11" fillId="0" borderId="0" xfId="0" applyNumberFormat="1" applyFont="1" applyBorder="1" applyAlignment="1">
      <alignment horizontal="center" vertical="center"/>
    </xf>
    <xf numFmtId="9" fontId="20" fillId="0" borderId="2" xfId="0" applyNumberFormat="1" applyFont="1" applyFill="1" applyBorder="1" applyAlignment="1">
      <alignment vertical="center"/>
    </xf>
    <xf numFmtId="0" fontId="5" fillId="0" borderId="0" xfId="0" applyNumberFormat="1" applyFont="1" applyFill="1" applyAlignment="1">
      <alignment horizontal="left" wrapText="1"/>
    </xf>
    <xf numFmtId="0" fontId="11" fillId="0" borderId="4" xfId="0" applyFont="1" applyBorder="1" applyAlignment="1">
      <alignment vertical="center" wrapText="1"/>
    </xf>
    <xf numFmtId="9" fontId="17" fillId="0" borderId="4" xfId="0" applyNumberFormat="1" applyFont="1" applyFill="1" applyBorder="1" applyAlignment="1">
      <alignment vertical="center"/>
    </xf>
    <xf numFmtId="9" fontId="22" fillId="0" borderId="4" xfId="0" applyNumberFormat="1" applyFont="1" applyFill="1" applyBorder="1" applyAlignment="1">
      <alignment vertical="center"/>
    </xf>
    <xf numFmtId="0" fontId="0" fillId="0" borderId="4" xfId="0" applyBorder="1" applyAlignment="1">
      <alignment vertical="center"/>
    </xf>
    <xf numFmtId="9" fontId="8" fillId="0" borderId="4" xfId="2" applyNumberFormat="1" applyFont="1" applyBorder="1" applyAlignment="1">
      <alignment horizontal="right" vertical="center"/>
    </xf>
    <xf numFmtId="9" fontId="7" fillId="0" borderId="4" xfId="2" applyNumberFormat="1" applyFont="1" applyBorder="1" applyAlignment="1">
      <alignment horizontal="right" vertical="center"/>
    </xf>
    <xf numFmtId="9" fontId="8" fillId="0" borderId="4" xfId="2" applyFont="1" applyBorder="1" applyAlignment="1">
      <alignment horizontal="right" vertical="center" wrapText="1"/>
    </xf>
    <xf numFmtId="9" fontId="14" fillId="0" borderId="4" xfId="0" applyNumberFormat="1" applyFont="1" applyFill="1" applyBorder="1" applyAlignment="1">
      <alignment vertical="center"/>
    </xf>
    <xf numFmtId="9" fontId="13" fillId="0" borderId="4" xfId="0" applyNumberFormat="1" applyFont="1" applyBorder="1" applyAlignment="1">
      <alignment vertical="center"/>
    </xf>
    <xf numFmtId="0" fontId="11" fillId="0" borderId="4" xfId="0" applyFont="1" applyBorder="1" applyAlignment="1">
      <alignment vertical="center"/>
    </xf>
    <xf numFmtId="0" fontId="21" fillId="3" borderId="0" xfId="0" applyFont="1" applyFill="1" applyAlignment="1">
      <alignment vertical="center"/>
    </xf>
    <xf numFmtId="9" fontId="17" fillId="3" borderId="0" xfId="2" applyFont="1" applyFill="1" applyAlignment="1">
      <alignment horizontal="right" vertical="center" wrapText="1"/>
    </xf>
    <xf numFmtId="9" fontId="8" fillId="3" borderId="0" xfId="2" applyFont="1" applyFill="1" applyAlignment="1">
      <alignment horizontal="right" vertical="center" wrapText="1"/>
    </xf>
    <xf numFmtId="9" fontId="11" fillId="3" borderId="0" xfId="2" applyFont="1" applyFill="1" applyAlignment="1">
      <alignment horizontal="right" vertical="center" wrapText="1"/>
    </xf>
    <xf numFmtId="9" fontId="7" fillId="3" borderId="0" xfId="2" applyFont="1" applyFill="1" applyAlignment="1">
      <alignment horizontal="right" vertical="center" wrapText="1"/>
    </xf>
    <xf numFmtId="0" fontId="8" fillId="3" borderId="0" xfId="0" applyFont="1" applyFill="1" applyAlignment="1">
      <alignment horizontal="right" vertical="center" wrapText="1"/>
    </xf>
    <xf numFmtId="0" fontId="11" fillId="3" borderId="0" xfId="0" applyFont="1" applyFill="1" applyAlignment="1">
      <alignment horizontal="right" vertical="center" wrapText="1"/>
    </xf>
    <xf numFmtId="0" fontId="0" fillId="0" borderId="0" xfId="0" applyFont="1" applyAlignment="1">
      <alignment vertical="center"/>
    </xf>
    <xf numFmtId="9" fontId="22" fillId="0" borderId="2" xfId="0" applyNumberFormat="1" applyFont="1" applyFill="1" applyBorder="1" applyAlignment="1">
      <alignment vertical="center"/>
    </xf>
    <xf numFmtId="9" fontId="22" fillId="0" borderId="0" xfId="0" applyNumberFormat="1" applyFont="1" applyFill="1" applyAlignment="1">
      <alignment vertical="center"/>
    </xf>
    <xf numFmtId="9" fontId="22" fillId="0" borderId="0" xfId="0" applyNumberFormat="1" applyFont="1" applyFill="1" applyBorder="1" applyAlignment="1">
      <alignment vertical="center"/>
    </xf>
    <xf numFmtId="0" fontId="0" fillId="0" borderId="2" xfId="0" applyFont="1" applyBorder="1" applyAlignment="1">
      <alignment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0" fillId="0" borderId="6" xfId="0" applyBorder="1" applyAlignment="1">
      <alignment horizontal="left" vertical="center" wrapText="1"/>
    </xf>
    <xf numFmtId="0" fontId="18" fillId="0" borderId="6" xfId="0" applyFont="1" applyBorder="1" applyAlignment="1">
      <alignment vertical="center" wrapText="1"/>
    </xf>
    <xf numFmtId="0" fontId="23" fillId="0" borderId="3" xfId="3" applyBorder="1" applyAlignment="1">
      <alignment vertical="center" wrapText="1"/>
    </xf>
    <xf numFmtId="0" fontId="23" fillId="0" borderId="6" xfId="3" applyBorder="1" applyAlignment="1">
      <alignment vertical="center" wrapText="1"/>
    </xf>
    <xf numFmtId="0" fontId="23" fillId="0" borderId="3" xfId="3" applyBorder="1" applyAlignment="1">
      <alignment horizontal="left" vertical="center" wrapText="1"/>
    </xf>
    <xf numFmtId="9" fontId="12" fillId="0" borderId="2" xfId="0" applyNumberFormat="1" applyFont="1" applyBorder="1" applyAlignment="1">
      <alignment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75" zoomScaleNormal="75" workbookViewId="0"/>
  </sheetViews>
  <sheetFormatPr defaultRowHeight="15" x14ac:dyDescent="0.25"/>
  <cols>
    <col min="1" max="1" width="185.85546875" style="4" customWidth="1"/>
    <col min="2" max="3" width="46.5703125" customWidth="1"/>
  </cols>
  <sheetData>
    <row r="1" spans="1:3" ht="42" x14ac:dyDescent="0.35">
      <c r="A1" s="1" t="s">
        <v>560</v>
      </c>
    </row>
    <row r="2" spans="1:3" ht="18.75" x14ac:dyDescent="0.3">
      <c r="A2" s="86" t="s">
        <v>561</v>
      </c>
    </row>
    <row r="4" spans="1:3" ht="15.75" x14ac:dyDescent="0.25">
      <c r="A4" s="2" t="s">
        <v>0</v>
      </c>
    </row>
    <row r="5" spans="1:3" ht="15.75" x14ac:dyDescent="0.25">
      <c r="A5" s="3" t="s">
        <v>1</v>
      </c>
      <c r="B5" s="4"/>
      <c r="C5" s="4"/>
    </row>
    <row r="7" spans="1:3" ht="36" customHeight="1" x14ac:dyDescent="0.25">
      <c r="A7" s="3" t="s">
        <v>19</v>
      </c>
    </row>
    <row r="8" spans="1:3" ht="15.75" x14ac:dyDescent="0.25">
      <c r="A8" s="3"/>
    </row>
    <row r="9" spans="1:3" ht="31.5" x14ac:dyDescent="0.25">
      <c r="A9" s="3" t="s">
        <v>557</v>
      </c>
    </row>
    <row r="11" spans="1:3" ht="15.75" x14ac:dyDescent="0.25">
      <c r="A11" s="3" t="s">
        <v>2</v>
      </c>
    </row>
    <row r="13" spans="1:3" ht="31.5" x14ac:dyDescent="0.25">
      <c r="A13" s="3" t="s">
        <v>558</v>
      </c>
    </row>
    <row r="15" spans="1:3" ht="31.5" x14ac:dyDescent="0.25">
      <c r="A15" s="3" t="s">
        <v>3</v>
      </c>
    </row>
    <row r="17" spans="1:1" ht="15.75" x14ac:dyDescent="0.25">
      <c r="A17" s="3" t="s">
        <v>20</v>
      </c>
    </row>
    <row r="18" spans="1:1" ht="15.75" x14ac:dyDescent="0.25">
      <c r="A18" s="3"/>
    </row>
    <row r="19" spans="1:1" ht="31.5" x14ac:dyDescent="0.25">
      <c r="A19" s="3" t="s">
        <v>559</v>
      </c>
    </row>
    <row r="20" spans="1:1" ht="15.75" x14ac:dyDescent="0.25">
      <c r="A20" s="3"/>
    </row>
    <row r="21" spans="1:1" ht="47.25" x14ac:dyDescent="0.25">
      <c r="A21" s="3" t="s">
        <v>562</v>
      </c>
    </row>
    <row r="22" spans="1:1" ht="15.75" x14ac:dyDescent="0.25">
      <c r="A22" s="3"/>
    </row>
    <row r="23" spans="1:1" ht="15.75" x14ac:dyDescent="0.25">
      <c r="A23" s="3"/>
    </row>
    <row r="24" spans="1:1" ht="15.75" x14ac:dyDescent="0.25">
      <c r="A24" s="3"/>
    </row>
    <row r="25" spans="1:1" ht="15.75" x14ac:dyDescent="0.25">
      <c r="A25" s="3"/>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85" zoomScaleNormal="85" workbookViewId="0">
      <selection activeCell="A4" sqref="A4"/>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569</v>
      </c>
      <c r="B3" s="48"/>
    </row>
    <row r="4" spans="1:19" ht="18.75" x14ac:dyDescent="0.25">
      <c r="A4" s="34" t="s">
        <v>39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1328</v>
      </c>
    </row>
    <row r="12" spans="1:19" ht="13.5" customHeight="1" x14ac:dyDescent="0.25">
      <c r="A12" s="36" t="s">
        <v>26</v>
      </c>
      <c r="B12" s="39" t="s">
        <v>38</v>
      </c>
      <c r="E12" s="39" t="s">
        <v>38</v>
      </c>
      <c r="H12" s="37">
        <v>1048</v>
      </c>
    </row>
    <row r="13" spans="1:19" ht="13.5" customHeight="1" x14ac:dyDescent="0.25">
      <c r="A13" s="36" t="s">
        <v>8</v>
      </c>
      <c r="B13" s="39" t="s">
        <v>38</v>
      </c>
      <c r="E13" s="39" t="s">
        <v>38</v>
      </c>
      <c r="H13" s="37">
        <v>192.3</v>
      </c>
    </row>
    <row r="14" spans="1:19" x14ac:dyDescent="0.25">
      <c r="A14" s="36"/>
    </row>
    <row r="15" spans="1:19" x14ac:dyDescent="0.25">
      <c r="A15" s="38" t="s">
        <v>74</v>
      </c>
      <c r="B15" s="39" t="s">
        <v>38</v>
      </c>
      <c r="C15" s="79" t="s">
        <v>38</v>
      </c>
      <c r="E15" s="39" t="s">
        <v>38</v>
      </c>
      <c r="F15" s="79" t="s">
        <v>38</v>
      </c>
      <c r="H15" s="54">
        <v>0.26793569449999999</v>
      </c>
      <c r="I15" s="49">
        <f>SQRT((H15*(1-H15))/H$13)*TINV(0.05,H$13)</f>
        <v>6.2993317709522767E-2</v>
      </c>
      <c r="K15" s="79" t="s">
        <v>38</v>
      </c>
      <c r="N15" s="79" t="s">
        <v>38</v>
      </c>
      <c r="P15" s="79" t="s">
        <v>38</v>
      </c>
      <c r="S15" s="79" t="s">
        <v>38</v>
      </c>
    </row>
    <row r="16" spans="1:19" x14ac:dyDescent="0.25">
      <c r="A16" s="38" t="s">
        <v>75</v>
      </c>
      <c r="B16" s="39" t="s">
        <v>38</v>
      </c>
      <c r="C16" s="79" t="s">
        <v>38</v>
      </c>
      <c r="E16" s="39" t="s">
        <v>38</v>
      </c>
      <c r="F16" s="79" t="s">
        <v>38</v>
      </c>
      <c r="G16" s="50"/>
      <c r="H16" s="54">
        <v>0.15565909359999999</v>
      </c>
      <c r="I16" s="49">
        <f>SQRT((H16*(1-H16))/H$13)*TINV(0.05,H$13)</f>
        <v>5.1564491931668802E-2</v>
      </c>
      <c r="K16" s="79" t="s">
        <v>38</v>
      </c>
      <c r="L16" s="26" t="e">
        <f>(((K16)^2)^0.5)</f>
        <v>#VALUE!</v>
      </c>
      <c r="M16" s="26" t="e">
        <f>(((((1-B16)*B16)/B$13)+(((1-H16)*H16)/H$13))^0.5)*(TINV(0.05,B$13+H$13-1))</f>
        <v>#VALUE!</v>
      </c>
      <c r="N16" s="79" t="s">
        <v>38</v>
      </c>
      <c r="O16" s="27"/>
      <c r="P16" s="79" t="s">
        <v>38</v>
      </c>
      <c r="Q16" s="26" t="e">
        <f>(((P16)^2)^0.5)</f>
        <v>#VALUE!</v>
      </c>
      <c r="R16" s="26" t="e">
        <f>(((((1-E16)*E16)/E$13)+(((1-H16)*H16)/H$13))^0.5)*(TINV(0.05,E$13+H$13-1))</f>
        <v>#VALUE!</v>
      </c>
      <c r="S16" s="79" t="s">
        <v>38</v>
      </c>
    </row>
    <row r="17" spans="1:19" x14ac:dyDescent="0.25">
      <c r="A17" s="38" t="s">
        <v>76</v>
      </c>
      <c r="B17" s="39" t="s">
        <v>38</v>
      </c>
      <c r="C17" s="79" t="s">
        <v>38</v>
      </c>
      <c r="E17" s="39" t="s">
        <v>38</v>
      </c>
      <c r="F17" s="79" t="s">
        <v>38</v>
      </c>
      <c r="G17" s="50"/>
      <c r="H17" s="54">
        <v>0.23017025390000001</v>
      </c>
      <c r="I17" s="49">
        <f>SQRT((H17*(1-H17))/H$13)*TINV(0.05,H$13)</f>
        <v>5.9872379920292887E-2</v>
      </c>
      <c r="K17" s="79" t="s">
        <v>38</v>
      </c>
      <c r="L17" s="26" t="e">
        <f>(((K17)^2)^0.5)</f>
        <v>#VALUE!</v>
      </c>
      <c r="M17" s="26" t="e">
        <f>(((((1-B17)*B17)/B$13)+(((1-H17)*H17)/H$13))^0.5)*(TINV(0.05,B$13+H$13-1))</f>
        <v>#VALUE!</v>
      </c>
      <c r="N17" s="79" t="s">
        <v>38</v>
      </c>
      <c r="O17" s="27"/>
      <c r="P17" s="79" t="s">
        <v>38</v>
      </c>
      <c r="Q17" s="26" t="e">
        <f>(((P17)^2)^0.5)</f>
        <v>#VALUE!</v>
      </c>
      <c r="R17" s="26" t="e">
        <f>(((((1-E17)*E17)/E$13)+(((1-H17)*H17)/H$13))^0.5)*(TINV(0.05,E$13+H$13-1))</f>
        <v>#VALUE!</v>
      </c>
      <c r="S17" s="79" t="s">
        <v>38</v>
      </c>
    </row>
    <row r="18" spans="1:19" x14ac:dyDescent="0.25">
      <c r="A18" s="38" t="s">
        <v>77</v>
      </c>
      <c r="B18" s="39" t="s">
        <v>38</v>
      </c>
      <c r="C18" s="79" t="s">
        <v>38</v>
      </c>
      <c r="E18" s="39" t="s">
        <v>38</v>
      </c>
      <c r="F18" s="79" t="s">
        <v>38</v>
      </c>
      <c r="G18" s="50"/>
      <c r="H18" s="54">
        <v>0.10402954239999999</v>
      </c>
      <c r="I18" s="49">
        <f t="shared" ref="I18:I23" si="0">SQRT((H18*(1-H18))/H$13)*TINV(0.05,H$13)</f>
        <v>4.3423994233202631E-2</v>
      </c>
      <c r="K18" s="79" t="s">
        <v>38</v>
      </c>
      <c r="L18" s="26" t="e">
        <f t="shared" ref="L18:L22" si="1">(((K18)^2)^0.5)</f>
        <v>#VALUE!</v>
      </c>
      <c r="M18" s="26" t="e">
        <f t="shared" ref="M18:M22" si="2">(((((1-B18)*B18)/B$13)+(((1-H18)*H18)/H$13))^0.5)*(TINV(0.05,B$13+H$13-1))</f>
        <v>#VALUE!</v>
      </c>
      <c r="N18" s="79" t="s">
        <v>38</v>
      </c>
      <c r="O18" s="27"/>
      <c r="P18" s="79" t="s">
        <v>38</v>
      </c>
      <c r="Q18" s="26" t="e">
        <f t="shared" ref="Q18:Q22" si="3">(((P18)^2)^0.5)</f>
        <v>#VALUE!</v>
      </c>
      <c r="R18" s="26" t="e">
        <f t="shared" ref="R18:R22" si="4">(((((1-E18)*E18)/E$13)+(((1-H18)*H18)/H$13))^0.5)*(TINV(0.05,E$13+H$13-1))</f>
        <v>#VALUE!</v>
      </c>
      <c r="S18" s="79" t="s">
        <v>38</v>
      </c>
    </row>
    <row r="19" spans="1:19" x14ac:dyDescent="0.25">
      <c r="A19" s="38" t="s">
        <v>78</v>
      </c>
      <c r="B19" s="39" t="s">
        <v>38</v>
      </c>
      <c r="C19" s="79" t="s">
        <v>38</v>
      </c>
      <c r="E19" s="39" t="s">
        <v>38</v>
      </c>
      <c r="F19" s="79" t="s">
        <v>38</v>
      </c>
      <c r="G19" s="50"/>
      <c r="H19" s="54">
        <v>4.1821223400000003E-2</v>
      </c>
      <c r="I19" s="49">
        <f t="shared" si="0"/>
        <v>2.8472540495139774E-2</v>
      </c>
      <c r="K19" s="79" t="s">
        <v>38</v>
      </c>
      <c r="L19" s="26" t="e">
        <f t="shared" si="1"/>
        <v>#VALUE!</v>
      </c>
      <c r="M19" s="26" t="e">
        <f t="shared" si="2"/>
        <v>#VALUE!</v>
      </c>
      <c r="N19" s="79" t="s">
        <v>38</v>
      </c>
      <c r="O19" s="27"/>
      <c r="P19" s="79" t="s">
        <v>38</v>
      </c>
      <c r="Q19" s="26" t="e">
        <f t="shared" si="3"/>
        <v>#VALUE!</v>
      </c>
      <c r="R19" s="26" t="e">
        <f t="shared" si="4"/>
        <v>#VALUE!</v>
      </c>
      <c r="S19" s="79" t="s">
        <v>38</v>
      </c>
    </row>
    <row r="20" spans="1:19" s="60" customFormat="1" x14ac:dyDescent="0.25">
      <c r="A20" s="57" t="s">
        <v>79</v>
      </c>
      <c r="B20" s="39" t="s">
        <v>38</v>
      </c>
      <c r="C20" s="79" t="s">
        <v>38</v>
      </c>
      <c r="E20" s="39" t="s">
        <v>38</v>
      </c>
      <c r="F20" s="79" t="s">
        <v>38</v>
      </c>
      <c r="G20" s="50"/>
      <c r="H20" s="54">
        <v>1.5489244999999999E-2</v>
      </c>
      <c r="I20" s="59">
        <f t="shared" si="0"/>
        <v>1.7564263193428784E-2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ht="15" customHeight="1" x14ac:dyDescent="0.25">
      <c r="A21" s="57" t="s">
        <v>80</v>
      </c>
      <c r="B21" s="39" t="s">
        <v>38</v>
      </c>
      <c r="C21" s="79" t="s">
        <v>38</v>
      </c>
      <c r="E21" s="39" t="s">
        <v>38</v>
      </c>
      <c r="F21" s="79" t="s">
        <v>38</v>
      </c>
      <c r="G21" s="63"/>
      <c r="H21" s="54">
        <v>1.1187365100000001E-2</v>
      </c>
      <c r="I21" s="59">
        <f t="shared" si="0"/>
        <v>1.4959789703720765E-2</v>
      </c>
      <c r="K21" s="79" t="s">
        <v>38</v>
      </c>
      <c r="L21" s="61" t="e">
        <f t="shared" si="1"/>
        <v>#VALUE!</v>
      </c>
      <c r="M21" s="61" t="e">
        <f t="shared" si="2"/>
        <v>#VALUE!</v>
      </c>
      <c r="N21" s="79" t="s">
        <v>38</v>
      </c>
      <c r="P21" s="79" t="s">
        <v>38</v>
      </c>
      <c r="Q21" s="61" t="e">
        <f t="shared" si="3"/>
        <v>#VALUE!</v>
      </c>
      <c r="R21" s="61" t="e">
        <f t="shared" si="4"/>
        <v>#VALUE!</v>
      </c>
      <c r="S21" s="79" t="s">
        <v>38</v>
      </c>
    </row>
    <row r="22" spans="1:19" x14ac:dyDescent="0.25">
      <c r="A22" s="57" t="s">
        <v>81</v>
      </c>
      <c r="B22" s="58" t="s">
        <v>38</v>
      </c>
      <c r="C22" s="81" t="s">
        <v>38</v>
      </c>
      <c r="D22" s="60"/>
      <c r="E22" s="58" t="s">
        <v>38</v>
      </c>
      <c r="F22" s="81" t="s">
        <v>38</v>
      </c>
      <c r="G22" s="63"/>
      <c r="H22" s="54">
        <v>6.6815792999999997E-3</v>
      </c>
      <c r="I22" s="59">
        <f t="shared" si="0"/>
        <v>1.1587463721526348E-2</v>
      </c>
      <c r="J22" s="60"/>
      <c r="K22" s="81" t="s">
        <v>38</v>
      </c>
      <c r="L22" s="61" t="e">
        <f t="shared" si="1"/>
        <v>#VALUE!</v>
      </c>
      <c r="M22" s="61" t="e">
        <f t="shared" si="2"/>
        <v>#VALUE!</v>
      </c>
      <c r="N22" s="81" t="s">
        <v>38</v>
      </c>
      <c r="O22" s="60"/>
      <c r="P22" s="81" t="s">
        <v>38</v>
      </c>
      <c r="Q22" s="61" t="e">
        <f t="shared" si="3"/>
        <v>#VALUE!</v>
      </c>
      <c r="R22" s="61" t="e">
        <f t="shared" si="4"/>
        <v>#VALUE!</v>
      </c>
      <c r="S22" s="81" t="s">
        <v>38</v>
      </c>
    </row>
    <row r="23" spans="1:19" x14ac:dyDescent="0.25">
      <c r="A23" s="40" t="s">
        <v>49</v>
      </c>
      <c r="B23" s="41" t="s">
        <v>38</v>
      </c>
      <c r="C23" s="80" t="s">
        <v>38</v>
      </c>
      <c r="D23" s="42"/>
      <c r="E23" s="41" t="s">
        <v>38</v>
      </c>
      <c r="F23" s="80" t="s">
        <v>38</v>
      </c>
      <c r="G23" s="64"/>
      <c r="H23" s="55">
        <v>0.16676484890000001</v>
      </c>
      <c r="I23" s="51">
        <f t="shared" si="0"/>
        <v>5.3020110411823397E-2</v>
      </c>
      <c r="J23" s="42"/>
      <c r="K23" s="80" t="s">
        <v>38</v>
      </c>
      <c r="L23" s="30" t="e">
        <f t="shared" ref="L23" si="5">(((K23)^2)^0.5)</f>
        <v>#VALUE!</v>
      </c>
      <c r="M23" s="30" t="e">
        <f t="shared" ref="M23" si="6">(((((1-B23)*B23)/B$13)+(((1-H23)*H23)/H$13))^0.5)*(TINV(0.05,B$13+H$13-1))</f>
        <v>#VALUE!</v>
      </c>
      <c r="N23" s="80" t="s">
        <v>38</v>
      </c>
      <c r="O23" s="42"/>
      <c r="P23" s="80" t="s">
        <v>38</v>
      </c>
      <c r="Q23" s="30" t="e">
        <f t="shared" ref="Q23" si="7">(((P23)^2)^0.5)</f>
        <v>#VALUE!</v>
      </c>
      <c r="R23" s="30" t="e">
        <f t="shared" ref="R23" si="8">(((((1-E23)*E23)/E$13)+(((1-H23)*H23)/H$13))^0.5)*(TINV(0.05,E$13+H$13-1))</f>
        <v>#VALUE!</v>
      </c>
      <c r="S23" s="80" t="s">
        <v>38</v>
      </c>
    </row>
    <row r="24" spans="1:19" x14ac:dyDescent="0.25">
      <c r="H24" s="6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570</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88</v>
      </c>
      <c r="B15" s="39">
        <v>4.44461024E-2</v>
      </c>
      <c r="C15" s="49">
        <f>SQRT((B15*(1-B15))/B$13)*TINV(0.05,B$13)</f>
        <v>2.1762670080869718E-2</v>
      </c>
      <c r="E15" s="45">
        <v>6.6449013000000001E-2</v>
      </c>
      <c r="F15" s="49">
        <f>SQRT((E15*(1-E15))/E$13)*TINV(0.05,E$13)</f>
        <v>2.4317520725444693E-2</v>
      </c>
      <c r="G15" s="50"/>
      <c r="H15" s="54">
        <v>5.2961684000000002E-2</v>
      </c>
      <c r="I15" s="49">
        <f>SQRT((H15*(1-H15))/H$13)*TINV(0.05,H$13)</f>
        <v>1.875985148529602E-2</v>
      </c>
      <c r="K15" s="28">
        <f>H15-B15</f>
        <v>8.5155816000000023E-3</v>
      </c>
      <c r="L15" s="26">
        <f>(((K15)^2)^0.5)</f>
        <v>8.5155816000000023E-3</v>
      </c>
      <c r="M15" s="26">
        <f>(((((1-B15)*B15)/B$13)+(((1-H15)*H15)/H$13))^0.5)*(TINV(0.05,B$13+H$13-1))</f>
        <v>2.8686450762530912E-2</v>
      </c>
      <c r="N15" s="5" t="str">
        <f>IF(L15&gt;M15,"*"," ")</f>
        <v xml:space="preserve"> </v>
      </c>
      <c r="O15" s="27"/>
      <c r="P15" s="28">
        <f>H15-E15</f>
        <v>-1.3487328999999999E-2</v>
      </c>
      <c r="Q15" s="26">
        <f>(((P15)^2)^0.5)</f>
        <v>1.3487328999999999E-2</v>
      </c>
      <c r="R15" s="26">
        <f>(((((1-E15)*E15)/E$13)+(((1-H15)*H15)/H$13))^0.5)*(TINV(0.05,E$13+H$13-1))</f>
        <v>3.0668874880628985E-2</v>
      </c>
      <c r="S15" s="5" t="str">
        <f>IF(Q15&gt;R15,"*"," ")</f>
        <v xml:space="preserve"> </v>
      </c>
    </row>
    <row r="16" spans="1:19" x14ac:dyDescent="0.25">
      <c r="A16" s="38" t="s">
        <v>89</v>
      </c>
      <c r="B16" s="39">
        <v>0.65940064700000001</v>
      </c>
      <c r="C16" s="49">
        <f t="shared" ref="C16:C21" si="0">SQRT((B16*(1-B16))/B$13)*TINV(0.05,B$13)</f>
        <v>5.0045419803806779E-2</v>
      </c>
      <c r="E16" s="45">
        <v>0.61712756390000001</v>
      </c>
      <c r="F16" s="49">
        <f t="shared" ref="F16:F21" si="1">SQRT((E16*(1-E16))/E$13)*TINV(0.05,E$13)</f>
        <v>4.7459212680333221E-2</v>
      </c>
      <c r="G16" s="50"/>
      <c r="H16" s="54">
        <v>0.60630881640000001</v>
      </c>
      <c r="I16" s="49">
        <f t="shared" ref="I16:I21" si="2">SQRT((H16*(1-H16))/H$13)*TINV(0.05,H$13)</f>
        <v>4.0925077844870164E-2</v>
      </c>
      <c r="K16" s="28">
        <f t="shared" ref="K16:K19" si="3">H16-B16</f>
        <v>-5.3091830600000001E-2</v>
      </c>
      <c r="L16" s="26">
        <f t="shared" ref="L16:L19" si="4">(((K16)^2)^0.5)</f>
        <v>5.3091830600000001E-2</v>
      </c>
      <c r="M16" s="26">
        <f t="shared" ref="M16:M19" si="5">(((((1-B16)*B16)/B$13)+(((1-H16)*H16)/H$13))^0.5)*(TINV(0.05,B$13+H$13-1))</f>
        <v>6.4542993480235678E-2</v>
      </c>
      <c r="N16" s="5" t="str">
        <f t="shared" ref="N16:N19" si="6">IF(L16&gt;M16,"*"," ")</f>
        <v xml:space="preserve"> </v>
      </c>
      <c r="O16" s="27"/>
      <c r="P16" s="28">
        <f t="shared" ref="P16:P19" si="7">H16-E16</f>
        <v>-1.0818747500000003E-2</v>
      </c>
      <c r="Q16" s="26">
        <f t="shared" ref="Q16:Q19" si="8">(((P16)^2)^0.5)</f>
        <v>1.0818747500000003E-2</v>
      </c>
      <c r="R16" s="26">
        <f t="shared" ref="R16:R19" si="9">(((((1-E16)*E16)/E$13)+(((1-H16)*H16)/H$13))^0.5)*(TINV(0.05,E$13+H$13-1))</f>
        <v>6.2580759061042088E-2</v>
      </c>
      <c r="S16" s="5" t="str">
        <f t="shared" ref="S16:S21" si="10">IF(Q16&gt;R16,"*"," ")</f>
        <v xml:space="preserve"> </v>
      </c>
    </row>
    <row r="17" spans="1:19" x14ac:dyDescent="0.25">
      <c r="A17" s="38" t="s">
        <v>90</v>
      </c>
      <c r="B17" s="39">
        <v>0.13414279109999999</v>
      </c>
      <c r="C17" s="49">
        <f t="shared" si="0"/>
        <v>3.598939538502223E-2</v>
      </c>
      <c r="E17" s="45">
        <v>0.17047235329999999</v>
      </c>
      <c r="F17" s="49">
        <f t="shared" si="1"/>
        <v>3.6715412919716098E-2</v>
      </c>
      <c r="G17" s="50"/>
      <c r="H17" s="54">
        <v>0.17510958709999999</v>
      </c>
      <c r="I17" s="49">
        <f t="shared" si="2"/>
        <v>3.1835950291384293E-2</v>
      </c>
      <c r="K17" s="28">
        <f t="shared" si="3"/>
        <v>4.0966796E-2</v>
      </c>
      <c r="L17" s="26">
        <f t="shared" si="4"/>
        <v>4.0966796E-2</v>
      </c>
      <c r="M17" s="26">
        <f t="shared" si="5"/>
        <v>4.797369524806841E-2</v>
      </c>
      <c r="N17" s="5" t="str">
        <f t="shared" si="6"/>
        <v xml:space="preserve"> </v>
      </c>
      <c r="O17" s="27"/>
      <c r="P17" s="28">
        <f t="shared" si="7"/>
        <v>4.6372338000000013E-3</v>
      </c>
      <c r="Q17" s="26">
        <f t="shared" si="8"/>
        <v>4.6372338000000013E-3</v>
      </c>
      <c r="R17" s="26">
        <f t="shared" si="9"/>
        <v>4.8528469842641191E-2</v>
      </c>
      <c r="S17" s="5" t="str">
        <f t="shared" si="10"/>
        <v xml:space="preserve"> </v>
      </c>
    </row>
    <row r="18" spans="1:19" x14ac:dyDescent="0.25">
      <c r="A18" s="38" t="s">
        <v>91</v>
      </c>
      <c r="B18" s="39">
        <v>9.3592666399999996E-2</v>
      </c>
      <c r="C18" s="49">
        <f t="shared" si="0"/>
        <v>3.0757452241743345E-2</v>
      </c>
      <c r="E18" s="45">
        <v>0.1043943727</v>
      </c>
      <c r="F18" s="49">
        <f t="shared" si="1"/>
        <v>2.9854029493717668E-2</v>
      </c>
      <c r="G18" s="50"/>
      <c r="H18" s="54">
        <v>0.12632945270000001</v>
      </c>
      <c r="I18" s="49">
        <f t="shared" si="2"/>
        <v>2.7828569524257642E-2</v>
      </c>
      <c r="K18" s="28">
        <f t="shared" si="3"/>
        <v>3.2736786300000015E-2</v>
      </c>
      <c r="L18" s="26">
        <f t="shared" si="4"/>
        <v>3.2736786300000015E-2</v>
      </c>
      <c r="M18" s="26">
        <f t="shared" si="5"/>
        <v>4.14133816596493E-2</v>
      </c>
      <c r="N18" s="5" t="str">
        <f t="shared" si="6"/>
        <v xml:space="preserve"> </v>
      </c>
      <c r="O18" s="27"/>
      <c r="P18" s="28">
        <f t="shared" si="7"/>
        <v>2.193508000000001E-2</v>
      </c>
      <c r="Q18" s="26">
        <f t="shared" si="8"/>
        <v>2.193508000000001E-2</v>
      </c>
      <c r="R18" s="26">
        <f t="shared" si="9"/>
        <v>4.0757514396371861E-2</v>
      </c>
      <c r="S18" s="5" t="str">
        <f t="shared" si="10"/>
        <v xml:space="preserve"> </v>
      </c>
    </row>
    <row r="19" spans="1:19" x14ac:dyDescent="0.25">
      <c r="A19" s="57" t="s">
        <v>92</v>
      </c>
      <c r="B19" s="58">
        <v>6.8417793199999993E-2</v>
      </c>
      <c r="C19" s="59">
        <f t="shared" si="0"/>
        <v>2.6660167050349542E-2</v>
      </c>
      <c r="D19" s="60"/>
      <c r="E19" s="66">
        <v>4.1556696999999997E-2</v>
      </c>
      <c r="F19" s="59">
        <f t="shared" si="1"/>
        <v>1.9485418178132374E-2</v>
      </c>
      <c r="G19" s="50"/>
      <c r="H19" s="54">
        <v>3.9290459700000002E-2</v>
      </c>
      <c r="I19" s="59">
        <f t="shared" si="2"/>
        <v>1.6274375588426149E-2</v>
      </c>
      <c r="J19" s="60"/>
      <c r="K19" s="67">
        <f t="shared" si="3"/>
        <v>-2.9127333499999991E-2</v>
      </c>
      <c r="L19" s="61">
        <f t="shared" si="4"/>
        <v>2.9127333499999991E-2</v>
      </c>
      <c r="M19" s="61">
        <f t="shared" si="5"/>
        <v>3.1178791474455073E-2</v>
      </c>
      <c r="N19" s="5" t="str">
        <f t="shared" si="6"/>
        <v xml:space="preserve"> </v>
      </c>
      <c r="O19" s="62"/>
      <c r="P19" s="67">
        <f t="shared" si="7"/>
        <v>-2.2662372999999944E-3</v>
      </c>
      <c r="Q19" s="61">
        <f t="shared" si="8"/>
        <v>2.2662372999999944E-3</v>
      </c>
      <c r="R19" s="61">
        <f t="shared" si="9"/>
        <v>2.5352204373462587E-2</v>
      </c>
      <c r="S19" s="5" t="str">
        <f t="shared" si="10"/>
        <v xml:space="preserve"> </v>
      </c>
    </row>
    <row r="20" spans="1:19" s="60" customFormat="1" ht="15" customHeight="1" x14ac:dyDescent="0.25">
      <c r="A20" s="57" t="s">
        <v>93</v>
      </c>
      <c r="B20" s="58">
        <v>0.70384674940000003</v>
      </c>
      <c r="C20" s="49">
        <f>SQRT((B20*(1-B20))/B$13)*TINV(0.05,B$13)</f>
        <v>4.8213099202963981E-2</v>
      </c>
      <c r="E20" s="66">
        <v>0.68357657699999996</v>
      </c>
      <c r="F20" s="59">
        <f t="shared" si="1"/>
        <v>4.540816008672198E-2</v>
      </c>
      <c r="G20" s="63"/>
      <c r="H20" s="54">
        <v>0.65927050050000002</v>
      </c>
      <c r="I20" s="59">
        <f t="shared" si="2"/>
        <v>3.9700997364849167E-2</v>
      </c>
      <c r="K20" s="67">
        <f t="shared" ref="K20:K21" si="11">H20-B20</f>
        <v>-4.4576248900000004E-2</v>
      </c>
      <c r="L20" s="61">
        <f t="shared" ref="L20:L21" si="12">(((K20)^2)^0.5)</f>
        <v>4.4576248900000004E-2</v>
      </c>
      <c r="M20" s="61">
        <f t="shared" ref="M20:M21" si="13">(((((1-B20)*B20)/B$13)+(((1-H20)*H20)/H$13))^0.5)*(TINV(0.05,B$13+H$13-1))</f>
        <v>6.235387145715679E-2</v>
      </c>
      <c r="N20" s="5" t="str">
        <f t="shared" ref="N20:N21" si="14">IF(L20&gt;M20,"*"," ")</f>
        <v xml:space="preserve"> </v>
      </c>
      <c r="O20" s="62"/>
      <c r="P20" s="67">
        <f t="shared" ref="P20:P21" si="15">H20-E20</f>
        <v>-2.430607649999994E-2</v>
      </c>
      <c r="Q20" s="61">
        <f t="shared" ref="Q20:Q21" si="16">(((P20)^2)^0.5)</f>
        <v>2.430607649999994E-2</v>
      </c>
      <c r="R20" s="61">
        <f t="shared" ref="R20:R21" si="17">(((((1-E20)*E20)/E$13)+(((1-H20)*H20)/H$13))^0.5)*(TINV(0.05,E$13+H$13-1))</f>
        <v>6.0233072331694663E-2</v>
      </c>
      <c r="S20" s="5" t="str">
        <f t="shared" si="10"/>
        <v xml:space="preserve"> </v>
      </c>
    </row>
    <row r="21" spans="1:19" s="60" customFormat="1" x14ac:dyDescent="0.25">
      <c r="A21" s="40" t="s">
        <v>94</v>
      </c>
      <c r="B21" s="41">
        <v>0.29615325069999998</v>
      </c>
      <c r="C21" s="51">
        <f t="shared" si="0"/>
        <v>4.8213099207678897E-2</v>
      </c>
      <c r="D21" s="42"/>
      <c r="E21" s="46">
        <v>0.31642342299999998</v>
      </c>
      <c r="F21" s="51">
        <f t="shared" si="1"/>
        <v>4.540816008672198E-2</v>
      </c>
      <c r="G21" s="64"/>
      <c r="H21" s="55">
        <v>0.34072949949999998</v>
      </c>
      <c r="I21" s="51">
        <f t="shared" si="2"/>
        <v>3.9700997364849167E-2</v>
      </c>
      <c r="J21" s="42"/>
      <c r="K21" s="29">
        <f t="shared" si="11"/>
        <v>4.4576248799999996E-2</v>
      </c>
      <c r="L21" s="30">
        <f t="shared" si="12"/>
        <v>4.4576248799999996E-2</v>
      </c>
      <c r="M21" s="30">
        <f t="shared" si="13"/>
        <v>6.2353871460786803E-2</v>
      </c>
      <c r="N21" s="6" t="str">
        <f t="shared" si="14"/>
        <v xml:space="preserve"> </v>
      </c>
      <c r="O21" s="31"/>
      <c r="P21" s="29">
        <f t="shared" si="15"/>
        <v>2.4306076499999996E-2</v>
      </c>
      <c r="Q21" s="30">
        <f t="shared" si="16"/>
        <v>2.4306076499999996E-2</v>
      </c>
      <c r="R21" s="30">
        <f t="shared" si="17"/>
        <v>6.0233072331694663E-2</v>
      </c>
      <c r="S21" s="6" t="str">
        <f t="shared" si="10"/>
        <v xml:space="preserve">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571</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95</v>
      </c>
      <c r="B15" s="39">
        <v>0.71104701810000004</v>
      </c>
      <c r="C15" s="49">
        <f>SQRT((B15*(1-B15))/B$13)*TINV(0.05,B$13)</f>
        <v>4.7866369932646598E-2</v>
      </c>
      <c r="E15" s="45">
        <v>0.7062908</v>
      </c>
      <c r="F15" s="49">
        <f>SQRT((E15*(1-E15))/E$13)*TINV(0.05,E$13)</f>
        <v>4.4468917335540738E-2</v>
      </c>
      <c r="G15" s="50"/>
      <c r="H15" s="54">
        <v>0.70185179050000002</v>
      </c>
      <c r="I15" s="49">
        <f>SQRT((H15*(1-H15))/H$13)*TINV(0.05,H$13)</f>
        <v>3.8318062083320149E-2</v>
      </c>
      <c r="K15" s="28">
        <f>H15-B15</f>
        <v>-9.1952276000000222E-3</v>
      </c>
      <c r="L15" s="26">
        <f>(((K15)^2)^0.5)</f>
        <v>9.1952276000000222E-3</v>
      </c>
      <c r="M15" s="26">
        <f>(((((1-B15)*B15)/B$13)+(((1-H15)*H15)/H$13))^0.5)*(TINV(0.05,B$13+H$13-1))</f>
        <v>6.121375243079917E-2</v>
      </c>
      <c r="N15" s="5" t="str">
        <f>IF(L15&gt;M15,"*"," ")</f>
        <v xml:space="preserve"> </v>
      </c>
      <c r="O15" s="27"/>
      <c r="P15" s="28">
        <f>H15-E15</f>
        <v>-4.4390094999999796E-3</v>
      </c>
      <c r="Q15" s="26">
        <f>(((P15)^2)^0.5)</f>
        <v>4.4390094999999796E-3</v>
      </c>
      <c r="R15" s="26">
        <f>(((((1-E15)*E15)/E$13)+(((1-H15)*H15)/H$13))^0.5)*(TINV(0.05,E$13+H$13-1))</f>
        <v>5.8619142580266966E-2</v>
      </c>
      <c r="S15" s="5" t="str">
        <f>IF(Q15&gt;R15,"*"," ")</f>
        <v xml:space="preserve"> </v>
      </c>
    </row>
    <row r="16" spans="1:19" x14ac:dyDescent="0.25">
      <c r="A16" s="38" t="s">
        <v>86</v>
      </c>
      <c r="B16" s="39">
        <v>0.24963579029999999</v>
      </c>
      <c r="C16" s="49">
        <f t="shared" ref="C16:C17" si="0">SQRT((B16*(1-B16))/B$13)*TINV(0.05,B$13)</f>
        <v>4.5704317037016905E-2</v>
      </c>
      <c r="E16" s="45">
        <v>0.27432771560000002</v>
      </c>
      <c r="F16" s="49">
        <f t="shared" ref="F16:F17" si="1">SQRT((E16*(1-E16))/E$13)*TINV(0.05,E$13)</f>
        <v>4.3562331732773484E-2</v>
      </c>
      <c r="G16" s="50"/>
      <c r="H16" s="54">
        <v>0.28073130530000001</v>
      </c>
      <c r="I16" s="49">
        <f t="shared" ref="I16:I17" si="2">SQRT((H16*(1-H16))/H$13)*TINV(0.05,H$13)</f>
        <v>3.7640529976199232E-2</v>
      </c>
      <c r="K16" s="28">
        <f t="shared" ref="K16:K17" si="3">H16-B16</f>
        <v>3.1095515000000018E-2</v>
      </c>
      <c r="L16" s="26">
        <f t="shared" ref="L16:L17" si="4">(((K16)^2)^0.5)</f>
        <v>3.1095515000000018E-2</v>
      </c>
      <c r="M16" s="26">
        <f t="shared" ref="M16:M17" si="5">(((((1-B16)*B16)/B$13)+(((1-H16)*H16)/H$13))^0.5)*(TINV(0.05,B$13+H$13-1))</f>
        <v>5.9112693289156325E-2</v>
      </c>
      <c r="N16" s="5" t="str">
        <f t="shared" ref="N16:N17" si="6">IF(L16&gt;M16,"*"," ")</f>
        <v xml:space="preserve"> </v>
      </c>
      <c r="O16" s="27"/>
      <c r="P16" s="28">
        <f t="shared" ref="P16:P17" si="7">H16-E16</f>
        <v>6.4035896999999897E-3</v>
      </c>
      <c r="Q16" s="26">
        <f t="shared" ref="Q16:Q17" si="8">(((P16)^2)^0.5)</f>
        <v>6.4035896999999897E-3</v>
      </c>
      <c r="R16" s="26">
        <f t="shared" ref="R16:R17" si="9">(((((1-E16)*E16)/E$13)+(((1-H16)*H16)/H$13))^0.5)*(TINV(0.05,E$13+H$13-1))</f>
        <v>5.7491761487325425E-2</v>
      </c>
      <c r="S16" s="5" t="str">
        <f t="shared" ref="S16:S19" si="10">IF(Q16&gt;R16,"*"," ")</f>
        <v xml:space="preserve"> </v>
      </c>
    </row>
    <row r="17" spans="1:19" x14ac:dyDescent="0.25">
      <c r="A17" s="40" t="s">
        <v>55</v>
      </c>
      <c r="B17" s="41">
        <v>3.9317191600000002E-2</v>
      </c>
      <c r="C17" s="51">
        <f t="shared" si="0"/>
        <v>2.0523385218933512E-2</v>
      </c>
      <c r="D17" s="42"/>
      <c r="E17" s="46">
        <v>1.9381484399999999E-2</v>
      </c>
      <c r="F17" s="51">
        <f t="shared" si="1"/>
        <v>1.3460139743271746E-2</v>
      </c>
      <c r="G17" s="52"/>
      <c r="H17" s="55">
        <v>1.74169042E-2</v>
      </c>
      <c r="I17" s="51">
        <f t="shared" si="2"/>
        <v>1.0958089761005936E-2</v>
      </c>
      <c r="J17" s="42"/>
      <c r="K17" s="29">
        <f t="shared" si="3"/>
        <v>-2.1900287400000003E-2</v>
      </c>
      <c r="L17" s="30">
        <f t="shared" si="4"/>
        <v>2.1900287400000003E-2</v>
      </c>
      <c r="M17" s="30">
        <f t="shared" si="5"/>
        <v>2.3222321069403376E-2</v>
      </c>
      <c r="N17" s="6" t="str">
        <f t="shared" si="6"/>
        <v xml:space="preserve"> </v>
      </c>
      <c r="O17" s="31"/>
      <c r="P17" s="29">
        <f t="shared" si="7"/>
        <v>-1.9645801999999997E-3</v>
      </c>
      <c r="Q17" s="30">
        <f t="shared" si="8"/>
        <v>1.9645801999999997E-3</v>
      </c>
      <c r="R17" s="30">
        <f t="shared" si="9"/>
        <v>1.7332246311657539E-2</v>
      </c>
      <c r="S17" s="6" t="str">
        <f t="shared" si="10"/>
        <v xml:space="preserve"> </v>
      </c>
    </row>
    <row r="18" spans="1:19" x14ac:dyDescent="0.25">
      <c r="A18" s="38"/>
      <c r="B18" s="39"/>
      <c r="C18" s="49"/>
      <c r="E18" s="45"/>
      <c r="F18" s="49"/>
      <c r="G18" s="50"/>
      <c r="H18" s="54"/>
      <c r="I18" s="49"/>
      <c r="K18" s="28"/>
      <c r="L18" s="26"/>
      <c r="M18" s="26"/>
      <c r="N18" s="5"/>
      <c r="O18" s="27"/>
      <c r="P18" s="28"/>
      <c r="Q18" s="26"/>
      <c r="R18" s="26"/>
      <c r="S18" s="5" t="str">
        <f t="shared" si="10"/>
        <v xml:space="preserve"> </v>
      </c>
    </row>
    <row r="19" spans="1:19" x14ac:dyDescent="0.25">
      <c r="A19" s="57"/>
      <c r="B19" s="58"/>
      <c r="C19" s="59"/>
      <c r="D19" s="60"/>
      <c r="E19" s="66"/>
      <c r="F19" s="59"/>
      <c r="G19" s="50"/>
      <c r="H19" s="54"/>
      <c r="I19" s="59"/>
      <c r="J19" s="60"/>
      <c r="K19" s="67"/>
      <c r="L19" s="61"/>
      <c r="M19" s="61"/>
      <c r="N19" s="5"/>
      <c r="O19" s="62"/>
      <c r="P19" s="67"/>
      <c r="Q19" s="61"/>
      <c r="R19" s="61"/>
      <c r="S19" s="5" t="str">
        <f t="shared" si="10"/>
        <v xml:space="preserve"> </v>
      </c>
    </row>
    <row r="20" spans="1:19" s="60" customFormat="1" ht="15" customHeight="1" x14ac:dyDescent="0.25">
      <c r="A20" s="57"/>
      <c r="B20" s="58"/>
      <c r="C20" s="49"/>
      <c r="E20" s="66"/>
      <c r="F20" s="59"/>
      <c r="G20" s="63"/>
      <c r="H20" s="54"/>
      <c r="I20" s="59"/>
      <c r="K20" s="67"/>
      <c r="L20" s="61"/>
      <c r="M20" s="61"/>
      <c r="N20" s="5"/>
      <c r="O20" s="62"/>
      <c r="P20" s="67"/>
      <c r="Q20" s="61"/>
      <c r="R20" s="61"/>
      <c r="S20" s="62"/>
    </row>
    <row r="21" spans="1:19" s="60" customFormat="1" x14ac:dyDescent="0.25">
      <c r="A21" s="57"/>
      <c r="B21" s="58"/>
      <c r="C21" s="59"/>
      <c r="E21" s="66"/>
      <c r="F21" s="59"/>
      <c r="G21" s="63"/>
      <c r="H21" s="54"/>
      <c r="I21" s="59"/>
      <c r="K21" s="67"/>
      <c r="L21" s="61"/>
      <c r="M21" s="61"/>
      <c r="N21" s="5"/>
      <c r="O21" s="62"/>
      <c r="P21" s="67"/>
      <c r="Q21" s="61"/>
      <c r="R21" s="61"/>
      <c r="S21" s="6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572</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95</v>
      </c>
      <c r="B15" s="39">
        <v>0.49293500880000002</v>
      </c>
      <c r="C15" s="49">
        <f>SQRT((B15*(1-B15))/B$13)*TINV(0.05,B$13)</f>
        <v>5.2795193753922727E-2</v>
      </c>
      <c r="E15" s="45">
        <v>0.49099625870000002</v>
      </c>
      <c r="F15" s="49">
        <f>SQRT((E15*(1-E15))/E$13)*TINV(0.05,E$13)</f>
        <v>4.8809637798962496E-2</v>
      </c>
      <c r="G15" s="50"/>
      <c r="H15" s="54">
        <v>0.4785517124</v>
      </c>
      <c r="I15" s="49">
        <f>SQRT((H15*(1-H15))/H$13)*TINV(0.05,H$13)</f>
        <v>4.1844153633000966E-2</v>
      </c>
      <c r="K15" s="28">
        <f>H15-B15</f>
        <v>-1.4383296400000023E-2</v>
      </c>
      <c r="L15" s="26">
        <f>(((K15)^2)^0.5)</f>
        <v>1.4383296400000023E-2</v>
      </c>
      <c r="M15" s="26">
        <f>(((((1-B15)*B15)/B$13)+(((1-H15)*H15)/H$13))^0.5)*(TINV(0.05,B$13+H$13-1))</f>
        <v>6.7255587216447851E-2</v>
      </c>
      <c r="N15" s="5" t="str">
        <f>IF(L15&gt;M15,"*"," ")</f>
        <v xml:space="preserve"> </v>
      </c>
      <c r="O15" s="27"/>
      <c r="P15" s="28">
        <f>H15-E15</f>
        <v>-1.2444546300000026E-2</v>
      </c>
      <c r="Q15" s="26">
        <f>(((P15)^2)^0.5)</f>
        <v>1.2444546300000026E-2</v>
      </c>
      <c r="R15" s="26">
        <f>(((((1-E15)*E15)/E$13)+(((1-H15)*H15)/H$13))^0.5)*(TINV(0.05,E$13+H$13-1))</f>
        <v>6.4201531564954825E-2</v>
      </c>
      <c r="S15" s="5" t="str">
        <f>IF(Q15&gt;R15,"*"," ")</f>
        <v xml:space="preserve"> </v>
      </c>
    </row>
    <row r="16" spans="1:19" x14ac:dyDescent="0.25">
      <c r="A16" s="38" t="s">
        <v>86</v>
      </c>
      <c r="B16" s="39">
        <v>0.49253541410000001</v>
      </c>
      <c r="C16" s="49">
        <f t="shared" ref="C16:C17" si="0">SQRT((B16*(1-B16))/B$13)*TINV(0.05,B$13)</f>
        <v>5.2794580576271899E-2</v>
      </c>
      <c r="E16" s="45">
        <v>0.50432919070000004</v>
      </c>
      <c r="F16" s="49">
        <f t="shared" ref="F16:F17" si="1">SQRT((E16*(1-E16))/E$13)*TINV(0.05,E$13)</f>
        <v>4.8815723559886455E-2</v>
      </c>
      <c r="G16" s="50"/>
      <c r="H16" s="54">
        <v>0.51824629280000001</v>
      </c>
      <c r="I16" s="49">
        <f t="shared" ref="I16:I17" si="2">SQRT((H16*(1-H16))/H$13)*TINV(0.05,H$13)</f>
        <v>4.1854808823509761E-2</v>
      </c>
      <c r="K16" s="28">
        <f t="shared" ref="K16:K17" si="3">H16-B16</f>
        <v>2.5710878699999995E-2</v>
      </c>
      <c r="L16" s="26">
        <f t="shared" ref="L16:L17" si="4">(((K16)^2)^0.5)</f>
        <v>2.5710878699999995E-2</v>
      </c>
      <c r="M16" s="26">
        <f t="shared" ref="M16:M17" si="5">(((((1-B16)*B16)/B$13)+(((1-H16)*H16)/H$13))^0.5)*(TINV(0.05,B$13+H$13-1))</f>
        <v>6.7261726496604793E-2</v>
      </c>
      <c r="N16" s="5" t="str">
        <f t="shared" ref="N16:N17" si="6">IF(L16&gt;M16,"*"," ")</f>
        <v xml:space="preserve"> </v>
      </c>
      <c r="O16" s="27"/>
      <c r="P16" s="28">
        <f t="shared" ref="P16:P17" si="7">H16-E16</f>
        <v>1.3917102099999967E-2</v>
      </c>
      <c r="Q16" s="26">
        <f t="shared" ref="Q16:Q17" si="8">(((P16)^2)^0.5)</f>
        <v>1.3917102099999967E-2</v>
      </c>
      <c r="R16" s="26">
        <f t="shared" ref="R16:R17" si="9">(((((1-E16)*E16)/E$13)+(((1-H16)*H16)/H$13))^0.5)*(TINV(0.05,E$13+H$13-1))</f>
        <v>6.4213074162354861E-2</v>
      </c>
      <c r="S16" s="5" t="str">
        <f t="shared" ref="S16:S17" si="10">IF(Q16&gt;R16,"*"," ")</f>
        <v xml:space="preserve"> </v>
      </c>
    </row>
    <row r="17" spans="1:19" x14ac:dyDescent="0.25">
      <c r="A17" s="40" t="s">
        <v>55</v>
      </c>
      <c r="B17" s="41">
        <v>1.45295771E-2</v>
      </c>
      <c r="C17" s="51">
        <f t="shared" si="0"/>
        <v>1.2636186494195054E-2</v>
      </c>
      <c r="D17" s="42"/>
      <c r="E17" s="46">
        <v>4.6745505999999997E-3</v>
      </c>
      <c r="F17" s="51">
        <f t="shared" si="1"/>
        <v>6.6597586886847117E-3</v>
      </c>
      <c r="G17" s="52"/>
      <c r="H17" s="55">
        <v>3.2019949E-3</v>
      </c>
      <c r="I17" s="51">
        <f t="shared" si="2"/>
        <v>4.7323692732068471E-3</v>
      </c>
      <c r="J17" s="42"/>
      <c r="K17" s="29">
        <f t="shared" si="3"/>
        <v>-1.13275822E-2</v>
      </c>
      <c r="L17" s="30">
        <f t="shared" si="4"/>
        <v>1.13275822E-2</v>
      </c>
      <c r="M17" s="30">
        <f t="shared" si="5"/>
        <v>1.3466437331826288E-2</v>
      </c>
      <c r="N17" s="6" t="str">
        <f t="shared" si="6"/>
        <v xml:space="preserve"> </v>
      </c>
      <c r="O17" s="31"/>
      <c r="P17" s="29">
        <f t="shared" si="7"/>
        <v>-1.4725556999999998E-3</v>
      </c>
      <c r="Q17" s="30">
        <f t="shared" si="8"/>
        <v>1.4725556999999998E-3</v>
      </c>
      <c r="R17" s="30">
        <f t="shared" si="9"/>
        <v>8.1580110545990698E-3</v>
      </c>
      <c r="S17" s="6" t="str">
        <f t="shared" si="10"/>
        <v xml:space="preserve"> </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573</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96</v>
      </c>
      <c r="B15" s="39">
        <v>0.35617985740000002</v>
      </c>
      <c r="C15" s="49">
        <f>SQRT((B15*(1-B15))/B$13)*TINV(0.05,B$13)</f>
        <v>5.056903902186051E-2</v>
      </c>
      <c r="E15" s="45">
        <v>0.38075118460000001</v>
      </c>
      <c r="F15" s="49">
        <f>SQRT((E15*(1-E15))/E$13)*TINV(0.05,E$13)</f>
        <v>4.7408829182549635E-2</v>
      </c>
      <c r="G15" s="50"/>
      <c r="H15" s="54">
        <v>0.40794152049999999</v>
      </c>
      <c r="I15" s="49">
        <f>SQRT((H15*(1-H15))/H$13)*TINV(0.05,H$13)</f>
        <v>4.116669347980513E-2</v>
      </c>
      <c r="K15" s="28">
        <f>H15-B15</f>
        <v>5.1761663099999966E-2</v>
      </c>
      <c r="L15" s="26">
        <f>(((K15)^2)^0.5)</f>
        <v>5.1761663099999966E-2</v>
      </c>
      <c r="M15" s="26">
        <f>(((((1-B15)*B15)/B$13)+(((1-H15)*H15)/H$13))^0.5)*(TINV(0.05,B$13+H$13-1))</f>
        <v>6.5100355964656367E-2</v>
      </c>
      <c r="N15" s="5" t="str">
        <f>IF(L15&gt;M15,"*"," ")</f>
        <v xml:space="preserve"> </v>
      </c>
      <c r="O15" s="27"/>
      <c r="P15" s="28">
        <f>H15-E15</f>
        <v>2.7190335899999973E-2</v>
      </c>
      <c r="Q15" s="26">
        <f>(((P15)^2)^0.5)</f>
        <v>2.7190335899999973E-2</v>
      </c>
      <c r="R15" s="26">
        <f>(((((1-E15)*E15)/E$13)+(((1-H15)*H15)/H$13))^0.5)*(TINV(0.05,E$13+H$13-1))</f>
        <v>6.2700762091317475E-2</v>
      </c>
      <c r="S15" s="5" t="str">
        <f>IF(Q15&gt;R15,"*"," ")</f>
        <v xml:space="preserve"> </v>
      </c>
    </row>
    <row r="16" spans="1:19" x14ac:dyDescent="0.25">
      <c r="A16" s="38" t="s">
        <v>97</v>
      </c>
      <c r="B16" s="39">
        <v>0.31087825390000001</v>
      </c>
      <c r="C16" s="49">
        <f t="shared" ref="C16:C21" si="0">SQRT((B16*(1-B16))/B$13)*TINV(0.05,B$13)</f>
        <v>4.8877714723240484E-2</v>
      </c>
      <c r="E16" s="45">
        <v>0.32381410980000003</v>
      </c>
      <c r="F16" s="49">
        <f t="shared" ref="F16:F21" si="1">SQRT((E16*(1-E16))/E$13)*TINV(0.05,E$13)</f>
        <v>4.5686400505481714E-2</v>
      </c>
      <c r="G16" s="50"/>
      <c r="H16" s="54">
        <v>0.2750638594</v>
      </c>
      <c r="I16" s="49">
        <f t="shared" ref="I16:I21" si="2">SQRT((H16*(1-H16))/H$13)*TINV(0.05,H$13)</f>
        <v>3.740514733107269E-2</v>
      </c>
      <c r="K16" s="28">
        <f t="shared" ref="K16:K21" si="3">H16-B16</f>
        <v>-3.5814394500000013E-2</v>
      </c>
      <c r="L16" s="26">
        <f t="shared" ref="L16:L21" si="4">(((K16)^2)^0.5)</f>
        <v>3.5814394500000013E-2</v>
      </c>
      <c r="M16" s="26">
        <f t="shared" ref="M16:M21" si="5">(((((1-B16)*B16)/B$13)+(((1-H16)*H16)/H$13))^0.5)*(TINV(0.05,B$13+H$13-1))</f>
        <v>6.1445376066822446E-2</v>
      </c>
      <c r="N16" s="5" t="str">
        <f t="shared" ref="N16:N21" si="6">IF(L16&gt;M16,"*"," ")</f>
        <v xml:space="preserve"> </v>
      </c>
      <c r="O16" s="27"/>
      <c r="P16" s="28">
        <f t="shared" ref="P16:P21" si="7">H16-E16</f>
        <v>-4.8750250400000028E-2</v>
      </c>
      <c r="Q16" s="26">
        <f t="shared" ref="Q16:Q21" si="8">(((P16)^2)^0.5)</f>
        <v>4.8750250400000028E-2</v>
      </c>
      <c r="R16" s="26">
        <f t="shared" ref="R16:R21" si="9">(((((1-E16)*E16)/E$13)+(((1-H16)*H16)/H$13))^0.5)*(TINV(0.05,E$13+H$13-1))</f>
        <v>5.8962610612058895E-2</v>
      </c>
      <c r="S16" s="5" t="str">
        <f t="shared" ref="S16:S22" si="10">IF(Q16&gt;R16,"*"," ")</f>
        <v xml:space="preserve"> </v>
      </c>
    </row>
    <row r="17" spans="1:19" x14ac:dyDescent="0.25">
      <c r="A17" s="38" t="s">
        <v>98</v>
      </c>
      <c r="B17" s="39">
        <v>0.14997280399999999</v>
      </c>
      <c r="C17" s="49">
        <f t="shared" si="0"/>
        <v>3.7704258911803429E-2</v>
      </c>
      <c r="E17" s="45">
        <v>0.16122198800000001</v>
      </c>
      <c r="F17" s="49">
        <f t="shared" si="1"/>
        <v>3.5903902909473394E-2</v>
      </c>
      <c r="G17" s="50"/>
      <c r="H17" s="54">
        <v>0.15290616100000001</v>
      </c>
      <c r="I17" s="49">
        <f t="shared" si="2"/>
        <v>3.0146922308559469E-2</v>
      </c>
      <c r="K17" s="28">
        <f t="shared" si="3"/>
        <v>2.9333570000000253E-3</v>
      </c>
      <c r="L17" s="26">
        <f t="shared" si="4"/>
        <v>2.9333570000000253E-3</v>
      </c>
      <c r="M17" s="26">
        <f t="shared" si="5"/>
        <v>4.8195387207944355E-2</v>
      </c>
      <c r="N17" s="5" t="str">
        <f t="shared" si="6"/>
        <v xml:space="preserve"> </v>
      </c>
      <c r="O17" s="27"/>
      <c r="P17" s="28">
        <f t="shared" si="7"/>
        <v>-8.3158269999999979E-3</v>
      </c>
      <c r="Q17" s="26">
        <f t="shared" si="8"/>
        <v>8.3158269999999979E-3</v>
      </c>
      <c r="R17" s="26">
        <f t="shared" si="9"/>
        <v>4.6816547960529115E-2</v>
      </c>
      <c r="S17" s="5" t="str">
        <f t="shared" si="10"/>
        <v xml:space="preserve"> </v>
      </c>
    </row>
    <row r="18" spans="1:19" x14ac:dyDescent="0.25">
      <c r="A18" s="38" t="s">
        <v>99</v>
      </c>
      <c r="B18" s="39">
        <v>4.8190057500000001E-2</v>
      </c>
      <c r="C18" s="49">
        <f t="shared" si="0"/>
        <v>2.2616301422929502E-2</v>
      </c>
      <c r="E18" s="45">
        <v>4.1450736100000003E-2</v>
      </c>
      <c r="F18" s="49">
        <f t="shared" si="1"/>
        <v>1.9461636152124272E-2</v>
      </c>
      <c r="G18" s="50"/>
      <c r="H18" s="54">
        <v>2.8964523999999998E-2</v>
      </c>
      <c r="I18" s="49">
        <f t="shared" si="2"/>
        <v>1.4048031556407544E-2</v>
      </c>
      <c r="K18" s="28">
        <f t="shared" si="3"/>
        <v>-1.9225533500000003E-2</v>
      </c>
      <c r="L18" s="26">
        <f t="shared" si="4"/>
        <v>1.9225533500000003E-2</v>
      </c>
      <c r="M18" s="26">
        <f t="shared" si="5"/>
        <v>2.6576531485959693E-2</v>
      </c>
      <c r="N18" s="5" t="str">
        <f t="shared" si="6"/>
        <v xml:space="preserve"> </v>
      </c>
      <c r="O18" s="27"/>
      <c r="P18" s="28">
        <f t="shared" si="7"/>
        <v>-1.2486212100000005E-2</v>
      </c>
      <c r="Q18" s="26">
        <f t="shared" si="8"/>
        <v>1.2486212100000005E-2</v>
      </c>
      <c r="R18" s="26">
        <f t="shared" si="9"/>
        <v>2.3967260270738235E-2</v>
      </c>
      <c r="S18" s="5" t="str">
        <f t="shared" si="10"/>
        <v xml:space="preserve"> </v>
      </c>
    </row>
    <row r="19" spans="1:19" x14ac:dyDescent="0.25">
      <c r="A19" s="57" t="s">
        <v>100</v>
      </c>
      <c r="B19" s="58">
        <v>3.44712348E-2</v>
      </c>
      <c r="C19" s="59">
        <f t="shared" si="0"/>
        <v>1.9265432875206288E-2</v>
      </c>
      <c r="D19" s="60"/>
      <c r="E19" s="66">
        <v>2.21415381E-2</v>
      </c>
      <c r="F19" s="59">
        <f t="shared" si="1"/>
        <v>1.4366398161622959E-2</v>
      </c>
      <c r="G19" s="50"/>
      <c r="H19" s="54">
        <v>2.2377792000000001E-2</v>
      </c>
      <c r="I19" s="59">
        <f t="shared" si="2"/>
        <v>1.2389645308668481E-2</v>
      </c>
      <c r="J19" s="60"/>
      <c r="K19" s="67">
        <f t="shared" si="3"/>
        <v>-1.20934428E-2</v>
      </c>
      <c r="L19" s="61">
        <f t="shared" si="4"/>
        <v>1.20934428E-2</v>
      </c>
      <c r="M19" s="61">
        <f t="shared" si="5"/>
        <v>2.2864933002153837E-2</v>
      </c>
      <c r="N19" s="5" t="str">
        <f t="shared" si="6"/>
        <v xml:space="preserve"> </v>
      </c>
      <c r="O19" s="62"/>
      <c r="P19" s="67">
        <f t="shared" si="7"/>
        <v>2.3625390000000038E-4</v>
      </c>
      <c r="Q19" s="61">
        <f t="shared" si="8"/>
        <v>2.3625390000000038E-4</v>
      </c>
      <c r="R19" s="61">
        <f t="shared" si="9"/>
        <v>1.8944629694588003E-2</v>
      </c>
      <c r="S19" s="5" t="str">
        <f t="shared" si="10"/>
        <v xml:space="preserve"> </v>
      </c>
    </row>
    <row r="20" spans="1:19" s="60" customFormat="1" ht="15" customHeight="1" x14ac:dyDescent="0.25">
      <c r="A20" s="57" t="s">
        <v>55</v>
      </c>
      <c r="B20" s="58">
        <v>0.10030779250000001</v>
      </c>
      <c r="C20" s="49">
        <f>SQRT((B20*(1-B20))/B$13)*TINV(0.05,B$13)</f>
        <v>3.1723570308496332E-2</v>
      </c>
      <c r="E20" s="66">
        <v>7.0620443399999996E-2</v>
      </c>
      <c r="F20" s="59">
        <f t="shared" si="1"/>
        <v>2.5013115228198171E-2</v>
      </c>
      <c r="G20" s="63"/>
      <c r="H20" s="54">
        <v>0.11274614299999999</v>
      </c>
      <c r="I20" s="59">
        <f t="shared" si="2"/>
        <v>2.6493511402147413E-2</v>
      </c>
      <c r="K20" s="67">
        <f t="shared" si="3"/>
        <v>1.2438350499999987E-2</v>
      </c>
      <c r="L20" s="61">
        <f t="shared" si="4"/>
        <v>1.2438350499999987E-2</v>
      </c>
      <c r="M20" s="61">
        <f t="shared" si="5"/>
        <v>4.1264678755368843E-2</v>
      </c>
      <c r="N20" s="5" t="str">
        <f t="shared" si="6"/>
        <v xml:space="preserve"> </v>
      </c>
      <c r="O20" s="62"/>
      <c r="P20" s="67">
        <f t="shared" si="7"/>
        <v>4.2125699599999997E-2</v>
      </c>
      <c r="Q20" s="61">
        <f t="shared" si="8"/>
        <v>4.2125699599999997E-2</v>
      </c>
      <c r="R20" s="61">
        <f t="shared" si="9"/>
        <v>3.6388108745737328E-2</v>
      </c>
      <c r="S20" s="5" t="str">
        <f t="shared" si="10"/>
        <v>*</v>
      </c>
    </row>
    <row r="21" spans="1:19" s="60" customFormat="1" x14ac:dyDescent="0.25">
      <c r="A21" s="57" t="s">
        <v>101</v>
      </c>
      <c r="B21" s="58">
        <v>0.66705811120000003</v>
      </c>
      <c r="C21" s="59">
        <f t="shared" si="0"/>
        <v>4.9766121677458815E-2</v>
      </c>
      <c r="E21" s="66">
        <v>0.70456529440000004</v>
      </c>
      <c r="F21" s="59">
        <f t="shared" si="1"/>
        <v>4.454483817378941E-2</v>
      </c>
      <c r="G21" s="63"/>
      <c r="H21" s="54">
        <v>0.68300537989999999</v>
      </c>
      <c r="I21" s="59">
        <f t="shared" si="2"/>
        <v>3.8976490850577986E-2</v>
      </c>
      <c r="K21" s="67">
        <f t="shared" si="3"/>
        <v>1.5947268699999961E-2</v>
      </c>
      <c r="L21" s="61">
        <f t="shared" si="4"/>
        <v>1.5947268699999961E-2</v>
      </c>
      <c r="M21" s="61">
        <f t="shared" si="5"/>
        <v>6.3107931070511436E-2</v>
      </c>
      <c r="N21" s="5" t="str">
        <f t="shared" si="6"/>
        <v xml:space="preserve"> </v>
      </c>
      <c r="O21" s="62"/>
      <c r="P21" s="67">
        <f t="shared" si="7"/>
        <v>-2.1559914500000055E-2</v>
      </c>
      <c r="Q21" s="61">
        <f t="shared" si="8"/>
        <v>2.1559914500000055E-2</v>
      </c>
      <c r="R21" s="61">
        <f t="shared" si="9"/>
        <v>5.9107835719925367E-2</v>
      </c>
      <c r="S21" s="5" t="str">
        <f t="shared" si="10"/>
        <v xml:space="preserve"> </v>
      </c>
    </row>
    <row r="22" spans="1:19" x14ac:dyDescent="0.25">
      <c r="A22" s="40" t="s">
        <v>102</v>
      </c>
      <c r="B22" s="41">
        <v>8.26612922E-2</v>
      </c>
      <c r="C22" s="51">
        <f t="shared" ref="C22" si="11">SQRT((B22*(1-B22))/B$13)*TINV(0.05,B$13)</f>
        <v>2.9079283235675799E-2</v>
      </c>
      <c r="D22" s="42"/>
      <c r="E22" s="46">
        <v>6.3592274200000007E-2</v>
      </c>
      <c r="F22" s="51">
        <f t="shared" ref="F22" si="12">SQRT((E22*(1-E22))/E$13)*TINV(0.05,E$13)</f>
        <v>2.3825426218912364E-2</v>
      </c>
      <c r="G22" s="64"/>
      <c r="H22" s="55">
        <v>5.1342315999999999E-2</v>
      </c>
      <c r="I22" s="51">
        <f t="shared" ref="I22" si="13">SQRT((H22*(1-H22))/H$13)*TINV(0.05,H$13)</f>
        <v>1.8486607473509303E-2</v>
      </c>
      <c r="J22" s="42"/>
      <c r="K22" s="29">
        <f t="shared" ref="K22" si="14">H22-B22</f>
        <v>-3.1318976200000001E-2</v>
      </c>
      <c r="L22" s="30">
        <f t="shared" ref="L22" si="15">(((K22)^2)^0.5)</f>
        <v>3.1318976200000001E-2</v>
      </c>
      <c r="M22" s="30">
        <f t="shared" ref="M22" si="16">(((((1-B22)*B22)/B$13)+(((1-H22)*H22)/H$13))^0.5)*(TINV(0.05,B$13+H$13-1))</f>
        <v>3.4396898269577883E-2</v>
      </c>
      <c r="N22" s="6" t="str">
        <f t="shared" ref="N22" si="17">IF(L22&gt;M22,"*"," ")</f>
        <v xml:space="preserve"> </v>
      </c>
      <c r="O22" s="31"/>
      <c r="P22" s="29">
        <f t="shared" ref="P22" si="18">H22-E22</f>
        <v>-1.2249958200000008E-2</v>
      </c>
      <c r="Q22" s="30">
        <f t="shared" ref="Q22" si="19">(((P22)^2)^0.5)</f>
        <v>1.2249958200000008E-2</v>
      </c>
      <c r="R22" s="30">
        <f t="shared" ref="R22" si="20">(((((1-E22)*E22)/E$13)+(((1-H22)*H22)/H$13))^0.5)*(TINV(0.05,E$13+H$13-1))</f>
        <v>3.0113322890220832E-2</v>
      </c>
      <c r="S22" s="6" t="str">
        <f t="shared" si="10"/>
        <v xml:space="preserve"> </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574</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96</v>
      </c>
      <c r="B15" s="39">
        <v>0.28976975760000001</v>
      </c>
      <c r="C15" s="49">
        <f>SQRT((B15*(1-B15))/B$13)*TINV(0.05,B$13)</f>
        <v>4.7906434836574738E-2</v>
      </c>
      <c r="E15" s="45">
        <v>0.28757791690000001</v>
      </c>
      <c r="F15" s="49">
        <f>SQRT((E15*(1-E15))/E$13)*TINV(0.05,E$13)</f>
        <v>4.4192895717537484E-2</v>
      </c>
      <c r="G15" s="50"/>
      <c r="H15" s="54">
        <v>0.30234836300000001</v>
      </c>
      <c r="I15" s="49">
        <f>SQRT((H15*(1-H15))/H$13)*TINV(0.05,H$13)</f>
        <v>3.8471387295523927E-2</v>
      </c>
      <c r="K15" s="28">
        <f>H15-B15</f>
        <v>1.2578605399999998E-2</v>
      </c>
      <c r="L15" s="26">
        <f>(((K15)^2)^0.5)</f>
        <v>1.2578605399999998E-2</v>
      </c>
      <c r="M15" s="26">
        <f>(((((1-B15)*B15)/B$13)+(((1-H15)*H15)/H$13))^0.5)*(TINV(0.05,B$13+H$13-1))</f>
        <v>6.1340833184920486E-2</v>
      </c>
      <c r="N15" s="5" t="str">
        <f>IF(L15&gt;M15,"*"," ")</f>
        <v xml:space="preserve"> </v>
      </c>
      <c r="O15" s="27"/>
      <c r="P15" s="28">
        <f>H15-E15</f>
        <v>1.4770446100000001E-2</v>
      </c>
      <c r="Q15" s="26">
        <f>(((P15)^2)^0.5)</f>
        <v>1.4770446100000001E-2</v>
      </c>
      <c r="R15" s="26">
        <f>(((((1-E15)*E15)/E$13)+(((1-H15)*H15)/H$13))^0.5)*(TINV(0.05,E$13+H$13-1))</f>
        <v>5.851125710620321E-2</v>
      </c>
      <c r="S15" s="5" t="str">
        <f>IF(Q15&gt;R15,"*"," ")</f>
        <v xml:space="preserve"> </v>
      </c>
    </row>
    <row r="16" spans="1:19" x14ac:dyDescent="0.25">
      <c r="A16" s="38" t="s">
        <v>97</v>
      </c>
      <c r="B16" s="39">
        <v>0.253161886</v>
      </c>
      <c r="C16" s="49">
        <f t="shared" ref="C16:C22" si="0">SQRT((B16*(1-B16))/B$13)*TINV(0.05,B$13)</f>
        <v>4.5917701539563191E-2</v>
      </c>
      <c r="E16" s="45">
        <v>0.29580046830000001</v>
      </c>
      <c r="F16" s="49">
        <f t="shared" ref="F16:F22" si="1">SQRT((E16*(1-E16))/E$13)*TINV(0.05,E$13)</f>
        <v>4.4560833002708737E-2</v>
      </c>
      <c r="G16" s="50"/>
      <c r="H16" s="54">
        <v>0.29986784220000001</v>
      </c>
      <c r="I16" s="49">
        <f t="shared" ref="I16:I22" si="2">SQRT((H16*(1-H16))/H$13)*TINV(0.05,H$13)</f>
        <v>3.8381300662897348E-2</v>
      </c>
      <c r="K16" s="28">
        <f t="shared" ref="K16:K22" si="3">H16-B16</f>
        <v>4.6705956200000009E-2</v>
      </c>
      <c r="L16" s="26">
        <f t="shared" ref="L16:L22" si="4">(((K16)^2)^0.5)</f>
        <v>4.6705956200000009E-2</v>
      </c>
      <c r="M16" s="26">
        <f t="shared" ref="M16:M22" si="5">(((((1-B16)*B16)/B$13)+(((1-H16)*H16)/H$13))^0.5)*(TINV(0.05,B$13+H$13-1))</f>
        <v>5.9749443281104091E-2</v>
      </c>
      <c r="N16" s="5" t="str">
        <f t="shared" ref="N16:N22" si="6">IF(L16&gt;M16,"*"," ")</f>
        <v xml:space="preserve"> </v>
      </c>
      <c r="O16" s="27"/>
      <c r="P16" s="28">
        <f t="shared" ref="P16:P22" si="7">H16-E16</f>
        <v>4.0673739000000042E-3</v>
      </c>
      <c r="Q16" s="26">
        <f t="shared" ref="Q16:Q22" si="8">(((P16)^2)^0.5)</f>
        <v>4.0673739000000042E-3</v>
      </c>
      <c r="R16" s="26">
        <f t="shared" ref="R16:R22" si="9">(((((1-E16)*E16)/E$13)+(((1-H16)*H16)/H$13))^0.5)*(TINV(0.05,E$13+H$13-1))</f>
        <v>5.8729892061663042E-2</v>
      </c>
      <c r="S16" s="5" t="str">
        <f t="shared" ref="S16:S22" si="10">IF(Q16&gt;R16,"*"," ")</f>
        <v xml:space="preserve"> </v>
      </c>
    </row>
    <row r="17" spans="1:19" x14ac:dyDescent="0.25">
      <c r="A17" s="38" t="s">
        <v>98</v>
      </c>
      <c r="B17" s="39">
        <v>0.1977153881</v>
      </c>
      <c r="C17" s="49">
        <f t="shared" si="0"/>
        <v>4.2058347971491883E-2</v>
      </c>
      <c r="E17" s="45">
        <v>0.2276440173</v>
      </c>
      <c r="F17" s="49">
        <f t="shared" si="1"/>
        <v>4.0939532991805555E-2</v>
      </c>
      <c r="G17" s="50"/>
      <c r="H17" s="54">
        <v>0.1859078794</v>
      </c>
      <c r="I17" s="49">
        <f t="shared" si="2"/>
        <v>3.2587451816598473E-2</v>
      </c>
      <c r="K17" s="28">
        <f t="shared" si="3"/>
        <v>-1.1807508699999997E-2</v>
      </c>
      <c r="L17" s="26">
        <f t="shared" si="4"/>
        <v>1.1807508699999997E-2</v>
      </c>
      <c r="M17" s="26">
        <f t="shared" si="5"/>
        <v>5.3117247585706351E-2</v>
      </c>
      <c r="N17" s="5" t="str">
        <f t="shared" si="6"/>
        <v xml:space="preserve"> </v>
      </c>
      <c r="O17" s="27"/>
      <c r="P17" s="28">
        <f t="shared" si="7"/>
        <v>-4.1736137899999998E-2</v>
      </c>
      <c r="Q17" s="26">
        <f t="shared" si="8"/>
        <v>4.1736137899999998E-2</v>
      </c>
      <c r="R17" s="26">
        <f t="shared" si="9"/>
        <v>5.2251613638559152E-2</v>
      </c>
      <c r="S17" s="5" t="str">
        <f t="shared" si="10"/>
        <v xml:space="preserve"> </v>
      </c>
    </row>
    <row r="18" spans="1:19" x14ac:dyDescent="0.25">
      <c r="A18" s="38" t="s">
        <v>99</v>
      </c>
      <c r="B18" s="39">
        <v>6.4368513099999997E-2</v>
      </c>
      <c r="C18" s="49">
        <f t="shared" si="0"/>
        <v>2.59153390931957E-2</v>
      </c>
      <c r="E18" s="45">
        <v>5.4914927699999998E-2</v>
      </c>
      <c r="F18" s="49">
        <f t="shared" si="1"/>
        <v>2.2242657066822723E-2</v>
      </c>
      <c r="G18" s="50"/>
      <c r="H18" s="54">
        <v>2.6908323200000001E-2</v>
      </c>
      <c r="I18" s="49">
        <f t="shared" si="2"/>
        <v>1.355454440031784E-2</v>
      </c>
      <c r="K18" s="28">
        <f t="shared" si="3"/>
        <v>-3.7460189899999996E-2</v>
      </c>
      <c r="L18" s="26">
        <f t="shared" si="4"/>
        <v>3.7460189899999996E-2</v>
      </c>
      <c r="M18" s="26">
        <f t="shared" si="5"/>
        <v>2.919133790451563E-2</v>
      </c>
      <c r="N18" s="5" t="str">
        <f t="shared" si="6"/>
        <v>*</v>
      </c>
      <c r="O18" s="27"/>
      <c r="P18" s="28">
        <f t="shared" si="7"/>
        <v>-2.8006604499999997E-2</v>
      </c>
      <c r="Q18" s="26">
        <f t="shared" si="8"/>
        <v>2.8006604499999997E-2</v>
      </c>
      <c r="R18" s="26">
        <f t="shared" si="9"/>
        <v>2.6007979752630528E-2</v>
      </c>
      <c r="S18" s="5" t="str">
        <f t="shared" si="10"/>
        <v>*</v>
      </c>
    </row>
    <row r="19" spans="1:19" x14ac:dyDescent="0.25">
      <c r="A19" s="57" t="s">
        <v>100</v>
      </c>
      <c r="B19" s="58">
        <v>3.0844967500000001E-2</v>
      </c>
      <c r="C19" s="59">
        <f t="shared" si="0"/>
        <v>1.8258139837898844E-2</v>
      </c>
      <c r="D19" s="60"/>
      <c r="E19" s="66">
        <v>1.3399044000000001E-2</v>
      </c>
      <c r="F19" s="59">
        <f t="shared" si="1"/>
        <v>1.1225706385133259E-2</v>
      </c>
      <c r="G19" s="50"/>
      <c r="H19" s="54">
        <v>1.1612931E-2</v>
      </c>
      <c r="I19" s="59">
        <f t="shared" si="2"/>
        <v>8.9742709618354632E-3</v>
      </c>
      <c r="J19" s="60"/>
      <c r="K19" s="67">
        <f t="shared" si="3"/>
        <v>-1.9232036500000001E-2</v>
      </c>
      <c r="L19" s="61">
        <f t="shared" si="4"/>
        <v>1.9232036500000001E-2</v>
      </c>
      <c r="M19" s="61">
        <f t="shared" si="5"/>
        <v>2.03058829917287E-2</v>
      </c>
      <c r="N19" s="5" t="str">
        <f t="shared" si="6"/>
        <v xml:space="preserve"> </v>
      </c>
      <c r="O19" s="62"/>
      <c r="P19" s="67">
        <f t="shared" si="7"/>
        <v>-1.7861130000000006E-3</v>
      </c>
      <c r="Q19" s="61">
        <f t="shared" si="8"/>
        <v>1.7861130000000006E-3</v>
      </c>
      <c r="R19" s="61">
        <f t="shared" si="9"/>
        <v>1.4351639502615726E-2</v>
      </c>
      <c r="S19" s="5" t="str">
        <f t="shared" si="10"/>
        <v xml:space="preserve"> </v>
      </c>
    </row>
    <row r="20" spans="1:19" s="60" customFormat="1" ht="15" customHeight="1" x14ac:dyDescent="0.25">
      <c r="A20" s="57" t="s">
        <v>55</v>
      </c>
      <c r="B20" s="58">
        <v>0.1641394877</v>
      </c>
      <c r="C20" s="49">
        <f>SQRT((B20*(1-B20))/B$13)*TINV(0.05,B$13)</f>
        <v>3.9114806312948287E-2</v>
      </c>
      <c r="E20" s="66">
        <v>0.12066362579999999</v>
      </c>
      <c r="F20" s="59">
        <f t="shared" si="1"/>
        <v>3.1803265218633164E-2</v>
      </c>
      <c r="G20" s="63"/>
      <c r="H20" s="54">
        <v>0.1733546611</v>
      </c>
      <c r="I20" s="59">
        <f t="shared" si="2"/>
        <v>3.170969758285111E-2</v>
      </c>
      <c r="K20" s="67">
        <f t="shared" si="3"/>
        <v>9.2151733999999985E-3</v>
      </c>
      <c r="L20" s="61">
        <f t="shared" si="4"/>
        <v>9.2151733999999985E-3</v>
      </c>
      <c r="M20" s="61">
        <f t="shared" si="5"/>
        <v>5.0271167071579796E-2</v>
      </c>
      <c r="N20" s="5" t="str">
        <f t="shared" si="6"/>
        <v xml:space="preserve"> </v>
      </c>
      <c r="O20" s="62"/>
      <c r="P20" s="67">
        <f t="shared" si="7"/>
        <v>5.2691035300000008E-2</v>
      </c>
      <c r="Q20" s="61">
        <f t="shared" si="8"/>
        <v>5.2691035300000008E-2</v>
      </c>
      <c r="R20" s="61">
        <f t="shared" si="9"/>
        <v>4.4850739353510166E-2</v>
      </c>
      <c r="S20" s="5" t="str">
        <f t="shared" si="10"/>
        <v>*</v>
      </c>
    </row>
    <row r="21" spans="1:19" s="60" customFormat="1" x14ac:dyDescent="0.25">
      <c r="A21" s="57" t="s">
        <v>101</v>
      </c>
      <c r="B21" s="58">
        <v>0.54293164360000001</v>
      </c>
      <c r="C21" s="59">
        <f t="shared" si="0"/>
        <v>5.2605469103596668E-2</v>
      </c>
      <c r="E21" s="66">
        <v>0.58337838519999996</v>
      </c>
      <c r="F21" s="59">
        <f t="shared" si="1"/>
        <v>4.8134013135095959E-2</v>
      </c>
      <c r="G21" s="63"/>
      <c r="H21" s="54">
        <v>0.60221620519999997</v>
      </c>
      <c r="I21" s="59">
        <f t="shared" si="2"/>
        <v>4.0998171713500585E-2</v>
      </c>
      <c r="K21" s="67">
        <f t="shared" si="3"/>
        <v>5.9284561599999952E-2</v>
      </c>
      <c r="L21" s="61">
        <f t="shared" si="4"/>
        <v>5.9284561599999952E-2</v>
      </c>
      <c r="M21" s="61">
        <f t="shared" si="5"/>
        <v>6.6584076194717387E-2</v>
      </c>
      <c r="N21" s="5" t="str">
        <f t="shared" si="6"/>
        <v xml:space="preserve"> </v>
      </c>
      <c r="O21" s="62"/>
      <c r="P21" s="67">
        <f t="shared" si="7"/>
        <v>1.8837820000000005E-2</v>
      </c>
      <c r="Q21" s="61">
        <f t="shared" si="8"/>
        <v>1.8837820000000005E-2</v>
      </c>
      <c r="R21" s="61">
        <f t="shared" si="9"/>
        <v>6.3139628390314173E-2</v>
      </c>
      <c r="S21" s="5" t="str">
        <f t="shared" si="10"/>
        <v xml:space="preserve"> </v>
      </c>
    </row>
    <row r="22" spans="1:19" x14ac:dyDescent="0.25">
      <c r="A22" s="40" t="s">
        <v>102</v>
      </c>
      <c r="B22" s="41">
        <v>9.5213480599999997E-2</v>
      </c>
      <c r="C22" s="51">
        <f t="shared" si="0"/>
        <v>3.0994884636332216E-2</v>
      </c>
      <c r="D22" s="42"/>
      <c r="E22" s="46">
        <v>6.8313971700000004E-2</v>
      </c>
      <c r="F22" s="51">
        <f t="shared" si="1"/>
        <v>2.4631766861385219E-2</v>
      </c>
      <c r="G22" s="64"/>
      <c r="H22" s="55">
        <v>3.8521254200000001E-2</v>
      </c>
      <c r="I22" s="51">
        <f t="shared" si="2"/>
        <v>1.6120732863926856E-2</v>
      </c>
      <c r="J22" s="42"/>
      <c r="K22" s="29">
        <f t="shared" si="3"/>
        <v>-5.6692226399999997E-2</v>
      </c>
      <c r="L22" s="30">
        <f t="shared" si="4"/>
        <v>5.6692226399999997E-2</v>
      </c>
      <c r="M22" s="30">
        <f t="shared" si="5"/>
        <v>3.4871103617510182E-2</v>
      </c>
      <c r="N22" s="6" t="str">
        <f t="shared" si="6"/>
        <v>*</v>
      </c>
      <c r="O22" s="31"/>
      <c r="P22" s="29">
        <f t="shared" si="7"/>
        <v>-2.9792717500000003E-2</v>
      </c>
      <c r="Q22" s="30">
        <f t="shared" si="8"/>
        <v>2.9792717500000003E-2</v>
      </c>
      <c r="R22" s="30">
        <f t="shared" si="9"/>
        <v>2.9394345152834286E-2</v>
      </c>
      <c r="S22" s="6" t="str">
        <f t="shared" si="10"/>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575</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103</v>
      </c>
      <c r="B15" s="39" t="s">
        <v>38</v>
      </c>
      <c r="C15" s="39" t="s">
        <v>38</v>
      </c>
      <c r="E15" s="39" t="s">
        <v>38</v>
      </c>
      <c r="F15" s="39" t="s">
        <v>38</v>
      </c>
      <c r="G15" s="50"/>
      <c r="H15" s="54">
        <v>0.19995471989999999</v>
      </c>
      <c r="I15" s="49">
        <f>SQRT((H15*(1-H15))/H$13)*TINV(0.05,H$13)</f>
        <v>3.3503319703576097E-2</v>
      </c>
      <c r="K15" s="39" t="s">
        <v>38</v>
      </c>
      <c r="L15" s="26" t="e">
        <f>(((K15)^2)^0.5)</f>
        <v>#VALUE!</v>
      </c>
      <c r="M15" s="26" t="e">
        <f>(((((1-B15)*B15)/B$13)+(((1-H15)*H15)/H$13))^0.5)*(TINV(0.05,B$13+H$13-1))</f>
        <v>#VALUE!</v>
      </c>
      <c r="N15" s="39" t="s">
        <v>38</v>
      </c>
      <c r="O15" s="27"/>
      <c r="P15" s="39" t="s">
        <v>38</v>
      </c>
      <c r="Q15" s="26" t="e">
        <f>(((P15)^2)^0.5)</f>
        <v>#VALUE!</v>
      </c>
      <c r="R15" s="26" t="e">
        <f>(((((1-E15)*E15)/E$13)+(((1-H15)*H15)/H$13))^0.5)*(TINV(0.05,E$13+H$13-1))</f>
        <v>#VALUE!</v>
      </c>
      <c r="S15" s="39" t="s">
        <v>38</v>
      </c>
    </row>
    <row r="16" spans="1:19" x14ac:dyDescent="0.25">
      <c r="A16" s="38" t="s">
        <v>104</v>
      </c>
      <c r="B16" s="39" t="s">
        <v>38</v>
      </c>
      <c r="C16" s="39" t="s">
        <v>38</v>
      </c>
      <c r="E16" s="39" t="s">
        <v>38</v>
      </c>
      <c r="F16" s="39" t="s">
        <v>38</v>
      </c>
      <c r="G16" s="50"/>
      <c r="H16" s="54">
        <v>0.26804455090000001</v>
      </c>
      <c r="I16" s="49">
        <f t="shared" ref="I16:I21" si="0">SQRT((H16*(1-H16))/H$13)*TINV(0.05,H$13)</f>
        <v>3.7103129607670489E-2</v>
      </c>
      <c r="K16" s="39" t="s">
        <v>38</v>
      </c>
      <c r="L16" s="26" t="e">
        <f t="shared" ref="L16:L21" si="1">(((K16)^2)^0.5)</f>
        <v>#VALUE!</v>
      </c>
      <c r="M16" s="26" t="e">
        <f t="shared" ref="M16:M21" si="2">(((((1-B16)*B16)/B$13)+(((1-H16)*H16)/H$13))^0.5)*(TINV(0.05,B$13+H$13-1))</f>
        <v>#VALUE!</v>
      </c>
      <c r="N16" s="39" t="s">
        <v>38</v>
      </c>
      <c r="O16" s="27"/>
      <c r="P16" s="39" t="s">
        <v>38</v>
      </c>
      <c r="Q16" s="26" t="e">
        <f t="shared" ref="Q16:Q21" si="3">(((P16)^2)^0.5)</f>
        <v>#VALUE!</v>
      </c>
      <c r="R16" s="26" t="e">
        <f t="shared" ref="R16:R21" si="4">(((((1-E16)*E16)/E$13)+(((1-H16)*H16)/H$13))^0.5)*(TINV(0.05,E$13+H$13-1))</f>
        <v>#VALUE!</v>
      </c>
      <c r="S16" s="39" t="s">
        <v>38</v>
      </c>
    </row>
    <row r="17" spans="1:19" x14ac:dyDescent="0.25">
      <c r="A17" s="38" t="s">
        <v>105</v>
      </c>
      <c r="B17" s="39" t="s">
        <v>38</v>
      </c>
      <c r="C17" s="39" t="s">
        <v>38</v>
      </c>
      <c r="E17" s="39" t="s">
        <v>38</v>
      </c>
      <c r="F17" s="39" t="s">
        <v>38</v>
      </c>
      <c r="G17" s="50"/>
      <c r="H17" s="54">
        <v>0.17960562790000001</v>
      </c>
      <c r="I17" s="49">
        <f t="shared" si="0"/>
        <v>3.2154076050156549E-2</v>
      </c>
      <c r="K17" s="39" t="s">
        <v>38</v>
      </c>
      <c r="L17" s="26" t="e">
        <f t="shared" si="1"/>
        <v>#VALUE!</v>
      </c>
      <c r="M17" s="26" t="e">
        <f t="shared" si="2"/>
        <v>#VALUE!</v>
      </c>
      <c r="N17" s="39" t="s">
        <v>38</v>
      </c>
      <c r="O17" s="27"/>
      <c r="P17" s="39" t="s">
        <v>38</v>
      </c>
      <c r="Q17" s="26" t="e">
        <f t="shared" si="3"/>
        <v>#VALUE!</v>
      </c>
      <c r="R17" s="26" t="e">
        <f t="shared" si="4"/>
        <v>#VALUE!</v>
      </c>
      <c r="S17" s="39" t="s">
        <v>38</v>
      </c>
    </row>
    <row r="18" spans="1:19" x14ac:dyDescent="0.25">
      <c r="A18" s="38" t="s">
        <v>106</v>
      </c>
      <c r="B18" s="39" t="s">
        <v>38</v>
      </c>
      <c r="C18" s="39" t="s">
        <v>38</v>
      </c>
      <c r="E18" s="39" t="s">
        <v>38</v>
      </c>
      <c r="F18" s="39" t="s">
        <v>38</v>
      </c>
      <c r="G18" s="50"/>
      <c r="H18" s="54">
        <v>0.1152129687</v>
      </c>
      <c r="I18" s="49">
        <f t="shared" si="0"/>
        <v>2.6744518640122998E-2</v>
      </c>
      <c r="K18" s="39" t="s">
        <v>38</v>
      </c>
      <c r="L18" s="26" t="e">
        <f t="shared" si="1"/>
        <v>#VALUE!</v>
      </c>
      <c r="M18" s="26" t="e">
        <f t="shared" si="2"/>
        <v>#VALUE!</v>
      </c>
      <c r="N18" s="39" t="s">
        <v>38</v>
      </c>
      <c r="O18" s="27"/>
      <c r="P18" s="39" t="s">
        <v>38</v>
      </c>
      <c r="Q18" s="26" t="e">
        <f t="shared" si="3"/>
        <v>#VALUE!</v>
      </c>
      <c r="R18" s="26" t="e">
        <f t="shared" si="4"/>
        <v>#VALUE!</v>
      </c>
      <c r="S18" s="39" t="s">
        <v>38</v>
      </c>
    </row>
    <row r="19" spans="1:19" x14ac:dyDescent="0.25">
      <c r="A19" s="57" t="s">
        <v>107</v>
      </c>
      <c r="B19" s="39" t="s">
        <v>38</v>
      </c>
      <c r="C19" s="39" t="s">
        <v>38</v>
      </c>
      <c r="D19" s="60"/>
      <c r="E19" s="39" t="s">
        <v>38</v>
      </c>
      <c r="F19" s="39" t="s">
        <v>38</v>
      </c>
      <c r="G19" s="50"/>
      <c r="H19" s="54">
        <v>8.5760365899999996E-2</v>
      </c>
      <c r="I19" s="59">
        <f t="shared" si="0"/>
        <v>2.3455141804947024E-2</v>
      </c>
      <c r="J19" s="60"/>
      <c r="K19" s="39" t="s">
        <v>38</v>
      </c>
      <c r="L19" s="61" t="e">
        <f t="shared" si="1"/>
        <v>#VALUE!</v>
      </c>
      <c r="M19" s="61" t="e">
        <f t="shared" si="2"/>
        <v>#VALUE!</v>
      </c>
      <c r="N19" s="39" t="s">
        <v>38</v>
      </c>
      <c r="O19" s="62"/>
      <c r="P19" s="39" t="s">
        <v>38</v>
      </c>
      <c r="Q19" s="61" t="e">
        <f t="shared" si="3"/>
        <v>#VALUE!</v>
      </c>
      <c r="R19" s="61" t="e">
        <f t="shared" si="4"/>
        <v>#VALUE!</v>
      </c>
      <c r="S19" s="39" t="s">
        <v>38</v>
      </c>
    </row>
    <row r="20" spans="1:19" s="60" customFormat="1" ht="15" customHeight="1" x14ac:dyDescent="0.25">
      <c r="A20" s="57" t="s">
        <v>49</v>
      </c>
      <c r="B20" s="39" t="s">
        <v>38</v>
      </c>
      <c r="C20" s="39" t="s">
        <v>38</v>
      </c>
      <c r="E20" s="39" t="s">
        <v>38</v>
      </c>
      <c r="F20" s="39" t="s">
        <v>38</v>
      </c>
      <c r="G20" s="63"/>
      <c r="H20" s="54">
        <v>0.1514217668</v>
      </c>
      <c r="I20" s="59">
        <f t="shared" si="0"/>
        <v>3.0026507886887037E-2</v>
      </c>
      <c r="K20" s="39" t="s">
        <v>38</v>
      </c>
      <c r="L20" s="61" t="e">
        <f t="shared" si="1"/>
        <v>#VALUE!</v>
      </c>
      <c r="M20" s="61" t="e">
        <f t="shared" si="2"/>
        <v>#VALUE!</v>
      </c>
      <c r="N20" s="39" t="s">
        <v>38</v>
      </c>
      <c r="O20" s="62"/>
      <c r="P20" s="39" t="s">
        <v>38</v>
      </c>
      <c r="Q20" s="61" t="e">
        <f t="shared" si="3"/>
        <v>#VALUE!</v>
      </c>
      <c r="R20" s="61" t="e">
        <f t="shared" si="4"/>
        <v>#VALUE!</v>
      </c>
      <c r="S20" s="39" t="s">
        <v>38</v>
      </c>
    </row>
    <row r="21" spans="1:19" s="60" customFormat="1" x14ac:dyDescent="0.25">
      <c r="A21" s="57" t="s">
        <v>108</v>
      </c>
      <c r="B21" s="39" t="s">
        <v>38</v>
      </c>
      <c r="C21" s="39" t="s">
        <v>38</v>
      </c>
      <c r="E21" s="39" t="s">
        <v>38</v>
      </c>
      <c r="F21" s="39" t="s">
        <v>38</v>
      </c>
      <c r="G21" s="63"/>
      <c r="H21" s="54">
        <v>0.46799927079999998</v>
      </c>
      <c r="I21" s="59">
        <f t="shared" si="0"/>
        <v>4.1796838184650499E-2</v>
      </c>
      <c r="K21" s="39" t="s">
        <v>38</v>
      </c>
      <c r="L21" s="61" t="e">
        <f t="shared" si="1"/>
        <v>#VALUE!</v>
      </c>
      <c r="M21" s="61" t="e">
        <f t="shared" si="2"/>
        <v>#VALUE!</v>
      </c>
      <c r="N21" s="39" t="s">
        <v>38</v>
      </c>
      <c r="O21" s="62"/>
      <c r="P21" s="39" t="s">
        <v>38</v>
      </c>
      <c r="Q21" s="61" t="e">
        <f t="shared" si="3"/>
        <v>#VALUE!</v>
      </c>
      <c r="R21" s="61" t="e">
        <f t="shared" si="4"/>
        <v>#VALUE!</v>
      </c>
      <c r="S21" s="39" t="s">
        <v>38</v>
      </c>
    </row>
    <row r="22" spans="1:19" x14ac:dyDescent="0.25">
      <c r="A22" s="40" t="s">
        <v>109</v>
      </c>
      <c r="B22" s="41" t="s">
        <v>38</v>
      </c>
      <c r="C22" s="41" t="s">
        <v>38</v>
      </c>
      <c r="D22" s="42"/>
      <c r="E22" s="41" t="s">
        <v>38</v>
      </c>
      <c r="F22" s="41" t="s">
        <v>38</v>
      </c>
      <c r="G22" s="64"/>
      <c r="H22" s="55">
        <v>0.2009733346</v>
      </c>
      <c r="I22" s="51">
        <f t="shared" ref="I22" si="5">SQRT((H22*(1-H22))/H$13)*TINV(0.05,H$13)</f>
        <v>3.3567158835391145E-2</v>
      </c>
      <c r="J22" s="42"/>
      <c r="K22" s="41" t="s">
        <v>38</v>
      </c>
      <c r="L22" s="30" t="e">
        <f t="shared" ref="L22" si="6">(((K22)^2)^0.5)</f>
        <v>#VALUE!</v>
      </c>
      <c r="M22" s="30" t="e">
        <f t="shared" ref="M22" si="7">(((((1-B22)*B22)/B$13)+(((1-H22)*H22)/H$13))^0.5)*(TINV(0.05,B$13+H$13-1))</f>
        <v>#VALUE!</v>
      </c>
      <c r="N22" s="41" t="s">
        <v>38</v>
      </c>
      <c r="O22" s="31"/>
      <c r="P22" s="41" t="s">
        <v>38</v>
      </c>
      <c r="Q22" s="30" t="e">
        <f t="shared" ref="Q22" si="8">(((P22)^2)^0.5)</f>
        <v>#VALUE!</v>
      </c>
      <c r="R22" s="30" t="e">
        <f t="shared" ref="R22" si="9">(((((1-E22)*E22)/E$13)+(((1-H22)*H22)/H$13))^0.5)*(TINV(0.05,E$13+H$13-1))</f>
        <v>#VALUE!</v>
      </c>
      <c r="S22" s="41" t="s">
        <v>38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576</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0.31791423320000001</v>
      </c>
      <c r="C15" s="49">
        <f>SQRT((B15*(1-B15))/B$13)*TINV(0.05,B$13)</f>
        <v>7.2384838941446164E-2</v>
      </c>
      <c r="E15" s="45">
        <v>0.40823035289999998</v>
      </c>
      <c r="F15" s="49">
        <f>SQRT((E15*(1-E15))/E$13)*TINV(0.05,E$13)</f>
        <v>6.5948196007454316E-2</v>
      </c>
      <c r="G15" s="50"/>
      <c r="H15" s="54">
        <v>0.38950553409999999</v>
      </c>
      <c r="I15" s="49">
        <f>SQRT((H15*(1-H15))/H$13)*TINV(0.05,H$13)</f>
        <v>5.4425713128505415E-2</v>
      </c>
      <c r="K15" s="28">
        <f>H15-B15</f>
        <v>7.1591300899999988E-2</v>
      </c>
      <c r="L15" s="26">
        <f>(((K15)^2)^0.5)</f>
        <v>7.1591300899999988E-2</v>
      </c>
      <c r="M15" s="26">
        <f>(((((1-B15)*B15)/B$13)+(((1-H15)*H15)/H$13))^0.5)*(TINV(0.05,B$13+H$13-1))</f>
        <v>9.023279105888643E-2</v>
      </c>
      <c r="N15" s="5" t="str">
        <f>IF(L15&gt;M15,"*"," ")</f>
        <v xml:space="preserve"> </v>
      </c>
      <c r="O15" s="27"/>
      <c r="P15" s="28">
        <f>H15-E15</f>
        <v>-1.8724818799999987E-2</v>
      </c>
      <c r="Q15" s="26">
        <f>(((P15)^2)^0.5)</f>
        <v>1.8724818799999987E-2</v>
      </c>
      <c r="R15" s="26">
        <f>(((((1-E15)*E15)/E$13)+(((1-H15)*H15)/H$13))^0.5)*(TINV(0.05,E$13+H$13-1))</f>
        <v>8.5281346773459124E-2</v>
      </c>
      <c r="S15" s="5" t="str">
        <f>IF(Q15&gt;R15,"*"," ")</f>
        <v xml:space="preserve"> </v>
      </c>
    </row>
    <row r="16" spans="1:19" x14ac:dyDescent="0.25">
      <c r="A16" s="38" t="s">
        <v>97</v>
      </c>
      <c r="B16" s="39">
        <v>0.23921039129999999</v>
      </c>
      <c r="C16" s="49">
        <f t="shared" ref="C16:C22" si="0">SQRT((B16*(1-B16))/B$13)*TINV(0.05,B$13)</f>
        <v>6.6312505868243166E-2</v>
      </c>
      <c r="E16" s="45">
        <v>0.24326468370000001</v>
      </c>
      <c r="F16" s="49">
        <f t="shared" ref="F16:F22" si="1">SQRT((E16*(1-E16))/E$13)*TINV(0.05,E$13)</f>
        <v>5.7568573007906673E-2</v>
      </c>
      <c r="G16" s="50"/>
      <c r="H16" s="54">
        <v>0.23178169809999999</v>
      </c>
      <c r="I16" s="49">
        <f t="shared" ref="I16:I22" si="2">SQRT((H16*(1-H16))/H$13)*TINV(0.05,H$13)</f>
        <v>4.709646829457359E-2</v>
      </c>
      <c r="K16" s="28">
        <f t="shared" ref="K16:K22" si="3">H16-B16</f>
        <v>-7.4286932000000028E-3</v>
      </c>
      <c r="L16" s="26">
        <f t="shared" ref="L16:L22" si="4">(((K16)^2)^0.5)</f>
        <v>7.4286932000000028E-3</v>
      </c>
      <c r="M16" s="26">
        <f t="shared" ref="M16:M22" si="5">(((((1-B16)*B16)/B$13)+(((1-H16)*H16)/H$13))^0.5)*(TINV(0.05,B$13+H$13-1))</f>
        <v>8.1030751192094089E-2</v>
      </c>
      <c r="N16" s="5" t="str">
        <f t="shared" ref="N16:N22" si="6">IF(L16&gt;M16,"*"," ")</f>
        <v xml:space="preserve"> </v>
      </c>
      <c r="O16" s="27"/>
      <c r="P16" s="28">
        <f t="shared" ref="P16:P22" si="7">H16-E16</f>
        <v>-1.1482985600000023E-2</v>
      </c>
      <c r="Q16" s="26">
        <f t="shared" ref="Q16:Q22" si="8">(((P16)^2)^0.5)</f>
        <v>1.1482985600000023E-2</v>
      </c>
      <c r="R16" s="26">
        <f t="shared" ref="R16:R22" si="9">(((((1-E16)*E16)/E$13)+(((1-H16)*H16)/H$13))^0.5)*(TINV(0.05,E$13+H$13-1))</f>
        <v>7.4182683836820362E-2</v>
      </c>
      <c r="S16" s="5" t="str">
        <f t="shared" ref="S16:S22" si="10">IF(Q16&gt;R16,"*"," ")</f>
        <v xml:space="preserve"> </v>
      </c>
    </row>
    <row r="17" spans="1:19" x14ac:dyDescent="0.25">
      <c r="A17" s="38" t="s">
        <v>98</v>
      </c>
      <c r="B17" s="39">
        <v>0.1231546275</v>
      </c>
      <c r="C17" s="49">
        <f t="shared" si="0"/>
        <v>5.1081072545883746E-2</v>
      </c>
      <c r="E17" s="45">
        <v>0.1074429652</v>
      </c>
      <c r="F17" s="49">
        <f t="shared" si="1"/>
        <v>4.1550945661256146E-2</v>
      </c>
      <c r="G17" s="50"/>
      <c r="H17" s="54">
        <v>0.12708246719999999</v>
      </c>
      <c r="I17" s="49">
        <f t="shared" si="2"/>
        <v>3.7173707154219846E-2</v>
      </c>
      <c r="K17" s="28">
        <f t="shared" si="3"/>
        <v>3.9278396999999909E-3</v>
      </c>
      <c r="L17" s="26">
        <f t="shared" si="4"/>
        <v>3.9278396999999909E-3</v>
      </c>
      <c r="M17" s="26">
        <f t="shared" si="5"/>
        <v>6.2941611029180028E-2</v>
      </c>
      <c r="N17" s="5" t="str">
        <f t="shared" si="6"/>
        <v xml:space="preserve"> </v>
      </c>
      <c r="O17" s="27"/>
      <c r="P17" s="28">
        <f t="shared" si="7"/>
        <v>1.9639501999999989E-2</v>
      </c>
      <c r="Q17" s="26">
        <f t="shared" si="8"/>
        <v>1.9639501999999989E-2</v>
      </c>
      <c r="R17" s="26">
        <f t="shared" si="9"/>
        <v>5.5609859534602235E-2</v>
      </c>
      <c r="S17" s="5" t="str">
        <f t="shared" si="10"/>
        <v xml:space="preserve"> </v>
      </c>
    </row>
    <row r="18" spans="1:19" x14ac:dyDescent="0.25">
      <c r="A18" s="38" t="s">
        <v>99</v>
      </c>
      <c r="B18" s="39">
        <v>0.1258772306</v>
      </c>
      <c r="C18" s="49">
        <f t="shared" si="0"/>
        <v>5.156237809659367E-2</v>
      </c>
      <c r="E18" s="45">
        <v>0.1095471013</v>
      </c>
      <c r="F18" s="49">
        <f t="shared" si="1"/>
        <v>4.1906351571149934E-2</v>
      </c>
      <c r="G18" s="50"/>
      <c r="H18" s="54">
        <v>0.1023734306</v>
      </c>
      <c r="I18" s="49">
        <f t="shared" si="2"/>
        <v>3.3833577699696235E-2</v>
      </c>
      <c r="K18" s="28">
        <f t="shared" si="3"/>
        <v>-2.3503800000000005E-2</v>
      </c>
      <c r="L18" s="26">
        <f t="shared" si="4"/>
        <v>2.3503800000000005E-2</v>
      </c>
      <c r="M18" s="26">
        <f t="shared" si="5"/>
        <v>6.1433061964976811E-2</v>
      </c>
      <c r="N18" s="5" t="str">
        <f t="shared" si="6"/>
        <v xml:space="preserve"> </v>
      </c>
      <c r="O18" s="27"/>
      <c r="P18" s="28">
        <f t="shared" si="7"/>
        <v>-7.1736707000000094E-3</v>
      </c>
      <c r="Q18" s="26">
        <f t="shared" si="8"/>
        <v>7.1736707000000094E-3</v>
      </c>
      <c r="R18" s="26">
        <f t="shared" si="9"/>
        <v>5.3716909718686423E-2</v>
      </c>
      <c r="S18" s="5" t="str">
        <f t="shared" si="10"/>
        <v xml:space="preserve"> </v>
      </c>
    </row>
    <row r="19" spans="1:19" x14ac:dyDescent="0.25">
      <c r="A19" s="57" t="s">
        <v>100</v>
      </c>
      <c r="B19" s="58">
        <v>0.17997712960000001</v>
      </c>
      <c r="C19" s="59">
        <f t="shared" si="0"/>
        <v>5.9716559159943512E-2</v>
      </c>
      <c r="D19" s="60"/>
      <c r="E19" s="66">
        <v>0.1091259888</v>
      </c>
      <c r="F19" s="59">
        <f t="shared" si="1"/>
        <v>4.1835616366470423E-2</v>
      </c>
      <c r="G19" s="50"/>
      <c r="H19" s="54">
        <v>0.1250050761</v>
      </c>
      <c r="I19" s="59">
        <f t="shared" si="2"/>
        <v>3.6912464086686164E-2</v>
      </c>
      <c r="J19" s="60"/>
      <c r="K19" s="67">
        <f t="shared" si="3"/>
        <v>-5.4972053500000007E-2</v>
      </c>
      <c r="L19" s="61">
        <f t="shared" si="4"/>
        <v>5.4972053500000007E-2</v>
      </c>
      <c r="M19" s="61">
        <f t="shared" si="5"/>
        <v>6.9926158427238955E-2</v>
      </c>
      <c r="N19" s="5" t="str">
        <f t="shared" si="6"/>
        <v xml:space="preserve"> </v>
      </c>
      <c r="O19" s="62"/>
      <c r="P19" s="67">
        <f t="shared" si="7"/>
        <v>1.5879087299999997E-2</v>
      </c>
      <c r="Q19" s="61">
        <f t="shared" si="8"/>
        <v>1.5879087299999997E-2</v>
      </c>
      <c r="R19" s="61">
        <f t="shared" si="9"/>
        <v>5.5648394198209133E-2</v>
      </c>
      <c r="S19" s="5" t="str">
        <f t="shared" si="10"/>
        <v xml:space="preserve"> </v>
      </c>
    </row>
    <row r="20" spans="1:19" s="60" customFormat="1" ht="15" customHeight="1" x14ac:dyDescent="0.25">
      <c r="A20" s="57" t="s">
        <v>55</v>
      </c>
      <c r="B20" s="58">
        <v>1.3866387799999999E-2</v>
      </c>
      <c r="C20" s="49">
        <f>SQRT((B20*(1-B20))/B$13)*TINV(0.05,B$13)</f>
        <v>1.8177019988095934E-2</v>
      </c>
      <c r="E20" s="66">
        <v>2.2388907999999999E-2</v>
      </c>
      <c r="F20" s="59">
        <f t="shared" si="1"/>
        <v>1.9850591266105236E-2</v>
      </c>
      <c r="G20" s="63"/>
      <c r="H20" s="54">
        <v>2.4251793800000001E-2</v>
      </c>
      <c r="I20" s="59">
        <f t="shared" si="2"/>
        <v>1.7169089340718369E-2</v>
      </c>
      <c r="K20" s="67">
        <f t="shared" si="3"/>
        <v>1.0385406000000002E-2</v>
      </c>
      <c r="L20" s="61">
        <f t="shared" si="4"/>
        <v>1.0385406000000002E-2</v>
      </c>
      <c r="M20" s="61">
        <f t="shared" si="5"/>
        <v>2.4922361069918315E-2</v>
      </c>
      <c r="N20" s="5" t="str">
        <f t="shared" si="6"/>
        <v xml:space="preserve"> </v>
      </c>
      <c r="O20" s="62"/>
      <c r="P20" s="67">
        <f t="shared" si="7"/>
        <v>1.8628858000000019E-3</v>
      </c>
      <c r="Q20" s="61">
        <f t="shared" si="8"/>
        <v>1.8628858000000019E-3</v>
      </c>
      <c r="R20" s="61">
        <f t="shared" si="9"/>
        <v>2.6177444327104726E-2</v>
      </c>
      <c r="S20" s="5" t="str">
        <f t="shared" si="10"/>
        <v xml:space="preserve"> </v>
      </c>
    </row>
    <row r="21" spans="1:19" s="60" customFormat="1" x14ac:dyDescent="0.25">
      <c r="A21" s="57" t="s">
        <v>101</v>
      </c>
      <c r="B21" s="58">
        <v>0.5571246245</v>
      </c>
      <c r="C21" s="59">
        <f t="shared" si="0"/>
        <v>7.7212937805467258E-2</v>
      </c>
      <c r="E21" s="66">
        <v>0.65149503659999997</v>
      </c>
      <c r="F21" s="59">
        <f t="shared" si="1"/>
        <v>6.393430824321196E-2</v>
      </c>
      <c r="G21" s="63"/>
      <c r="H21" s="54">
        <v>0.62128723220000004</v>
      </c>
      <c r="I21" s="59">
        <f t="shared" si="2"/>
        <v>5.4138676439855503E-2</v>
      </c>
      <c r="K21" s="67">
        <f t="shared" si="3"/>
        <v>6.4162607700000041E-2</v>
      </c>
      <c r="L21" s="61">
        <f t="shared" si="4"/>
        <v>6.4162607700000041E-2</v>
      </c>
      <c r="M21" s="61">
        <f t="shared" si="5"/>
        <v>9.3946814134072146E-2</v>
      </c>
      <c r="N21" s="5" t="str">
        <f t="shared" si="6"/>
        <v xml:space="preserve"> </v>
      </c>
      <c r="O21" s="62"/>
      <c r="P21" s="67">
        <f t="shared" si="7"/>
        <v>-3.0207804399999927E-2</v>
      </c>
      <c r="Q21" s="61">
        <f t="shared" si="8"/>
        <v>3.0207804399999927E-2</v>
      </c>
      <c r="R21" s="61">
        <f t="shared" si="9"/>
        <v>8.355846453990308E-2</v>
      </c>
      <c r="S21" s="5" t="str">
        <f t="shared" si="10"/>
        <v xml:space="preserve"> </v>
      </c>
    </row>
    <row r="22" spans="1:19" x14ac:dyDescent="0.25">
      <c r="A22" s="40" t="s">
        <v>102</v>
      </c>
      <c r="B22" s="41">
        <v>0.30585436020000001</v>
      </c>
      <c r="C22" s="51">
        <f t="shared" si="0"/>
        <v>7.1623538134207229E-2</v>
      </c>
      <c r="D22" s="42"/>
      <c r="E22" s="46">
        <v>0.2186730902</v>
      </c>
      <c r="F22" s="51">
        <f t="shared" si="1"/>
        <v>5.546103796492198E-2</v>
      </c>
      <c r="G22" s="64"/>
      <c r="H22" s="55">
        <v>0.22737850670000001</v>
      </c>
      <c r="I22" s="51">
        <f t="shared" si="2"/>
        <v>4.6780466028166996E-2</v>
      </c>
      <c r="J22" s="42"/>
      <c r="K22" s="29">
        <f t="shared" si="3"/>
        <v>-7.8475853499999998E-2</v>
      </c>
      <c r="L22" s="30">
        <f t="shared" si="4"/>
        <v>7.8475853499999998E-2</v>
      </c>
      <c r="M22" s="30">
        <f t="shared" si="5"/>
        <v>8.5215787777395607E-2</v>
      </c>
      <c r="N22" s="6" t="str">
        <f t="shared" si="6"/>
        <v xml:space="preserve"> </v>
      </c>
      <c r="O22" s="31"/>
      <c r="P22" s="29">
        <f t="shared" si="7"/>
        <v>8.7054165000000072E-3</v>
      </c>
      <c r="Q22" s="30">
        <f t="shared" si="8"/>
        <v>8.7054165000000072E-3</v>
      </c>
      <c r="R22" s="30">
        <f t="shared" si="9"/>
        <v>7.2366227544596484E-2</v>
      </c>
      <c r="S22" s="6" t="str">
        <f t="shared" si="10"/>
        <v xml:space="preserve"> </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578</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0.122518875</v>
      </c>
      <c r="C15" s="49">
        <f>SQRT((B15*(1-B15))/B$13)*TINV(0.05,B$13)</f>
        <v>5.0967522666993822E-2</v>
      </c>
      <c r="E15" s="45">
        <v>0.15276502040000001</v>
      </c>
      <c r="F15" s="49">
        <f>SQRT((E15*(1-E15))/E$13)*TINV(0.05,E$13)</f>
        <v>4.8271170649705236E-2</v>
      </c>
      <c r="G15" s="50"/>
      <c r="H15" s="54">
        <v>0.13107488549999999</v>
      </c>
      <c r="I15" s="49">
        <f>SQRT((H15*(1-H15))/H$13)*TINV(0.05,H$13)</f>
        <v>3.7666681920798167E-2</v>
      </c>
      <c r="K15" s="28">
        <f>H15-B15</f>
        <v>8.5560104999999886E-3</v>
      </c>
      <c r="L15" s="26">
        <f>(((K15)^2)^0.5)</f>
        <v>8.5560104999999886E-3</v>
      </c>
      <c r="M15" s="26">
        <f>(((((1-B15)*B15)/B$13)+(((1-H15)*H15)/H$13))^0.5)*(TINV(0.05,B$13+H$13-1))</f>
        <v>6.3142451804423891E-2</v>
      </c>
      <c r="N15" s="5" t="str">
        <f>IF(L15&gt;M15,"*"," ")</f>
        <v xml:space="preserve"> </v>
      </c>
      <c r="O15" s="27"/>
      <c r="P15" s="28">
        <f>H15-E15</f>
        <v>-2.1690134900000019E-2</v>
      </c>
      <c r="Q15" s="26">
        <f>(((P15)^2)^0.5)</f>
        <v>2.1690134900000019E-2</v>
      </c>
      <c r="R15" s="26">
        <f>(((((1-E15)*E15)/E$13)+(((1-H15)*H15)/H$13))^0.5)*(TINV(0.05,E$13+H$13-1))</f>
        <v>6.1064249135469026E-2</v>
      </c>
      <c r="S15" s="5" t="str">
        <f>IF(Q15&gt;R15,"*"," ")</f>
        <v xml:space="preserve"> </v>
      </c>
    </row>
    <row r="16" spans="1:19" x14ac:dyDescent="0.25">
      <c r="A16" s="38" t="s">
        <v>97</v>
      </c>
      <c r="B16" s="39">
        <v>0.2220798225</v>
      </c>
      <c r="C16" s="49">
        <f t="shared" ref="C16:C22" si="0">SQRT((B16*(1-B16))/B$13)*TINV(0.05,B$13)</f>
        <v>6.4609324705564061E-2</v>
      </c>
      <c r="E16" s="45">
        <v>0.19469195950000001</v>
      </c>
      <c r="F16" s="49">
        <f t="shared" ref="F16:F22" si="1">SQRT((E16*(1-E16))/E$13)*TINV(0.05,E$13)</f>
        <v>5.3128671543396747E-2</v>
      </c>
      <c r="G16" s="50"/>
      <c r="H16" s="54">
        <v>0.22326495269999999</v>
      </c>
      <c r="I16" s="49">
        <f t="shared" ref="I16:I22" si="2">SQRT((H16*(1-H16))/H$13)*TINV(0.05,H$13)</f>
        <v>4.6478614579011354E-2</v>
      </c>
      <c r="K16" s="28">
        <f t="shared" ref="K16:K22" si="3">H16-B16</f>
        <v>1.1851301999999952E-3</v>
      </c>
      <c r="L16" s="26">
        <f t="shared" ref="L16:L22" si="4">(((K16)^2)^0.5)</f>
        <v>1.1851301999999952E-3</v>
      </c>
      <c r="M16" s="26">
        <f t="shared" ref="M16:M22" si="5">(((((1-B16)*B16)/B$13)+(((1-H16)*H16)/H$13))^0.5)*(TINV(0.05,B$13+H$13-1))</f>
        <v>7.9294037368736678E-2</v>
      </c>
      <c r="N16" s="5" t="str">
        <f t="shared" ref="N16:N22" si="6">IF(L16&gt;M16,"*"," ")</f>
        <v xml:space="preserve"> </v>
      </c>
      <c r="O16" s="27"/>
      <c r="P16" s="28">
        <f t="shared" ref="P16:P22" si="7">H16-E16</f>
        <v>2.857299319999998E-2</v>
      </c>
      <c r="Q16" s="26">
        <f t="shared" ref="Q16:Q22" si="8">(((P16)^2)^0.5)</f>
        <v>2.857299319999998E-2</v>
      </c>
      <c r="R16" s="26">
        <f t="shared" ref="R16:R22" si="9">(((((1-E16)*E16)/E$13)+(((1-H16)*H16)/H$13))^0.5)*(TINV(0.05,E$13+H$13-1))</f>
        <v>7.0407558602811587E-2</v>
      </c>
      <c r="S16" s="5" t="str">
        <f t="shared" ref="S16:S22" si="10">IF(Q16&gt;R16,"*"," ")</f>
        <v xml:space="preserve"> </v>
      </c>
    </row>
    <row r="17" spans="1:19" x14ac:dyDescent="0.25">
      <c r="A17" s="38" t="s">
        <v>98</v>
      </c>
      <c r="B17" s="39">
        <v>0.17512214270000001</v>
      </c>
      <c r="C17" s="49">
        <f t="shared" si="0"/>
        <v>5.9079727966796711E-2</v>
      </c>
      <c r="E17" s="45">
        <v>0.18658707729999999</v>
      </c>
      <c r="F17" s="49">
        <f t="shared" si="1"/>
        <v>5.2272135856668872E-2</v>
      </c>
      <c r="G17" s="50"/>
      <c r="H17" s="54">
        <v>0.219446329</v>
      </c>
      <c r="I17" s="49">
        <f t="shared" si="2"/>
        <v>4.6192555747851201E-2</v>
      </c>
      <c r="K17" s="28">
        <f t="shared" si="3"/>
        <v>4.4324186299999985E-2</v>
      </c>
      <c r="L17" s="26">
        <f t="shared" si="4"/>
        <v>4.4324186299999985E-2</v>
      </c>
      <c r="M17" s="26">
        <f t="shared" si="5"/>
        <v>7.4725651398934015E-2</v>
      </c>
      <c r="N17" s="5" t="str">
        <f t="shared" si="6"/>
        <v xml:space="preserve"> </v>
      </c>
      <c r="O17" s="27"/>
      <c r="P17" s="28">
        <f t="shared" si="7"/>
        <v>3.2859251700000008E-2</v>
      </c>
      <c r="Q17" s="26">
        <f t="shared" si="8"/>
        <v>3.2859251700000008E-2</v>
      </c>
      <c r="R17" s="26">
        <f t="shared" si="9"/>
        <v>6.9578162832085497E-2</v>
      </c>
      <c r="S17" s="5" t="str">
        <f t="shared" si="10"/>
        <v xml:space="preserve"> </v>
      </c>
    </row>
    <row r="18" spans="1:19" x14ac:dyDescent="0.25">
      <c r="A18" s="38" t="s">
        <v>99</v>
      </c>
      <c r="B18" s="39">
        <v>0.14567950499999999</v>
      </c>
      <c r="C18" s="49">
        <f t="shared" si="0"/>
        <v>5.4838147327696332E-2</v>
      </c>
      <c r="E18" s="45">
        <v>0.1286236375</v>
      </c>
      <c r="F18" s="49">
        <f t="shared" si="1"/>
        <v>4.4919737749055666E-2</v>
      </c>
      <c r="G18" s="50"/>
      <c r="H18" s="54">
        <v>0.10537868810000001</v>
      </c>
      <c r="I18" s="49">
        <f t="shared" si="2"/>
        <v>3.4269081150614507E-2</v>
      </c>
      <c r="K18" s="28">
        <f t="shared" si="3"/>
        <v>-4.0300816899999981E-2</v>
      </c>
      <c r="L18" s="26">
        <f t="shared" si="4"/>
        <v>4.0300816899999981E-2</v>
      </c>
      <c r="M18" s="26">
        <f t="shared" si="5"/>
        <v>6.441036758294251E-2</v>
      </c>
      <c r="N18" s="5" t="str">
        <f t="shared" si="6"/>
        <v xml:space="preserve"> </v>
      </c>
      <c r="O18" s="27"/>
      <c r="P18" s="28">
        <f t="shared" si="7"/>
        <v>-2.3244949399999992E-2</v>
      </c>
      <c r="Q18" s="26">
        <f t="shared" si="8"/>
        <v>2.3244949399999992E-2</v>
      </c>
      <c r="R18" s="26">
        <f t="shared" si="9"/>
        <v>5.6346877183147223E-2</v>
      </c>
      <c r="S18" s="5" t="str">
        <f t="shared" si="10"/>
        <v xml:space="preserve"> </v>
      </c>
    </row>
    <row r="19" spans="1:19" x14ac:dyDescent="0.25">
      <c r="A19" s="57" t="s">
        <v>100</v>
      </c>
      <c r="B19" s="58">
        <v>0.19535356100000001</v>
      </c>
      <c r="C19" s="59">
        <f t="shared" si="0"/>
        <v>6.1629173821373798E-2</v>
      </c>
      <c r="D19" s="60"/>
      <c r="E19" s="66">
        <v>0.12849904100000001</v>
      </c>
      <c r="F19" s="59">
        <f t="shared" si="1"/>
        <v>4.4901185639943414E-2</v>
      </c>
      <c r="G19" s="50"/>
      <c r="H19" s="54">
        <v>0.16031781379999999</v>
      </c>
      <c r="I19" s="59">
        <f t="shared" si="2"/>
        <v>4.0950084953468392E-2</v>
      </c>
      <c r="J19" s="60"/>
      <c r="K19" s="67">
        <f t="shared" si="3"/>
        <v>-3.5035747200000023E-2</v>
      </c>
      <c r="L19" s="61">
        <f t="shared" si="4"/>
        <v>3.5035747200000023E-2</v>
      </c>
      <c r="M19" s="61">
        <f t="shared" si="5"/>
        <v>7.3708870151597466E-2</v>
      </c>
      <c r="N19" s="5" t="str">
        <f t="shared" si="6"/>
        <v xml:space="preserve"> </v>
      </c>
      <c r="O19" s="62"/>
      <c r="P19" s="67">
        <f t="shared" si="7"/>
        <v>3.1818772799999978E-2</v>
      </c>
      <c r="Q19" s="61">
        <f t="shared" si="8"/>
        <v>3.1818772799999978E-2</v>
      </c>
      <c r="R19" s="61">
        <f t="shared" si="9"/>
        <v>6.0615555022811178E-2</v>
      </c>
      <c r="S19" s="5" t="str">
        <f t="shared" si="10"/>
        <v xml:space="preserve"> </v>
      </c>
    </row>
    <row r="20" spans="1:19" s="60" customFormat="1" ht="15" customHeight="1" x14ac:dyDescent="0.25">
      <c r="A20" s="57" t="s">
        <v>55</v>
      </c>
      <c r="B20" s="58">
        <v>0.13924609390000001</v>
      </c>
      <c r="C20" s="49">
        <f>SQRT((B20*(1-B20))/B$13)*TINV(0.05,B$13)</f>
        <v>5.3815099132243027E-2</v>
      </c>
      <c r="E20" s="66">
        <v>0.20883326429999999</v>
      </c>
      <c r="F20" s="59">
        <f t="shared" si="1"/>
        <v>5.4539076413282428E-2</v>
      </c>
      <c r="G20" s="63"/>
      <c r="H20" s="54">
        <v>0.1605173309</v>
      </c>
      <c r="I20" s="59">
        <f t="shared" si="2"/>
        <v>4.0970690026987389E-2</v>
      </c>
      <c r="K20" s="67">
        <f t="shared" si="3"/>
        <v>2.1271236999999998E-2</v>
      </c>
      <c r="L20" s="61">
        <f t="shared" si="4"/>
        <v>2.1271236999999998E-2</v>
      </c>
      <c r="M20" s="61">
        <f t="shared" si="5"/>
        <v>6.7390778701692036E-2</v>
      </c>
      <c r="N20" s="5" t="str">
        <f t="shared" si="6"/>
        <v xml:space="preserve"> </v>
      </c>
      <c r="O20" s="62"/>
      <c r="P20" s="67">
        <f t="shared" si="7"/>
        <v>-4.8315933399999983E-2</v>
      </c>
      <c r="Q20" s="61">
        <f t="shared" si="8"/>
        <v>4.8315933399999983E-2</v>
      </c>
      <c r="R20" s="61">
        <f t="shared" si="9"/>
        <v>6.8029020530466264E-2</v>
      </c>
      <c r="S20" s="5" t="str">
        <f t="shared" si="10"/>
        <v xml:space="preserve"> </v>
      </c>
    </row>
    <row r="21" spans="1:19" s="60" customFormat="1" x14ac:dyDescent="0.25">
      <c r="A21" s="57" t="s">
        <v>101</v>
      </c>
      <c r="B21" s="58">
        <v>0.3445986975</v>
      </c>
      <c r="C21" s="59">
        <f t="shared" si="0"/>
        <v>7.3872636423795324E-2</v>
      </c>
      <c r="E21" s="66">
        <v>0.34745697990000002</v>
      </c>
      <c r="F21" s="59">
        <f t="shared" si="1"/>
        <v>6.388943176838828E-2</v>
      </c>
      <c r="G21" s="63"/>
      <c r="H21" s="54">
        <v>0.35433983819999998</v>
      </c>
      <c r="I21" s="59">
        <f t="shared" si="2"/>
        <v>5.3384899909637969E-2</v>
      </c>
      <c r="K21" s="67">
        <f t="shared" si="3"/>
        <v>9.7411406999999839E-3</v>
      </c>
      <c r="L21" s="61">
        <f t="shared" si="4"/>
        <v>9.7411406999999839E-3</v>
      </c>
      <c r="M21" s="61">
        <f t="shared" si="5"/>
        <v>9.0804703918616739E-2</v>
      </c>
      <c r="N21" s="5" t="str">
        <f t="shared" si="6"/>
        <v xml:space="preserve"> </v>
      </c>
      <c r="O21" s="62"/>
      <c r="P21" s="67">
        <f t="shared" si="7"/>
        <v>6.882858299999961E-3</v>
      </c>
      <c r="Q21" s="61">
        <f t="shared" si="8"/>
        <v>6.882858299999961E-3</v>
      </c>
      <c r="R21" s="61">
        <f t="shared" si="9"/>
        <v>8.3039326051654552E-2</v>
      </c>
      <c r="S21" s="5" t="str">
        <f t="shared" si="10"/>
        <v xml:space="preserve"> </v>
      </c>
    </row>
    <row r="22" spans="1:19" x14ac:dyDescent="0.25">
      <c r="A22" s="40" t="s">
        <v>102</v>
      </c>
      <c r="B22" s="41">
        <v>0.34103306589999999</v>
      </c>
      <c r="C22" s="51">
        <f t="shared" si="0"/>
        <v>7.3689089263765217E-2</v>
      </c>
      <c r="D22" s="42"/>
      <c r="E22" s="46">
        <v>0.25712267849999998</v>
      </c>
      <c r="F22" s="51">
        <f t="shared" si="1"/>
        <v>5.8641176254882597E-2</v>
      </c>
      <c r="G22" s="64"/>
      <c r="H22" s="55">
        <v>0.26569650189999999</v>
      </c>
      <c r="I22" s="51">
        <f t="shared" si="2"/>
        <v>4.9298892517525922E-2</v>
      </c>
      <c r="J22" s="42"/>
      <c r="K22" s="29">
        <f t="shared" si="3"/>
        <v>-7.5336563999999995E-2</v>
      </c>
      <c r="L22" s="30">
        <f t="shared" si="4"/>
        <v>7.5336563999999995E-2</v>
      </c>
      <c r="M22" s="30">
        <f t="shared" si="5"/>
        <v>8.8318927287671864E-2</v>
      </c>
      <c r="N22" s="6" t="str">
        <f t="shared" si="6"/>
        <v xml:space="preserve"> </v>
      </c>
      <c r="O22" s="31"/>
      <c r="P22" s="29">
        <f t="shared" si="7"/>
        <v>8.5738234000000135E-3</v>
      </c>
      <c r="Q22" s="30">
        <f t="shared" si="8"/>
        <v>8.5738234000000135E-3</v>
      </c>
      <c r="R22" s="30">
        <f t="shared" si="9"/>
        <v>7.6410156676075008E-2</v>
      </c>
      <c r="S22" s="6" t="str">
        <f t="shared" si="10"/>
        <v xml:space="preserve"> </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8.1406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579</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0.12447901040000001</v>
      </c>
      <c r="C15" s="49">
        <f>SQRT((B15*(1-B15))/B$13)*TINV(0.05,B$13)</f>
        <v>5.1316198633520237E-2</v>
      </c>
      <c r="E15" s="45">
        <v>7.6342160800000003E-2</v>
      </c>
      <c r="F15" s="49">
        <f>SQRT((E15*(1-E15))/E$13)*TINV(0.05,E$13)</f>
        <v>3.5629663056415059E-2</v>
      </c>
      <c r="G15" s="50"/>
      <c r="H15" s="54">
        <v>0.1273511729</v>
      </c>
      <c r="I15" s="49">
        <f>SQRT((H15*(1-H15))/H$13)*TINV(0.05,H$13)</f>
        <v>3.7207258833497327E-2</v>
      </c>
      <c r="K15" s="28">
        <f>H15-B15</f>
        <v>2.8721624999999973E-3</v>
      </c>
      <c r="L15" s="26">
        <f>(((K15)^2)^0.5)</f>
        <v>2.8721624999999973E-3</v>
      </c>
      <c r="M15" s="26">
        <f>(((((1-B15)*B15)/B$13)+(((1-H15)*H15)/H$13))^0.5)*(TINV(0.05,B$13+H$13-1))</f>
        <v>6.3150402739082678E-2</v>
      </c>
      <c r="N15" s="5" t="str">
        <f>IF(L15&gt;M15,"*"," ")</f>
        <v xml:space="preserve"> </v>
      </c>
      <c r="O15" s="27"/>
      <c r="P15" s="28">
        <f>H15-E15</f>
        <v>5.1009012100000001E-2</v>
      </c>
      <c r="Q15" s="26">
        <f>(((P15)^2)^0.5)</f>
        <v>5.1009012100000001E-2</v>
      </c>
      <c r="R15" s="26">
        <f>(((((1-E15)*E15)/E$13)+(((1-H15)*H15)/H$13))^0.5)*(TINV(0.05,E$13+H$13-1))</f>
        <v>5.1390424434030586E-2</v>
      </c>
      <c r="S15" s="5" t="str">
        <f>IF(Q15&gt;R15,"*"," ")</f>
        <v xml:space="preserve"> </v>
      </c>
    </row>
    <row r="16" spans="1:19" x14ac:dyDescent="0.25">
      <c r="A16" s="38" t="s">
        <v>97</v>
      </c>
      <c r="B16" s="39">
        <v>0.2236352566</v>
      </c>
      <c r="C16" s="49">
        <f t="shared" ref="C16:C22" si="0">SQRT((B16*(1-B16))/B$13)*TINV(0.05,B$13)</f>
        <v>6.4770339183023107E-2</v>
      </c>
      <c r="E16" s="45">
        <v>0.2288351894</v>
      </c>
      <c r="F16" s="49">
        <f t="shared" ref="F16:F22" si="1">SQRT((E16*(1-E16))/E$13)*TINV(0.05,E$13)</f>
        <v>5.6364925541707016E-2</v>
      </c>
      <c r="G16" s="50"/>
      <c r="H16" s="54">
        <v>0.24847472000000001</v>
      </c>
      <c r="I16" s="49">
        <f t="shared" ref="I16:I22" si="2">SQRT((H16*(1-H16))/H$13)*TINV(0.05,H$13)</f>
        <v>4.8230231691415645E-2</v>
      </c>
      <c r="K16" s="28">
        <f t="shared" ref="K16:K22" si="3">H16-B16</f>
        <v>2.4839463400000011E-2</v>
      </c>
      <c r="L16" s="26">
        <f t="shared" ref="L16:L22" si="4">(((K16)^2)^0.5)</f>
        <v>2.4839463400000011E-2</v>
      </c>
      <c r="M16" s="26">
        <f t="shared" ref="M16:M22" si="5">(((((1-B16)*B16)/B$13)+(((1-H16)*H16)/H$13))^0.5)*(TINV(0.05,B$13+H$13-1))</f>
        <v>8.045881095335107E-2</v>
      </c>
      <c r="N16" s="5" t="str">
        <f t="shared" ref="N16:N22" si="6">IF(L16&gt;M16,"*"," ")</f>
        <v xml:space="preserve"> </v>
      </c>
      <c r="O16" s="27"/>
      <c r="P16" s="28">
        <f t="shared" ref="P16:P22" si="7">H16-E16</f>
        <v>1.963953060000001E-2</v>
      </c>
      <c r="Q16" s="26">
        <f t="shared" ref="Q16:Q22" si="8">(((P16)^2)^0.5)</f>
        <v>1.963953060000001E-2</v>
      </c>
      <c r="R16" s="26">
        <f t="shared" ref="R16:R22" si="9">(((((1-E16)*E16)/E$13)+(((1-H16)*H16)/H$13))^0.5)*(TINV(0.05,E$13+H$13-1))</f>
        <v>7.3990396699341182E-2</v>
      </c>
      <c r="S16" s="5" t="str">
        <f t="shared" ref="S16:S22" si="10">IF(Q16&gt;R16,"*"," ")</f>
        <v xml:space="preserve"> </v>
      </c>
    </row>
    <row r="17" spans="1:19" x14ac:dyDescent="0.25">
      <c r="A17" s="38" t="s">
        <v>98</v>
      </c>
      <c r="B17" s="39">
        <v>0.1728874598</v>
      </c>
      <c r="C17" s="49">
        <f t="shared" si="0"/>
        <v>5.878102870724744E-2</v>
      </c>
      <c r="E17" s="45">
        <v>0.25050867599999999</v>
      </c>
      <c r="F17" s="49">
        <f t="shared" si="1"/>
        <v>5.8139142464232366E-2</v>
      </c>
      <c r="G17" s="50"/>
      <c r="H17" s="54">
        <v>0.1859589848</v>
      </c>
      <c r="I17" s="49">
        <f t="shared" si="2"/>
        <v>4.3424834620265487E-2</v>
      </c>
      <c r="K17" s="28">
        <f t="shared" si="3"/>
        <v>1.3071525000000001E-2</v>
      </c>
      <c r="L17" s="26">
        <f t="shared" si="4"/>
        <v>1.3071525000000001E-2</v>
      </c>
      <c r="M17" s="26">
        <f t="shared" si="5"/>
        <v>7.2812730477942733E-2</v>
      </c>
      <c r="N17" s="5" t="str">
        <f t="shared" si="6"/>
        <v xml:space="preserve"> </v>
      </c>
      <c r="O17" s="27"/>
      <c r="P17" s="28">
        <f t="shared" si="7"/>
        <v>-6.4549691199999981E-2</v>
      </c>
      <c r="Q17" s="26">
        <f t="shared" si="8"/>
        <v>6.4549691199999981E-2</v>
      </c>
      <c r="R17" s="26">
        <f t="shared" si="9"/>
        <v>7.2369565496347585E-2</v>
      </c>
      <c r="S17" s="5" t="str">
        <f t="shared" si="10"/>
        <v xml:space="preserve"> </v>
      </c>
    </row>
    <row r="18" spans="1:19" x14ac:dyDescent="0.25">
      <c r="A18" s="38" t="s">
        <v>99</v>
      </c>
      <c r="B18" s="39">
        <v>0.11873166559999999</v>
      </c>
      <c r="C18" s="49">
        <f t="shared" si="0"/>
        <v>5.0281762884597611E-2</v>
      </c>
      <c r="E18" s="45">
        <v>0.11506743279999999</v>
      </c>
      <c r="F18" s="49">
        <f t="shared" si="1"/>
        <v>4.2815915249293492E-2</v>
      </c>
      <c r="G18" s="50"/>
      <c r="H18" s="54">
        <v>0.1157322244</v>
      </c>
      <c r="I18" s="49">
        <f t="shared" si="2"/>
        <v>3.5704708836406952E-2</v>
      </c>
      <c r="K18" s="28">
        <f t="shared" si="3"/>
        <v>-2.9994411999999943E-3</v>
      </c>
      <c r="L18" s="26">
        <f t="shared" si="4"/>
        <v>2.9994411999999943E-3</v>
      </c>
      <c r="M18" s="26">
        <f t="shared" si="5"/>
        <v>6.1438227595464551E-2</v>
      </c>
      <c r="N18" s="5" t="str">
        <f t="shared" si="6"/>
        <v xml:space="preserve"> </v>
      </c>
      <c r="O18" s="27"/>
      <c r="P18" s="28">
        <f t="shared" si="7"/>
        <v>6.6479160000000592E-4</v>
      </c>
      <c r="Q18" s="26">
        <f t="shared" si="8"/>
        <v>6.6479160000000592E-4</v>
      </c>
      <c r="R18" s="26">
        <f t="shared" si="9"/>
        <v>5.560353128812022E-2</v>
      </c>
      <c r="S18" s="5" t="str">
        <f t="shared" si="10"/>
        <v xml:space="preserve"> </v>
      </c>
    </row>
    <row r="19" spans="1:19" x14ac:dyDescent="0.25">
      <c r="A19" s="57" t="s">
        <v>100</v>
      </c>
      <c r="B19" s="58">
        <v>0.13390353059999999</v>
      </c>
      <c r="C19" s="59">
        <f t="shared" si="0"/>
        <v>5.293614131876645E-2</v>
      </c>
      <c r="D19" s="60"/>
      <c r="E19" s="66">
        <v>0.12366572839999999</v>
      </c>
      <c r="F19" s="59">
        <f t="shared" si="1"/>
        <v>4.4170621410047808E-2</v>
      </c>
      <c r="G19" s="50"/>
      <c r="H19" s="54">
        <v>0.15359247549999999</v>
      </c>
      <c r="I19" s="59">
        <f t="shared" si="2"/>
        <v>4.024214986505173E-2</v>
      </c>
      <c r="J19" s="60"/>
      <c r="K19" s="67">
        <f t="shared" si="3"/>
        <v>1.9688944900000005E-2</v>
      </c>
      <c r="L19" s="61">
        <f t="shared" si="4"/>
        <v>1.9688944900000005E-2</v>
      </c>
      <c r="M19" s="61">
        <f t="shared" si="5"/>
        <v>6.6254109796175839E-2</v>
      </c>
      <c r="N19" s="5" t="str">
        <f t="shared" si="6"/>
        <v xml:space="preserve"> </v>
      </c>
      <c r="O19" s="62"/>
      <c r="P19" s="67">
        <f t="shared" si="7"/>
        <v>2.9926747099999998E-2</v>
      </c>
      <c r="Q19" s="61">
        <f t="shared" si="8"/>
        <v>2.9926747099999998E-2</v>
      </c>
      <c r="R19" s="61">
        <f t="shared" si="9"/>
        <v>5.9601265979639682E-2</v>
      </c>
      <c r="S19" s="5" t="str">
        <f t="shared" si="10"/>
        <v xml:space="preserve"> </v>
      </c>
    </row>
    <row r="20" spans="1:19" s="60" customFormat="1" ht="15" customHeight="1" x14ac:dyDescent="0.25">
      <c r="A20" s="57" t="s">
        <v>55</v>
      </c>
      <c r="B20" s="58">
        <v>0.226363077</v>
      </c>
      <c r="C20" s="49">
        <f>SQRT((B20*(1-B20))/B$13)*TINV(0.05,B$13)</f>
        <v>6.5049583727448623E-2</v>
      </c>
      <c r="E20" s="66">
        <v>0.20558081249999999</v>
      </c>
      <c r="F20" s="59">
        <f t="shared" si="1"/>
        <v>5.4223816604005673E-2</v>
      </c>
      <c r="G20" s="63"/>
      <c r="H20" s="54">
        <v>0.1688904225</v>
      </c>
      <c r="I20" s="59">
        <f t="shared" si="2"/>
        <v>4.1815577671532947E-2</v>
      </c>
      <c r="K20" s="67">
        <f t="shared" si="3"/>
        <v>-5.7472654499999998E-2</v>
      </c>
      <c r="L20" s="61">
        <f t="shared" si="4"/>
        <v>5.7472654499999998E-2</v>
      </c>
      <c r="M20" s="61">
        <f t="shared" si="5"/>
        <v>7.7028857531288561E-2</v>
      </c>
      <c r="N20" s="5" t="str">
        <f t="shared" si="6"/>
        <v xml:space="preserve"> </v>
      </c>
      <c r="O20" s="62"/>
      <c r="P20" s="67">
        <f t="shared" si="7"/>
        <v>-3.6690389999999989E-2</v>
      </c>
      <c r="Q20" s="61">
        <f t="shared" si="8"/>
        <v>3.6690389999999989E-2</v>
      </c>
      <c r="R20" s="61">
        <f t="shared" si="9"/>
        <v>6.8290616079431252E-2</v>
      </c>
      <c r="S20" s="5" t="str">
        <f t="shared" si="10"/>
        <v xml:space="preserve"> </v>
      </c>
    </row>
    <row r="21" spans="1:19" s="60" customFormat="1" x14ac:dyDescent="0.25">
      <c r="A21" s="57" t="s">
        <v>101</v>
      </c>
      <c r="B21" s="58">
        <v>0.34811426699999998</v>
      </c>
      <c r="C21" s="59">
        <f t="shared" si="0"/>
        <v>7.4049099642367444E-2</v>
      </c>
      <c r="E21" s="66">
        <v>0.30517735029999998</v>
      </c>
      <c r="F21" s="59">
        <f t="shared" si="1"/>
        <v>6.1785570841818994E-2</v>
      </c>
      <c r="G21" s="63"/>
      <c r="H21" s="54">
        <v>0.37582589280000001</v>
      </c>
      <c r="I21" s="59">
        <f t="shared" si="2"/>
        <v>5.4057090804346848E-2</v>
      </c>
      <c r="K21" s="67">
        <f t="shared" si="3"/>
        <v>2.7711625800000028E-2</v>
      </c>
      <c r="L21" s="61">
        <f t="shared" si="4"/>
        <v>2.7711625800000028E-2</v>
      </c>
      <c r="M21" s="61">
        <f t="shared" si="5"/>
        <v>9.1342033683799742E-2</v>
      </c>
      <c r="N21" s="5" t="str">
        <f t="shared" si="6"/>
        <v xml:space="preserve"> </v>
      </c>
      <c r="O21" s="62"/>
      <c r="P21" s="67">
        <f t="shared" si="7"/>
        <v>7.0648542500000022E-2</v>
      </c>
      <c r="Q21" s="61">
        <f t="shared" si="8"/>
        <v>7.0648542500000022E-2</v>
      </c>
      <c r="R21" s="61">
        <f t="shared" si="9"/>
        <v>8.1883306535007652E-2</v>
      </c>
      <c r="S21" s="5" t="str">
        <f t="shared" si="10"/>
        <v xml:space="preserve"> </v>
      </c>
    </row>
    <row r="22" spans="1:19" x14ac:dyDescent="0.25">
      <c r="A22" s="40" t="s">
        <v>102</v>
      </c>
      <c r="B22" s="41">
        <v>0.25263519620000002</v>
      </c>
      <c r="C22" s="51">
        <f t="shared" si="0"/>
        <v>6.7543938520499586E-2</v>
      </c>
      <c r="D22" s="42"/>
      <c r="E22" s="46">
        <v>0.23873316119999999</v>
      </c>
      <c r="F22" s="51">
        <f t="shared" si="1"/>
        <v>5.720035991628486E-2</v>
      </c>
      <c r="G22" s="64"/>
      <c r="H22" s="55">
        <v>0.26932469990000002</v>
      </c>
      <c r="I22" s="51">
        <f t="shared" si="2"/>
        <v>4.9511576147269025E-2</v>
      </c>
      <c r="J22" s="42"/>
      <c r="K22" s="29">
        <f t="shared" si="3"/>
        <v>1.6689503699999997E-2</v>
      </c>
      <c r="L22" s="30">
        <f t="shared" si="4"/>
        <v>1.6689503699999997E-2</v>
      </c>
      <c r="M22" s="30">
        <f t="shared" si="5"/>
        <v>8.3437891458958399E-2</v>
      </c>
      <c r="N22" s="6" t="str">
        <f t="shared" si="6"/>
        <v xml:space="preserve"> </v>
      </c>
      <c r="O22" s="31"/>
      <c r="P22" s="29">
        <f t="shared" si="7"/>
        <v>3.0591538700000032E-2</v>
      </c>
      <c r="Q22" s="30">
        <f t="shared" si="8"/>
        <v>3.0591538700000032E-2</v>
      </c>
      <c r="R22" s="30">
        <f t="shared" si="9"/>
        <v>7.5456371017886575E-2</v>
      </c>
      <c r="S22" s="6" t="str">
        <f t="shared" si="10"/>
        <v xml:space="preserve">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75" zoomScaleNormal="75" workbookViewId="0">
      <pane xSplit="1" ySplit="1" topLeftCell="B53" activePane="bottomRight" state="frozen"/>
      <selection pane="topRight"/>
      <selection pane="bottomLeft"/>
      <selection pane="bottomRight" activeCell="C57" sqref="C57"/>
    </sheetView>
  </sheetViews>
  <sheetFormatPr defaultColWidth="9.140625" defaultRowHeight="19.5" customHeight="1" x14ac:dyDescent="0.25"/>
  <cols>
    <col min="1" max="1" width="11" style="12" customWidth="1"/>
    <col min="2" max="2" width="7.7109375" style="12" customWidth="1"/>
    <col min="3" max="3" width="141.85546875" style="13" customWidth="1"/>
    <col min="4" max="4" width="119.5703125" style="13" customWidth="1"/>
    <col min="5" max="16384" width="9.140625" style="11"/>
  </cols>
  <sheetData>
    <row r="1" spans="1:4" s="7" customFormat="1" ht="47.25" customHeight="1" x14ac:dyDescent="0.25">
      <c r="A1" s="109" t="s">
        <v>18</v>
      </c>
      <c r="B1" s="109" t="s">
        <v>673</v>
      </c>
      <c r="C1" s="110" t="s">
        <v>674</v>
      </c>
      <c r="D1" s="110" t="s">
        <v>13</v>
      </c>
    </row>
    <row r="2" spans="1:4" ht="19.5" customHeight="1" x14ac:dyDescent="0.25">
      <c r="A2" s="8">
        <v>4.0999999999999996</v>
      </c>
      <c r="B2" s="8">
        <v>4.0999999999999996</v>
      </c>
      <c r="C2" s="113" t="s">
        <v>738</v>
      </c>
      <c r="D2" s="9" t="s">
        <v>14</v>
      </c>
    </row>
    <row r="3" spans="1:4" ht="19.5" customHeight="1" x14ac:dyDescent="0.25">
      <c r="A3" s="8">
        <v>4.2</v>
      </c>
      <c r="B3" s="8">
        <v>4.2</v>
      </c>
      <c r="C3" s="113" t="s">
        <v>739</v>
      </c>
      <c r="D3" s="10" t="s">
        <v>740</v>
      </c>
    </row>
    <row r="4" spans="1:4" ht="19.5" customHeight="1" x14ac:dyDescent="0.25">
      <c r="A4" s="111">
        <v>4.3</v>
      </c>
      <c r="B4" s="111">
        <v>4.3</v>
      </c>
      <c r="C4" s="114" t="s">
        <v>741</v>
      </c>
      <c r="D4" s="112" t="s">
        <v>14</v>
      </c>
    </row>
    <row r="5" spans="1:4" ht="19.5" customHeight="1" x14ac:dyDescent="0.25">
      <c r="A5" s="8">
        <v>4.4000000000000004</v>
      </c>
      <c r="B5" s="8" t="s">
        <v>675</v>
      </c>
      <c r="C5" s="113" t="s">
        <v>742</v>
      </c>
      <c r="D5" s="9" t="s">
        <v>14</v>
      </c>
    </row>
    <row r="6" spans="1:4" ht="19.5" customHeight="1" x14ac:dyDescent="0.25">
      <c r="A6" s="8">
        <v>4.4000000000000004</v>
      </c>
      <c r="B6" s="8" t="s">
        <v>677</v>
      </c>
      <c r="C6" s="113" t="s">
        <v>743</v>
      </c>
      <c r="D6" s="9" t="s">
        <v>14</v>
      </c>
    </row>
    <row r="7" spans="1:4" ht="19.5" customHeight="1" x14ac:dyDescent="0.25">
      <c r="A7" s="8">
        <v>4.5</v>
      </c>
      <c r="B7" s="8" t="s">
        <v>676</v>
      </c>
      <c r="C7" s="113" t="s">
        <v>744</v>
      </c>
      <c r="D7" s="9" t="s">
        <v>14</v>
      </c>
    </row>
    <row r="8" spans="1:4" ht="19.5" customHeight="1" x14ac:dyDescent="0.25">
      <c r="A8" s="8">
        <v>4.5</v>
      </c>
      <c r="B8" s="8" t="s">
        <v>678</v>
      </c>
      <c r="C8" s="113" t="s">
        <v>745</v>
      </c>
      <c r="D8" s="9" t="s">
        <v>82</v>
      </c>
    </row>
    <row r="9" spans="1:4" ht="19.5" customHeight="1" x14ac:dyDescent="0.25">
      <c r="A9" s="8">
        <v>4.5999999999999996</v>
      </c>
      <c r="B9" s="8">
        <v>4.5999999999999996</v>
      </c>
      <c r="C9" s="113" t="s">
        <v>746</v>
      </c>
      <c r="D9" s="9" t="s">
        <v>740</v>
      </c>
    </row>
    <row r="10" spans="1:4" ht="19.5" customHeight="1" x14ac:dyDescent="0.25">
      <c r="A10" s="8">
        <v>5.0999999999999996</v>
      </c>
      <c r="B10" s="8" t="s">
        <v>679</v>
      </c>
      <c r="C10" s="113" t="s">
        <v>747</v>
      </c>
      <c r="D10" s="9" t="s">
        <v>14</v>
      </c>
    </row>
    <row r="11" spans="1:4" ht="19.5" customHeight="1" x14ac:dyDescent="0.25">
      <c r="A11" s="8">
        <v>5.0999999999999996</v>
      </c>
      <c r="B11" s="8" t="s">
        <v>680</v>
      </c>
      <c r="C11" s="113" t="s">
        <v>748</v>
      </c>
      <c r="D11" s="9" t="s">
        <v>14</v>
      </c>
    </row>
    <row r="12" spans="1:4" ht="19.5" customHeight="1" x14ac:dyDescent="0.25">
      <c r="A12" s="8">
        <v>5.0999999999999996</v>
      </c>
      <c r="B12" s="8" t="s">
        <v>681</v>
      </c>
      <c r="C12" s="113" t="s">
        <v>749</v>
      </c>
      <c r="D12" s="9" t="s">
        <v>14</v>
      </c>
    </row>
    <row r="13" spans="1:4" ht="19.5" customHeight="1" x14ac:dyDescent="0.25">
      <c r="A13" s="8" t="s">
        <v>734</v>
      </c>
      <c r="B13" s="8" t="s">
        <v>683</v>
      </c>
      <c r="C13" s="113" t="s">
        <v>750</v>
      </c>
      <c r="D13" s="9" t="s">
        <v>14</v>
      </c>
    </row>
    <row r="14" spans="1:4" ht="19.5" customHeight="1" x14ac:dyDescent="0.25">
      <c r="A14" s="8" t="s">
        <v>734</v>
      </c>
      <c r="B14" s="8" t="s">
        <v>684</v>
      </c>
      <c r="C14" s="113" t="s">
        <v>751</v>
      </c>
      <c r="D14" s="9" t="s">
        <v>14</v>
      </c>
    </row>
    <row r="15" spans="1:4" ht="19.5" customHeight="1" x14ac:dyDescent="0.25">
      <c r="A15" s="8" t="s">
        <v>734</v>
      </c>
      <c r="B15" s="8" t="s">
        <v>685</v>
      </c>
      <c r="C15" s="113" t="s">
        <v>752</v>
      </c>
      <c r="D15" s="9" t="s">
        <v>14</v>
      </c>
    </row>
    <row r="16" spans="1:4" ht="19.5" customHeight="1" x14ac:dyDescent="0.25">
      <c r="A16" s="8" t="s">
        <v>735</v>
      </c>
      <c r="B16" s="8" t="s">
        <v>686</v>
      </c>
      <c r="C16" s="115" t="s">
        <v>753</v>
      </c>
      <c r="D16" s="10" t="s">
        <v>754</v>
      </c>
    </row>
    <row r="17" spans="1:4" ht="19.5" customHeight="1" x14ac:dyDescent="0.25">
      <c r="A17" s="8" t="s">
        <v>735</v>
      </c>
      <c r="B17" s="8" t="s">
        <v>687</v>
      </c>
      <c r="C17" s="115" t="s">
        <v>755</v>
      </c>
      <c r="D17" s="10" t="s">
        <v>754</v>
      </c>
    </row>
    <row r="18" spans="1:4" ht="19.5" customHeight="1" x14ac:dyDescent="0.25">
      <c r="A18" s="8" t="s">
        <v>735</v>
      </c>
      <c r="B18" s="8" t="s">
        <v>688</v>
      </c>
      <c r="C18" s="115" t="s">
        <v>756</v>
      </c>
      <c r="D18" s="10" t="s">
        <v>754</v>
      </c>
    </row>
    <row r="19" spans="1:4" ht="19.5" customHeight="1" x14ac:dyDescent="0.25">
      <c r="A19" s="8" t="s">
        <v>735</v>
      </c>
      <c r="B19" s="8" t="s">
        <v>689</v>
      </c>
      <c r="C19" s="115" t="s">
        <v>757</v>
      </c>
      <c r="D19" s="10" t="s">
        <v>754</v>
      </c>
    </row>
    <row r="20" spans="1:4" ht="19.5" customHeight="1" x14ac:dyDescent="0.25">
      <c r="A20" s="8" t="s">
        <v>735</v>
      </c>
      <c r="B20" s="8" t="s">
        <v>690</v>
      </c>
      <c r="C20" s="115" t="s">
        <v>758</v>
      </c>
      <c r="D20" s="10" t="s">
        <v>754</v>
      </c>
    </row>
    <row r="21" spans="1:4" ht="19.5" customHeight="1" x14ac:dyDescent="0.25">
      <c r="A21" s="8" t="s">
        <v>735</v>
      </c>
      <c r="B21" s="8" t="s">
        <v>691</v>
      </c>
      <c r="C21" s="115" t="s">
        <v>759</v>
      </c>
      <c r="D21" s="10" t="s">
        <v>754</v>
      </c>
    </row>
    <row r="22" spans="1:4" ht="19.5" customHeight="1" x14ac:dyDescent="0.25">
      <c r="A22" s="8" t="s">
        <v>735</v>
      </c>
      <c r="B22" s="8" t="s">
        <v>692</v>
      </c>
      <c r="C22" s="115" t="s">
        <v>760</v>
      </c>
      <c r="D22" s="10" t="s">
        <v>754</v>
      </c>
    </row>
    <row r="23" spans="1:4" ht="19.5" customHeight="1" x14ac:dyDescent="0.25">
      <c r="A23" s="8" t="s">
        <v>735</v>
      </c>
      <c r="B23" s="8" t="s">
        <v>693</v>
      </c>
      <c r="C23" s="115" t="s">
        <v>761</v>
      </c>
      <c r="D23" s="10" t="s">
        <v>754</v>
      </c>
    </row>
    <row r="24" spans="1:4" ht="19.5" customHeight="1" x14ac:dyDescent="0.25">
      <c r="A24" s="8" t="s">
        <v>15</v>
      </c>
      <c r="B24" s="8" t="s">
        <v>15</v>
      </c>
      <c r="C24" s="113" t="s">
        <v>762</v>
      </c>
      <c r="D24" s="10" t="s">
        <v>754</v>
      </c>
    </row>
    <row r="25" spans="1:4" ht="19.5" customHeight="1" x14ac:dyDescent="0.25">
      <c r="A25" s="8" t="s">
        <v>16</v>
      </c>
      <c r="B25" s="8" t="s">
        <v>16</v>
      </c>
      <c r="C25" s="113" t="s">
        <v>763</v>
      </c>
      <c r="D25" s="10" t="s">
        <v>754</v>
      </c>
    </row>
    <row r="26" spans="1:4" ht="19.5" customHeight="1" x14ac:dyDescent="0.25">
      <c r="A26" s="8" t="s">
        <v>17</v>
      </c>
      <c r="B26" s="8" t="s">
        <v>17</v>
      </c>
      <c r="C26" s="113" t="s">
        <v>764</v>
      </c>
      <c r="D26" s="10" t="s">
        <v>754</v>
      </c>
    </row>
    <row r="27" spans="1:4" ht="19.5" customHeight="1" x14ac:dyDescent="0.25">
      <c r="A27" s="8" t="s">
        <v>694</v>
      </c>
      <c r="B27" s="8" t="s">
        <v>694</v>
      </c>
      <c r="C27" s="113" t="s">
        <v>765</v>
      </c>
      <c r="D27" s="10" t="s">
        <v>754</v>
      </c>
    </row>
    <row r="28" spans="1:4" ht="19.5" customHeight="1" x14ac:dyDescent="0.25">
      <c r="A28" s="8" t="s">
        <v>695</v>
      </c>
      <c r="B28" s="8" t="s">
        <v>695</v>
      </c>
      <c r="C28" s="113" t="s">
        <v>766</v>
      </c>
      <c r="D28" s="9" t="s">
        <v>14</v>
      </c>
    </row>
    <row r="29" spans="1:4" ht="19.5" customHeight="1" x14ac:dyDescent="0.25">
      <c r="A29" s="8" t="s">
        <v>696</v>
      </c>
      <c r="B29" s="8" t="s">
        <v>696</v>
      </c>
      <c r="C29" s="113" t="s">
        <v>767</v>
      </c>
      <c r="D29" s="10" t="s">
        <v>768</v>
      </c>
    </row>
    <row r="30" spans="1:4" ht="19.5" customHeight="1" x14ac:dyDescent="0.25">
      <c r="A30" s="8">
        <v>7.1</v>
      </c>
      <c r="B30" s="8" t="s">
        <v>697</v>
      </c>
      <c r="C30" s="113" t="s">
        <v>769</v>
      </c>
      <c r="D30" s="10" t="s">
        <v>770</v>
      </c>
    </row>
    <row r="31" spans="1:4" ht="19.5" customHeight="1" x14ac:dyDescent="0.25">
      <c r="A31" s="8">
        <v>7.1</v>
      </c>
      <c r="B31" s="8" t="s">
        <v>698</v>
      </c>
      <c r="C31" s="113" t="s">
        <v>771</v>
      </c>
      <c r="D31" s="10" t="s">
        <v>770</v>
      </c>
    </row>
    <row r="32" spans="1:4" ht="19.5" customHeight="1" x14ac:dyDescent="0.25">
      <c r="A32" s="8">
        <v>7.1</v>
      </c>
      <c r="B32" s="8" t="s">
        <v>682</v>
      </c>
      <c r="C32" s="113" t="s">
        <v>772</v>
      </c>
      <c r="D32" s="10" t="s">
        <v>770</v>
      </c>
    </row>
    <row r="33" spans="1:4" ht="19.5" customHeight="1" x14ac:dyDescent="0.25">
      <c r="A33" s="8">
        <v>7.1</v>
      </c>
      <c r="B33" s="8" t="s">
        <v>699</v>
      </c>
      <c r="C33" s="113" t="s">
        <v>773</v>
      </c>
      <c r="D33" s="10" t="s">
        <v>770</v>
      </c>
    </row>
    <row r="34" spans="1:4" ht="19.5" customHeight="1" x14ac:dyDescent="0.25">
      <c r="A34" s="8" t="s">
        <v>162</v>
      </c>
      <c r="B34" s="8" t="s">
        <v>162</v>
      </c>
      <c r="C34" s="113" t="s">
        <v>774</v>
      </c>
      <c r="D34" s="10" t="s">
        <v>775</v>
      </c>
    </row>
    <row r="35" spans="1:4" ht="19.5" customHeight="1" x14ac:dyDescent="0.25">
      <c r="A35" s="8" t="s">
        <v>163</v>
      </c>
      <c r="B35" s="8" t="s">
        <v>163</v>
      </c>
      <c r="C35" s="113" t="s">
        <v>776</v>
      </c>
      <c r="D35" s="10" t="s">
        <v>777</v>
      </c>
    </row>
    <row r="36" spans="1:4" ht="19.5" customHeight="1" x14ac:dyDescent="0.25">
      <c r="A36" s="8" t="s">
        <v>164</v>
      </c>
      <c r="B36" s="8" t="s">
        <v>164</v>
      </c>
      <c r="C36" s="113" t="s">
        <v>778</v>
      </c>
      <c r="D36" s="10" t="s">
        <v>781</v>
      </c>
    </row>
    <row r="37" spans="1:4" ht="19.5" customHeight="1" x14ac:dyDescent="0.25">
      <c r="A37" s="8" t="s">
        <v>165</v>
      </c>
      <c r="B37" s="8" t="s">
        <v>165</v>
      </c>
      <c r="C37" s="113" t="s">
        <v>779</v>
      </c>
      <c r="D37" s="10" t="s">
        <v>780</v>
      </c>
    </row>
    <row r="38" spans="1:4" ht="19.5" customHeight="1" x14ac:dyDescent="0.25">
      <c r="A38" s="8">
        <v>7.2</v>
      </c>
      <c r="B38" s="8">
        <v>7.2</v>
      </c>
      <c r="C38" s="113" t="s">
        <v>782</v>
      </c>
      <c r="D38" s="10" t="s">
        <v>740</v>
      </c>
    </row>
    <row r="39" spans="1:4" ht="19.5" customHeight="1" x14ac:dyDescent="0.25">
      <c r="A39" s="8" t="s">
        <v>700</v>
      </c>
      <c r="B39" s="8" t="s">
        <v>700</v>
      </c>
      <c r="C39" s="113" t="s">
        <v>783</v>
      </c>
      <c r="D39" s="9" t="s">
        <v>14</v>
      </c>
    </row>
    <row r="40" spans="1:4" ht="19.5" customHeight="1" x14ac:dyDescent="0.25">
      <c r="A40" s="8" t="s">
        <v>736</v>
      </c>
      <c r="B40" s="8" t="s">
        <v>701</v>
      </c>
      <c r="C40" s="113" t="s">
        <v>784</v>
      </c>
      <c r="D40" s="10" t="s">
        <v>785</v>
      </c>
    </row>
    <row r="41" spans="1:4" ht="19.5" customHeight="1" x14ac:dyDescent="0.25">
      <c r="A41" s="8" t="s">
        <v>736</v>
      </c>
      <c r="B41" s="8" t="s">
        <v>702</v>
      </c>
      <c r="C41" s="113" t="s">
        <v>786</v>
      </c>
      <c r="D41" s="10" t="s">
        <v>785</v>
      </c>
    </row>
    <row r="42" spans="1:4" ht="19.5" customHeight="1" x14ac:dyDescent="0.25">
      <c r="A42" s="72">
        <v>7.3</v>
      </c>
      <c r="B42" s="72">
        <v>7.3</v>
      </c>
      <c r="C42" s="113" t="s">
        <v>787</v>
      </c>
      <c r="D42" s="10" t="s">
        <v>788</v>
      </c>
    </row>
    <row r="43" spans="1:4" ht="19.5" customHeight="1" x14ac:dyDescent="0.25">
      <c r="A43" s="72">
        <v>7.4</v>
      </c>
      <c r="B43" s="71" t="s">
        <v>703</v>
      </c>
      <c r="C43" s="113" t="s">
        <v>789</v>
      </c>
      <c r="D43" s="10" t="s">
        <v>790</v>
      </c>
    </row>
    <row r="44" spans="1:4" ht="19.5" customHeight="1" x14ac:dyDescent="0.25">
      <c r="A44" s="72">
        <v>7.4</v>
      </c>
      <c r="B44" s="71" t="s">
        <v>704</v>
      </c>
      <c r="C44" s="113" t="s">
        <v>791</v>
      </c>
      <c r="D44" s="10" t="s">
        <v>790</v>
      </c>
    </row>
    <row r="45" spans="1:4" ht="19.5" customHeight="1" x14ac:dyDescent="0.25">
      <c r="A45" s="72">
        <v>7.4</v>
      </c>
      <c r="B45" s="71" t="s">
        <v>705</v>
      </c>
      <c r="C45" s="113" t="s">
        <v>792</v>
      </c>
      <c r="D45" s="10" t="s">
        <v>790</v>
      </c>
    </row>
    <row r="46" spans="1:4" ht="19.5" customHeight="1" x14ac:dyDescent="0.25">
      <c r="A46" s="72">
        <v>7.4</v>
      </c>
      <c r="B46" s="71" t="s">
        <v>706</v>
      </c>
      <c r="C46" s="113" t="s">
        <v>793</v>
      </c>
      <c r="D46" s="10" t="s">
        <v>790</v>
      </c>
    </row>
    <row r="47" spans="1:4" ht="19.5" customHeight="1" x14ac:dyDescent="0.25">
      <c r="A47" s="72">
        <v>7.4</v>
      </c>
      <c r="B47" s="71" t="s">
        <v>707</v>
      </c>
      <c r="C47" s="113" t="s">
        <v>794</v>
      </c>
      <c r="D47" s="10" t="s">
        <v>790</v>
      </c>
    </row>
    <row r="48" spans="1:4" ht="19.5" customHeight="1" x14ac:dyDescent="0.25">
      <c r="A48" s="72">
        <v>7.4</v>
      </c>
      <c r="B48" s="71" t="s">
        <v>708</v>
      </c>
      <c r="C48" s="113" t="s">
        <v>795</v>
      </c>
      <c r="D48" s="10" t="s">
        <v>790</v>
      </c>
    </row>
    <row r="49" spans="1:4" ht="19.5" customHeight="1" x14ac:dyDescent="0.25">
      <c r="A49" s="72">
        <v>7.4</v>
      </c>
      <c r="B49" s="71" t="s">
        <v>709</v>
      </c>
      <c r="C49" s="113" t="s">
        <v>796</v>
      </c>
      <c r="D49" s="10" t="s">
        <v>790</v>
      </c>
    </row>
    <row r="50" spans="1:4" ht="19.5" customHeight="1" x14ac:dyDescent="0.25">
      <c r="A50" s="72">
        <v>9.1</v>
      </c>
      <c r="B50" s="72">
        <v>9.1</v>
      </c>
      <c r="C50" s="113" t="s">
        <v>797</v>
      </c>
      <c r="D50" s="9" t="s">
        <v>14</v>
      </c>
    </row>
    <row r="51" spans="1:4" ht="19.5" customHeight="1" x14ac:dyDescent="0.25">
      <c r="A51" s="8">
        <v>9.1999999999999993</v>
      </c>
      <c r="B51" s="8" t="s">
        <v>710</v>
      </c>
      <c r="C51" s="113" t="s">
        <v>798</v>
      </c>
      <c r="D51" s="9" t="s">
        <v>14</v>
      </c>
    </row>
    <row r="52" spans="1:4" ht="19.5" customHeight="1" x14ac:dyDescent="0.25">
      <c r="A52" s="8">
        <v>9.1999999999999993</v>
      </c>
      <c r="B52" s="8" t="s">
        <v>711</v>
      </c>
      <c r="C52" s="113" t="s">
        <v>799</v>
      </c>
      <c r="D52" s="9" t="s">
        <v>14</v>
      </c>
    </row>
    <row r="53" spans="1:4" ht="19.5" customHeight="1" x14ac:dyDescent="0.25">
      <c r="A53" s="8">
        <v>9.1999999999999993</v>
      </c>
      <c r="B53" s="8" t="s">
        <v>712</v>
      </c>
      <c r="C53" s="113" t="s">
        <v>800</v>
      </c>
      <c r="D53" s="9" t="s">
        <v>14</v>
      </c>
    </row>
    <row r="54" spans="1:4" ht="19.5" customHeight="1" x14ac:dyDescent="0.25">
      <c r="A54" s="8">
        <v>9.1999999999999993</v>
      </c>
      <c r="B54" s="8" t="s">
        <v>713</v>
      </c>
      <c r="C54" s="113" t="s">
        <v>801</v>
      </c>
      <c r="D54" s="9" t="s">
        <v>14</v>
      </c>
    </row>
    <row r="55" spans="1:4" ht="19.5" customHeight="1" x14ac:dyDescent="0.25">
      <c r="A55" s="8">
        <v>10.199999999999999</v>
      </c>
      <c r="B55" s="8" t="s">
        <v>714</v>
      </c>
      <c r="C55" s="113" t="s">
        <v>802</v>
      </c>
      <c r="D55" s="9" t="s">
        <v>14</v>
      </c>
    </row>
    <row r="56" spans="1:4" ht="19.5" customHeight="1" x14ac:dyDescent="0.25">
      <c r="A56" s="8">
        <v>10.199999999999999</v>
      </c>
      <c r="B56" s="8" t="s">
        <v>715</v>
      </c>
      <c r="C56" s="113" t="s">
        <v>803</v>
      </c>
      <c r="D56" s="9" t="s">
        <v>14</v>
      </c>
    </row>
    <row r="57" spans="1:4" ht="19.5" customHeight="1" x14ac:dyDescent="0.25">
      <c r="A57" s="8">
        <v>10.199999999999999</v>
      </c>
      <c r="B57" s="8" t="s">
        <v>716</v>
      </c>
      <c r="C57" s="113" t="s">
        <v>804</v>
      </c>
      <c r="D57" s="10" t="s">
        <v>805</v>
      </c>
    </row>
    <row r="58" spans="1:4" ht="19.5" customHeight="1" x14ac:dyDescent="0.25">
      <c r="A58" s="8">
        <v>10.199999999999999</v>
      </c>
      <c r="B58" s="8" t="s">
        <v>717</v>
      </c>
      <c r="C58" s="113" t="s">
        <v>806</v>
      </c>
      <c r="D58" s="10" t="s">
        <v>805</v>
      </c>
    </row>
    <row r="59" spans="1:4" ht="19.5" customHeight="1" x14ac:dyDescent="0.25">
      <c r="A59" s="8" t="s">
        <v>718</v>
      </c>
      <c r="B59" s="8" t="s">
        <v>718</v>
      </c>
      <c r="C59" s="113" t="s">
        <v>807</v>
      </c>
      <c r="D59" s="9" t="s">
        <v>808</v>
      </c>
    </row>
    <row r="60" spans="1:4" ht="19.5" customHeight="1" x14ac:dyDescent="0.25">
      <c r="A60" s="8" t="s">
        <v>737</v>
      </c>
      <c r="B60" s="8" t="s">
        <v>719</v>
      </c>
      <c r="C60" s="113" t="s">
        <v>809</v>
      </c>
      <c r="D60" s="10" t="s">
        <v>810</v>
      </c>
    </row>
    <row r="61" spans="1:4" ht="19.5" customHeight="1" x14ac:dyDescent="0.25">
      <c r="A61" s="8" t="s">
        <v>737</v>
      </c>
      <c r="B61" s="8" t="s">
        <v>720</v>
      </c>
      <c r="C61" s="113" t="s">
        <v>811</v>
      </c>
      <c r="D61" s="10" t="s">
        <v>812</v>
      </c>
    </row>
    <row r="62" spans="1:4" ht="19.5" customHeight="1" x14ac:dyDescent="0.25">
      <c r="A62" s="8" t="s">
        <v>737</v>
      </c>
      <c r="B62" s="8" t="s">
        <v>721</v>
      </c>
      <c r="C62" s="113" t="s">
        <v>813</v>
      </c>
      <c r="D62" s="10" t="s">
        <v>814</v>
      </c>
    </row>
    <row r="63" spans="1:4" ht="19.5" customHeight="1" x14ac:dyDescent="0.25">
      <c r="A63" s="8" t="s">
        <v>737</v>
      </c>
      <c r="B63" s="8" t="s">
        <v>722</v>
      </c>
      <c r="C63" s="113" t="s">
        <v>815</v>
      </c>
      <c r="D63" s="10" t="s">
        <v>816</v>
      </c>
    </row>
    <row r="64" spans="1:4" ht="19.5" customHeight="1" x14ac:dyDescent="0.25">
      <c r="A64" s="8" t="s">
        <v>737</v>
      </c>
      <c r="B64" s="8" t="s">
        <v>723</v>
      </c>
      <c r="C64" s="113" t="s">
        <v>817</v>
      </c>
      <c r="D64" s="10" t="s">
        <v>818</v>
      </c>
    </row>
    <row r="65" spans="1:4" ht="19.5" customHeight="1" x14ac:dyDescent="0.25">
      <c r="A65" s="8">
        <v>10.4</v>
      </c>
      <c r="B65" s="8" t="s">
        <v>724</v>
      </c>
      <c r="C65" s="113" t="s">
        <v>819</v>
      </c>
      <c r="D65" s="9" t="s">
        <v>808</v>
      </c>
    </row>
    <row r="66" spans="1:4" ht="19.5" customHeight="1" x14ac:dyDescent="0.25">
      <c r="A66" s="8">
        <v>10.4</v>
      </c>
      <c r="B66" s="8" t="s">
        <v>725</v>
      </c>
      <c r="C66" s="113" t="s">
        <v>820</v>
      </c>
      <c r="D66" s="9" t="s">
        <v>808</v>
      </c>
    </row>
    <row r="67" spans="1:4" ht="19.5" customHeight="1" x14ac:dyDescent="0.25">
      <c r="A67" s="8">
        <v>10.4</v>
      </c>
      <c r="B67" s="8" t="s">
        <v>726</v>
      </c>
      <c r="C67" s="113" t="s">
        <v>821</v>
      </c>
      <c r="D67" s="9" t="s">
        <v>808</v>
      </c>
    </row>
    <row r="68" spans="1:4" ht="19.5" customHeight="1" x14ac:dyDescent="0.25">
      <c r="A68" s="8">
        <v>10.4</v>
      </c>
      <c r="B68" s="8" t="s">
        <v>727</v>
      </c>
      <c r="C68" s="113" t="s">
        <v>822</v>
      </c>
      <c r="D68" s="9" t="s">
        <v>808</v>
      </c>
    </row>
    <row r="69" spans="1:4" ht="19.5" customHeight="1" x14ac:dyDescent="0.25">
      <c r="A69" s="8">
        <v>10.4</v>
      </c>
      <c r="B69" s="8" t="s">
        <v>728</v>
      </c>
      <c r="C69" s="113" t="s">
        <v>823</v>
      </c>
      <c r="D69" s="9" t="s">
        <v>808</v>
      </c>
    </row>
    <row r="70" spans="1:4" ht="19.5" customHeight="1" x14ac:dyDescent="0.25">
      <c r="A70" s="8">
        <v>11.1</v>
      </c>
      <c r="B70" s="8" t="s">
        <v>729</v>
      </c>
      <c r="C70" s="113" t="s">
        <v>824</v>
      </c>
      <c r="D70" s="10" t="s">
        <v>808</v>
      </c>
    </row>
    <row r="71" spans="1:4" ht="30" x14ac:dyDescent="0.25">
      <c r="A71" s="8">
        <v>11.1</v>
      </c>
      <c r="B71" s="8" t="s">
        <v>730</v>
      </c>
      <c r="C71" s="113" t="s">
        <v>825</v>
      </c>
      <c r="D71" s="10" t="s">
        <v>828</v>
      </c>
    </row>
    <row r="72" spans="1:4" ht="19.5" customHeight="1" x14ac:dyDescent="0.25">
      <c r="A72" s="8">
        <v>11.1</v>
      </c>
      <c r="B72" s="8" t="s">
        <v>731</v>
      </c>
      <c r="C72" s="113" t="s">
        <v>826</v>
      </c>
      <c r="D72" s="10" t="s">
        <v>827</v>
      </c>
    </row>
    <row r="73" spans="1:4" ht="19.5" customHeight="1" x14ac:dyDescent="0.25">
      <c r="A73" s="8">
        <v>11.2</v>
      </c>
      <c r="B73" s="8">
        <v>11.2</v>
      </c>
      <c r="C73" s="113" t="s">
        <v>829</v>
      </c>
      <c r="D73" s="10" t="s">
        <v>830</v>
      </c>
    </row>
    <row r="74" spans="1:4" ht="19.5" customHeight="1" x14ac:dyDescent="0.25">
      <c r="A74" s="8">
        <v>11.3</v>
      </c>
      <c r="B74" s="8" t="s">
        <v>732</v>
      </c>
      <c r="C74" s="113" t="s">
        <v>831</v>
      </c>
      <c r="D74" s="10" t="s">
        <v>832</v>
      </c>
    </row>
    <row r="75" spans="1:4" ht="19.5" customHeight="1" x14ac:dyDescent="0.25">
      <c r="A75" s="8">
        <v>11.3</v>
      </c>
      <c r="B75" s="8" t="s">
        <v>733</v>
      </c>
      <c r="C75" s="113" t="s">
        <v>831</v>
      </c>
      <c r="D75" s="9" t="s">
        <v>14</v>
      </c>
    </row>
    <row r="76" spans="1:4" ht="19.5" customHeight="1" x14ac:dyDescent="0.25">
      <c r="A76" s="8">
        <v>11.4</v>
      </c>
      <c r="B76" s="8">
        <v>11.4</v>
      </c>
      <c r="C76" s="113" t="s">
        <v>833</v>
      </c>
      <c r="D76" s="10" t="s">
        <v>834</v>
      </c>
    </row>
  </sheetData>
  <hyperlinks>
    <hyperlink ref="C2" location="'4.1'!A1" display="Exporting segments (composite measure)"/>
    <hyperlink ref="C3" location="'4.2'!A1" display="EXP_YEARS Number of years of exporting experience"/>
    <hyperlink ref="C4" location="'4.3'!A1" display="EXP_SERV/EXP_GOODS Whether have exported goods, services or both in past 12 months (composite measure)"/>
    <hyperlink ref="C5" location="'4.4a'!A1" display="Q20C. Change in export of services since October 2015"/>
    <hyperlink ref="C6" location="'4.4b'!A1" display="Q23C. Change in export of goods since October 2015"/>
    <hyperlink ref="C7" location="'4.5a'!A1" display="EXPFUT. Whether plan to export in the future"/>
    <hyperlink ref="C8" location="'4.5b'!A1" display="Q27a.What businesses have done already with a view to starting to export"/>
    <hyperlink ref="C9" location="'4.6'!A1" display="Q24B.How much time between thinking about exporting to a country and exporting"/>
    <hyperlink ref="C10" location="'5.1a'!A1" display="GROWATT Current thinking on growth"/>
    <hyperlink ref="C11" location="'5.1b'!A1" display="PLAN_GROW Whether aiming to grow business in next two to three years"/>
    <hyperlink ref="C12" location="'5.1c'!A1" display="INNOV Whether business has introduced new or significantly improved products in past 12 months"/>
    <hyperlink ref="C13" location="'5.2.1a'!A1" display="EXPSTAT_ALL (1) Attitude towards exporting - Agreement that 'There is a lot of demand for British products or services around the world'"/>
    <hyperlink ref="C14" location="'5.2.1b'!A1" display="EXPSTAT_ALL (2) Attitude towards exporting - Agreement that 'A lot more businesses could export than do export'"/>
    <hyperlink ref="C15" location="'5.2.1c'!A1" display="Q40a Whether believe total value of UK exports will increase or decrease over the next five years"/>
    <hyperlink ref="C16" location="'5.2.2a'!A1" display="EXPSTAT (1) Agreement with exporting statement - International growth is an exciting prospect for my business"/>
    <hyperlink ref="C17" location="'5.2.2b'!A1" display="EXPSTAT (2) Agreement with exporting statement - More and more businesses like mine are starting to export"/>
    <hyperlink ref="C18" location="'5.2.2c'!A1" display="EXPSTAT (3) Agreement with exporting statement - There is a lot of support available to help small and medium businesses start exporting"/>
    <hyperlink ref="C19" location="'5.2.2d'!A1" display="EXPSTAT (4) Agreement with exporting statement - There is a lot of opportunity for my business to grow internationally"/>
    <hyperlink ref="C20" location="'5.2.2e'!A1" display="EXPSTAT (5) Agreement with exporting statement - Being a successful exporter is something to be proud of"/>
    <hyperlink ref="C21" location="'5.2.2f'!A1" display="EXPSTAT (6) Agreement with exporting statement - There are too many risks in taking a business internationally"/>
    <hyperlink ref="C22" location="'5.2.2g'!A1" display="EXPSTAT (7) Agreement with exporting statement - There would not be enough demand for my business overseas to make it worthwhile"/>
    <hyperlink ref="C23" location="'5.2.2h'!A1" display="EXPSTAT (8) Agreement with exporting statement - Exporting would give my business the opportunity for higher or faster growth"/>
    <hyperlink ref="C24" location="'6.1.1'!A1" display="EXP_KNOW (1) Self-perceived knowledge on exporting topics - Your current knowledge about HOW to export"/>
    <hyperlink ref="C25" location="'6.1.2'!A1" display="EXP_KNOW (2) Self-perceived knowledge on exporting topics - Where to go for INFORMATION about exporting"/>
    <hyperlink ref="C26" location="'6.1.3'!A1" display="EXP_KNOW (3) Self-perceived knowledge on exporting topics - Where to go for HELP AND SUPPORT with exporting"/>
    <hyperlink ref="C27" location="'6.2.1'!A1" display="EXPAD_B Whether sought exporting advice"/>
    <hyperlink ref="C28" location="'6.2.2'!A1" display="ADV_EXP_A  Sources of exporting advice would use"/>
    <hyperlink ref="C29" location="'6.2.3'!A1" display="ADVGOVT Interest in using information and business support services to assist with exporting"/>
    <hyperlink ref="C30" location="'7.1a'!A1" display="Q24XE_1 How much of a barrier is COST when it comes to exporting"/>
    <hyperlink ref="C31" location="'7.1b'!A1" display="Q24XE_2 How much of a barrier is LACK OF KNOWLEDGE when it comes to exporting"/>
    <hyperlink ref="C32" location="'7.1c'!A1" display="Q24XE_3 How much of a barrier is CAPACITY when it comes to exporting"/>
    <hyperlink ref="C33" location="'7.1d'!A1" display="Q24XE_4 How much of a barrier is ACCESS TO CONTACTS, CUSTOMERS AND NETWORKS when it comes to exporting"/>
    <hyperlink ref="C34" location="'7.1.1'!A1" display="24XE1 Specific cost issues causing genuine difficulties or putting business off exporting"/>
    <hyperlink ref="C35" location="'7.1.2'!A1" display="24XE2 Specific knowledge gaps causing genuine difficulties or putting business off exporting"/>
    <hyperlink ref="C36" location="'7.1.3'!A1" display="24XE3 Specific capacity issues causing genuine difficulties or putting business off exporting"/>
    <hyperlink ref="C37" location="'7.1.4'!A1" display="24XE4 Specific access issues causing genuine difficulties or putting business off exporting"/>
    <hyperlink ref="C38" location="'7.2'!A1" display="Q24A Countries which business has ever successfully exported products or services to"/>
    <hyperlink ref="C39" location="'7.2.1'!A1" display="Q24C Countries which businesses have decided against exporting to in the past 2 years (having seriously looked into it)"/>
    <hyperlink ref="C40" location="'7.2.2a'!A1" display="Q24D Main barriers that prevented exporting to a particular country"/>
    <hyperlink ref="C41" location="'7.2.2b'!A1" display="Q24D Main barriers that prevented exporting to a particular country - analysed by country"/>
    <hyperlink ref="C42" location="'7.3'!A1" display="EXP_UNSUIT Why believe product or service is unsuitable for exporting"/>
    <hyperlink ref="C43" location="'7.4a'!A1" display="Q31a_1 Whether business has enough MANAGERIAL TIME to focus on exporting"/>
    <hyperlink ref="C44" location="'7.4b'!A1" display="Q31a_2 Whether business has enough STAFF CAPACITY to focus on exporting"/>
    <hyperlink ref="C45" location="'7.4c'!A1" display="Q31a_3 Whether business has enough STAFF SKILLS to focus on exporting"/>
    <hyperlink ref="C46" location="'7.4d'!A1" display="Q31a_4 Whether business has enough CAPABILITY TO ASSESS INTERNATIONAL COMPETITION FOR YOUR PRODUCT OR SERVICE to focus on exporting"/>
    <hyperlink ref="C47" location="'7.4e'!A1" display="Q31a_5 Whether business has enough CAPABILITY TO ASSESS THE COST OF EXPORTING (COSTING PRODUCTS, TAXES, TRANSPORT ETC.) to focus on exporting"/>
    <hyperlink ref="C48" location="'7.4f'!A1" display="Q31a_6 Whether business has enough CAPABILITY TO UNDERTAKE A MARKET RESEARCH STUDY to focus on exporting"/>
    <hyperlink ref="C49" location="'7.4g'!A1" display="Q31a_7 Whether business has enough CAPABILITY TO DEVELOP AN EXPORT BUSINESS PLAN to focus on exporting"/>
    <hyperlink ref="C50" location="'9.1'!A1" display="AD4A Whether have heard of and/or visited the Exporting is GREAT website"/>
    <hyperlink ref="C51" location="'9.2a'!A1" display="AD4B/C_1 Whether have heard of and/or used EXPORT OPPORTUNITIES service on the Exporting is Great website"/>
    <hyperlink ref="C52" location="'9.2b'!A1" display="AD4B/C_2 Whether have heard of and/or used the SELLING ONLINE OVERSEAS service on the Exporting is Great website"/>
    <hyperlink ref="C53" location="'9.2c'!A1" display="AD4B/C_3 Whether have heard of and/or used the FIND A BUYER service on the Exporting is Great website"/>
    <hyperlink ref="C54" location="'9.2d'!A1" display="AD4B/C_4 Whether have heard of and/or used the GET FINANCE service on the Exporting is Great website"/>
    <hyperlink ref="C55" location="'10.2a'!A1" display="AD_AWARE Spontaneous awareness of advertising, publicity or other information about exporting in last six months (Waves 1 and 2)/nine months (Wave 3)"/>
    <hyperlink ref="C56" location="'10.2b'!A1" display="AD_SOURCE Where seen advertising about exporting in last nine months  (previously asked about last six months)"/>
    <hyperlink ref="C57" location="'10.2c'!A1" display="AD3 Unprompted description of information, publicity or advertising recalled"/>
    <hyperlink ref="C58" location="'10.2d'!A1" display="AD4 Who believe was responsible for information, publicity or advertising recalled"/>
    <hyperlink ref="C59" location="'10.3.1'!A1" display="Overall prompted recognition of any campaign element (composite measure)"/>
    <hyperlink ref="C60" location="'10.3.2a'!A1" display="AD6 Prompted recognition of TV/video advert (in past 6 months at Wave 2 / in past 9 months at Wave 3)"/>
    <hyperlink ref="C61" location="'10.3.2b'!A1" display="AD7 Prompted recognition of radio advert (in past 6 months at Wave 2 / in past 9 months at Wave 3)"/>
    <hyperlink ref="C62" location="'10.3.2c'!A1" display="AD8 Prompted recognition of print adverts (in past 6 months at Wave 2 / in past 9 months at Wave 3)"/>
    <hyperlink ref="C63" location="'10.3.2d'!A1" display="AD9 Prompted recognition of online and out of home adverts (in past 6 months at Wave 2 / in past 9 months at Wave 3)"/>
    <hyperlink ref="C64" location="'10.3.2e'!A1" display="AD9b Whether remember seeing ads or something similar on the subject of exporting before November 2016"/>
    <hyperlink ref="C65" location="'10.4a'!A1" display="Ad16.1 Agreement that: The advertising is relevant to you"/>
    <hyperlink ref="C66" location="'10.4b'!A1" display="Ad16.2 Agreement that: The advertising told you something new"/>
    <hyperlink ref="C67" location="'10.4c'!A1" display="Ad16.3 Agreement that: This advertising stands out from other advertising"/>
    <hyperlink ref="C68" location="'10.4d'!A1" display="Ad16.4 Agreement that: This advertising is clear and easy to understand"/>
    <hyperlink ref="C69" location="'10.4e'!A1" display="Ad16.5 Agreement that: You trust the information given by these adverts"/>
    <hyperlink ref="C70" location="'11.1a'!A1" display="AD10 Whether ads increased interest in finding out more about exporting"/>
    <hyperlink ref="C71" location="'11.1b'!A1" display="AD11 Why ads did not increase interest in finding out more about exporting"/>
    <hyperlink ref="C72" location="'11.1c'!A1" display="EXPINSPIRE.Who or what encouraged you to consider exporting"/>
    <hyperlink ref="C73" location="'11.2'!A1" display="AD12 Whether ads increased confidence in exporting"/>
    <hyperlink ref="C74" location="'11.3a'!A1" display="AD13 What (if any) action taken since seeing or hearing the adverts"/>
    <hyperlink ref="C75" location="'11.3b'!A1" display="AD13 What (if any) action taken since seeing or hearing the adverts"/>
    <hyperlink ref="C76" location="'11.4'!A1" display="AD15 To what extent would you say that your decision to start exporting was a direct result of the Exporting is GREAT adverts that you saw before today"/>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580</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0.3199329413</v>
      </c>
      <c r="C15" s="49">
        <f>SQRT((B15*(1-B15))/B$13)*TINV(0.05,B$13)</f>
        <v>7.2506757121989604E-2</v>
      </c>
      <c r="E15" s="45">
        <v>0.37386555449999997</v>
      </c>
      <c r="F15" s="49">
        <f>SQRT((E15*(1-E15))/E$13)*TINV(0.05,E$13)</f>
        <v>6.4918048514393964E-2</v>
      </c>
      <c r="G15" s="50"/>
      <c r="H15" s="54">
        <v>0.33437730490000001</v>
      </c>
      <c r="I15" s="49">
        <f>SQRT((H15*(1-H15))/H$13)*TINV(0.05,H$13)</f>
        <v>5.2654913465983173E-2</v>
      </c>
      <c r="K15" s="28">
        <f>H15-B15</f>
        <v>1.444436360000001E-2</v>
      </c>
      <c r="L15" s="26">
        <f>(((K15)^2)^0.5)</f>
        <v>1.444436360000001E-2</v>
      </c>
      <c r="M15" s="26">
        <f>(((((1-B15)*B15)/B$13)+(((1-H15)*H15)/H$13))^0.5)*(TINV(0.05,B$13+H$13-1))</f>
        <v>8.9276735007337529E-2</v>
      </c>
      <c r="N15" s="5" t="str">
        <f>IF(L15&gt;M15,"*"," ")</f>
        <v xml:space="preserve"> </v>
      </c>
      <c r="O15" s="27"/>
      <c r="P15" s="28">
        <f>H15-E15</f>
        <v>-3.9488249599999969E-2</v>
      </c>
      <c r="Q15" s="26">
        <f>(((P15)^2)^0.5)</f>
        <v>3.9488249599999969E-2</v>
      </c>
      <c r="R15" s="26">
        <f>(((((1-E15)*E15)/E$13)+(((1-H15)*H15)/H$13))^0.5)*(TINV(0.05,E$13+H$13-1))</f>
        <v>8.3366553071634514E-2</v>
      </c>
      <c r="S15" s="5" t="str">
        <f>IF(Q15&gt;R15,"*"," ")</f>
        <v xml:space="preserve"> </v>
      </c>
    </row>
    <row r="16" spans="1:19" x14ac:dyDescent="0.25">
      <c r="A16" s="38" t="s">
        <v>97</v>
      </c>
      <c r="B16" s="39">
        <v>0.1856666666</v>
      </c>
      <c r="C16" s="49">
        <f t="shared" ref="C16:C22" si="0">SQRT((B16*(1-B16))/B$13)*TINV(0.05,B$13)</f>
        <v>6.0442331600289306E-2</v>
      </c>
      <c r="E16" s="45">
        <v>0.2359483815</v>
      </c>
      <c r="F16" s="49">
        <f t="shared" ref="F16:F22" si="1">SQRT((E16*(1-E16))/E$13)*TINV(0.05,E$13)</f>
        <v>5.6969680304094515E-2</v>
      </c>
      <c r="G16" s="50"/>
      <c r="H16" s="54">
        <v>0.26928427640000002</v>
      </c>
      <c r="I16" s="49">
        <f t="shared" ref="I16:I22" si="2">SQRT((H16*(1-H16))/H$13)*TINV(0.05,H$13)</f>
        <v>4.9509229815125851E-2</v>
      </c>
      <c r="K16" s="28">
        <f t="shared" ref="K16:K22" si="3">H16-B16</f>
        <v>8.361760980000002E-2</v>
      </c>
      <c r="L16" s="26">
        <f t="shared" ref="L16:L22" si="4">(((K16)^2)^0.5)</f>
        <v>8.361760980000002E-2</v>
      </c>
      <c r="M16" s="26">
        <f t="shared" ref="M16:M22" si="5">(((((1-B16)*B16)/B$13)+(((1-H16)*H16)/H$13))^0.5)*(TINV(0.05,B$13+H$13-1))</f>
        <v>7.7857148136710116E-2</v>
      </c>
      <c r="N16" s="5" t="str">
        <f t="shared" ref="N16:N22" si="6">IF(L16&gt;M16,"*"," ")</f>
        <v>*</v>
      </c>
      <c r="O16" s="27"/>
      <c r="P16" s="28">
        <f t="shared" ref="P16:P22" si="7">H16-E16</f>
        <v>3.3335894900000024E-2</v>
      </c>
      <c r="Q16" s="26">
        <f t="shared" ref="Q16:Q22" si="8">(((P16)^2)^0.5)</f>
        <v>3.3335894900000024E-2</v>
      </c>
      <c r="R16" s="26">
        <f t="shared" ref="R16:R22" si="9">(((((1-E16)*E16)/E$13)+(((1-H16)*H16)/H$13))^0.5)*(TINV(0.05,E$13+H$13-1))</f>
        <v>7.528127798878953E-2</v>
      </c>
      <c r="S16" s="5" t="str">
        <f t="shared" ref="S16:S22" si="10">IF(Q16&gt;R16,"*"," ")</f>
        <v xml:space="preserve"> </v>
      </c>
    </row>
    <row r="17" spans="1:19" x14ac:dyDescent="0.25">
      <c r="A17" s="38" t="s">
        <v>98</v>
      </c>
      <c r="B17" s="39">
        <v>0.1125061419</v>
      </c>
      <c r="C17" s="49">
        <f t="shared" si="0"/>
        <v>4.911836781813355E-2</v>
      </c>
      <c r="E17" s="45">
        <v>0.102236915</v>
      </c>
      <c r="F17" s="49">
        <f t="shared" si="1"/>
        <v>4.0649824129144439E-2</v>
      </c>
      <c r="G17" s="50"/>
      <c r="H17" s="54">
        <v>0.10167720349999999</v>
      </c>
      <c r="I17" s="49">
        <f t="shared" si="2"/>
        <v>3.3731406715606059E-2</v>
      </c>
      <c r="K17" s="28">
        <f t="shared" si="3"/>
        <v>-1.0828938400000002E-2</v>
      </c>
      <c r="L17" s="26">
        <f t="shared" si="4"/>
        <v>1.0828938400000002E-2</v>
      </c>
      <c r="M17" s="26">
        <f t="shared" si="5"/>
        <v>5.9359130916427874E-2</v>
      </c>
      <c r="N17" s="5" t="str">
        <f t="shared" si="6"/>
        <v xml:space="preserve"> </v>
      </c>
      <c r="O17" s="27"/>
      <c r="P17" s="28">
        <f t="shared" si="7"/>
        <v>-5.5971150000000414E-4</v>
      </c>
      <c r="Q17" s="26">
        <f t="shared" si="8"/>
        <v>5.5971150000000414E-4</v>
      </c>
      <c r="R17" s="26">
        <f t="shared" si="9"/>
        <v>5.2683785083947728E-2</v>
      </c>
      <c r="S17" s="5" t="str">
        <f t="shared" si="10"/>
        <v xml:space="preserve"> </v>
      </c>
    </row>
    <row r="18" spans="1:19" x14ac:dyDescent="0.25">
      <c r="A18" s="38" t="s">
        <v>99</v>
      </c>
      <c r="B18" s="39">
        <v>0.1840160559</v>
      </c>
      <c r="C18" s="49">
        <f t="shared" si="0"/>
        <v>6.0234013029733378E-2</v>
      </c>
      <c r="E18" s="45">
        <v>0.1162140627</v>
      </c>
      <c r="F18" s="49">
        <f t="shared" si="1"/>
        <v>4.3000827818094285E-2</v>
      </c>
      <c r="G18" s="50"/>
      <c r="H18" s="54">
        <v>0.1243598123</v>
      </c>
      <c r="I18" s="49">
        <f t="shared" si="2"/>
        <v>3.6830644434631528E-2</v>
      </c>
      <c r="K18" s="28">
        <f t="shared" si="3"/>
        <v>-5.9656243600000006E-2</v>
      </c>
      <c r="L18" s="26">
        <f t="shared" si="4"/>
        <v>5.9656243600000006E-2</v>
      </c>
      <c r="M18" s="26">
        <f t="shared" si="5"/>
        <v>7.0321439438949557E-2</v>
      </c>
      <c r="N18" s="5" t="str">
        <f t="shared" si="6"/>
        <v xml:space="preserve"> </v>
      </c>
      <c r="O18" s="27"/>
      <c r="P18" s="28">
        <f t="shared" si="7"/>
        <v>8.1457496000000018E-3</v>
      </c>
      <c r="Q18" s="26">
        <f t="shared" si="8"/>
        <v>8.1457496000000018E-3</v>
      </c>
      <c r="R18" s="26">
        <f t="shared" si="9"/>
        <v>5.6470561664195805E-2</v>
      </c>
      <c r="S18" s="5" t="str">
        <f t="shared" si="10"/>
        <v xml:space="preserve"> </v>
      </c>
    </row>
    <row r="19" spans="1:19" x14ac:dyDescent="0.25">
      <c r="A19" s="57" t="s">
        <v>100</v>
      </c>
      <c r="B19" s="58">
        <v>0.16875781270000001</v>
      </c>
      <c r="C19" s="59">
        <f t="shared" si="0"/>
        <v>5.8219552775412256E-2</v>
      </c>
      <c r="D19" s="60"/>
      <c r="E19" s="66">
        <v>0.13246842580000001</v>
      </c>
      <c r="F19" s="59">
        <f t="shared" si="1"/>
        <v>4.5485478077119355E-2</v>
      </c>
      <c r="G19" s="50"/>
      <c r="H19" s="54">
        <v>0.13782748410000001</v>
      </c>
      <c r="I19" s="59">
        <f t="shared" si="2"/>
        <v>3.8474363849107115E-2</v>
      </c>
      <c r="J19" s="60"/>
      <c r="K19" s="67">
        <f t="shared" si="3"/>
        <v>-3.0930328600000001E-2</v>
      </c>
      <c r="L19" s="61">
        <f t="shared" si="4"/>
        <v>3.0930328600000001E-2</v>
      </c>
      <c r="M19" s="61">
        <f t="shared" si="5"/>
        <v>6.9514712910358364E-2</v>
      </c>
      <c r="N19" s="5" t="str">
        <f t="shared" si="6"/>
        <v xml:space="preserve"> </v>
      </c>
      <c r="O19" s="62"/>
      <c r="P19" s="67">
        <f t="shared" si="7"/>
        <v>5.3590582999999969E-3</v>
      </c>
      <c r="Q19" s="61">
        <f t="shared" si="8"/>
        <v>5.3590582999999969E-3</v>
      </c>
      <c r="R19" s="61">
        <f t="shared" si="9"/>
        <v>5.9419722089497563E-2</v>
      </c>
      <c r="S19" s="5" t="str">
        <f t="shared" si="10"/>
        <v xml:space="preserve"> </v>
      </c>
    </row>
    <row r="20" spans="1:19" s="60" customFormat="1" ht="15" customHeight="1" x14ac:dyDescent="0.25">
      <c r="A20" s="57" t="s">
        <v>55</v>
      </c>
      <c r="B20" s="58">
        <v>2.9120381599999998E-2</v>
      </c>
      <c r="C20" s="49">
        <f>SQRT((B20*(1-B20))/B$13)*TINV(0.05,B$13)</f>
        <v>2.6136916823530643E-2</v>
      </c>
      <c r="E20" s="66">
        <v>3.9266660500000002E-2</v>
      </c>
      <c r="F20" s="59">
        <f t="shared" si="1"/>
        <v>2.6060776142208326E-2</v>
      </c>
      <c r="G20" s="63"/>
      <c r="H20" s="54">
        <v>3.2473918800000001E-2</v>
      </c>
      <c r="I20" s="59">
        <f t="shared" si="2"/>
        <v>1.978359154405631E-2</v>
      </c>
      <c r="K20" s="67">
        <f t="shared" si="3"/>
        <v>3.3535372000000029E-3</v>
      </c>
      <c r="L20" s="61">
        <f t="shared" si="4"/>
        <v>3.3535372000000029E-3</v>
      </c>
      <c r="M20" s="61">
        <f t="shared" si="5"/>
        <v>3.2660720249968245E-2</v>
      </c>
      <c r="N20" s="5" t="str">
        <f t="shared" si="6"/>
        <v xml:space="preserve"> </v>
      </c>
      <c r="O20" s="62"/>
      <c r="P20" s="67">
        <f t="shared" si="7"/>
        <v>-6.7927417000000004E-3</v>
      </c>
      <c r="Q20" s="61">
        <f t="shared" si="8"/>
        <v>6.7927417000000004E-3</v>
      </c>
      <c r="R20" s="61">
        <f t="shared" si="9"/>
        <v>3.2631022998630015E-2</v>
      </c>
      <c r="S20" s="5" t="str">
        <f t="shared" si="10"/>
        <v xml:space="preserve"> </v>
      </c>
    </row>
    <row r="21" spans="1:19" s="60" customFormat="1" x14ac:dyDescent="0.25">
      <c r="A21" s="57" t="s">
        <v>101</v>
      </c>
      <c r="B21" s="58">
        <v>0.50559960780000002</v>
      </c>
      <c r="C21" s="59">
        <f t="shared" si="0"/>
        <v>7.771697719733342E-2</v>
      </c>
      <c r="E21" s="66">
        <v>0.609813936</v>
      </c>
      <c r="F21" s="59">
        <f t="shared" si="1"/>
        <v>6.5449823617210828E-2</v>
      </c>
      <c r="G21" s="63"/>
      <c r="H21" s="54">
        <v>0.60366158130000003</v>
      </c>
      <c r="I21" s="59">
        <f t="shared" si="2"/>
        <v>5.4592917104217209E-2</v>
      </c>
      <c r="K21" s="67">
        <f t="shared" si="3"/>
        <v>9.806197350000001E-2</v>
      </c>
      <c r="L21" s="61">
        <f t="shared" si="4"/>
        <v>9.806197350000001E-2</v>
      </c>
      <c r="M21" s="61">
        <f t="shared" si="5"/>
        <v>9.4618075415107888E-2</v>
      </c>
      <c r="N21" s="5" t="str">
        <f t="shared" si="6"/>
        <v>*</v>
      </c>
      <c r="O21" s="62"/>
      <c r="P21" s="67">
        <f t="shared" si="7"/>
        <v>-6.1523546999999734E-3</v>
      </c>
      <c r="Q21" s="61">
        <f t="shared" si="8"/>
        <v>6.1523546999999734E-3</v>
      </c>
      <c r="R21" s="61">
        <f t="shared" si="9"/>
        <v>8.5006049884589999E-2</v>
      </c>
      <c r="S21" s="5" t="str">
        <f t="shared" si="10"/>
        <v xml:space="preserve"> </v>
      </c>
    </row>
    <row r="22" spans="1:19" x14ac:dyDescent="0.25">
      <c r="A22" s="40" t="s">
        <v>102</v>
      </c>
      <c r="B22" s="41">
        <v>0.35277386859999998</v>
      </c>
      <c r="C22" s="51">
        <f t="shared" si="0"/>
        <v>7.427614551762618E-2</v>
      </c>
      <c r="D22" s="42"/>
      <c r="E22" s="46">
        <v>0.24868248849999999</v>
      </c>
      <c r="F22" s="51">
        <f t="shared" si="1"/>
        <v>5.799736851556208E-2</v>
      </c>
      <c r="G22" s="64"/>
      <c r="H22" s="55">
        <v>0.26218729639999999</v>
      </c>
      <c r="I22" s="51">
        <f t="shared" si="2"/>
        <v>4.9089129767788404E-2</v>
      </c>
      <c r="J22" s="42"/>
      <c r="K22" s="29">
        <f t="shared" si="3"/>
        <v>-9.0586572199999993E-2</v>
      </c>
      <c r="L22" s="30">
        <f t="shared" si="4"/>
        <v>9.0586572199999993E-2</v>
      </c>
      <c r="M22" s="30">
        <f t="shared" si="5"/>
        <v>8.8688524380155523E-2</v>
      </c>
      <c r="N22" s="6" t="str">
        <f t="shared" si="6"/>
        <v>*</v>
      </c>
      <c r="O22" s="31"/>
      <c r="P22" s="29">
        <f t="shared" si="7"/>
        <v>1.3504807899999999E-2</v>
      </c>
      <c r="Q22" s="30">
        <f t="shared" si="8"/>
        <v>1.3504807899999999E-2</v>
      </c>
      <c r="R22" s="30">
        <f t="shared" si="9"/>
        <v>7.5784871048459587E-2</v>
      </c>
      <c r="S22" s="6" t="str">
        <f t="shared" si="10"/>
        <v xml:space="preserve"> </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581</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0.66300682249999998</v>
      </c>
      <c r="C15" s="49">
        <f>SQRT((B15*(1-B15))/B$13)*TINV(0.05,B$13)</f>
        <v>7.3475522966477053E-2</v>
      </c>
      <c r="E15" s="45">
        <v>0.66619598410000003</v>
      </c>
      <c r="F15" s="49">
        <f>SQRT((E15*(1-E15))/E$13)*TINV(0.05,E$13)</f>
        <v>6.3273333404539583E-2</v>
      </c>
      <c r="G15" s="50"/>
      <c r="H15" s="54">
        <v>0.66548311280000005</v>
      </c>
      <c r="I15" s="49">
        <f>SQRT((H15*(1-H15))/H$13)*TINV(0.05,H$13)</f>
        <v>5.2660380082369687E-2</v>
      </c>
      <c r="K15" s="28">
        <f>H15-B15</f>
        <v>2.4762903000000724E-3</v>
      </c>
      <c r="L15" s="26">
        <f>(((K15)^2)^0.5)</f>
        <v>2.4762903000000724E-3</v>
      </c>
      <c r="M15" s="26">
        <f>(((((1-B15)*B15)/B$13)+(((1-H15)*H15)/H$13))^0.5)*(TINV(0.05,B$13+H$13-1))</f>
        <v>9.006071761206072E-2</v>
      </c>
      <c r="N15" s="5" t="str">
        <f>IF(L15&gt;M15,"*"," ")</f>
        <v xml:space="preserve"> </v>
      </c>
      <c r="O15" s="27"/>
      <c r="P15" s="28">
        <f>H15-E15</f>
        <v>-7.1287129999997312E-4</v>
      </c>
      <c r="Q15" s="26">
        <f>(((P15)^2)^0.5)</f>
        <v>7.1287129999997312E-4</v>
      </c>
      <c r="R15" s="26">
        <f>(((((1-E15)*E15)/E$13)+(((1-H15)*H15)/H$13))^0.5)*(TINV(0.05,E$13+H$13-1))</f>
        <v>8.2104324801533568E-2</v>
      </c>
      <c r="S15" s="5" t="str">
        <f>IF(Q15&gt;R15,"*"," ")</f>
        <v xml:space="preserve"> </v>
      </c>
    </row>
    <row r="16" spans="1:19" x14ac:dyDescent="0.25">
      <c r="A16" s="38" t="s">
        <v>97</v>
      </c>
      <c r="B16" s="39">
        <v>0.16333230130000001</v>
      </c>
      <c r="C16" s="49">
        <f t="shared" ref="C16:C22" si="0">SQRT((B16*(1-B16))/B$13)*TINV(0.05,B$13)</f>
        <v>5.7462653209733351E-2</v>
      </c>
      <c r="E16" s="45">
        <v>0.22378860019999999</v>
      </c>
      <c r="F16" s="49">
        <f t="shared" ref="F16:F22" si="1">SQRT((E16*(1-E16))/E$13)*TINV(0.05,E$13)</f>
        <v>5.5922028854279306E-2</v>
      </c>
      <c r="G16" s="50"/>
      <c r="H16" s="54">
        <v>0.20438667720000001</v>
      </c>
      <c r="I16" s="49">
        <f t="shared" ref="I16:I22" si="2">SQRT((H16*(1-H16))/H$13)*TINV(0.05,H$13)</f>
        <v>4.5007383012675581E-2</v>
      </c>
      <c r="K16" s="28">
        <f t="shared" ref="K16:K22" si="3">H16-B16</f>
        <v>4.1054375899999995E-2</v>
      </c>
      <c r="L16" s="26">
        <f t="shared" ref="L16:L22" si="4">(((K16)^2)^0.5)</f>
        <v>4.1054375899999995E-2</v>
      </c>
      <c r="M16" s="26">
        <f t="shared" ref="M16:M22" si="5">(((((1-B16)*B16)/B$13)+(((1-H16)*H16)/H$13))^0.5)*(TINV(0.05,B$13+H$13-1))</f>
        <v>7.2729164569424617E-2</v>
      </c>
      <c r="N16" s="5" t="str">
        <f t="shared" ref="N16:N22" si="6">IF(L16&gt;M16,"*"," ")</f>
        <v xml:space="preserve"> </v>
      </c>
      <c r="O16" s="27"/>
      <c r="P16" s="28">
        <f t="shared" ref="P16:P22" si="7">H16-E16</f>
        <v>-1.9401922999999988E-2</v>
      </c>
      <c r="Q16" s="26">
        <f t="shared" ref="Q16:Q22" si="8">(((P16)^2)^0.5)</f>
        <v>1.9401922999999988E-2</v>
      </c>
      <c r="R16" s="26">
        <f t="shared" ref="R16:R22" si="9">(((((1-E16)*E16)/E$13)+(((1-H16)*H16)/H$13))^0.5)*(TINV(0.05,E$13+H$13-1))</f>
        <v>7.1593642390471557E-2</v>
      </c>
      <c r="S16" s="5" t="str">
        <f t="shared" ref="S16:S22" si="10">IF(Q16&gt;R16,"*"," ")</f>
        <v xml:space="preserve"> </v>
      </c>
    </row>
    <row r="17" spans="1:19" x14ac:dyDescent="0.25">
      <c r="A17" s="38" t="s">
        <v>98</v>
      </c>
      <c r="B17" s="39">
        <v>9.1870066799999997E-2</v>
      </c>
      <c r="C17" s="49">
        <f t="shared" si="0"/>
        <v>4.4898739056525201E-2</v>
      </c>
      <c r="E17" s="45">
        <v>6.3494054699999997E-2</v>
      </c>
      <c r="F17" s="49">
        <f t="shared" si="1"/>
        <v>3.2718676767771446E-2</v>
      </c>
      <c r="G17" s="50"/>
      <c r="H17" s="54">
        <v>7.6068501400000002E-2</v>
      </c>
      <c r="I17" s="49">
        <f t="shared" si="2"/>
        <v>2.9588896118443137E-2</v>
      </c>
      <c r="K17" s="28">
        <f t="shared" si="3"/>
        <v>-1.5801565399999995E-2</v>
      </c>
      <c r="L17" s="26">
        <f t="shared" si="4"/>
        <v>1.5801565399999995E-2</v>
      </c>
      <c r="M17" s="26">
        <f t="shared" si="5"/>
        <v>5.3564083600459077E-2</v>
      </c>
      <c r="N17" s="5" t="str">
        <f t="shared" si="6"/>
        <v xml:space="preserve"> </v>
      </c>
      <c r="O17" s="27"/>
      <c r="P17" s="28">
        <f t="shared" si="7"/>
        <v>1.2574446700000005E-2</v>
      </c>
      <c r="Q17" s="26">
        <f t="shared" si="8"/>
        <v>1.2574446700000005E-2</v>
      </c>
      <c r="R17" s="26">
        <f t="shared" si="9"/>
        <v>4.4001026324032744E-2</v>
      </c>
      <c r="S17" s="5" t="str">
        <f t="shared" si="10"/>
        <v xml:space="preserve"> </v>
      </c>
    </row>
    <row r="18" spans="1:19" x14ac:dyDescent="0.25">
      <c r="A18" s="38" t="s">
        <v>99</v>
      </c>
      <c r="B18" s="39">
        <v>2.94522997E-2</v>
      </c>
      <c r="C18" s="49">
        <f t="shared" si="0"/>
        <v>2.6280957314998046E-2</v>
      </c>
      <c r="E18" s="45">
        <v>1.52254151E-2</v>
      </c>
      <c r="F18" s="49">
        <f t="shared" si="1"/>
        <v>1.6429597266978058E-2</v>
      </c>
      <c r="G18" s="50"/>
      <c r="H18" s="54">
        <v>3.1926778099999997E-2</v>
      </c>
      <c r="I18" s="49">
        <f t="shared" si="2"/>
        <v>1.9621766203677577E-2</v>
      </c>
      <c r="K18" s="28">
        <f t="shared" si="3"/>
        <v>2.4744783999999971E-3</v>
      </c>
      <c r="L18" s="26">
        <f t="shared" si="4"/>
        <v>2.4744783999999971E-3</v>
      </c>
      <c r="M18" s="26">
        <f t="shared" si="5"/>
        <v>3.2677798263941578E-2</v>
      </c>
      <c r="N18" s="5" t="str">
        <f t="shared" si="6"/>
        <v xml:space="preserve"> </v>
      </c>
      <c r="O18" s="27"/>
      <c r="P18" s="28">
        <f t="shared" si="7"/>
        <v>1.6701362999999997E-2</v>
      </c>
      <c r="Q18" s="26">
        <f t="shared" si="8"/>
        <v>1.6701362999999997E-2</v>
      </c>
      <c r="R18" s="26">
        <f t="shared" si="9"/>
        <v>2.5532664434436868E-2</v>
      </c>
      <c r="S18" s="5" t="str">
        <f t="shared" si="10"/>
        <v xml:space="preserve"> </v>
      </c>
    </row>
    <row r="19" spans="1:19" x14ac:dyDescent="0.25">
      <c r="A19" s="57" t="s">
        <v>100</v>
      </c>
      <c r="B19" s="58">
        <v>2.3056710599999999E-2</v>
      </c>
      <c r="C19" s="59">
        <f t="shared" si="0"/>
        <v>2.3329556570854639E-2</v>
      </c>
      <c r="D19" s="60"/>
      <c r="E19" s="66">
        <v>1.7324396999999998E-2</v>
      </c>
      <c r="F19" s="59">
        <f t="shared" si="1"/>
        <v>1.7506852859280966E-2</v>
      </c>
      <c r="G19" s="50"/>
      <c r="H19" s="54">
        <v>1.3398250299999999E-2</v>
      </c>
      <c r="I19" s="59">
        <f t="shared" si="2"/>
        <v>1.2832209174432511E-2</v>
      </c>
      <c r="J19" s="60"/>
      <c r="K19" s="67">
        <f t="shared" si="3"/>
        <v>-9.6584602999999995E-3</v>
      </c>
      <c r="L19" s="61">
        <f t="shared" si="4"/>
        <v>9.6584602999999995E-3</v>
      </c>
      <c r="M19" s="61">
        <f t="shared" si="5"/>
        <v>2.6516182375561852E-2</v>
      </c>
      <c r="N19" s="5" t="str">
        <f t="shared" si="6"/>
        <v xml:space="preserve"> </v>
      </c>
      <c r="O19" s="62"/>
      <c r="P19" s="67">
        <f t="shared" si="7"/>
        <v>-3.9261466999999991E-3</v>
      </c>
      <c r="Q19" s="61">
        <f t="shared" si="8"/>
        <v>3.9261466999999991E-3</v>
      </c>
      <c r="R19" s="61">
        <f t="shared" si="9"/>
        <v>2.1646928868624241E-2</v>
      </c>
      <c r="S19" s="5" t="str">
        <f t="shared" si="10"/>
        <v xml:space="preserve"> </v>
      </c>
    </row>
    <row r="20" spans="1:19" s="60" customFormat="1" ht="15" customHeight="1" x14ac:dyDescent="0.25">
      <c r="A20" s="57" t="s">
        <v>55</v>
      </c>
      <c r="B20" s="58">
        <v>2.9281799099999999E-2</v>
      </c>
      <c r="C20" s="49">
        <f>SQRT((B20*(1-B20))/B$13)*TINV(0.05,B$13)</f>
        <v>2.6207077774047929E-2</v>
      </c>
      <c r="E20" s="66">
        <v>1.39715489E-2</v>
      </c>
      <c r="F20" s="59">
        <f t="shared" si="1"/>
        <v>1.5748562986515481E-2</v>
      </c>
      <c r="G20" s="63"/>
      <c r="H20" s="54">
        <v>8.7366801999999993E-3</v>
      </c>
      <c r="I20" s="59">
        <f t="shared" si="2"/>
        <v>1.0386618582617843E-2</v>
      </c>
      <c r="K20" s="67">
        <f t="shared" si="3"/>
        <v>-2.0545118899999999E-2</v>
      </c>
      <c r="L20" s="61">
        <f t="shared" si="4"/>
        <v>2.0545118899999999E-2</v>
      </c>
      <c r="M20" s="61">
        <f t="shared" si="5"/>
        <v>2.8064359466430409E-2</v>
      </c>
      <c r="N20" s="5" t="str">
        <f t="shared" si="6"/>
        <v xml:space="preserve"> </v>
      </c>
      <c r="O20" s="62"/>
      <c r="P20" s="67">
        <f t="shared" si="7"/>
        <v>-5.2348687000000008E-3</v>
      </c>
      <c r="Q20" s="61">
        <f t="shared" si="8"/>
        <v>5.2348687000000008E-3</v>
      </c>
      <c r="R20" s="61">
        <f t="shared" si="9"/>
        <v>1.8812333696082751E-2</v>
      </c>
      <c r="S20" s="5" t="str">
        <f t="shared" si="10"/>
        <v xml:space="preserve"> </v>
      </c>
    </row>
    <row r="21" spans="1:19" s="60" customFormat="1" x14ac:dyDescent="0.25">
      <c r="A21" s="57" t="s">
        <v>101</v>
      </c>
      <c r="B21" s="58">
        <v>0.82633912379999996</v>
      </c>
      <c r="C21" s="59">
        <f t="shared" si="0"/>
        <v>5.8884810869050806E-2</v>
      </c>
      <c r="E21" s="66">
        <v>0.88998458430000005</v>
      </c>
      <c r="F21" s="59">
        <f t="shared" si="1"/>
        <v>4.1984786121183275E-2</v>
      </c>
      <c r="G21" s="63"/>
      <c r="H21" s="54">
        <v>0.86986978999999998</v>
      </c>
      <c r="I21" s="59">
        <f t="shared" si="2"/>
        <v>3.7551097599434181E-2</v>
      </c>
      <c r="K21" s="67">
        <f t="shared" si="3"/>
        <v>4.3530666200000012E-2</v>
      </c>
      <c r="L21" s="61">
        <f t="shared" si="4"/>
        <v>4.3530666200000012E-2</v>
      </c>
      <c r="M21" s="61">
        <f t="shared" si="5"/>
        <v>6.9565976017346556E-2</v>
      </c>
      <c r="N21" s="5" t="str">
        <f t="shared" si="6"/>
        <v xml:space="preserve"> </v>
      </c>
      <c r="O21" s="62"/>
      <c r="P21" s="67">
        <f t="shared" si="7"/>
        <v>-2.0114794300000072E-2</v>
      </c>
      <c r="Q21" s="61">
        <f t="shared" si="8"/>
        <v>2.0114794300000072E-2</v>
      </c>
      <c r="R21" s="61">
        <f t="shared" si="9"/>
        <v>5.6183331302131566E-2</v>
      </c>
      <c r="S21" s="5" t="str">
        <f t="shared" si="10"/>
        <v xml:space="preserve"> </v>
      </c>
    </row>
    <row r="22" spans="1:19" x14ac:dyDescent="0.25">
      <c r="A22" s="40" t="s">
        <v>102</v>
      </c>
      <c r="B22" s="41">
        <v>5.2509010299999999E-2</v>
      </c>
      <c r="C22" s="51">
        <f t="shared" si="0"/>
        <v>3.4671896181212906E-2</v>
      </c>
      <c r="D22" s="42"/>
      <c r="E22" s="46">
        <v>3.2549812099999999E-2</v>
      </c>
      <c r="F22" s="51">
        <f t="shared" si="1"/>
        <v>2.3810169144722452E-2</v>
      </c>
      <c r="G22" s="64"/>
      <c r="H22" s="55">
        <v>4.53250283E-2</v>
      </c>
      <c r="I22" s="51">
        <f t="shared" si="2"/>
        <v>2.3216847926874486E-2</v>
      </c>
      <c r="J22" s="42"/>
      <c r="K22" s="29">
        <f t="shared" si="3"/>
        <v>-7.1839819999999985E-3</v>
      </c>
      <c r="L22" s="30">
        <f t="shared" si="4"/>
        <v>7.1839819999999985E-3</v>
      </c>
      <c r="M22" s="30">
        <f t="shared" si="5"/>
        <v>4.1567124388345013E-2</v>
      </c>
      <c r="N22" s="6" t="str">
        <f t="shared" si="6"/>
        <v xml:space="preserve"> </v>
      </c>
      <c r="O22" s="31"/>
      <c r="P22" s="29">
        <f t="shared" si="7"/>
        <v>1.2775216200000002E-2</v>
      </c>
      <c r="Q22" s="30">
        <f t="shared" si="8"/>
        <v>1.2775216200000002E-2</v>
      </c>
      <c r="R22" s="30">
        <f t="shared" si="9"/>
        <v>3.3173017671335688E-2</v>
      </c>
      <c r="S22" s="6" t="str">
        <f t="shared" si="10"/>
        <v xml:space="preserve"> </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582</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0.15268774630000001</v>
      </c>
      <c r="C15" s="49">
        <f>SQRT((B15*(1-B15))/B$13)*TINV(0.05,B$13)</f>
        <v>5.5910962531234211E-2</v>
      </c>
      <c r="E15" s="45">
        <v>0.1105815893</v>
      </c>
      <c r="F15" s="49">
        <f>SQRT((E15*(1-E15))/E$13)*TINV(0.05,E$13)</f>
        <v>4.2079289884536027E-2</v>
      </c>
      <c r="G15" s="50"/>
      <c r="H15" s="54">
        <v>0.1155839434</v>
      </c>
      <c r="I15" s="49">
        <f>SQRT((H15*(1-H15))/H$13)*TINV(0.05,H$13)</f>
        <v>3.5684819896742492E-2</v>
      </c>
      <c r="K15" s="28">
        <f>H15-B15</f>
        <v>-3.710380290000001E-2</v>
      </c>
      <c r="L15" s="26">
        <f>(((K15)^2)^0.5)</f>
        <v>3.710380290000001E-2</v>
      </c>
      <c r="M15" s="26">
        <f>(((((1-B15)*B15)/B$13)+(((1-H15)*H15)/H$13))^0.5)*(TINV(0.05,B$13+H$13-1))</f>
        <v>6.6068939305236829E-2</v>
      </c>
      <c r="N15" s="5" t="str">
        <f>IF(L15&gt;M15,"*"," ")</f>
        <v xml:space="preserve"> </v>
      </c>
      <c r="O15" s="27"/>
      <c r="P15" s="28">
        <f>H15-E15</f>
        <v>5.0023540999999949E-3</v>
      </c>
      <c r="Q15" s="26">
        <f>(((P15)^2)^0.5)</f>
        <v>5.0023540999999949E-3</v>
      </c>
      <c r="R15" s="26">
        <f>(((((1-E15)*E15)/E$13)+(((1-H15)*H15)/H$13))^0.5)*(TINV(0.05,E$13+H$13-1))</f>
        <v>5.5029241119523474E-2</v>
      </c>
      <c r="S15" s="5" t="str">
        <f>IF(Q15&gt;R15,"*"," ")</f>
        <v xml:space="preserve"> </v>
      </c>
    </row>
    <row r="16" spans="1:19" x14ac:dyDescent="0.25">
      <c r="A16" s="38" t="s">
        <v>97</v>
      </c>
      <c r="B16" s="39">
        <v>0.1914775359</v>
      </c>
      <c r="C16" s="49">
        <f t="shared" ref="C16:C22" si="0">SQRT((B16*(1-B16))/B$13)*TINV(0.05,B$13)</f>
        <v>6.1161495108594539E-2</v>
      </c>
      <c r="E16" s="45">
        <v>0.20657087639999999</v>
      </c>
      <c r="F16" s="49">
        <f t="shared" ref="F16:F22" si="1">SQRT((E16*(1-E16))/E$13)*TINV(0.05,E$13)</f>
        <v>5.432034828757331E-2</v>
      </c>
      <c r="G16" s="50"/>
      <c r="H16" s="54">
        <v>0.20394488190000001</v>
      </c>
      <c r="I16" s="49">
        <f t="shared" ref="I16:I22" si="2">SQRT((H16*(1-H16))/H$13)*TINV(0.05,H$13)</f>
        <v>4.4971194288969493E-2</v>
      </c>
      <c r="K16" s="28">
        <f t="shared" ref="K16:K22" si="3">H16-B16</f>
        <v>1.2467346000000018E-2</v>
      </c>
      <c r="L16" s="26">
        <f t="shared" ref="L16:L22" si="4">(((K16)^2)^0.5)</f>
        <v>1.2467346000000018E-2</v>
      </c>
      <c r="M16" s="26">
        <f t="shared" ref="M16:M22" si="5">(((((1-B16)*B16)/B$13)+(((1-H16)*H16)/H$13))^0.5)*(TINV(0.05,B$13+H$13-1))</f>
        <v>7.5635402960748374E-2</v>
      </c>
      <c r="N16" s="5" t="str">
        <f t="shared" ref="N16:N22" si="6">IF(L16&gt;M16,"*"," ")</f>
        <v xml:space="preserve"> </v>
      </c>
      <c r="O16" s="27"/>
      <c r="P16" s="28">
        <f t="shared" ref="P16:P22" si="7">H16-E16</f>
        <v>-2.6259944999999785E-3</v>
      </c>
      <c r="Q16" s="26">
        <f t="shared" ref="Q16:Q22" si="8">(((P16)^2)^0.5)</f>
        <v>2.6259944999999785E-3</v>
      </c>
      <c r="R16" s="26">
        <f t="shared" ref="R16:R22" si="9">(((((1-E16)*E16)/E$13)+(((1-H16)*H16)/H$13))^0.5)*(TINV(0.05,E$13+H$13-1))</f>
        <v>7.0334950526247816E-2</v>
      </c>
      <c r="S16" s="5" t="str">
        <f t="shared" ref="S16:S22" si="10">IF(Q16&gt;R16,"*"," ")</f>
        <v xml:space="preserve"> </v>
      </c>
    </row>
    <row r="17" spans="1:19" x14ac:dyDescent="0.25">
      <c r="A17" s="38" t="s">
        <v>98</v>
      </c>
      <c r="B17" s="39">
        <v>0.16633345799999999</v>
      </c>
      <c r="C17" s="49">
        <f t="shared" si="0"/>
        <v>5.7884078938240317E-2</v>
      </c>
      <c r="E17" s="45">
        <v>0.13515813460000001</v>
      </c>
      <c r="F17" s="49">
        <f t="shared" si="1"/>
        <v>4.5873658585730726E-2</v>
      </c>
      <c r="G17" s="50"/>
      <c r="H17" s="54">
        <v>0.1398117066</v>
      </c>
      <c r="I17" s="49">
        <f t="shared" si="2"/>
        <v>3.8705704673323599E-2</v>
      </c>
      <c r="K17" s="28">
        <f t="shared" si="3"/>
        <v>-2.6521751399999988E-2</v>
      </c>
      <c r="L17" s="26">
        <f t="shared" si="4"/>
        <v>2.6521751399999988E-2</v>
      </c>
      <c r="M17" s="26">
        <f t="shared" si="5"/>
        <v>6.9365251714819151E-2</v>
      </c>
      <c r="N17" s="5" t="str">
        <f t="shared" si="6"/>
        <v xml:space="preserve"> </v>
      </c>
      <c r="O17" s="27"/>
      <c r="P17" s="28">
        <f t="shared" si="7"/>
        <v>4.6535719999999947E-3</v>
      </c>
      <c r="Q17" s="26">
        <f t="shared" si="8"/>
        <v>4.6535719999999947E-3</v>
      </c>
      <c r="R17" s="26">
        <f t="shared" si="9"/>
        <v>5.9864255125256956E-2</v>
      </c>
      <c r="S17" s="5" t="str">
        <f t="shared" si="10"/>
        <v xml:space="preserve"> </v>
      </c>
    </row>
    <row r="18" spans="1:19" x14ac:dyDescent="0.25">
      <c r="A18" s="38" t="s">
        <v>99</v>
      </c>
      <c r="B18" s="39">
        <v>0.23089721190000001</v>
      </c>
      <c r="C18" s="49">
        <f t="shared" si="0"/>
        <v>6.5505033057636761E-2</v>
      </c>
      <c r="E18" s="45">
        <v>0.24030325999999999</v>
      </c>
      <c r="F18" s="49">
        <f t="shared" si="1"/>
        <v>5.7328937603331243E-2</v>
      </c>
      <c r="G18" s="50"/>
      <c r="H18" s="54">
        <v>0.28237289319999997</v>
      </c>
      <c r="I18" s="49">
        <f t="shared" si="2"/>
        <v>5.024205163334719E-2</v>
      </c>
      <c r="K18" s="28">
        <f t="shared" si="3"/>
        <v>5.1475681299999965E-2</v>
      </c>
      <c r="L18" s="26">
        <f t="shared" si="4"/>
        <v>5.1475681299999965E-2</v>
      </c>
      <c r="M18" s="26">
        <f t="shared" si="5"/>
        <v>8.2255482829020093E-2</v>
      </c>
      <c r="N18" s="5" t="str">
        <f t="shared" si="6"/>
        <v xml:space="preserve"> </v>
      </c>
      <c r="O18" s="27"/>
      <c r="P18" s="28">
        <f t="shared" si="7"/>
        <v>4.2069633199999984E-2</v>
      </c>
      <c r="Q18" s="26">
        <f t="shared" si="8"/>
        <v>4.2069633199999984E-2</v>
      </c>
      <c r="R18" s="26">
        <f t="shared" si="9"/>
        <v>7.6032401782494596E-2</v>
      </c>
      <c r="S18" s="5" t="str">
        <f t="shared" si="10"/>
        <v xml:space="preserve"> </v>
      </c>
    </row>
    <row r="19" spans="1:19" x14ac:dyDescent="0.25">
      <c r="A19" s="57" t="s">
        <v>100</v>
      </c>
      <c r="B19" s="58">
        <v>0.1838438574</v>
      </c>
      <c r="C19" s="59">
        <f t="shared" si="0"/>
        <v>6.0212175882684307E-2</v>
      </c>
      <c r="D19" s="60"/>
      <c r="E19" s="66">
        <v>0.25831722470000001</v>
      </c>
      <c r="F19" s="59">
        <f t="shared" si="1"/>
        <v>5.8729960753967983E-2</v>
      </c>
      <c r="G19" s="50"/>
      <c r="H19" s="54">
        <v>0.21763101839999999</v>
      </c>
      <c r="I19" s="59">
        <f t="shared" si="2"/>
        <v>4.605456188991347E-2</v>
      </c>
      <c r="J19" s="60"/>
      <c r="K19" s="67">
        <f t="shared" si="3"/>
        <v>3.3787160999999982E-2</v>
      </c>
      <c r="L19" s="61">
        <f t="shared" si="4"/>
        <v>3.3787160999999982E-2</v>
      </c>
      <c r="M19" s="61">
        <f t="shared" si="5"/>
        <v>7.5531335280016806E-2</v>
      </c>
      <c r="N19" s="5" t="str">
        <f t="shared" si="6"/>
        <v xml:space="preserve"> </v>
      </c>
      <c r="O19" s="62"/>
      <c r="P19" s="67">
        <f t="shared" si="7"/>
        <v>-4.0686206300000027E-2</v>
      </c>
      <c r="Q19" s="61">
        <f t="shared" si="8"/>
        <v>4.0686206300000027E-2</v>
      </c>
      <c r="R19" s="61">
        <f t="shared" si="9"/>
        <v>7.44345081780384E-2</v>
      </c>
      <c r="S19" s="5" t="str">
        <f t="shared" si="10"/>
        <v xml:space="preserve"> </v>
      </c>
    </row>
    <row r="20" spans="1:19" s="60" customFormat="1" ht="15" customHeight="1" x14ac:dyDescent="0.25">
      <c r="A20" s="57" t="s">
        <v>55</v>
      </c>
      <c r="B20" s="58">
        <v>7.4760190500000004E-2</v>
      </c>
      <c r="C20" s="49">
        <f>SQRT((B20*(1-B20))/B$13)*TINV(0.05,B$13)</f>
        <v>4.0882315720019033E-2</v>
      </c>
      <c r="E20" s="66">
        <v>4.9068914999999998E-2</v>
      </c>
      <c r="F20" s="59">
        <f t="shared" si="1"/>
        <v>2.8983556839935865E-2</v>
      </c>
      <c r="G20" s="63"/>
      <c r="H20" s="54">
        <v>4.0655556500000002E-2</v>
      </c>
      <c r="I20" s="59">
        <f t="shared" si="2"/>
        <v>2.2042136298685705E-2</v>
      </c>
      <c r="K20" s="67">
        <f t="shared" si="3"/>
        <v>-3.4104634000000002E-2</v>
      </c>
      <c r="L20" s="61">
        <f t="shared" si="4"/>
        <v>3.4104634000000002E-2</v>
      </c>
      <c r="M20" s="61">
        <f t="shared" si="5"/>
        <v>4.6253455154094188E-2</v>
      </c>
      <c r="N20" s="5" t="str">
        <f t="shared" si="6"/>
        <v xml:space="preserve"> </v>
      </c>
      <c r="O20" s="62"/>
      <c r="P20" s="67">
        <f t="shared" si="7"/>
        <v>-8.4133584999999955E-3</v>
      </c>
      <c r="Q20" s="61">
        <f t="shared" si="8"/>
        <v>8.4133584999999955E-3</v>
      </c>
      <c r="R20" s="61">
        <f t="shared" si="9"/>
        <v>3.6314719051695081E-2</v>
      </c>
      <c r="S20" s="5" t="str">
        <f t="shared" si="10"/>
        <v xml:space="preserve"> </v>
      </c>
    </row>
    <row r="21" spans="1:19" s="60" customFormat="1" x14ac:dyDescent="0.25">
      <c r="A21" s="57" t="s">
        <v>101</v>
      </c>
      <c r="B21" s="58">
        <v>0.34416528219999998</v>
      </c>
      <c r="C21" s="59">
        <f t="shared" si="0"/>
        <v>7.3850572049012769E-2</v>
      </c>
      <c r="E21" s="66">
        <v>0.3171524657</v>
      </c>
      <c r="F21" s="59">
        <f t="shared" si="1"/>
        <v>6.2441000021058811E-2</v>
      </c>
      <c r="G21" s="63"/>
      <c r="H21" s="54">
        <v>0.31952882539999999</v>
      </c>
      <c r="I21" s="59">
        <f t="shared" si="2"/>
        <v>5.2043480623567513E-2</v>
      </c>
      <c r="K21" s="67">
        <f t="shared" si="3"/>
        <v>-2.4636456799999984E-2</v>
      </c>
      <c r="L21" s="61">
        <f t="shared" si="4"/>
        <v>2.4636456799999984E-2</v>
      </c>
      <c r="M21" s="61">
        <f t="shared" si="5"/>
        <v>9.000678637158907E-2</v>
      </c>
      <c r="N21" s="5" t="str">
        <f t="shared" si="6"/>
        <v xml:space="preserve"> </v>
      </c>
      <c r="O21" s="62"/>
      <c r="P21" s="67">
        <f t="shared" si="7"/>
        <v>2.376359699999997E-3</v>
      </c>
      <c r="Q21" s="61">
        <f t="shared" si="8"/>
        <v>2.376359699999997E-3</v>
      </c>
      <c r="R21" s="61">
        <f t="shared" si="9"/>
        <v>8.107277595884832E-2</v>
      </c>
      <c r="S21" s="5" t="str">
        <f t="shared" si="10"/>
        <v xml:space="preserve"> </v>
      </c>
    </row>
    <row r="22" spans="1:19" x14ac:dyDescent="0.25">
      <c r="A22" s="40" t="s">
        <v>102</v>
      </c>
      <c r="B22" s="41">
        <v>0.41474106929999999</v>
      </c>
      <c r="C22" s="51">
        <f t="shared" si="0"/>
        <v>7.658358264394273E-2</v>
      </c>
      <c r="D22" s="42"/>
      <c r="E22" s="46">
        <v>0.49862048469999998</v>
      </c>
      <c r="F22" s="51">
        <f t="shared" si="1"/>
        <v>6.7087604126420522E-2</v>
      </c>
      <c r="G22" s="64"/>
      <c r="H22" s="55">
        <v>0.50000391160000002</v>
      </c>
      <c r="I22" s="51">
        <f t="shared" si="2"/>
        <v>5.580542893237269E-2</v>
      </c>
      <c r="J22" s="42"/>
      <c r="K22" s="29">
        <f t="shared" si="3"/>
        <v>8.526284230000003E-2</v>
      </c>
      <c r="L22" s="30">
        <f t="shared" si="4"/>
        <v>8.526284230000003E-2</v>
      </c>
      <c r="M22" s="30">
        <f t="shared" si="5"/>
        <v>9.4408307984691339E-2</v>
      </c>
      <c r="N22" s="6" t="str">
        <f t="shared" si="6"/>
        <v xml:space="preserve"> </v>
      </c>
      <c r="O22" s="31"/>
      <c r="P22" s="29">
        <f t="shared" si="7"/>
        <v>1.3834269000000399E-3</v>
      </c>
      <c r="Q22" s="30">
        <f t="shared" si="8"/>
        <v>1.3834269000000399E-3</v>
      </c>
      <c r="R22" s="30">
        <f t="shared" si="9"/>
        <v>8.7034950038773123E-2</v>
      </c>
      <c r="S22" s="6" t="str">
        <f t="shared" si="10"/>
        <v xml:space="preserve"> </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583</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0.15902493109999999</v>
      </c>
      <c r="C15" s="49">
        <f>SQRT((B15*(1-B15))/B$13)*TINV(0.05,B$13)</f>
        <v>5.6845658469081822E-2</v>
      </c>
      <c r="E15" s="45">
        <v>0.1374500042</v>
      </c>
      <c r="F15" s="49">
        <f>SQRT((E15*(1-E15))/E$13)*TINV(0.05,E$13)</f>
        <v>4.6199624788182091E-2</v>
      </c>
      <c r="G15" s="50"/>
      <c r="H15" s="54">
        <v>0.14960947660000001</v>
      </c>
      <c r="I15" s="49">
        <f>SQRT((H15*(1-H15))/H$13)*TINV(0.05,H$13)</f>
        <v>3.9810277415969882E-2</v>
      </c>
      <c r="K15" s="28">
        <f>H15-B15</f>
        <v>-9.4154544999999756E-3</v>
      </c>
      <c r="L15" s="26">
        <f>(((K15)^2)^0.5)</f>
        <v>9.4154544999999756E-3</v>
      </c>
      <c r="M15" s="26">
        <f>(((((1-B15)*B15)/B$13)+(((1-H15)*H15)/H$13))^0.5)*(TINV(0.05,B$13+H$13-1))</f>
        <v>6.9138079337396963E-2</v>
      </c>
      <c r="N15" s="5" t="str">
        <f>IF(L15&gt;M15,"*"," ")</f>
        <v xml:space="preserve"> </v>
      </c>
      <c r="O15" s="27"/>
      <c r="P15" s="28">
        <f>H15-E15</f>
        <v>1.215947240000001E-2</v>
      </c>
      <c r="Q15" s="26">
        <f>(((P15)^2)^0.5)</f>
        <v>1.215947240000001E-2</v>
      </c>
      <c r="R15" s="26">
        <f>(((((1-E15)*E15)/E$13)+(((1-H15)*H15)/H$13))^0.5)*(TINV(0.05,E$13+H$13-1))</f>
        <v>6.0827551917405791E-2</v>
      </c>
      <c r="S15" s="5" t="str">
        <f>IF(Q15&gt;R15,"*"," ")</f>
        <v xml:space="preserve"> </v>
      </c>
    </row>
    <row r="16" spans="1:19" x14ac:dyDescent="0.25">
      <c r="A16" s="38" t="s">
        <v>97</v>
      </c>
      <c r="B16" s="39">
        <v>0.12624689659999999</v>
      </c>
      <c r="C16" s="49">
        <f t="shared" ref="C16:C22" si="0">SQRT((B16*(1-B16))/B$13)*TINV(0.05,B$13)</f>
        <v>5.1627114686550568E-2</v>
      </c>
      <c r="E16" s="45">
        <v>9.4343147799999999E-2</v>
      </c>
      <c r="F16" s="49">
        <f t="shared" ref="F16:F22" si="1">SQRT((E16*(1-E16))/E$13)*TINV(0.05,E$13)</f>
        <v>3.9220303581873478E-2</v>
      </c>
      <c r="G16" s="50"/>
      <c r="H16" s="54">
        <v>0.1068678387</v>
      </c>
      <c r="I16" s="49">
        <f t="shared" ref="I16:I22" si="2">SQRT((H16*(1-H16))/H$13)*TINV(0.05,H$13)</f>
        <v>3.4481632872222827E-2</v>
      </c>
      <c r="K16" s="28">
        <f t="shared" ref="K16:K22" si="3">H16-B16</f>
        <v>-1.9379057899999996E-2</v>
      </c>
      <c r="L16" s="26">
        <f t="shared" ref="L16:L22" si="4">(((K16)^2)^0.5)</f>
        <v>1.9379057899999996E-2</v>
      </c>
      <c r="M16" s="26">
        <f t="shared" ref="M16:M22" si="5">(((((1-B16)*B16)/B$13)+(((1-H16)*H16)/H$13))^0.5)*(TINV(0.05,B$13+H$13-1))</f>
        <v>6.184487674161504E-2</v>
      </c>
      <c r="N16" s="5" t="str">
        <f t="shared" ref="N16:N22" si="6">IF(L16&gt;M16,"*"," ")</f>
        <v xml:space="preserve"> </v>
      </c>
      <c r="O16" s="27"/>
      <c r="P16" s="28">
        <f t="shared" ref="P16:P22" si="7">H16-E16</f>
        <v>1.2524690899999996E-2</v>
      </c>
      <c r="Q16" s="26">
        <f t="shared" ref="Q16:Q22" si="8">(((P16)^2)^0.5)</f>
        <v>1.2524690899999996E-2</v>
      </c>
      <c r="R16" s="26">
        <f t="shared" ref="R16:R22" si="9">(((((1-E16)*E16)/E$13)+(((1-H16)*H16)/H$13))^0.5)*(TINV(0.05,E$13+H$13-1))</f>
        <v>5.2088156028855755E-2</v>
      </c>
      <c r="S16" s="5" t="str">
        <f t="shared" ref="S16:S22" si="10">IF(Q16&gt;R16,"*"," ")</f>
        <v xml:space="preserve"> </v>
      </c>
    </row>
    <row r="17" spans="1:19" x14ac:dyDescent="0.25">
      <c r="A17" s="38" t="s">
        <v>98</v>
      </c>
      <c r="B17" s="39">
        <v>9.6597290200000005E-2</v>
      </c>
      <c r="C17" s="49">
        <f t="shared" si="0"/>
        <v>4.5919409972595117E-2</v>
      </c>
      <c r="E17" s="45">
        <v>8.6516817100000004E-2</v>
      </c>
      <c r="F17" s="49">
        <f t="shared" si="1"/>
        <v>3.7720242495338965E-2</v>
      </c>
      <c r="G17" s="50"/>
      <c r="H17" s="54">
        <v>0.1124401064</v>
      </c>
      <c r="I17" s="49">
        <f t="shared" si="2"/>
        <v>3.5258668274618925E-2</v>
      </c>
      <c r="K17" s="28">
        <f t="shared" si="3"/>
        <v>1.5842816199999998E-2</v>
      </c>
      <c r="L17" s="26">
        <f t="shared" si="4"/>
        <v>1.5842816199999998E-2</v>
      </c>
      <c r="M17" s="26">
        <f t="shared" si="5"/>
        <v>5.7685154281574627E-2</v>
      </c>
      <c r="N17" s="5" t="str">
        <f t="shared" si="6"/>
        <v xml:space="preserve"> </v>
      </c>
      <c r="O17" s="27"/>
      <c r="P17" s="28">
        <f t="shared" si="7"/>
        <v>2.5923289299999999E-2</v>
      </c>
      <c r="Q17" s="26">
        <f t="shared" si="8"/>
        <v>2.5923289299999999E-2</v>
      </c>
      <c r="R17" s="26">
        <f t="shared" si="9"/>
        <v>5.1502867108477117E-2</v>
      </c>
      <c r="S17" s="5" t="str">
        <f t="shared" si="10"/>
        <v xml:space="preserve"> </v>
      </c>
    </row>
    <row r="18" spans="1:19" x14ac:dyDescent="0.25">
      <c r="A18" s="38" t="s">
        <v>99</v>
      </c>
      <c r="B18" s="39">
        <v>0.1688200329</v>
      </c>
      <c r="C18" s="49">
        <f t="shared" si="0"/>
        <v>5.8228105052426753E-2</v>
      </c>
      <c r="E18" s="45">
        <v>0.21372606620000001</v>
      </c>
      <c r="F18" s="49">
        <f t="shared" si="1"/>
        <v>5.5003410180526534E-2</v>
      </c>
      <c r="G18" s="50"/>
      <c r="H18" s="54">
        <v>0.2179525179</v>
      </c>
      <c r="I18" s="49">
        <f t="shared" si="2"/>
        <v>4.6079096239699406E-2</v>
      </c>
      <c r="K18" s="28">
        <f t="shared" si="3"/>
        <v>4.9132485000000004E-2</v>
      </c>
      <c r="L18" s="26">
        <f t="shared" si="4"/>
        <v>4.9132485000000004E-2</v>
      </c>
      <c r="M18" s="26">
        <f t="shared" si="5"/>
        <v>7.3990326199992809E-2</v>
      </c>
      <c r="N18" s="5" t="str">
        <f t="shared" si="6"/>
        <v xml:space="preserve"> </v>
      </c>
      <c r="O18" s="27"/>
      <c r="P18" s="28">
        <f t="shared" si="7"/>
        <v>4.2264516999999946E-3</v>
      </c>
      <c r="Q18" s="26">
        <f t="shared" si="8"/>
        <v>4.2264516999999946E-3</v>
      </c>
      <c r="R18" s="26">
        <f t="shared" si="9"/>
        <v>7.1566299405583081E-2</v>
      </c>
      <c r="S18" s="5" t="str">
        <f t="shared" si="10"/>
        <v xml:space="preserve"> </v>
      </c>
    </row>
    <row r="19" spans="1:19" x14ac:dyDescent="0.25">
      <c r="A19" s="57" t="s">
        <v>100</v>
      </c>
      <c r="B19" s="58">
        <v>0.43289942050000002</v>
      </c>
      <c r="C19" s="59">
        <f t="shared" si="0"/>
        <v>7.7018788094969842E-2</v>
      </c>
      <c r="D19" s="60"/>
      <c r="E19" s="66">
        <v>0.42218041039999998</v>
      </c>
      <c r="F19" s="59">
        <f t="shared" si="1"/>
        <v>6.6270325026652088E-2</v>
      </c>
      <c r="G19" s="50"/>
      <c r="H19" s="54">
        <v>0.37077894169999998</v>
      </c>
      <c r="I19" s="59">
        <f t="shared" si="2"/>
        <v>5.3909536875530815E-2</v>
      </c>
      <c r="J19" s="60"/>
      <c r="K19" s="67">
        <f t="shared" si="3"/>
        <v>-6.2120478800000045E-2</v>
      </c>
      <c r="L19" s="61">
        <f t="shared" si="4"/>
        <v>6.2120478800000045E-2</v>
      </c>
      <c r="M19" s="61">
        <f t="shared" si="5"/>
        <v>9.3657163216457479E-2</v>
      </c>
      <c r="N19" s="5" t="str">
        <f t="shared" si="6"/>
        <v xml:space="preserve"> </v>
      </c>
      <c r="O19" s="62"/>
      <c r="P19" s="67">
        <f t="shared" si="7"/>
        <v>-5.1401468700000008E-2</v>
      </c>
      <c r="Q19" s="61">
        <f t="shared" si="8"/>
        <v>5.1401468700000008E-2</v>
      </c>
      <c r="R19" s="61">
        <f t="shared" si="9"/>
        <v>8.5202554081886442E-2</v>
      </c>
      <c r="S19" s="5" t="str">
        <f t="shared" si="10"/>
        <v xml:space="preserve"> </v>
      </c>
    </row>
    <row r="20" spans="1:19" s="60" customFormat="1" ht="15" customHeight="1" x14ac:dyDescent="0.25">
      <c r="A20" s="57" t="s">
        <v>55</v>
      </c>
      <c r="B20" s="58">
        <v>1.6411428700000001E-2</v>
      </c>
      <c r="C20" s="49">
        <f>SQRT((B20*(1-B20))/B$13)*TINV(0.05,B$13)</f>
        <v>1.9749361753164964E-2</v>
      </c>
      <c r="E20" s="66">
        <v>4.57835542E-2</v>
      </c>
      <c r="F20" s="59">
        <f t="shared" si="1"/>
        <v>2.8044786085508092E-2</v>
      </c>
      <c r="G20" s="63"/>
      <c r="H20" s="54">
        <v>4.2351118700000003E-2</v>
      </c>
      <c r="I20" s="59">
        <f t="shared" si="2"/>
        <v>2.2477191330656572E-2</v>
      </c>
      <c r="K20" s="67">
        <f t="shared" si="3"/>
        <v>2.5939690000000001E-2</v>
      </c>
      <c r="L20" s="61">
        <f t="shared" si="4"/>
        <v>2.5939690000000001E-2</v>
      </c>
      <c r="M20" s="61">
        <f t="shared" si="5"/>
        <v>2.9833722605482796E-2</v>
      </c>
      <c r="N20" s="5" t="str">
        <f t="shared" si="6"/>
        <v xml:space="preserve"> </v>
      </c>
      <c r="O20" s="62"/>
      <c r="P20" s="67">
        <f t="shared" si="7"/>
        <v>-3.4324354999999973E-3</v>
      </c>
      <c r="Q20" s="61">
        <f t="shared" si="8"/>
        <v>3.4324354999999973E-3</v>
      </c>
      <c r="R20" s="61">
        <f t="shared" si="9"/>
        <v>3.5845288604832611E-2</v>
      </c>
      <c r="S20" s="5" t="str">
        <f t="shared" si="10"/>
        <v xml:space="preserve"> </v>
      </c>
    </row>
    <row r="21" spans="1:19" s="60" customFormat="1" x14ac:dyDescent="0.25">
      <c r="A21" s="57" t="s">
        <v>101</v>
      </c>
      <c r="B21" s="58">
        <v>0.28527182769999998</v>
      </c>
      <c r="C21" s="59">
        <f t="shared" si="0"/>
        <v>7.0189641729916125E-2</v>
      </c>
      <c r="E21" s="66">
        <v>0.231793152</v>
      </c>
      <c r="F21" s="59">
        <f t="shared" si="1"/>
        <v>5.6619146551801225E-2</v>
      </c>
      <c r="G21" s="63"/>
      <c r="H21" s="54">
        <v>0.25647731530000001</v>
      </c>
      <c r="I21" s="59">
        <f t="shared" si="2"/>
        <v>4.8739159704608986E-2</v>
      </c>
      <c r="K21" s="67">
        <f t="shared" si="3"/>
        <v>-2.8794512399999972E-2</v>
      </c>
      <c r="L21" s="61">
        <f t="shared" si="4"/>
        <v>2.8794512399999972E-2</v>
      </c>
      <c r="M21" s="61">
        <f t="shared" si="5"/>
        <v>8.5129258085669887E-2</v>
      </c>
      <c r="N21" s="5" t="str">
        <f t="shared" si="6"/>
        <v xml:space="preserve"> </v>
      </c>
      <c r="O21" s="62"/>
      <c r="P21" s="67">
        <f t="shared" si="7"/>
        <v>2.4684163300000006E-2</v>
      </c>
      <c r="Q21" s="61">
        <f t="shared" si="8"/>
        <v>2.4684163300000006E-2</v>
      </c>
      <c r="R21" s="61">
        <f t="shared" si="9"/>
        <v>7.4513777772779913E-2</v>
      </c>
      <c r="S21" s="5" t="str">
        <f t="shared" si="10"/>
        <v xml:space="preserve"> </v>
      </c>
    </row>
    <row r="22" spans="1:19" x14ac:dyDescent="0.25">
      <c r="A22" s="40" t="s">
        <v>102</v>
      </c>
      <c r="B22" s="41">
        <v>0.60171945339999999</v>
      </c>
      <c r="C22" s="51">
        <f t="shared" si="0"/>
        <v>7.609650422055117E-2</v>
      </c>
      <c r="D22" s="42"/>
      <c r="E22" s="46">
        <v>0.63590647659999999</v>
      </c>
      <c r="F22" s="51">
        <f t="shared" si="1"/>
        <v>6.4562008393448306E-2</v>
      </c>
      <c r="G22" s="64"/>
      <c r="H22" s="55">
        <v>0.58873145959999995</v>
      </c>
      <c r="I22" s="51">
        <f t="shared" si="2"/>
        <v>5.4919656584354389E-2</v>
      </c>
      <c r="J22" s="42"/>
      <c r="K22" s="29">
        <f t="shared" si="3"/>
        <v>-1.2987993800000042E-2</v>
      </c>
      <c r="L22" s="30">
        <f t="shared" si="4"/>
        <v>1.2987993800000042E-2</v>
      </c>
      <c r="M22" s="30">
        <f t="shared" si="5"/>
        <v>9.3495894821271158E-2</v>
      </c>
      <c r="N22" s="6" t="str">
        <f t="shared" si="6"/>
        <v xml:space="preserve"> </v>
      </c>
      <c r="O22" s="31"/>
      <c r="P22" s="29">
        <f t="shared" si="7"/>
        <v>-4.7175017000000041E-2</v>
      </c>
      <c r="Q22" s="30">
        <f t="shared" si="8"/>
        <v>4.7175017000000041E-2</v>
      </c>
      <c r="R22" s="30">
        <f t="shared" si="9"/>
        <v>8.4540151978229255E-2</v>
      </c>
      <c r="S22" s="6" t="str">
        <f t="shared" si="10"/>
        <v xml:space="preserve"> </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584</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96</v>
      </c>
      <c r="B15" s="39">
        <v>0.34761598770000002</v>
      </c>
      <c r="C15" s="49">
        <f>SQRT((B15*(1-B15))/B$13)*TINV(0.05,B$13)</f>
        <v>7.4024359587408828E-2</v>
      </c>
      <c r="E15" s="45">
        <v>0.4187013201</v>
      </c>
      <c r="F15" s="49">
        <f>SQRT((E15*(1-E15))/E$13)*TINV(0.05,E$13)</f>
        <v>6.6195088088741999E-2</v>
      </c>
      <c r="G15" s="50"/>
      <c r="H15" s="54">
        <v>0.34344176770000001</v>
      </c>
      <c r="I15" s="49">
        <f>SQRT((H15*(1-H15))/H$13)*TINV(0.05,H$13)</f>
        <v>5.2999238202233415E-2</v>
      </c>
      <c r="K15" s="28">
        <f>H15-B15</f>
        <v>-4.1742200000000063E-3</v>
      </c>
      <c r="L15" s="26">
        <f>(((K15)^2)^0.5)</f>
        <v>4.1742200000000063E-3</v>
      </c>
      <c r="M15" s="26">
        <f>(((((1-B15)*B15)/B$13)+(((1-H15)*H15)/H$13))^0.5)*(TINV(0.05,B$13+H$13-1))</f>
        <v>9.0701670532829543E-2</v>
      </c>
      <c r="N15" s="5" t="str">
        <f>IF(L15&gt;M15,"*"," ")</f>
        <v xml:space="preserve"> </v>
      </c>
      <c r="O15" s="27"/>
      <c r="P15" s="28">
        <f>H15-E15</f>
        <v>-7.5259552399999985E-2</v>
      </c>
      <c r="Q15" s="26">
        <f>(((P15)^2)^0.5)</f>
        <v>7.5259552399999985E-2</v>
      </c>
      <c r="R15" s="26">
        <f>(((((1-E15)*E15)/E$13)+(((1-H15)*H15)/H$13))^0.5)*(TINV(0.05,E$13+H$13-1))</f>
        <v>8.4572855899423927E-2</v>
      </c>
      <c r="S15" s="5" t="str">
        <f>IF(Q15&gt;R15,"*"," ")</f>
        <v xml:space="preserve"> </v>
      </c>
    </row>
    <row r="16" spans="1:19" x14ac:dyDescent="0.25">
      <c r="A16" s="38" t="s">
        <v>97</v>
      </c>
      <c r="B16" s="39">
        <v>0.25311946950000003</v>
      </c>
      <c r="C16" s="49">
        <f t="shared" ref="C16:C22" si="0">SQRT((B16*(1-B16))/B$13)*TINV(0.05,B$13)</f>
        <v>6.7586736712462112E-2</v>
      </c>
      <c r="E16" s="45">
        <v>0.27517865959999999</v>
      </c>
      <c r="F16" s="49">
        <f t="shared" ref="F16:F22" si="1">SQRT((E16*(1-E16))/E$13)*TINV(0.05,E$13)</f>
        <v>5.9923447646225265E-2</v>
      </c>
      <c r="G16" s="50"/>
      <c r="H16" s="54">
        <v>0.3003410963</v>
      </c>
      <c r="I16" s="49">
        <f t="shared" ref="I16:I22" si="2">SQRT((H16*(1-H16))/H$13)*TINV(0.05,H$13)</f>
        <v>5.1163118726583801E-2</v>
      </c>
      <c r="K16" s="28">
        <f t="shared" ref="K16:K22" si="3">H16-B16</f>
        <v>4.7221626799999972E-2</v>
      </c>
      <c r="L16" s="26">
        <f t="shared" ref="L16:L22" si="4">(((K16)^2)^0.5)</f>
        <v>4.7221626799999972E-2</v>
      </c>
      <c r="M16" s="26">
        <f t="shared" ref="M16:M22" si="5">(((((1-B16)*B16)/B$13)+(((1-H16)*H16)/H$13))^0.5)*(TINV(0.05,B$13+H$13-1))</f>
        <v>8.4459645940426667E-2</v>
      </c>
      <c r="N16" s="5" t="str">
        <f t="shared" ref="N16:N22" si="6">IF(L16&gt;M16,"*"," ")</f>
        <v xml:space="preserve"> </v>
      </c>
      <c r="O16" s="27"/>
      <c r="P16" s="28">
        <f t="shared" ref="P16:P22" si="7">H16-E16</f>
        <v>2.5162436700000013E-2</v>
      </c>
      <c r="Q16" s="26">
        <f t="shared" ref="Q16:Q22" si="8">(((P16)^2)^0.5)</f>
        <v>2.5162436700000013E-2</v>
      </c>
      <c r="R16" s="26">
        <f t="shared" ref="R16:R22" si="9">(((((1-E16)*E16)/E$13)+(((1-H16)*H16)/H$13))^0.5)*(TINV(0.05,E$13+H$13-1))</f>
        <v>7.8588911306386094E-2</v>
      </c>
      <c r="S16" s="5" t="str">
        <f t="shared" ref="S16:S22" si="10">IF(Q16&gt;R16,"*"," ")</f>
        <v xml:space="preserve"> </v>
      </c>
    </row>
    <row r="17" spans="1:19" x14ac:dyDescent="0.25">
      <c r="A17" s="38" t="s">
        <v>98</v>
      </c>
      <c r="B17" s="39">
        <v>0.11643838469999999</v>
      </c>
      <c r="C17" s="49">
        <f t="shared" si="0"/>
        <v>4.9858549431917858E-2</v>
      </c>
      <c r="E17" s="45">
        <v>0.1186281402</v>
      </c>
      <c r="F17" s="49">
        <f t="shared" si="1"/>
        <v>4.3385777239891787E-2</v>
      </c>
      <c r="G17" s="50"/>
      <c r="H17" s="54">
        <v>0.1156379711</v>
      </c>
      <c r="I17" s="49">
        <f t="shared" si="2"/>
        <v>3.5692068807512994E-2</v>
      </c>
      <c r="K17" s="28">
        <f t="shared" si="3"/>
        <v>-8.0041359999999395E-4</v>
      </c>
      <c r="L17" s="26">
        <f t="shared" si="4"/>
        <v>8.0041359999999395E-4</v>
      </c>
      <c r="M17" s="26">
        <f t="shared" si="5"/>
        <v>6.1088414593164136E-2</v>
      </c>
      <c r="N17" s="5" t="str">
        <f t="shared" si="6"/>
        <v xml:space="preserve"> </v>
      </c>
      <c r="O17" s="27"/>
      <c r="P17" s="28">
        <f t="shared" si="7"/>
        <v>-2.9901690999999953E-3</v>
      </c>
      <c r="Q17" s="26">
        <f t="shared" si="8"/>
        <v>2.9901690999999953E-3</v>
      </c>
      <c r="R17" s="26">
        <f t="shared" si="9"/>
        <v>5.6032574867968345E-2</v>
      </c>
      <c r="S17" s="5" t="str">
        <f t="shared" si="10"/>
        <v xml:space="preserve"> </v>
      </c>
    </row>
    <row r="18" spans="1:19" x14ac:dyDescent="0.25">
      <c r="A18" s="38" t="s">
        <v>99</v>
      </c>
      <c r="B18" s="39">
        <v>0.1158324099</v>
      </c>
      <c r="C18" s="49">
        <f t="shared" si="0"/>
        <v>4.974569176693322E-2</v>
      </c>
      <c r="E18" s="45">
        <v>8.1095156599999996E-2</v>
      </c>
      <c r="F18" s="49">
        <f t="shared" si="1"/>
        <v>3.6627447937987105E-2</v>
      </c>
      <c r="G18" s="50"/>
      <c r="H18" s="54">
        <v>9.2899966599999995E-2</v>
      </c>
      <c r="I18" s="49">
        <f t="shared" si="2"/>
        <v>3.239976174835274E-2</v>
      </c>
      <c r="K18" s="28">
        <f t="shared" si="3"/>
        <v>-2.2932443300000008E-2</v>
      </c>
      <c r="L18" s="26">
        <f t="shared" si="4"/>
        <v>2.2932443300000008E-2</v>
      </c>
      <c r="M18" s="26">
        <f t="shared" si="5"/>
        <v>5.9136154531503157E-2</v>
      </c>
      <c r="N18" s="5" t="str">
        <f t="shared" si="6"/>
        <v xml:space="preserve"> </v>
      </c>
      <c r="O18" s="27"/>
      <c r="P18" s="28">
        <f t="shared" si="7"/>
        <v>1.1804809999999999E-2</v>
      </c>
      <c r="Q18" s="26">
        <f t="shared" si="8"/>
        <v>1.1804809999999999E-2</v>
      </c>
      <c r="R18" s="26">
        <f t="shared" si="9"/>
        <v>4.8775293842861889E-2</v>
      </c>
      <c r="S18" s="5" t="str">
        <f t="shared" si="10"/>
        <v xml:space="preserve"> </v>
      </c>
    </row>
    <row r="19" spans="1:19" x14ac:dyDescent="0.25">
      <c r="A19" s="57" t="s">
        <v>100</v>
      </c>
      <c r="B19" s="58">
        <v>0.13869639819999999</v>
      </c>
      <c r="C19" s="59">
        <f t="shared" si="0"/>
        <v>5.372591938271977E-2</v>
      </c>
      <c r="D19" s="60"/>
      <c r="E19" s="66">
        <v>8.5055942800000006E-2</v>
      </c>
      <c r="F19" s="59">
        <f t="shared" si="1"/>
        <v>3.7430319375258161E-2</v>
      </c>
      <c r="G19" s="50"/>
      <c r="H19" s="54">
        <v>0.1165280652</v>
      </c>
      <c r="I19" s="59">
        <f t="shared" si="2"/>
        <v>3.5811135592799657E-2</v>
      </c>
      <c r="J19" s="60"/>
      <c r="K19" s="67">
        <f t="shared" si="3"/>
        <v>-2.2168332999999985E-2</v>
      </c>
      <c r="L19" s="61">
        <f t="shared" si="4"/>
        <v>2.2168332999999985E-2</v>
      </c>
      <c r="M19" s="61">
        <f t="shared" si="5"/>
        <v>6.4318899272959099E-2</v>
      </c>
      <c r="N19" s="5" t="str">
        <f t="shared" si="6"/>
        <v xml:space="preserve"> </v>
      </c>
      <c r="O19" s="62"/>
      <c r="P19" s="67">
        <f t="shared" si="7"/>
        <v>3.1472122399999997E-2</v>
      </c>
      <c r="Q19" s="61">
        <f t="shared" si="8"/>
        <v>3.1472122399999997E-2</v>
      </c>
      <c r="R19" s="61">
        <f t="shared" si="9"/>
        <v>5.1672433332641002E-2</v>
      </c>
      <c r="S19" s="5" t="str">
        <f t="shared" si="10"/>
        <v xml:space="preserve"> </v>
      </c>
    </row>
    <row r="20" spans="1:19" s="60" customFormat="1" ht="15" customHeight="1" x14ac:dyDescent="0.25">
      <c r="A20" s="57" t="s">
        <v>55</v>
      </c>
      <c r="B20" s="58">
        <v>2.8297349999999999E-2</v>
      </c>
      <c r="C20" s="49">
        <f>SQRT((B20*(1-B20))/B$13)*TINV(0.05,B$13)</f>
        <v>2.5775833021058129E-2</v>
      </c>
      <c r="E20" s="66">
        <v>2.1340780699999999E-2</v>
      </c>
      <c r="F20" s="59">
        <f t="shared" si="1"/>
        <v>1.9390759875453079E-2</v>
      </c>
      <c r="G20" s="63"/>
      <c r="H20" s="54">
        <v>3.1151133099999999E-2</v>
      </c>
      <c r="I20" s="59">
        <f t="shared" si="2"/>
        <v>1.938971333255957E-2</v>
      </c>
      <c r="K20" s="67">
        <f t="shared" si="3"/>
        <v>2.8537831E-3</v>
      </c>
      <c r="L20" s="61">
        <f t="shared" si="4"/>
        <v>2.8537831E-3</v>
      </c>
      <c r="M20" s="61">
        <f t="shared" si="5"/>
        <v>3.2136817247352498E-2</v>
      </c>
      <c r="N20" s="5" t="str">
        <f t="shared" si="6"/>
        <v xml:space="preserve"> </v>
      </c>
      <c r="O20" s="62"/>
      <c r="P20" s="67">
        <f t="shared" si="7"/>
        <v>9.8103523999999998E-3</v>
      </c>
      <c r="Q20" s="61">
        <f t="shared" si="8"/>
        <v>9.8103523999999998E-3</v>
      </c>
      <c r="R20" s="61">
        <f t="shared" si="9"/>
        <v>2.7354297411453579E-2</v>
      </c>
      <c r="S20" s="5" t="str">
        <f t="shared" si="10"/>
        <v xml:space="preserve"> </v>
      </c>
    </row>
    <row r="21" spans="1:19" s="60" customFormat="1" x14ac:dyDescent="0.25">
      <c r="A21" s="57" t="s">
        <v>101</v>
      </c>
      <c r="B21" s="58">
        <v>0.60073545719999999</v>
      </c>
      <c r="C21" s="59">
        <f t="shared" si="0"/>
        <v>7.6128125764805418E-2</v>
      </c>
      <c r="E21" s="66">
        <v>0.69387997970000004</v>
      </c>
      <c r="F21" s="59">
        <f t="shared" si="1"/>
        <v>6.1838931413104224E-2</v>
      </c>
      <c r="G21" s="63"/>
      <c r="H21" s="54">
        <v>0.64378286399999995</v>
      </c>
      <c r="I21" s="59">
        <f t="shared" si="2"/>
        <v>5.3448258147011367E-2</v>
      </c>
      <c r="K21" s="67">
        <f t="shared" si="3"/>
        <v>4.3047406799999965E-2</v>
      </c>
      <c r="L21" s="61">
        <f t="shared" si="4"/>
        <v>4.3047406799999965E-2</v>
      </c>
      <c r="M21" s="61">
        <f t="shared" si="5"/>
        <v>9.2667266577196289E-2</v>
      </c>
      <c r="N21" s="5" t="str">
        <f t="shared" si="6"/>
        <v xml:space="preserve"> </v>
      </c>
      <c r="O21" s="62"/>
      <c r="P21" s="67">
        <f t="shared" si="7"/>
        <v>-5.0097115700000083E-2</v>
      </c>
      <c r="Q21" s="61">
        <f t="shared" si="8"/>
        <v>5.0097115700000083E-2</v>
      </c>
      <c r="R21" s="61">
        <f t="shared" si="9"/>
        <v>8.1524140721699792E-2</v>
      </c>
      <c r="S21" s="5" t="str">
        <f t="shared" si="10"/>
        <v xml:space="preserve"> </v>
      </c>
    </row>
    <row r="22" spans="1:19" x14ac:dyDescent="0.25">
      <c r="A22" s="40" t="s">
        <v>102</v>
      </c>
      <c r="B22" s="41">
        <v>0.2545288081</v>
      </c>
      <c r="C22" s="51">
        <f t="shared" si="0"/>
        <v>6.7710658491245482E-2</v>
      </c>
      <c r="D22" s="42"/>
      <c r="E22" s="46">
        <v>0.1661510994</v>
      </c>
      <c r="F22" s="51">
        <f t="shared" si="1"/>
        <v>4.994237840487116E-2</v>
      </c>
      <c r="G22" s="64"/>
      <c r="H22" s="55">
        <v>0.2094280318</v>
      </c>
      <c r="I22" s="51">
        <f t="shared" si="2"/>
        <v>4.5414502131616082E-2</v>
      </c>
      <c r="J22" s="42"/>
      <c r="K22" s="29">
        <f t="shared" si="3"/>
        <v>-4.5100776300000006E-2</v>
      </c>
      <c r="L22" s="30">
        <f t="shared" si="4"/>
        <v>4.5100776300000006E-2</v>
      </c>
      <c r="M22" s="30">
        <f t="shared" si="5"/>
        <v>8.1217787796330029E-2</v>
      </c>
      <c r="N22" s="6" t="str">
        <f t="shared" si="6"/>
        <v xml:space="preserve"> </v>
      </c>
      <c r="O22" s="31"/>
      <c r="P22" s="29">
        <f t="shared" si="7"/>
        <v>4.3276932399999996E-2</v>
      </c>
      <c r="Q22" s="30">
        <f t="shared" si="8"/>
        <v>4.3276932399999996E-2</v>
      </c>
      <c r="R22" s="30">
        <f t="shared" si="9"/>
        <v>6.7331439440089083E-2</v>
      </c>
      <c r="S22" s="6" t="str">
        <f t="shared" si="10"/>
        <v xml:space="preserve"> </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585</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123</v>
      </c>
      <c r="B15" s="39">
        <v>0.17539636510000001</v>
      </c>
      <c r="C15" s="49">
        <f>SQRT((B15*(1-B15))/B$13)*TINV(0.05,B$13)</f>
        <v>5.9116137380738308E-2</v>
      </c>
      <c r="E15" s="45">
        <v>0.125723428</v>
      </c>
      <c r="F15" s="49">
        <f>SQRT((E15*(1-E15))/E$13)*TINV(0.05,E$13)</f>
        <v>4.4484269012371645E-2</v>
      </c>
      <c r="G15" s="50"/>
      <c r="H15" s="54">
        <v>0.13059065110000001</v>
      </c>
      <c r="I15" s="49">
        <f>SQRT((H15*(1-H15))/H$13)*TINV(0.05,H$13)</f>
        <v>3.7607515467300845E-2</v>
      </c>
      <c r="K15" s="28">
        <f>H15-B15</f>
        <v>-4.4805713999999996E-2</v>
      </c>
      <c r="L15" s="26">
        <f>(((K15)^2)^0.5)</f>
        <v>4.4805713999999996E-2</v>
      </c>
      <c r="M15" s="26">
        <f>(((((1-B15)*B15)/B$13)+(((1-H15)*H15)/H$13))^0.5)*(TINV(0.05,B$13+H$13-1))</f>
        <v>6.979026160356952E-2</v>
      </c>
      <c r="N15" s="5" t="str">
        <f>IF(L15&gt;M15,"*"," ")</f>
        <v xml:space="preserve"> </v>
      </c>
      <c r="O15" s="27"/>
      <c r="P15" s="28">
        <f>H15-E15</f>
        <v>4.8672231000000121E-3</v>
      </c>
      <c r="Q15" s="26">
        <f>(((P15)^2)^0.5)</f>
        <v>4.8672231000000121E-3</v>
      </c>
      <c r="R15" s="26">
        <f>(((((1-E15)*E15)/E$13)+(((1-H15)*H15)/H$13))^0.5)*(TINV(0.05,E$13+H$13-1))</f>
        <v>5.8098913564489964E-2</v>
      </c>
      <c r="S15" s="5" t="str">
        <f>IF(Q15&gt;R15,"*"," ")</f>
        <v xml:space="preserve"> </v>
      </c>
    </row>
    <row r="16" spans="1:19" x14ac:dyDescent="0.25">
      <c r="A16" s="38" t="s">
        <v>112</v>
      </c>
      <c r="B16" s="39">
        <v>2.4292585299999999E-2</v>
      </c>
      <c r="C16" s="49">
        <f t="shared" ref="C16:C28" si="0">SQRT((B16*(1-B16))/B$13)*TINV(0.05,B$13)</f>
        <v>2.3931493561789651E-2</v>
      </c>
      <c r="E16" s="45">
        <v>2.4550309999999999E-2</v>
      </c>
      <c r="F16" s="49">
        <f t="shared" ref="F16:F28" si="1">SQRT((E16*(1-E16))/E$13)*TINV(0.05,E$13)</f>
        <v>2.0763705416354614E-2</v>
      </c>
      <c r="G16" s="50"/>
      <c r="H16" s="54">
        <v>4.8976724999999999E-2</v>
      </c>
      <c r="I16" s="49">
        <f t="shared" ref="I16:I28" si="2">SQRT((H16*(1-H16))/H$13)*TINV(0.05,H$13)</f>
        <v>2.4087786307903605E-2</v>
      </c>
      <c r="K16" s="28">
        <f t="shared" ref="K16:K28" si="3">H16-B16</f>
        <v>2.46841397E-2</v>
      </c>
      <c r="L16" s="26">
        <f t="shared" ref="L16:L28" si="4">(((K16)^2)^0.5)</f>
        <v>2.46841397E-2</v>
      </c>
      <c r="M16" s="26">
        <f t="shared" ref="M16:M28" si="5">(((((1-B16)*B16)/B$13)+(((1-H16)*H16)/H$13))^0.5)*(TINV(0.05,B$13+H$13-1))</f>
        <v>3.3848474955939886E-2</v>
      </c>
      <c r="N16" s="5" t="str">
        <f t="shared" ref="N16:N28" si="6">IF(L16&gt;M16,"*"," ")</f>
        <v xml:space="preserve"> </v>
      </c>
      <c r="O16" s="27"/>
      <c r="P16" s="28">
        <f t="shared" ref="P16:P28" si="7">H16-E16</f>
        <v>2.4426415E-2</v>
      </c>
      <c r="Q16" s="26">
        <f t="shared" ref="Q16:Q28" si="8">(((P16)^2)^0.5)</f>
        <v>2.4426415E-2</v>
      </c>
      <c r="R16" s="26">
        <f t="shared" ref="R16:R28" si="9">(((((1-E16)*E16)/E$13)+(((1-H16)*H16)/H$13))^0.5)*(TINV(0.05,E$13+H$13-1))</f>
        <v>3.1727387727570382E-2</v>
      </c>
      <c r="S16" s="5" t="str">
        <f t="shared" ref="S16:S28" si="10">IF(Q16&gt;R16,"*"," ")</f>
        <v xml:space="preserve"> </v>
      </c>
    </row>
    <row r="17" spans="1:19" x14ac:dyDescent="0.25">
      <c r="A17" s="38" t="s">
        <v>113</v>
      </c>
      <c r="B17" s="39">
        <v>9.2938387400000003E-2</v>
      </c>
      <c r="C17" s="49">
        <f t="shared" si="0"/>
        <v>4.5132469055779639E-2</v>
      </c>
      <c r="E17" s="45">
        <v>8.6150211700000007E-2</v>
      </c>
      <c r="F17" s="49">
        <f t="shared" si="1"/>
        <v>3.7647792249896256E-2</v>
      </c>
      <c r="G17" s="50"/>
      <c r="H17" s="54">
        <v>5.9455873800000003E-2</v>
      </c>
      <c r="I17" s="49">
        <f t="shared" si="2"/>
        <v>2.6393283159090626E-2</v>
      </c>
      <c r="K17" s="28">
        <f t="shared" si="3"/>
        <v>-3.34825136E-2</v>
      </c>
      <c r="L17" s="26">
        <f t="shared" si="4"/>
        <v>3.34825136E-2</v>
      </c>
      <c r="M17" s="26">
        <f t="shared" si="5"/>
        <v>5.2072323006101387E-2</v>
      </c>
      <c r="N17" s="5" t="str">
        <f t="shared" si="6"/>
        <v xml:space="preserve"> </v>
      </c>
      <c r="O17" s="27"/>
      <c r="P17" s="28">
        <f t="shared" si="7"/>
        <v>-2.6694337900000004E-2</v>
      </c>
      <c r="Q17" s="26">
        <f t="shared" si="8"/>
        <v>2.6694337900000004E-2</v>
      </c>
      <c r="R17" s="26">
        <f t="shared" si="9"/>
        <v>4.5850880254148192E-2</v>
      </c>
      <c r="S17" s="5" t="str">
        <f t="shared" si="10"/>
        <v xml:space="preserve"> </v>
      </c>
    </row>
    <row r="18" spans="1:19" x14ac:dyDescent="0.25">
      <c r="A18" s="38" t="s">
        <v>114</v>
      </c>
      <c r="B18" s="39">
        <v>0.12339551579999999</v>
      </c>
      <c r="C18" s="49">
        <f t="shared" si="0"/>
        <v>5.1123981107521338E-2</v>
      </c>
      <c r="E18" s="45">
        <v>8.7691485700000002E-2</v>
      </c>
      <c r="F18" s="49">
        <f t="shared" si="1"/>
        <v>3.7951024916809614E-2</v>
      </c>
      <c r="G18" s="50"/>
      <c r="H18" s="54">
        <v>6.8994465800000002E-2</v>
      </c>
      <c r="I18" s="49">
        <f t="shared" si="2"/>
        <v>2.8287183368473679E-2</v>
      </c>
      <c r="K18" s="28">
        <f t="shared" si="3"/>
        <v>-5.4401049999999992E-2</v>
      </c>
      <c r="L18" s="26">
        <f t="shared" si="4"/>
        <v>5.4401049999999992E-2</v>
      </c>
      <c r="M18" s="26">
        <f t="shared" si="5"/>
        <v>5.8187835914391611E-2</v>
      </c>
      <c r="N18" s="5" t="str">
        <f t="shared" si="6"/>
        <v xml:space="preserve"> </v>
      </c>
      <c r="O18" s="27"/>
      <c r="P18" s="28">
        <f t="shared" si="7"/>
        <v>-1.86970199E-2</v>
      </c>
      <c r="Q18" s="26">
        <f t="shared" si="8"/>
        <v>1.86970199E-2</v>
      </c>
      <c r="R18" s="26">
        <f t="shared" si="9"/>
        <v>4.7204898934587319E-2</v>
      </c>
      <c r="S18" s="5" t="str">
        <f t="shared" si="10"/>
        <v xml:space="preserve"> </v>
      </c>
    </row>
    <row r="19" spans="1:19" x14ac:dyDescent="0.25">
      <c r="A19" s="38" t="s">
        <v>115</v>
      </c>
      <c r="B19" s="39">
        <v>4.1106962699999999E-2</v>
      </c>
      <c r="C19" s="49">
        <f t="shared" si="0"/>
        <v>3.0861420348838053E-2</v>
      </c>
      <c r="E19" s="45">
        <v>6.5665731099999999E-2</v>
      </c>
      <c r="F19" s="49">
        <f t="shared" si="1"/>
        <v>3.3234906547044717E-2</v>
      </c>
      <c r="G19" s="50"/>
      <c r="H19" s="54">
        <v>6.3604683699999998E-2</v>
      </c>
      <c r="I19" s="49">
        <f t="shared" si="2"/>
        <v>2.7238338408748827E-2</v>
      </c>
      <c r="K19" s="28">
        <f t="shared" si="3"/>
        <v>2.2497720999999998E-2</v>
      </c>
      <c r="L19" s="26">
        <f t="shared" si="4"/>
        <v>2.2497720999999998E-2</v>
      </c>
      <c r="M19" s="26">
        <f t="shared" si="5"/>
        <v>4.1023726189044936E-2</v>
      </c>
      <c r="N19" s="5" t="str">
        <f t="shared" si="6"/>
        <v xml:space="preserve"> </v>
      </c>
      <c r="O19" s="27"/>
      <c r="P19" s="28">
        <f t="shared" si="7"/>
        <v>-2.0610474000000018E-3</v>
      </c>
      <c r="Q19" s="26">
        <f t="shared" si="8"/>
        <v>2.0610474000000018E-3</v>
      </c>
      <c r="R19" s="26">
        <f t="shared" si="9"/>
        <v>4.2857474444884344E-2</v>
      </c>
      <c r="S19" s="5" t="str">
        <f t="shared" si="10"/>
        <v xml:space="preserve"> </v>
      </c>
    </row>
    <row r="20" spans="1:19" s="60" customFormat="1" ht="15" customHeight="1" x14ac:dyDescent="0.25">
      <c r="A20" s="38" t="s">
        <v>116</v>
      </c>
      <c r="B20" s="39">
        <v>0.12585916089999999</v>
      </c>
      <c r="C20" s="49">
        <f t="shared" si="0"/>
        <v>5.1559209972097279E-2</v>
      </c>
      <c r="D20" s="11"/>
      <c r="E20" s="45">
        <v>0.1380021471</v>
      </c>
      <c r="F20" s="49">
        <f t="shared" si="1"/>
        <v>4.6277505888558564E-2</v>
      </c>
      <c r="G20" s="50"/>
      <c r="H20" s="54">
        <v>0.20183364140000001</v>
      </c>
      <c r="I20" s="49">
        <f t="shared" si="2"/>
        <v>4.4797103435096394E-2</v>
      </c>
      <c r="J20" s="11"/>
      <c r="K20" s="28">
        <f t="shared" si="3"/>
        <v>7.5974480500000025E-2</v>
      </c>
      <c r="L20" s="26">
        <f t="shared" si="4"/>
        <v>7.5974480500000025E-2</v>
      </c>
      <c r="M20" s="26">
        <f t="shared" si="5"/>
        <v>6.8069537494107935E-2</v>
      </c>
      <c r="N20" s="5" t="str">
        <f t="shared" si="6"/>
        <v>*</v>
      </c>
      <c r="O20" s="27"/>
      <c r="P20" s="28">
        <f t="shared" si="7"/>
        <v>6.3831494300000013E-2</v>
      </c>
      <c r="Q20" s="26">
        <f t="shared" si="8"/>
        <v>6.3831494300000013E-2</v>
      </c>
      <c r="R20" s="26">
        <f t="shared" si="9"/>
        <v>6.424730757875384E-2</v>
      </c>
      <c r="S20" s="5" t="str">
        <f t="shared" si="10"/>
        <v xml:space="preserve"> </v>
      </c>
    </row>
    <row r="21" spans="1:19" s="60" customFormat="1" x14ac:dyDescent="0.25">
      <c r="A21" s="38" t="s">
        <v>117</v>
      </c>
      <c r="B21" s="39">
        <v>9.8677906600000004E-2</v>
      </c>
      <c r="C21" s="49">
        <f t="shared" si="0"/>
        <v>4.6357830692645881E-2</v>
      </c>
      <c r="D21" s="11"/>
      <c r="E21" s="45">
        <v>9.9356732500000003E-2</v>
      </c>
      <c r="F21" s="49">
        <f t="shared" si="1"/>
        <v>4.0137376731229253E-2</v>
      </c>
      <c r="G21" s="50"/>
      <c r="H21" s="54">
        <v>6.8732237799999998E-2</v>
      </c>
      <c r="I21" s="49">
        <f t="shared" si="2"/>
        <v>2.8237352335715105E-2</v>
      </c>
      <c r="J21" s="11"/>
      <c r="K21" s="28">
        <f t="shared" si="3"/>
        <v>-2.9945668800000005E-2</v>
      </c>
      <c r="L21" s="26">
        <f t="shared" si="4"/>
        <v>2.9945668800000005E-2</v>
      </c>
      <c r="M21" s="26">
        <f t="shared" si="5"/>
        <v>5.4064771242685709E-2</v>
      </c>
      <c r="N21" s="5" t="str">
        <f t="shared" si="6"/>
        <v xml:space="preserve"> </v>
      </c>
      <c r="O21" s="27"/>
      <c r="P21" s="28">
        <f t="shared" si="7"/>
        <v>-3.0624494700000005E-2</v>
      </c>
      <c r="Q21" s="26">
        <f t="shared" si="8"/>
        <v>3.0624494700000005E-2</v>
      </c>
      <c r="R21" s="26">
        <f t="shared" si="9"/>
        <v>4.8939635573037696E-2</v>
      </c>
      <c r="S21" s="5" t="str">
        <f t="shared" si="10"/>
        <v xml:space="preserve"> </v>
      </c>
    </row>
    <row r="22" spans="1:19" x14ac:dyDescent="0.25">
      <c r="A22" s="38" t="s">
        <v>118</v>
      </c>
      <c r="B22" s="39">
        <v>7.6331795899999999E-2</v>
      </c>
      <c r="C22" s="49">
        <f t="shared" si="0"/>
        <v>4.1274694744996489E-2</v>
      </c>
      <c r="E22" s="45">
        <v>0.1033951753</v>
      </c>
      <c r="F22" s="49">
        <f t="shared" si="1"/>
        <v>4.085306111304432E-2</v>
      </c>
      <c r="G22" s="50"/>
      <c r="H22" s="54">
        <v>0.1184421912</v>
      </c>
      <c r="I22" s="49">
        <f t="shared" si="2"/>
        <v>3.6064927316386247E-2</v>
      </c>
      <c r="K22" s="28">
        <f t="shared" si="3"/>
        <v>4.2110395300000006E-2</v>
      </c>
      <c r="L22" s="26">
        <f t="shared" si="4"/>
        <v>4.2110395300000006E-2</v>
      </c>
      <c r="M22" s="26">
        <f t="shared" si="5"/>
        <v>5.4625490120465407E-2</v>
      </c>
      <c r="N22" s="5" t="str">
        <f t="shared" si="6"/>
        <v xml:space="preserve"> </v>
      </c>
      <c r="O22" s="27"/>
      <c r="P22" s="28">
        <f t="shared" si="7"/>
        <v>1.5047015900000002E-2</v>
      </c>
      <c r="Q22" s="26">
        <f t="shared" si="8"/>
        <v>1.5047015900000002E-2</v>
      </c>
      <c r="R22" s="26">
        <f t="shared" si="9"/>
        <v>5.4354255070362019E-2</v>
      </c>
      <c r="S22" s="5" t="str">
        <f t="shared" si="10"/>
        <v xml:space="preserve"> </v>
      </c>
    </row>
    <row r="23" spans="1:19" x14ac:dyDescent="0.25">
      <c r="A23" s="38" t="s">
        <v>119</v>
      </c>
      <c r="B23" s="39">
        <v>0.1142833098</v>
      </c>
      <c r="C23" s="49">
        <f t="shared" si="0"/>
        <v>4.9455198795533548E-2</v>
      </c>
      <c r="E23" s="45">
        <v>0.1285599714</v>
      </c>
      <c r="F23" s="49">
        <f t="shared" si="1"/>
        <v>4.4910259760066552E-2</v>
      </c>
      <c r="G23" s="50"/>
      <c r="H23" s="54">
        <v>0.1157892635</v>
      </c>
      <c r="I23" s="49">
        <f t="shared" si="2"/>
        <v>3.5712354501969454E-2</v>
      </c>
      <c r="K23" s="28">
        <f t="shared" si="3"/>
        <v>1.5059537000000067E-3</v>
      </c>
      <c r="L23" s="26">
        <f t="shared" si="4"/>
        <v>1.5059537000000067E-3</v>
      </c>
      <c r="M23" s="26">
        <f t="shared" si="5"/>
        <v>6.0774806680179282E-2</v>
      </c>
      <c r="N23" s="5" t="str">
        <f t="shared" si="6"/>
        <v xml:space="preserve"> </v>
      </c>
      <c r="O23" s="27"/>
      <c r="P23" s="28">
        <f t="shared" si="7"/>
        <v>-1.2770707899999997E-2</v>
      </c>
      <c r="Q23" s="26">
        <f t="shared" si="8"/>
        <v>1.2770707899999997E-2</v>
      </c>
      <c r="R23" s="26">
        <f t="shared" si="9"/>
        <v>5.7225900777832989E-2</v>
      </c>
      <c r="S23" s="5" t="str">
        <f t="shared" si="10"/>
        <v xml:space="preserve"> </v>
      </c>
    </row>
    <row r="24" spans="1:19" x14ac:dyDescent="0.25">
      <c r="A24" s="38" t="s">
        <v>120</v>
      </c>
      <c r="B24" s="39">
        <v>5.8025654099999997E-2</v>
      </c>
      <c r="C24" s="49">
        <f t="shared" si="0"/>
        <v>3.6341486943358307E-2</v>
      </c>
      <c r="E24" s="45">
        <v>6.5950527300000006E-2</v>
      </c>
      <c r="F24" s="49">
        <f t="shared" si="1"/>
        <v>3.3301822903557134E-2</v>
      </c>
      <c r="G24" s="50"/>
      <c r="H24" s="54">
        <v>5.3655190899999997E-2</v>
      </c>
      <c r="I24" s="49">
        <f t="shared" si="2"/>
        <v>2.5149943895484861E-2</v>
      </c>
      <c r="K24" s="28">
        <f t="shared" si="3"/>
        <v>-4.3704632000000007E-3</v>
      </c>
      <c r="L24" s="26">
        <f t="shared" si="4"/>
        <v>4.3704632000000007E-3</v>
      </c>
      <c r="M24" s="26">
        <f t="shared" si="5"/>
        <v>4.4027986161680188E-2</v>
      </c>
      <c r="N24" s="5" t="str">
        <f t="shared" si="6"/>
        <v xml:space="preserve"> </v>
      </c>
      <c r="O24" s="27"/>
      <c r="P24" s="28">
        <f t="shared" si="7"/>
        <v>-1.2295336400000009E-2</v>
      </c>
      <c r="Q24" s="26">
        <f t="shared" si="8"/>
        <v>1.2295336400000009E-2</v>
      </c>
      <c r="R24" s="26">
        <f t="shared" si="9"/>
        <v>4.1618852165560112E-2</v>
      </c>
      <c r="S24" s="5" t="str">
        <f t="shared" si="10"/>
        <v xml:space="preserve"> </v>
      </c>
    </row>
    <row r="25" spans="1:19" x14ac:dyDescent="0.25">
      <c r="A25" s="38" t="s">
        <v>124</v>
      </c>
      <c r="B25" s="39">
        <v>6.9692356400000002E-2</v>
      </c>
      <c r="C25" s="49">
        <f t="shared" si="0"/>
        <v>3.9580292736842305E-2</v>
      </c>
      <c r="E25" s="45">
        <v>7.4954279799999995E-2</v>
      </c>
      <c r="F25" s="49">
        <f t="shared" si="1"/>
        <v>3.5330822499283057E-2</v>
      </c>
      <c r="G25" s="50"/>
      <c r="H25" s="54">
        <v>6.9925075899999994E-2</v>
      </c>
      <c r="I25" s="49">
        <f t="shared" si="2"/>
        <v>2.8463079589536627E-2</v>
      </c>
      <c r="K25" s="28">
        <f t="shared" si="3"/>
        <v>2.3271949999999209E-4</v>
      </c>
      <c r="L25" s="26">
        <f t="shared" si="4"/>
        <v>2.3271949999999209E-4</v>
      </c>
      <c r="M25" s="26">
        <f t="shared" si="5"/>
        <v>4.8570346492353755E-2</v>
      </c>
      <c r="N25" s="5" t="str">
        <f t="shared" si="6"/>
        <v xml:space="preserve"> </v>
      </c>
      <c r="O25" s="27"/>
      <c r="P25" s="28">
        <f t="shared" si="7"/>
        <v>-5.0292039000000011E-3</v>
      </c>
      <c r="Q25" s="26">
        <f t="shared" si="8"/>
        <v>5.0292039000000011E-3</v>
      </c>
      <c r="R25" s="26">
        <f t="shared" si="9"/>
        <v>4.5249492727172685E-2</v>
      </c>
      <c r="S25" s="5" t="str">
        <f t="shared" si="10"/>
        <v xml:space="preserve"> </v>
      </c>
    </row>
    <row r="26" spans="1:19" x14ac:dyDescent="0.25">
      <c r="A26" s="38" t="s">
        <v>125</v>
      </c>
      <c r="B26" s="39">
        <v>0.2420013204</v>
      </c>
      <c r="C26" s="49">
        <f t="shared" si="0"/>
        <v>6.6575774158237691E-2</v>
      </c>
      <c r="E26" s="45">
        <v>0.2694647785</v>
      </c>
      <c r="F26" s="49">
        <f t="shared" si="1"/>
        <v>5.9531320262786243E-2</v>
      </c>
      <c r="G26" s="50"/>
      <c r="H26" s="54">
        <v>0.23936953029999999</v>
      </c>
      <c r="I26" s="49">
        <f t="shared" si="2"/>
        <v>4.7624205039423106E-2</v>
      </c>
      <c r="K26" s="28">
        <f t="shared" si="3"/>
        <v>-2.6317901000000032E-3</v>
      </c>
      <c r="L26" s="26">
        <f t="shared" si="4"/>
        <v>2.6317901000000032E-3</v>
      </c>
      <c r="M26" s="26">
        <f t="shared" si="5"/>
        <v>8.1550448436805964E-2</v>
      </c>
      <c r="N26" s="5" t="str">
        <f t="shared" si="6"/>
        <v xml:space="preserve"> </v>
      </c>
      <c r="O26" s="27"/>
      <c r="P26" s="28">
        <f t="shared" si="7"/>
        <v>-3.0095248200000008E-2</v>
      </c>
      <c r="Q26" s="26">
        <f t="shared" si="8"/>
        <v>3.0095248200000008E-2</v>
      </c>
      <c r="R26" s="26">
        <f t="shared" si="9"/>
        <v>7.6034247509760122E-2</v>
      </c>
      <c r="S26" s="5" t="str">
        <f t="shared" si="10"/>
        <v xml:space="preserve"> </v>
      </c>
    </row>
    <row r="27" spans="1:19" x14ac:dyDescent="0.25">
      <c r="A27" s="57" t="s">
        <v>126</v>
      </c>
      <c r="B27" s="58">
        <v>0.46537134190000001</v>
      </c>
      <c r="C27" s="59">
        <f>SQRT((B27*(1-B27))/B$13)*TINV(0.05,B$13)</f>
        <v>7.7535227946970348E-2</v>
      </c>
      <c r="D27" s="60"/>
      <c r="E27" s="66">
        <v>0.49411127179999997</v>
      </c>
      <c r="F27" s="59">
        <f>SQRT((E27*(1-E27))/E$13)*TINV(0.05,E$13)</f>
        <v>6.7083206482840912E-2</v>
      </c>
      <c r="G27" s="50"/>
      <c r="H27" s="54">
        <v>0.52160721980000002</v>
      </c>
      <c r="I27" s="59">
        <f>SQRT((H27*(1-H27))/H$13)*TINV(0.05,H$13)</f>
        <v>5.5753296605011098E-2</v>
      </c>
      <c r="J27" s="60"/>
      <c r="K27" s="67">
        <f>H27-B27</f>
        <v>5.6235877900000009E-2</v>
      </c>
      <c r="L27" s="61">
        <f>(((K27)^2)^0.5)</f>
        <v>5.6235877900000009E-2</v>
      </c>
      <c r="M27" s="61">
        <f>(((((1-B27)*B27)/B$13)+(((1-H27)*H27)/H$13))^0.5)*(TINV(0.05,B$13+H$13-1))</f>
        <v>9.5143804445546765E-2</v>
      </c>
      <c r="N27" s="5" t="str">
        <f>IF(L27&gt;M27,"*"," ")</f>
        <v xml:space="preserve"> </v>
      </c>
      <c r="O27" s="62"/>
      <c r="P27" s="67">
        <f>H27-E27</f>
        <v>2.7495948000000048E-2</v>
      </c>
      <c r="Q27" s="61">
        <f>(((P27)^2)^0.5)</f>
        <v>2.7495948000000048E-2</v>
      </c>
      <c r="R27" s="61">
        <f>(((((1-E27)*E27)/E$13)+(((1-H27)*H27)/H$13))^0.5)*(TINV(0.05,E$13+H$13-1))</f>
        <v>8.6998271395529042E-2</v>
      </c>
      <c r="S27" s="5" t="str">
        <f>IF(Q27&gt;R27,"*"," ")</f>
        <v xml:space="preserve"> </v>
      </c>
    </row>
    <row r="28" spans="1:19" x14ac:dyDescent="0.25">
      <c r="A28" s="40" t="s">
        <v>619</v>
      </c>
      <c r="B28" s="41">
        <v>0.29262733769999999</v>
      </c>
      <c r="C28" s="51">
        <f t="shared" si="0"/>
        <v>7.0722029781821988E-2</v>
      </c>
      <c r="D28" s="42"/>
      <c r="E28" s="46">
        <v>0.2364239497</v>
      </c>
      <c r="F28" s="51">
        <f t="shared" si="1"/>
        <v>5.7009313893916197E-2</v>
      </c>
      <c r="G28" s="52"/>
      <c r="H28" s="55">
        <v>0.23902324990000001</v>
      </c>
      <c r="I28" s="51">
        <f t="shared" si="2"/>
        <v>4.7600576634140572E-2</v>
      </c>
      <c r="J28" s="42"/>
      <c r="K28" s="29">
        <f t="shared" si="3"/>
        <v>-5.3604087799999978E-2</v>
      </c>
      <c r="L28" s="30">
        <f t="shared" si="4"/>
        <v>5.3604087799999978E-2</v>
      </c>
      <c r="M28" s="30">
        <f t="shared" si="5"/>
        <v>8.4922732367998022E-2</v>
      </c>
      <c r="N28" s="6" t="str">
        <f t="shared" si="6"/>
        <v xml:space="preserve"> </v>
      </c>
      <c r="O28" s="31"/>
      <c r="P28" s="29">
        <f t="shared" si="7"/>
        <v>2.5993002000000154E-3</v>
      </c>
      <c r="Q28" s="30">
        <f t="shared" si="8"/>
        <v>2.5993002000000154E-3</v>
      </c>
      <c r="R28" s="30">
        <f t="shared" si="9"/>
        <v>7.4074305775809188E-2</v>
      </c>
      <c r="S28" s="6" t="str">
        <f t="shared" si="10"/>
        <v xml:space="preserve"> </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586</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123</v>
      </c>
      <c r="B15" s="39">
        <v>0.1745822574</v>
      </c>
      <c r="C15" s="49">
        <f>SQRT((B15*(1-B15))/B$13)*TINV(0.05,B$13)</f>
        <v>5.9007889968637817E-2</v>
      </c>
      <c r="E15" s="45">
        <v>0.119785113</v>
      </c>
      <c r="F15" s="49">
        <f t="shared" ref="F15:F28" si="0">SQRT((E15*(1-E15))/E$13)*TINV(0.05,E$13)</f>
        <v>4.3568209186271301E-2</v>
      </c>
      <c r="G15" s="50"/>
      <c r="H15" s="54">
        <v>0.1049184141</v>
      </c>
      <c r="I15" s="49">
        <f>SQRT((H15*(1-H15))/H$13)*TINV(0.05,H$13)</f>
        <v>3.4202953996744917E-2</v>
      </c>
      <c r="K15" s="28">
        <f>H15-B15</f>
        <v>-6.96638433E-2</v>
      </c>
      <c r="L15" s="26">
        <f>(((K15)^2)^0.5)</f>
        <v>6.96638433E-2</v>
      </c>
      <c r="M15" s="26">
        <f>(((((1-B15)*B15)/B$13)+(((1-H15)*H15)/H$13))^0.5)*(TINV(0.05,B$13+H$13-1))</f>
        <v>6.7927837554749002E-2</v>
      </c>
      <c r="N15" s="5" t="str">
        <f>IF(L15&gt;M15,"*"," ")</f>
        <v>*</v>
      </c>
      <c r="O15" s="27"/>
      <c r="P15" s="28">
        <f t="shared" ref="P15:P28" si="1">H15-E15</f>
        <v>-1.4866698900000003E-2</v>
      </c>
      <c r="Q15" s="26">
        <f>(((P15)^2)^0.5)</f>
        <v>1.4866698900000003E-2</v>
      </c>
      <c r="R15" s="26">
        <f t="shared" ref="R15:R28" si="2">(((((1-E15)*E15)/E$13)+(((1-H15)*H15)/H$13))^0.5)*(TINV(0.05,E$13+H$13-1))</f>
        <v>5.5241820288051711E-2</v>
      </c>
      <c r="S15" s="5" t="str">
        <f>IF(Q15&gt;R15,"*"," ")</f>
        <v xml:space="preserve"> </v>
      </c>
    </row>
    <row r="16" spans="1:19" x14ac:dyDescent="0.25">
      <c r="A16" s="38" t="s">
        <v>112</v>
      </c>
      <c r="B16" s="39">
        <v>2.4804891200000002E-2</v>
      </c>
      <c r="C16" s="49">
        <f t="shared" ref="C16:C28" si="3">SQRT((B16*(1-B16))/B$13)*TINV(0.05,B$13)</f>
        <v>2.4176172919452496E-2</v>
      </c>
      <c r="E16" s="45">
        <v>1.65073967E-2</v>
      </c>
      <c r="F16" s="49">
        <f t="shared" si="0"/>
        <v>1.7096167891363548E-2</v>
      </c>
      <c r="G16" s="50"/>
      <c r="H16" s="54">
        <v>3.3726483100000003E-2</v>
      </c>
      <c r="I16" s="49">
        <f t="shared" ref="I16:I28" si="4">SQRT((H16*(1-H16))/H$13)*TINV(0.05,H$13)</f>
        <v>2.0148467212133463E-2</v>
      </c>
      <c r="K16" s="28">
        <f t="shared" ref="K16:K28" si="5">H16-B16</f>
        <v>8.9215919000000012E-3</v>
      </c>
      <c r="L16" s="26">
        <f t="shared" ref="L16:L28" si="6">(((K16)^2)^0.5)</f>
        <v>8.9215919000000012E-3</v>
      </c>
      <c r="M16" s="26">
        <f t="shared" ref="M16:M28" si="7">(((((1-B16)*B16)/B$13)+(((1-H16)*H16)/H$13))^0.5)*(TINV(0.05,B$13+H$13-1))</f>
        <v>3.1362062988611931E-2</v>
      </c>
      <c r="N16" s="5" t="str">
        <f t="shared" ref="N16:N28" si="8">IF(L16&gt;M16,"*"," ")</f>
        <v xml:space="preserve"> </v>
      </c>
      <c r="O16" s="27"/>
      <c r="P16" s="28">
        <f t="shared" si="1"/>
        <v>1.7219086400000003E-2</v>
      </c>
      <c r="Q16" s="26">
        <f t="shared" ref="Q16:Q28" si="9">(((P16)^2)^0.5)</f>
        <v>1.7219086400000003E-2</v>
      </c>
      <c r="R16" s="26">
        <f t="shared" si="2"/>
        <v>2.6362768079341091E-2</v>
      </c>
      <c r="S16" s="5" t="str">
        <f t="shared" ref="S16:S28" si="10">IF(Q16&gt;R16,"*"," ")</f>
        <v xml:space="preserve"> </v>
      </c>
    </row>
    <row r="17" spans="1:19" x14ac:dyDescent="0.25">
      <c r="A17" s="38" t="s">
        <v>113</v>
      </c>
      <c r="B17" s="39">
        <v>8.7245466999999993E-2</v>
      </c>
      <c r="C17" s="49">
        <f t="shared" si="3"/>
        <v>4.3865346868527721E-2</v>
      </c>
      <c r="E17" s="45">
        <v>7.7603071100000004E-2</v>
      </c>
      <c r="F17" s="49">
        <f t="shared" si="0"/>
        <v>3.5898169964564464E-2</v>
      </c>
      <c r="G17" s="50"/>
      <c r="H17" s="54">
        <v>7.5815418499999995E-2</v>
      </c>
      <c r="I17" s="49">
        <f t="shared" si="4"/>
        <v>2.9543678862727296E-2</v>
      </c>
      <c r="K17" s="28">
        <f t="shared" si="5"/>
        <v>-1.1430048499999998E-2</v>
      </c>
      <c r="L17" s="26">
        <f t="shared" si="6"/>
        <v>1.1430048499999998E-2</v>
      </c>
      <c r="M17" s="26">
        <f t="shared" si="7"/>
        <v>5.2684190505449237E-2</v>
      </c>
      <c r="N17" s="5" t="str">
        <f t="shared" si="8"/>
        <v xml:space="preserve"> </v>
      </c>
      <c r="O17" s="27"/>
      <c r="P17" s="28">
        <f t="shared" si="1"/>
        <v>-1.7876526000000087E-3</v>
      </c>
      <c r="Q17" s="26">
        <f t="shared" si="9"/>
        <v>1.7876526000000087E-3</v>
      </c>
      <c r="R17" s="26">
        <f t="shared" si="2"/>
        <v>4.6369609771665564E-2</v>
      </c>
      <c r="S17" s="5" t="str">
        <f t="shared" si="10"/>
        <v xml:space="preserve"> </v>
      </c>
    </row>
    <row r="18" spans="1:19" x14ac:dyDescent="0.25">
      <c r="A18" s="38" t="s">
        <v>114</v>
      </c>
      <c r="B18" s="39">
        <v>8.3344436100000002E-2</v>
      </c>
      <c r="C18" s="49">
        <f t="shared" si="3"/>
        <v>4.2964971552033909E-2</v>
      </c>
      <c r="E18" s="45">
        <v>7.4815953500000004E-2</v>
      </c>
      <c r="F18" s="49">
        <f t="shared" si="0"/>
        <v>3.5300845409669192E-2</v>
      </c>
      <c r="G18" s="50"/>
      <c r="H18" s="54">
        <v>5.7704116700000002E-2</v>
      </c>
      <c r="I18" s="49">
        <f t="shared" si="4"/>
        <v>2.6025764273445398E-2</v>
      </c>
      <c r="K18" s="28">
        <f t="shared" si="5"/>
        <v>-2.56403194E-2</v>
      </c>
      <c r="L18" s="26">
        <f t="shared" si="6"/>
        <v>2.56403194E-2</v>
      </c>
      <c r="M18" s="26">
        <f t="shared" si="7"/>
        <v>5.0032507762461216E-2</v>
      </c>
      <c r="N18" s="5" t="str">
        <f t="shared" si="8"/>
        <v xml:space="preserve"> </v>
      </c>
      <c r="O18" s="27"/>
      <c r="P18" s="28">
        <f t="shared" si="1"/>
        <v>-1.7111836800000002E-2</v>
      </c>
      <c r="Q18" s="26">
        <f t="shared" si="9"/>
        <v>1.7111836800000002E-2</v>
      </c>
      <c r="R18" s="26">
        <f t="shared" si="2"/>
        <v>4.3738222910240362E-2</v>
      </c>
      <c r="S18" s="5" t="str">
        <f t="shared" si="10"/>
        <v xml:space="preserve"> </v>
      </c>
    </row>
    <row r="19" spans="1:19" x14ac:dyDescent="0.25">
      <c r="A19" s="38" t="s">
        <v>115</v>
      </c>
      <c r="B19" s="39">
        <v>3.5494413799999999E-2</v>
      </c>
      <c r="C19" s="49">
        <f t="shared" si="3"/>
        <v>2.8761101223461639E-2</v>
      </c>
      <c r="E19" s="45">
        <v>6.8987982899999994E-2</v>
      </c>
      <c r="F19" s="49">
        <f t="shared" si="0"/>
        <v>3.4004649118963337E-2</v>
      </c>
      <c r="G19" s="50"/>
      <c r="H19" s="54">
        <v>7.1292439400000004E-2</v>
      </c>
      <c r="I19" s="49">
        <f t="shared" si="4"/>
        <v>2.8718891600114559E-2</v>
      </c>
      <c r="K19" s="28">
        <f t="shared" si="5"/>
        <v>3.5798025600000005E-2</v>
      </c>
      <c r="L19" s="26">
        <f t="shared" si="6"/>
        <v>3.5798025600000005E-2</v>
      </c>
      <c r="M19" s="26">
        <f t="shared" si="7"/>
        <v>4.0516478451525534E-2</v>
      </c>
      <c r="N19" s="5" t="str">
        <f t="shared" si="8"/>
        <v xml:space="preserve"> </v>
      </c>
      <c r="O19" s="27"/>
      <c r="P19" s="28">
        <f t="shared" si="1"/>
        <v>2.30445650000001E-3</v>
      </c>
      <c r="Q19" s="26">
        <f t="shared" si="9"/>
        <v>2.30445650000001E-3</v>
      </c>
      <c r="R19" s="26">
        <f t="shared" si="2"/>
        <v>4.4393224094109812E-2</v>
      </c>
      <c r="S19" s="5" t="str">
        <f t="shared" si="10"/>
        <v xml:space="preserve"> </v>
      </c>
    </row>
    <row r="20" spans="1:19" s="60" customFormat="1" ht="15" customHeight="1" x14ac:dyDescent="0.25">
      <c r="A20" s="38" t="s">
        <v>116</v>
      </c>
      <c r="B20" s="39">
        <v>0.1796377773</v>
      </c>
      <c r="C20" s="49">
        <f t="shared" si="3"/>
        <v>5.967257731272315E-2</v>
      </c>
      <c r="D20" s="11"/>
      <c r="E20" s="45">
        <v>0.13384024859999999</v>
      </c>
      <c r="F20" s="49">
        <f t="shared" si="0"/>
        <v>4.5684228794400421E-2</v>
      </c>
      <c r="G20" s="50"/>
      <c r="H20" s="54">
        <v>0.17492070160000001</v>
      </c>
      <c r="I20" s="49">
        <f t="shared" si="4"/>
        <v>4.2400882606342581E-2</v>
      </c>
      <c r="J20" s="11"/>
      <c r="K20" s="28">
        <f t="shared" si="5"/>
        <v>-4.7170756999999897E-3</v>
      </c>
      <c r="L20" s="26">
        <f t="shared" si="6"/>
        <v>4.7170756999999897E-3</v>
      </c>
      <c r="M20" s="26">
        <f t="shared" si="7"/>
        <v>7.2928797201244955E-2</v>
      </c>
      <c r="N20" s="5" t="str">
        <f t="shared" si="8"/>
        <v xml:space="preserve"> </v>
      </c>
      <c r="O20" s="27"/>
      <c r="P20" s="28">
        <f t="shared" si="1"/>
        <v>4.1080453000000017E-2</v>
      </c>
      <c r="Q20" s="26">
        <f t="shared" si="9"/>
        <v>4.1080453000000017E-2</v>
      </c>
      <c r="R20" s="26">
        <f t="shared" si="2"/>
        <v>6.2171087571689397E-2</v>
      </c>
      <c r="S20" s="5" t="str">
        <f t="shared" si="10"/>
        <v xml:space="preserve"> </v>
      </c>
    </row>
    <row r="21" spans="1:19" s="60" customFormat="1" x14ac:dyDescent="0.25">
      <c r="A21" s="38" t="s">
        <v>117</v>
      </c>
      <c r="B21" s="39">
        <v>4.6038607099999997E-2</v>
      </c>
      <c r="C21" s="49">
        <f t="shared" si="3"/>
        <v>3.2576139805832939E-2</v>
      </c>
      <c r="D21" s="11"/>
      <c r="E21" s="45">
        <v>8.7523654399999998E-2</v>
      </c>
      <c r="F21" s="49">
        <f t="shared" si="0"/>
        <v>3.791817789642065E-2</v>
      </c>
      <c r="G21" s="50"/>
      <c r="H21" s="54">
        <v>6.8861688800000001E-2</v>
      </c>
      <c r="I21" s="49">
        <f t="shared" si="4"/>
        <v>2.8261966602064939E-2</v>
      </c>
      <c r="J21" s="11"/>
      <c r="K21" s="28">
        <f t="shared" si="5"/>
        <v>2.2823081700000004E-2</v>
      </c>
      <c r="L21" s="26">
        <f t="shared" si="6"/>
        <v>2.2823081700000004E-2</v>
      </c>
      <c r="M21" s="26">
        <f t="shared" si="7"/>
        <v>4.2980310976423818E-2</v>
      </c>
      <c r="N21" s="5" t="str">
        <f t="shared" si="8"/>
        <v xml:space="preserve"> </v>
      </c>
      <c r="O21" s="27"/>
      <c r="P21" s="28">
        <f t="shared" si="1"/>
        <v>-1.8661965599999997E-2</v>
      </c>
      <c r="Q21" s="26">
        <f t="shared" si="9"/>
        <v>1.8661965599999997E-2</v>
      </c>
      <c r="R21" s="26">
        <f t="shared" si="2"/>
        <v>4.716360421167206E-2</v>
      </c>
      <c r="S21" s="5" t="str">
        <f t="shared" si="10"/>
        <v xml:space="preserve"> </v>
      </c>
    </row>
    <row r="22" spans="1:19" x14ac:dyDescent="0.25">
      <c r="A22" s="38" t="s">
        <v>118</v>
      </c>
      <c r="B22" s="39">
        <v>7.4869127699999996E-2</v>
      </c>
      <c r="C22" s="49">
        <f t="shared" si="3"/>
        <v>4.0909682262758221E-2</v>
      </c>
      <c r="E22" s="45">
        <v>0.1230427253</v>
      </c>
      <c r="F22" s="49">
        <f t="shared" si="0"/>
        <v>4.4074878064751896E-2</v>
      </c>
      <c r="G22" s="50"/>
      <c r="H22" s="54">
        <v>0.1323044719</v>
      </c>
      <c r="I22" s="49">
        <f t="shared" si="4"/>
        <v>3.7816156591451905E-2</v>
      </c>
      <c r="K22" s="28">
        <f t="shared" si="5"/>
        <v>5.7435344200000002E-2</v>
      </c>
      <c r="L22" s="26">
        <f t="shared" si="6"/>
        <v>5.7435344200000002E-2</v>
      </c>
      <c r="M22" s="26">
        <f t="shared" si="7"/>
        <v>5.5527285423466195E-2</v>
      </c>
      <c r="N22" s="5" t="str">
        <f t="shared" si="8"/>
        <v>*</v>
      </c>
      <c r="O22" s="27"/>
      <c r="P22" s="28">
        <f t="shared" si="1"/>
        <v>9.2617465999999954E-3</v>
      </c>
      <c r="Q22" s="26">
        <f t="shared" si="9"/>
        <v>9.2617465999999954E-3</v>
      </c>
      <c r="R22" s="26">
        <f t="shared" si="2"/>
        <v>5.79237057290111E-2</v>
      </c>
      <c r="S22" s="5" t="str">
        <f t="shared" si="10"/>
        <v xml:space="preserve"> </v>
      </c>
    </row>
    <row r="23" spans="1:19" x14ac:dyDescent="0.25">
      <c r="A23" s="38" t="s">
        <v>119</v>
      </c>
      <c r="B23" s="39">
        <v>0.1139693749</v>
      </c>
      <c r="C23" s="49">
        <f t="shared" si="3"/>
        <v>4.9395977329945294E-2</v>
      </c>
      <c r="E23" s="45">
        <v>0.1240204352</v>
      </c>
      <c r="F23" s="49">
        <f t="shared" si="0"/>
        <v>4.422496969219817E-2</v>
      </c>
      <c r="G23" s="50"/>
      <c r="H23" s="54">
        <v>0.12900136949999999</v>
      </c>
      <c r="I23" s="49">
        <f t="shared" si="4"/>
        <v>3.7412122073239171E-2</v>
      </c>
      <c r="K23" s="28">
        <f t="shared" si="5"/>
        <v>1.5031994599999987E-2</v>
      </c>
      <c r="L23" s="26">
        <f t="shared" si="6"/>
        <v>1.5031994599999987E-2</v>
      </c>
      <c r="M23" s="26">
        <f t="shared" si="7"/>
        <v>6.1739316398008941E-2</v>
      </c>
      <c r="N23" s="5" t="str">
        <f t="shared" si="8"/>
        <v xml:space="preserve"> </v>
      </c>
      <c r="O23" s="27"/>
      <c r="P23" s="28">
        <f t="shared" si="1"/>
        <v>4.9809342999999895E-3</v>
      </c>
      <c r="Q23" s="26">
        <f t="shared" si="9"/>
        <v>4.9809342999999895E-3</v>
      </c>
      <c r="R23" s="26">
        <f t="shared" si="2"/>
        <v>5.7775627326559588E-2</v>
      </c>
      <c r="S23" s="5" t="str">
        <f t="shared" si="10"/>
        <v xml:space="preserve"> </v>
      </c>
    </row>
    <row r="24" spans="1:19" x14ac:dyDescent="0.25">
      <c r="A24" s="38" t="s">
        <v>120</v>
      </c>
      <c r="B24" s="39">
        <v>5.5947011900000003E-2</v>
      </c>
      <c r="C24" s="49">
        <f t="shared" si="3"/>
        <v>3.5723974154925738E-2</v>
      </c>
      <c r="E24" s="45">
        <v>8.9766627700000004E-2</v>
      </c>
      <c r="F24" s="49">
        <f t="shared" si="0"/>
        <v>3.835374382879337E-2</v>
      </c>
      <c r="G24" s="50"/>
      <c r="H24" s="54">
        <v>5.1397247600000001E-2</v>
      </c>
      <c r="I24" s="49">
        <f t="shared" si="4"/>
        <v>2.4644418076422234E-2</v>
      </c>
      <c r="K24" s="28">
        <f t="shared" si="5"/>
        <v>-4.5497643000000018E-3</v>
      </c>
      <c r="L24" s="26">
        <f t="shared" si="6"/>
        <v>4.5497643000000018E-3</v>
      </c>
      <c r="M24" s="26">
        <f t="shared" si="7"/>
        <v>4.3235373710835301E-2</v>
      </c>
      <c r="N24" s="5" t="str">
        <f t="shared" si="8"/>
        <v xml:space="preserve"> </v>
      </c>
      <c r="O24" s="27"/>
      <c r="P24" s="28">
        <f t="shared" si="1"/>
        <v>-3.8369380100000003E-2</v>
      </c>
      <c r="Q24" s="26">
        <f t="shared" si="9"/>
        <v>3.8369380100000003E-2</v>
      </c>
      <c r="R24" s="26">
        <f t="shared" si="2"/>
        <v>4.5460175171614263E-2</v>
      </c>
      <c r="S24" s="5" t="str">
        <f t="shared" si="10"/>
        <v xml:space="preserve"> </v>
      </c>
    </row>
    <row r="25" spans="1:19" x14ac:dyDescent="0.25">
      <c r="A25" s="38" t="s">
        <v>124</v>
      </c>
      <c r="B25" s="39">
        <v>0.1240666357</v>
      </c>
      <c r="C25" s="49">
        <f t="shared" si="3"/>
        <v>5.1243191473638053E-2</v>
      </c>
      <c r="E25" s="45">
        <v>8.4106791400000006E-2</v>
      </c>
      <c r="F25" s="49">
        <f t="shared" si="0"/>
        <v>3.7240189566611834E-2</v>
      </c>
      <c r="G25" s="50"/>
      <c r="H25" s="54">
        <v>0.100057649</v>
      </c>
      <c r="I25" s="49">
        <f t="shared" si="4"/>
        <v>3.349183464942096E-2</v>
      </c>
      <c r="K25" s="28">
        <f t="shared" si="5"/>
        <v>-2.4008986699999998E-2</v>
      </c>
      <c r="L25" s="26">
        <f t="shared" si="6"/>
        <v>2.4008986699999998E-2</v>
      </c>
      <c r="M25" s="26">
        <f t="shared" si="7"/>
        <v>6.0980203093708968E-2</v>
      </c>
      <c r="N25" s="5" t="str">
        <f t="shared" si="8"/>
        <v xml:space="preserve"> </v>
      </c>
      <c r="O25" s="27"/>
      <c r="P25" s="28">
        <f t="shared" si="1"/>
        <v>1.5950857599999993E-2</v>
      </c>
      <c r="Q25" s="26">
        <f t="shared" si="9"/>
        <v>1.5950857599999993E-2</v>
      </c>
      <c r="R25" s="26">
        <f t="shared" si="2"/>
        <v>4.9957161590100004E-2</v>
      </c>
      <c r="S25" s="5" t="str">
        <f t="shared" si="10"/>
        <v xml:space="preserve"> </v>
      </c>
    </row>
    <row r="26" spans="1:19" x14ac:dyDescent="0.25">
      <c r="A26" s="38" t="s">
        <v>125</v>
      </c>
      <c r="B26" s="39">
        <v>0.29398302240000002</v>
      </c>
      <c r="C26" s="49">
        <f t="shared" si="3"/>
        <v>7.0817702074261135E-2</v>
      </c>
      <c r="E26" s="45">
        <v>0.29789385429999998</v>
      </c>
      <c r="F26" s="49">
        <f t="shared" si="0"/>
        <v>6.1362930232176489E-2</v>
      </c>
      <c r="G26" s="50"/>
      <c r="H26" s="54">
        <v>0.28045626600000001</v>
      </c>
      <c r="I26" s="49">
        <f t="shared" si="4"/>
        <v>5.0138070629406485E-2</v>
      </c>
      <c r="K26" s="28">
        <f t="shared" si="5"/>
        <v>-1.3526756400000006E-2</v>
      </c>
      <c r="L26" s="26">
        <f t="shared" si="6"/>
        <v>1.3526756400000006E-2</v>
      </c>
      <c r="M26" s="26">
        <f t="shared" si="7"/>
        <v>8.6444351770458561E-2</v>
      </c>
      <c r="N26" s="5" t="str">
        <f t="shared" si="8"/>
        <v xml:space="preserve"> </v>
      </c>
      <c r="O26" s="27"/>
      <c r="P26" s="28">
        <f t="shared" si="1"/>
        <v>-1.7437588299999973E-2</v>
      </c>
      <c r="Q26" s="26">
        <f t="shared" si="9"/>
        <v>1.7437588299999973E-2</v>
      </c>
      <c r="R26" s="26">
        <f t="shared" si="2"/>
        <v>7.9032520195104469E-2</v>
      </c>
      <c r="S26" s="5" t="str">
        <f t="shared" si="10"/>
        <v xml:space="preserve"> </v>
      </c>
    </row>
    <row r="27" spans="1:19" x14ac:dyDescent="0.25">
      <c r="A27" s="57" t="s">
        <v>126</v>
      </c>
      <c r="B27" s="58">
        <v>0.41938436200000001</v>
      </c>
      <c r="C27" s="59">
        <f>SQRT((B27*(1-B27))/B$13)*TINV(0.05,B$13)</f>
        <v>7.6704989260322334E-2</v>
      </c>
      <c r="D27" s="60"/>
      <c r="E27" s="66">
        <v>0.48821056480000002</v>
      </c>
      <c r="F27" s="59">
        <f t="shared" si="0"/>
        <v>6.706920769074827E-2</v>
      </c>
      <c r="G27" s="50"/>
      <c r="H27" s="54">
        <v>0.50508341830000003</v>
      </c>
      <c r="I27" s="59">
        <f>SQRT((H27*(1-H27))/H$13)*TINV(0.05,H$13)</f>
        <v>5.5802544707563087E-2</v>
      </c>
      <c r="J27" s="60"/>
      <c r="K27" s="67">
        <f>H27-B27</f>
        <v>8.5699056300000021E-2</v>
      </c>
      <c r="L27" s="61">
        <f>(((K27)^2)^0.5)</f>
        <v>8.5699056300000021E-2</v>
      </c>
      <c r="M27" s="61">
        <f>(((((1-B27)*B27)/B$13)+(((1-H27)*H27)/H$13))^0.5)*(TINV(0.05,B$13+H$13-1))</f>
        <v>9.4504146324741412E-2</v>
      </c>
      <c r="N27" s="5" t="str">
        <f>IF(L27&gt;M27,"*"," ")</f>
        <v xml:space="preserve"> </v>
      </c>
      <c r="O27" s="62"/>
      <c r="P27" s="67">
        <f t="shared" si="1"/>
        <v>1.6872853500000007E-2</v>
      </c>
      <c r="Q27" s="61">
        <f>(((P27)^2)^0.5)</f>
        <v>1.6872853500000007E-2</v>
      </c>
      <c r="R27" s="61">
        <f t="shared" si="2"/>
        <v>8.7019021286172074E-2</v>
      </c>
      <c r="S27" s="5" t="str">
        <f>IF(Q27&gt;R27,"*"," ")</f>
        <v xml:space="preserve"> </v>
      </c>
    </row>
    <row r="28" spans="1:19" x14ac:dyDescent="0.25">
      <c r="A28" s="40" t="s">
        <v>619</v>
      </c>
      <c r="B28" s="41">
        <v>0.28663261559999997</v>
      </c>
      <c r="C28" s="51">
        <f t="shared" si="3"/>
        <v>7.0289840992530939E-2</v>
      </c>
      <c r="D28" s="42"/>
      <c r="E28" s="46">
        <v>0.21389558080000001</v>
      </c>
      <c r="F28" s="51">
        <f t="shared" si="0"/>
        <v>5.5019286721392113E-2</v>
      </c>
      <c r="G28" s="52"/>
      <c r="H28" s="55">
        <v>0.21446031569999999</v>
      </c>
      <c r="I28" s="51">
        <f t="shared" si="4"/>
        <v>4.5810389214126265E-2</v>
      </c>
      <c r="J28" s="42"/>
      <c r="K28" s="29">
        <f t="shared" si="5"/>
        <v>-7.2172299899999987E-2</v>
      </c>
      <c r="L28" s="30">
        <f t="shared" si="6"/>
        <v>7.2172299899999987E-2</v>
      </c>
      <c r="M28" s="30">
        <f t="shared" si="7"/>
        <v>8.3574839435093209E-2</v>
      </c>
      <c r="N28" s="6" t="str">
        <f t="shared" si="8"/>
        <v xml:space="preserve"> </v>
      </c>
      <c r="O28" s="31"/>
      <c r="P28" s="29">
        <f t="shared" si="1"/>
        <v>5.6473489999997462E-4</v>
      </c>
      <c r="Q28" s="30">
        <f t="shared" si="9"/>
        <v>5.6473489999997462E-4</v>
      </c>
      <c r="R28" s="30">
        <f t="shared" si="2"/>
        <v>7.1406288880569477E-2</v>
      </c>
      <c r="S28" s="6" t="str">
        <f t="shared" si="10"/>
        <v xml:space="preserve"> </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587</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123</v>
      </c>
      <c r="B15" s="39">
        <v>0.19615026499999999</v>
      </c>
      <c r="C15" s="49">
        <f>SQRT((B15*(1-B15))/B$13)*TINV(0.05,B$13)</f>
        <v>6.1724135921040549E-2</v>
      </c>
      <c r="E15" s="45">
        <v>0.1134359352</v>
      </c>
      <c r="F15" s="49">
        <f>SQRT((E15*(1-E15))/E$13)*TINV(0.05,E$13)</f>
        <v>4.2550466022946605E-2</v>
      </c>
      <c r="G15" s="50"/>
      <c r="H15" s="54">
        <v>0.1208678019</v>
      </c>
      <c r="I15" s="49">
        <f>SQRT((H15*(1-H15))/H$13)*TINV(0.05,H$13)</f>
        <v>3.6382191163950618E-2</v>
      </c>
      <c r="K15" s="28">
        <f>H15-B15</f>
        <v>-7.5282463099999988E-2</v>
      </c>
      <c r="L15" s="26">
        <f>(((K15)^2)^0.5)</f>
        <v>7.5282463099999988E-2</v>
      </c>
      <c r="M15" s="26">
        <f>(((((1-B15)*B15)/B$13)+(((1-H15)*H15)/H$13))^0.5)*(TINV(0.05,B$13+H$13-1))</f>
        <v>7.1360314478430956E-2</v>
      </c>
      <c r="N15" s="5" t="str">
        <f>IF(L15&gt;M15,"*"," ")</f>
        <v>*</v>
      </c>
      <c r="O15" s="27"/>
      <c r="P15" s="28">
        <f>H15-E15</f>
        <v>7.4318666999999977E-3</v>
      </c>
      <c r="Q15" s="26">
        <f>(((P15)^2)^0.5)</f>
        <v>7.4318666999999977E-3</v>
      </c>
      <c r="R15" s="26">
        <f>(((((1-E15)*E15)/E$13)+(((1-H15)*H15)/H$13))^0.5)*(TINV(0.05,E$13+H$13-1))</f>
        <v>5.5838375560131055E-2</v>
      </c>
      <c r="S15" s="5" t="str">
        <f>IF(Q15&gt;R15,"*"," ")</f>
        <v xml:space="preserve"> </v>
      </c>
    </row>
    <row r="16" spans="1:19" x14ac:dyDescent="0.25">
      <c r="A16" s="38" t="s">
        <v>112</v>
      </c>
      <c r="B16" s="39">
        <v>2.6191622899999999E-2</v>
      </c>
      <c r="C16" s="49">
        <f t="shared" ref="C16:C28" si="0">SQRT((B16*(1-B16))/B$13)*TINV(0.05,B$13)</f>
        <v>2.4825104802618094E-2</v>
      </c>
      <c r="E16" s="45">
        <v>2.3951246799999999E-2</v>
      </c>
      <c r="F16" s="49">
        <f t="shared" ref="F16:F28" si="1">SQRT((E16*(1-E16))/E$13)*TINV(0.05,E$13)</f>
        <v>2.0515105252669859E-2</v>
      </c>
      <c r="G16" s="50"/>
      <c r="H16" s="54">
        <v>4.2349996299999998E-2</v>
      </c>
      <c r="I16" s="49">
        <f t="shared" ref="I16:I28" si="2">SQRT((H16*(1-H16))/H$13)*TINV(0.05,H$13)</f>
        <v>2.2476906652466523E-2</v>
      </c>
      <c r="K16" s="28">
        <f t="shared" ref="K16:K28" si="3">H16-B16</f>
        <v>1.6158373399999999E-2</v>
      </c>
      <c r="L16" s="26">
        <f t="shared" ref="L16:L28" si="4">(((K16)^2)^0.5)</f>
        <v>1.6158373399999999E-2</v>
      </c>
      <c r="M16" s="26">
        <f t="shared" ref="M16:M28" si="5">(((((1-B16)*B16)/B$13)+(((1-H16)*H16)/H$13))^0.5)*(TINV(0.05,B$13+H$13-1))</f>
        <v>3.3377358227022202E-2</v>
      </c>
      <c r="N16" s="5" t="str">
        <f t="shared" ref="N16:N28" si="6">IF(L16&gt;M16,"*"," ")</f>
        <v xml:space="preserve"> </v>
      </c>
      <c r="O16" s="27"/>
      <c r="P16" s="28">
        <f t="shared" ref="P16:P28" si="7">H16-E16</f>
        <v>1.8398749499999999E-2</v>
      </c>
      <c r="Q16" s="26">
        <f t="shared" ref="Q16:Q28" si="8">(((P16)^2)^0.5)</f>
        <v>1.8398749499999999E-2</v>
      </c>
      <c r="R16" s="26">
        <f t="shared" ref="R16:R28" si="9">(((((1-E16)*E16)/E$13)+(((1-H16)*H16)/H$13))^0.5)*(TINV(0.05,E$13+H$13-1))</f>
        <v>3.0358912418065688E-2</v>
      </c>
      <c r="S16" s="5" t="str">
        <f t="shared" ref="S16:S28" si="10">IF(Q16&gt;R16,"*"," ")</f>
        <v xml:space="preserve"> </v>
      </c>
    </row>
    <row r="17" spans="1:19" x14ac:dyDescent="0.25">
      <c r="A17" s="38" t="s">
        <v>113</v>
      </c>
      <c r="B17" s="39">
        <v>9.4750836800000002E-2</v>
      </c>
      <c r="C17" s="49">
        <f t="shared" si="0"/>
        <v>4.5524871223151714E-2</v>
      </c>
      <c r="E17" s="45">
        <v>8.1579673199999994E-2</v>
      </c>
      <c r="F17" s="49">
        <f t="shared" si="1"/>
        <v>3.6727016931292628E-2</v>
      </c>
      <c r="G17" s="50"/>
      <c r="H17" s="54">
        <v>6.7448052199999997E-2</v>
      </c>
      <c r="I17" s="49">
        <f t="shared" si="2"/>
        <v>2.7991596503791454E-2</v>
      </c>
      <c r="K17" s="28">
        <f t="shared" si="3"/>
        <v>-2.7302784600000005E-2</v>
      </c>
      <c r="L17" s="26">
        <f t="shared" si="4"/>
        <v>2.7302784600000005E-2</v>
      </c>
      <c r="M17" s="26">
        <f t="shared" si="5"/>
        <v>5.3230072275586945E-2</v>
      </c>
      <c r="N17" s="5" t="str">
        <f t="shared" si="6"/>
        <v xml:space="preserve"> </v>
      </c>
      <c r="O17" s="27"/>
      <c r="P17" s="28">
        <f t="shared" si="7"/>
        <v>-1.4131620999999997E-2</v>
      </c>
      <c r="Q17" s="26">
        <f t="shared" si="8"/>
        <v>1.4131620999999997E-2</v>
      </c>
      <c r="R17" s="26">
        <f t="shared" si="9"/>
        <v>4.6053468552332527E-2</v>
      </c>
      <c r="S17" s="5" t="str">
        <f t="shared" si="10"/>
        <v xml:space="preserve"> </v>
      </c>
    </row>
    <row r="18" spans="1:19" x14ac:dyDescent="0.25">
      <c r="A18" s="38" t="s">
        <v>114</v>
      </c>
      <c r="B18" s="39">
        <v>8.8071990500000003E-2</v>
      </c>
      <c r="C18" s="49">
        <f t="shared" si="0"/>
        <v>4.4052678169564513E-2</v>
      </c>
      <c r="E18" s="45">
        <v>9.1531749600000004E-2</v>
      </c>
      <c r="F18" s="49">
        <f t="shared" si="1"/>
        <v>3.8691421872377924E-2</v>
      </c>
      <c r="G18" s="50"/>
      <c r="H18" s="54">
        <v>8.9227124300000002E-2</v>
      </c>
      <c r="I18" s="49">
        <f t="shared" si="2"/>
        <v>3.181705205402182E-2</v>
      </c>
      <c r="K18" s="28">
        <f t="shared" si="3"/>
        <v>1.1551337999999994E-3</v>
      </c>
      <c r="L18" s="26">
        <f t="shared" si="4"/>
        <v>1.1551337999999994E-3</v>
      </c>
      <c r="M18" s="26">
        <f t="shared" si="5"/>
        <v>5.4139205603456177E-2</v>
      </c>
      <c r="N18" s="5" t="str">
        <f t="shared" si="6"/>
        <v xml:space="preserve"> </v>
      </c>
      <c r="O18" s="27"/>
      <c r="P18" s="28">
        <f t="shared" si="7"/>
        <v>-2.3046253000000017E-3</v>
      </c>
      <c r="Q18" s="26">
        <f t="shared" si="8"/>
        <v>2.3046253000000017E-3</v>
      </c>
      <c r="R18" s="26">
        <f t="shared" si="9"/>
        <v>4.9961500330937575E-2</v>
      </c>
      <c r="S18" s="5" t="str">
        <f t="shared" si="10"/>
        <v xml:space="preserve"> </v>
      </c>
    </row>
    <row r="19" spans="1:19" x14ac:dyDescent="0.25">
      <c r="A19" s="38" t="s">
        <v>115</v>
      </c>
      <c r="B19" s="39">
        <v>5.1326104599999998E-2</v>
      </c>
      <c r="C19" s="49">
        <f t="shared" si="0"/>
        <v>3.4300524447696698E-2</v>
      </c>
      <c r="E19" s="45">
        <v>7.9530448500000003E-2</v>
      </c>
      <c r="F19" s="49">
        <f t="shared" si="1"/>
        <v>3.6303237783784782E-2</v>
      </c>
      <c r="G19" s="50"/>
      <c r="H19" s="54">
        <v>5.3521286500000001E-2</v>
      </c>
      <c r="I19" s="49">
        <f t="shared" si="2"/>
        <v>2.512031863273409E-2</v>
      </c>
      <c r="K19" s="28">
        <f t="shared" si="3"/>
        <v>2.1951819000000025E-3</v>
      </c>
      <c r="L19" s="26">
        <f t="shared" si="4"/>
        <v>2.1951819000000025E-3</v>
      </c>
      <c r="M19" s="26">
        <f t="shared" si="5"/>
        <v>4.2358319442034269E-2</v>
      </c>
      <c r="N19" s="5" t="str">
        <f t="shared" si="6"/>
        <v xml:space="preserve"> </v>
      </c>
      <c r="O19" s="27"/>
      <c r="P19" s="28">
        <f t="shared" si="7"/>
        <v>-2.6009162000000002E-2</v>
      </c>
      <c r="Q19" s="26">
        <f t="shared" si="8"/>
        <v>2.6009162000000002E-2</v>
      </c>
      <c r="R19" s="26">
        <f t="shared" si="9"/>
        <v>4.4024634167398873E-2</v>
      </c>
      <c r="S19" s="5" t="str">
        <f t="shared" si="10"/>
        <v xml:space="preserve"> </v>
      </c>
    </row>
    <row r="20" spans="1:19" s="60" customFormat="1" ht="15" customHeight="1" x14ac:dyDescent="0.25">
      <c r="A20" s="38" t="s">
        <v>116</v>
      </c>
      <c r="B20" s="39">
        <v>0.13943507769999999</v>
      </c>
      <c r="C20" s="49">
        <f t="shared" si="0"/>
        <v>5.3845693433518936E-2</v>
      </c>
      <c r="D20" s="11"/>
      <c r="E20" s="45">
        <v>0.12099290579999999</v>
      </c>
      <c r="F20" s="49">
        <f t="shared" si="1"/>
        <v>4.3757255479623065E-2</v>
      </c>
      <c r="G20" s="50"/>
      <c r="H20" s="54">
        <v>0.16681139110000001</v>
      </c>
      <c r="I20" s="49">
        <f t="shared" si="2"/>
        <v>4.1609352746323554E-2</v>
      </c>
      <c r="J20" s="11"/>
      <c r="K20" s="28">
        <f t="shared" si="3"/>
        <v>2.7376313400000019E-2</v>
      </c>
      <c r="L20" s="26">
        <f t="shared" si="4"/>
        <v>2.7376313400000019E-2</v>
      </c>
      <c r="M20" s="26">
        <f t="shared" si="5"/>
        <v>6.7803967678328761E-2</v>
      </c>
      <c r="N20" s="5" t="str">
        <f t="shared" si="6"/>
        <v xml:space="preserve"> </v>
      </c>
      <c r="O20" s="27"/>
      <c r="P20" s="28">
        <f t="shared" si="7"/>
        <v>4.5818485300000017E-2</v>
      </c>
      <c r="Q20" s="26">
        <f t="shared" si="8"/>
        <v>4.5818485300000017E-2</v>
      </c>
      <c r="R20" s="26">
        <f t="shared" si="9"/>
        <v>6.0230851905771994E-2</v>
      </c>
      <c r="S20" s="5" t="str">
        <f t="shared" si="10"/>
        <v xml:space="preserve"> </v>
      </c>
    </row>
    <row r="21" spans="1:19" s="60" customFormat="1" x14ac:dyDescent="0.25">
      <c r="A21" s="38" t="s">
        <v>117</v>
      </c>
      <c r="B21" s="39">
        <v>7.1378763600000006E-2</v>
      </c>
      <c r="C21" s="49">
        <f t="shared" si="0"/>
        <v>4.0019987529241192E-2</v>
      </c>
      <c r="D21" s="11"/>
      <c r="E21" s="45">
        <v>9.4985931300000007E-2</v>
      </c>
      <c r="F21" s="49">
        <f t="shared" si="1"/>
        <v>3.9339717674992808E-2</v>
      </c>
      <c r="G21" s="50"/>
      <c r="H21" s="54">
        <v>0.10171541319999999</v>
      </c>
      <c r="I21" s="49">
        <f t="shared" si="2"/>
        <v>3.3737026636751585E-2</v>
      </c>
      <c r="J21" s="11"/>
      <c r="K21" s="28">
        <f t="shared" si="3"/>
        <v>3.0336649599999987E-2</v>
      </c>
      <c r="L21" s="26">
        <f t="shared" si="4"/>
        <v>3.0336649599999987E-2</v>
      </c>
      <c r="M21" s="26">
        <f t="shared" si="5"/>
        <v>5.2162198400516099E-2</v>
      </c>
      <c r="N21" s="5" t="str">
        <f t="shared" si="6"/>
        <v xml:space="preserve"> </v>
      </c>
      <c r="O21" s="27"/>
      <c r="P21" s="28">
        <f t="shared" si="7"/>
        <v>6.7294818999999867E-3</v>
      </c>
      <c r="Q21" s="26">
        <f t="shared" si="8"/>
        <v>6.7294818999999867E-3</v>
      </c>
      <c r="R21" s="26">
        <f t="shared" si="9"/>
        <v>5.169005126827602E-2</v>
      </c>
      <c r="S21" s="5" t="str">
        <f t="shared" si="10"/>
        <v xml:space="preserve"> </v>
      </c>
    </row>
    <row r="22" spans="1:19" x14ac:dyDescent="0.25">
      <c r="A22" s="38" t="s">
        <v>118</v>
      </c>
      <c r="B22" s="39">
        <v>9.9104408399999996E-2</v>
      </c>
      <c r="C22" s="49">
        <f t="shared" si="0"/>
        <v>4.6446912535440955E-2</v>
      </c>
      <c r="E22" s="45">
        <v>9.0126408699999994E-2</v>
      </c>
      <c r="F22" s="49">
        <f t="shared" si="1"/>
        <v>3.8422931272608443E-2</v>
      </c>
      <c r="G22" s="50"/>
      <c r="H22" s="54">
        <v>0.10337616619999999</v>
      </c>
      <c r="I22" s="49">
        <f t="shared" si="2"/>
        <v>3.3979876546747584E-2</v>
      </c>
      <c r="K22" s="28">
        <f t="shared" si="3"/>
        <v>4.2717577999999978E-3</v>
      </c>
      <c r="L22" s="26">
        <f t="shared" si="4"/>
        <v>4.2717577999999978E-3</v>
      </c>
      <c r="M22" s="26">
        <f t="shared" si="5"/>
        <v>5.7336842082135762E-2</v>
      </c>
      <c r="N22" s="5" t="str">
        <f t="shared" si="6"/>
        <v xml:space="preserve"> </v>
      </c>
      <c r="O22" s="27"/>
      <c r="P22" s="28">
        <f t="shared" si="7"/>
        <v>1.3249757500000001E-2</v>
      </c>
      <c r="Q22" s="26">
        <f t="shared" si="8"/>
        <v>1.3249757500000001E-2</v>
      </c>
      <c r="R22" s="26">
        <f t="shared" si="9"/>
        <v>5.1160885887514149E-2</v>
      </c>
      <c r="S22" s="5" t="str">
        <f t="shared" si="10"/>
        <v xml:space="preserve"> </v>
      </c>
    </row>
    <row r="23" spans="1:19" x14ac:dyDescent="0.25">
      <c r="A23" s="38" t="s">
        <v>119</v>
      </c>
      <c r="B23" s="39">
        <v>8.4322472400000001E-2</v>
      </c>
      <c r="C23" s="49">
        <f t="shared" si="0"/>
        <v>4.319326927413248E-2</v>
      </c>
      <c r="E23" s="45">
        <v>0.13164560110000001</v>
      </c>
      <c r="F23" s="49">
        <f t="shared" si="1"/>
        <v>4.5365490538350539E-2</v>
      </c>
      <c r="G23" s="50"/>
      <c r="H23" s="54">
        <v>0.10852908460000001</v>
      </c>
      <c r="I23" s="49">
        <f t="shared" si="2"/>
        <v>3.4716273852516848E-2</v>
      </c>
      <c r="K23" s="28">
        <f t="shared" si="3"/>
        <v>2.4206612200000005E-2</v>
      </c>
      <c r="L23" s="26">
        <f t="shared" si="4"/>
        <v>2.4206612200000005E-2</v>
      </c>
      <c r="M23" s="26">
        <f t="shared" si="5"/>
        <v>5.5219513151485759E-2</v>
      </c>
      <c r="N23" s="5" t="str">
        <f t="shared" si="6"/>
        <v xml:space="preserve"> </v>
      </c>
      <c r="O23" s="27"/>
      <c r="P23" s="28">
        <f t="shared" si="7"/>
        <v>-2.3116516500000003E-2</v>
      </c>
      <c r="Q23" s="26">
        <f t="shared" si="8"/>
        <v>2.3116516500000003E-2</v>
      </c>
      <c r="R23" s="26">
        <f t="shared" si="9"/>
        <v>5.6971034078471802E-2</v>
      </c>
      <c r="S23" s="5" t="str">
        <f t="shared" si="10"/>
        <v xml:space="preserve"> </v>
      </c>
    </row>
    <row r="24" spans="1:19" x14ac:dyDescent="0.25">
      <c r="A24" s="38" t="s">
        <v>120</v>
      </c>
      <c r="B24" s="39">
        <v>3.2657426500000003E-2</v>
      </c>
      <c r="C24" s="49">
        <f t="shared" si="0"/>
        <v>2.7628306343562503E-2</v>
      </c>
      <c r="E24" s="45">
        <v>7.67963745E-2</v>
      </c>
      <c r="F24" s="49">
        <f t="shared" si="1"/>
        <v>3.5726711301693151E-2</v>
      </c>
      <c r="G24" s="50"/>
      <c r="H24" s="54">
        <v>4.6859746899999999E-2</v>
      </c>
      <c r="I24" s="49">
        <f t="shared" si="2"/>
        <v>2.358765793436958E-2</v>
      </c>
      <c r="K24" s="28">
        <f t="shared" si="3"/>
        <v>1.4202320399999996E-2</v>
      </c>
      <c r="L24" s="26">
        <f t="shared" si="4"/>
        <v>1.4202320399999996E-2</v>
      </c>
      <c r="M24" s="26">
        <f t="shared" si="5"/>
        <v>3.6203039071585758E-2</v>
      </c>
      <c r="N24" s="5" t="str">
        <f t="shared" si="6"/>
        <v xml:space="preserve"> </v>
      </c>
      <c r="O24" s="27"/>
      <c r="P24" s="28">
        <f t="shared" si="7"/>
        <v>-2.9936627600000001E-2</v>
      </c>
      <c r="Q24" s="26">
        <f t="shared" si="8"/>
        <v>2.9936627600000001E-2</v>
      </c>
      <c r="R24" s="26">
        <f t="shared" si="9"/>
        <v>4.2690792040178345E-2</v>
      </c>
      <c r="S24" s="5" t="str">
        <f t="shared" si="10"/>
        <v xml:space="preserve"> </v>
      </c>
    </row>
    <row r="25" spans="1:19" x14ac:dyDescent="0.25">
      <c r="A25" s="38" t="s">
        <v>124</v>
      </c>
      <c r="B25" s="39">
        <v>0.1166110316</v>
      </c>
      <c r="C25" s="49">
        <f t="shared" si="0"/>
        <v>4.989062417057006E-2</v>
      </c>
      <c r="E25" s="45">
        <v>9.5423725500000001E-2</v>
      </c>
      <c r="F25" s="49">
        <f t="shared" si="1"/>
        <v>3.9420734456134303E-2</v>
      </c>
      <c r="G25" s="50"/>
      <c r="H25" s="54">
        <v>9.9293936700000002E-2</v>
      </c>
      <c r="I25" s="49">
        <f t="shared" si="2"/>
        <v>3.3377926511212595E-2</v>
      </c>
      <c r="K25" s="28">
        <f t="shared" si="3"/>
        <v>-1.7317094899999996E-2</v>
      </c>
      <c r="L25" s="26">
        <f t="shared" si="4"/>
        <v>1.7317094899999996E-2</v>
      </c>
      <c r="M25" s="26">
        <f t="shared" si="5"/>
        <v>5.9795917755892734E-2</v>
      </c>
      <c r="N25" s="5" t="str">
        <f t="shared" si="6"/>
        <v xml:space="preserve"> </v>
      </c>
      <c r="O25" s="27"/>
      <c r="P25" s="28">
        <f t="shared" si="7"/>
        <v>3.8702112000000011E-3</v>
      </c>
      <c r="Q25" s="26">
        <f t="shared" si="8"/>
        <v>3.8702112000000011E-3</v>
      </c>
      <c r="R25" s="26">
        <f t="shared" si="9"/>
        <v>5.1518696285815416E-2</v>
      </c>
      <c r="S25" s="5" t="str">
        <f t="shared" si="10"/>
        <v xml:space="preserve"> </v>
      </c>
    </row>
    <row r="26" spans="1:19" x14ac:dyDescent="0.25">
      <c r="A26" s="38" t="s">
        <v>125</v>
      </c>
      <c r="B26" s="39">
        <v>0.23359093049999999</v>
      </c>
      <c r="C26" s="49">
        <f t="shared" si="0"/>
        <v>6.5770544745774845E-2</v>
      </c>
      <c r="E26" s="45">
        <v>0.3038657011</v>
      </c>
      <c r="F26" s="49">
        <f t="shared" si="1"/>
        <v>6.1710815841766936E-2</v>
      </c>
      <c r="G26" s="50"/>
      <c r="H26" s="54">
        <v>0.25468276829999997</v>
      </c>
      <c r="I26" s="49">
        <f t="shared" si="2"/>
        <v>4.8626925125099758E-2</v>
      </c>
      <c r="K26" s="28">
        <f t="shared" si="3"/>
        <v>2.1091837799999985E-2</v>
      </c>
      <c r="L26" s="26">
        <f t="shared" si="4"/>
        <v>2.1091837799999985E-2</v>
      </c>
      <c r="M26" s="26">
        <f t="shared" si="5"/>
        <v>8.1493655341640645E-2</v>
      </c>
      <c r="N26" s="5" t="str">
        <f t="shared" si="6"/>
        <v xml:space="preserve"> </v>
      </c>
      <c r="O26" s="27"/>
      <c r="P26" s="28">
        <f t="shared" si="7"/>
        <v>-4.9182932800000023E-2</v>
      </c>
      <c r="Q26" s="26">
        <f t="shared" si="8"/>
        <v>4.9182932800000023E-2</v>
      </c>
      <c r="R26" s="26">
        <f t="shared" si="9"/>
        <v>7.8357512138238522E-2</v>
      </c>
      <c r="S26" s="5" t="str">
        <f t="shared" si="10"/>
        <v xml:space="preserve"> </v>
      </c>
    </row>
    <row r="27" spans="1:19" x14ac:dyDescent="0.25">
      <c r="A27" s="57" t="s">
        <v>126</v>
      </c>
      <c r="B27" s="58">
        <v>0.44931634479999999</v>
      </c>
      <c r="C27" s="59">
        <f>SQRT((B27*(1-B27))/B$13)*TINV(0.05,B$13)</f>
        <v>7.7321511421531042E-2</v>
      </c>
      <c r="D27" s="60"/>
      <c r="E27" s="66">
        <v>0.47716744389999999</v>
      </c>
      <c r="F27" s="59">
        <f>SQRT((E27*(1-E27))/E$13)*TINV(0.05,E$13)</f>
        <v>6.7017873727671998E-2</v>
      </c>
      <c r="G27" s="50"/>
      <c r="H27" s="54">
        <v>0.51465138129999999</v>
      </c>
      <c r="I27" s="59">
        <f>SQRT((H27*(1-H27))/H$13)*TINV(0.05,H$13)</f>
        <v>5.578146507014093E-2</v>
      </c>
      <c r="J27" s="60"/>
      <c r="K27" s="67">
        <f>H27-B27</f>
        <v>6.5335036499999999E-2</v>
      </c>
      <c r="L27" s="61">
        <f>(((K27)^2)^0.5)</f>
        <v>6.5335036499999999E-2</v>
      </c>
      <c r="M27" s="61">
        <f>(((((1-B27)*B27)/B$13)+(((1-H27)*H27)/H$13))^0.5)*(TINV(0.05,B$13+H$13-1))</f>
        <v>9.4987940932851664E-2</v>
      </c>
      <c r="N27" s="5" t="str">
        <f>IF(L27&gt;M27,"*"," ")</f>
        <v xml:space="preserve"> </v>
      </c>
      <c r="O27" s="62"/>
      <c r="P27" s="67">
        <f>H27-E27</f>
        <v>3.74839374E-2</v>
      </c>
      <c r="Q27" s="61">
        <f>(((P27)^2)^0.5)</f>
        <v>3.74839374E-2</v>
      </c>
      <c r="R27" s="61">
        <f>(((((1-E27)*E27)/E$13)+(((1-H27)*H27)/H$13))^0.5)*(TINV(0.05,E$13+H$13-1))</f>
        <v>8.6966246386588036E-2</v>
      </c>
      <c r="S27" s="5" t="str">
        <f>IF(Q27&gt;R27,"*"," ")</f>
        <v xml:space="preserve"> </v>
      </c>
    </row>
    <row r="28" spans="1:19" x14ac:dyDescent="0.25">
      <c r="A28" s="40" t="s">
        <v>619</v>
      </c>
      <c r="B28" s="41">
        <v>0.3170927248</v>
      </c>
      <c r="C28" s="51">
        <f t="shared" si="0"/>
        <v>7.2334776103970946E-2</v>
      </c>
      <c r="D28" s="42"/>
      <c r="E28" s="46">
        <v>0.2189668551</v>
      </c>
      <c r="F28" s="51">
        <f t="shared" si="1"/>
        <v>5.5487844414582953E-2</v>
      </c>
      <c r="G28" s="52"/>
      <c r="H28" s="55">
        <v>0.23066585040000001</v>
      </c>
      <c r="I28" s="51">
        <f t="shared" si="2"/>
        <v>4.7017074503590842E-2</v>
      </c>
      <c r="J28" s="42"/>
      <c r="K28" s="29">
        <f t="shared" si="3"/>
        <v>-8.6426874399999992E-2</v>
      </c>
      <c r="L28" s="30">
        <f t="shared" si="4"/>
        <v>8.6426874399999992E-2</v>
      </c>
      <c r="M28" s="30">
        <f t="shared" si="5"/>
        <v>8.5937418590914763E-2</v>
      </c>
      <c r="N28" s="6" t="str">
        <f t="shared" si="6"/>
        <v>*</v>
      </c>
      <c r="O28" s="31"/>
      <c r="P28" s="29">
        <f t="shared" si="7"/>
        <v>1.1698995300000015E-2</v>
      </c>
      <c r="Q28" s="30">
        <f t="shared" si="8"/>
        <v>1.1698995300000015E-2</v>
      </c>
      <c r="R28" s="30">
        <f t="shared" si="9"/>
        <v>7.2539282283523826E-2</v>
      </c>
      <c r="S28" s="6" t="str">
        <f t="shared" si="10"/>
        <v xml:space="preserve"> </v>
      </c>
    </row>
    <row r="29" spans="1:19" x14ac:dyDescent="0.25">
      <c r="B29" s="44"/>
    </row>
    <row r="30" spans="1:19" x14ac:dyDescent="0.25">
      <c r="B30" s="44"/>
    </row>
    <row r="31" spans="1:19" x14ac:dyDescent="0.25">
      <c r="B31" s="4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588</v>
      </c>
      <c r="B3" s="48"/>
    </row>
    <row r="4" spans="1:19" ht="18.75" x14ac:dyDescent="0.25">
      <c r="A4" s="34" t="s">
        <v>577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749</v>
      </c>
      <c r="E11" s="37">
        <v>800</v>
      </c>
      <c r="H11" s="37">
        <v>1827</v>
      </c>
    </row>
    <row r="12" spans="1:19" ht="13.5" customHeight="1" x14ac:dyDescent="0.25">
      <c r="A12" s="36" t="s">
        <v>26</v>
      </c>
      <c r="B12" s="37">
        <v>630</v>
      </c>
      <c r="E12" s="37">
        <v>736</v>
      </c>
      <c r="H12" s="37">
        <v>1770</v>
      </c>
    </row>
    <row r="13" spans="1:19" ht="13.5" customHeight="1" x14ac:dyDescent="0.25">
      <c r="A13" s="36" t="s">
        <v>8</v>
      </c>
      <c r="B13" s="37">
        <v>161.4</v>
      </c>
      <c r="E13" s="37">
        <v>215.8</v>
      </c>
      <c r="H13" s="37">
        <v>310.8</v>
      </c>
    </row>
    <row r="14" spans="1:19" x14ac:dyDescent="0.25">
      <c r="A14" s="36"/>
    </row>
    <row r="15" spans="1:19" x14ac:dyDescent="0.25">
      <c r="A15" s="38" t="s">
        <v>95</v>
      </c>
      <c r="B15" s="39">
        <v>0.32367884889999998</v>
      </c>
      <c r="C15" s="49">
        <f>SQRT((B15*(1-B15))/B$13)*TINV(0.05,B$13)</f>
        <v>7.2728859659758519E-2</v>
      </c>
      <c r="E15" s="45">
        <v>0.29717936519999999</v>
      </c>
      <c r="F15" s="49">
        <f>SQRT((E15*(1-E15))/E$13)*TINV(0.05,E$13)</f>
        <v>6.132047471365628E-2</v>
      </c>
      <c r="G15" s="50"/>
      <c r="H15" s="54">
        <v>0.29727365020000002</v>
      </c>
      <c r="I15" s="49">
        <f>SQRT((H15*(1-H15))/H$13)*TINV(0.05,H$13)</f>
        <v>5.1012636908042079E-2</v>
      </c>
      <c r="K15" s="28">
        <f>H15-B15</f>
        <v>-2.6405198699999965E-2</v>
      </c>
      <c r="L15" s="26">
        <f>(((K15)^2)^0.5)</f>
        <v>2.6405198699999965E-2</v>
      </c>
      <c r="M15" s="26">
        <f>(((((1-B15)*B15)/B$13)+(((1-H15)*H15)/H$13))^0.5)*(TINV(0.05,B$13+H$13-1))</f>
        <v>8.8501287523650954E-2</v>
      </c>
      <c r="N15" s="5" t="str">
        <f>IF(L15&gt;M15,"*"," ")</f>
        <v xml:space="preserve"> </v>
      </c>
      <c r="O15" s="27"/>
      <c r="P15" s="28">
        <f>H15-E15</f>
        <v>9.4285000000027264E-5</v>
      </c>
      <c r="Q15" s="26">
        <f>(((P15)^2)^0.5)</f>
        <v>9.4285000000027264E-5</v>
      </c>
      <c r="R15" s="26">
        <f>(((((1-E15)*E15)/E$13)+(((1-H15)*H15)/H$13))^0.5)*(TINV(0.05,E$13+H$13-1))</f>
        <v>7.955592381670476E-2</v>
      </c>
      <c r="S15" s="5" t="str">
        <f>IF(Q15&gt;R15,"*"," ")</f>
        <v xml:space="preserve"> </v>
      </c>
    </row>
    <row r="16" spans="1:19" x14ac:dyDescent="0.25">
      <c r="A16" s="38" t="s">
        <v>86</v>
      </c>
      <c r="B16" s="39">
        <v>0.67145958279999995</v>
      </c>
      <c r="C16" s="49">
        <f t="shared" ref="C16:C17" si="0">SQRT((B16*(1-B16))/B$13)*TINV(0.05,B$13)</f>
        <v>7.3009180413448393E-2</v>
      </c>
      <c r="E16" s="45">
        <v>0.699875998</v>
      </c>
      <c r="F16" s="49">
        <f t="shared" ref="F16:F17" si="1">SQRT((E16*(1-E16))/E$13)*TINV(0.05,E$13)</f>
        <v>6.1494297612372732E-2</v>
      </c>
      <c r="G16" s="50"/>
      <c r="H16" s="54">
        <v>0.7003320972</v>
      </c>
      <c r="I16" s="49">
        <f t="shared" ref="I16:I17" si="2">SQRT((H16*(1-H16))/H$13)*TINV(0.05,H$13)</f>
        <v>5.1130327684678026E-2</v>
      </c>
      <c r="K16" s="28">
        <f t="shared" ref="K16:K17" si="3">H16-B16</f>
        <v>2.8872514400000049E-2</v>
      </c>
      <c r="L16" s="26">
        <f t="shared" ref="L16:L17" si="4">(((K16)^2)^0.5)</f>
        <v>2.8872514400000049E-2</v>
      </c>
      <c r="M16" s="26">
        <f t="shared" ref="M16:M17" si="5">(((((1-B16)*B16)/B$13)+(((1-H16)*H16)/H$13))^0.5)*(TINV(0.05,B$13+H$13-1))</f>
        <v>8.8797050538240593E-2</v>
      </c>
      <c r="N16" s="5" t="str">
        <f t="shared" ref="N16:N17" si="6">IF(L16&gt;M16,"*"," ")</f>
        <v xml:space="preserve"> </v>
      </c>
      <c r="O16" s="27"/>
      <c r="P16" s="28">
        <f t="shared" ref="P16:P17" si="7">H16-E16</f>
        <v>4.5609920000000415E-4</v>
      </c>
      <c r="Q16" s="26">
        <f t="shared" ref="Q16:Q17" si="8">(((P16)^2)^0.5)</f>
        <v>4.5609920000000415E-4</v>
      </c>
      <c r="R16" s="26">
        <f t="shared" ref="R16:R17" si="9">(((((1-E16)*E16)/E$13)+(((1-H16)*H16)/H$13))^0.5)*(TINV(0.05,E$13+H$13-1))</f>
        <v>7.9764239007215271E-2</v>
      </c>
      <c r="S16" s="5" t="str">
        <f t="shared" ref="S16:S17" si="10">IF(Q16&gt;R16,"*"," ")</f>
        <v xml:space="preserve"> </v>
      </c>
    </row>
    <row r="17" spans="1:19" x14ac:dyDescent="0.25">
      <c r="A17" s="40" t="s">
        <v>127</v>
      </c>
      <c r="B17" s="41">
        <v>4.8615682999999998E-3</v>
      </c>
      <c r="C17" s="51">
        <f t="shared" si="0"/>
        <v>1.0811926334211483E-2</v>
      </c>
      <c r="D17" s="42"/>
      <c r="E17" s="46">
        <v>2.9446368999999999E-3</v>
      </c>
      <c r="F17" s="51">
        <f t="shared" si="1"/>
        <v>7.2702516388210335E-3</v>
      </c>
      <c r="G17" s="52"/>
      <c r="H17" s="55">
        <v>2.3942527000000002E-3</v>
      </c>
      <c r="I17" s="51">
        <f t="shared" si="2"/>
        <v>5.4547005067446808E-3</v>
      </c>
      <c r="J17" s="42"/>
      <c r="K17" s="29">
        <f t="shared" si="3"/>
        <v>-2.4673155999999996E-3</v>
      </c>
      <c r="L17" s="30">
        <f t="shared" si="4"/>
        <v>2.4673155999999996E-3</v>
      </c>
      <c r="M17" s="30">
        <f t="shared" si="5"/>
        <v>1.2058824102506614E-2</v>
      </c>
      <c r="N17" s="6" t="str">
        <f t="shared" si="6"/>
        <v xml:space="preserve"> </v>
      </c>
      <c r="O17" s="31"/>
      <c r="P17" s="29">
        <f t="shared" si="7"/>
        <v>-5.5038419999999975E-4</v>
      </c>
      <c r="Q17" s="30">
        <f t="shared" si="8"/>
        <v>5.5038419999999975E-4</v>
      </c>
      <c r="R17" s="30">
        <f t="shared" si="9"/>
        <v>9.0644059245592844E-3</v>
      </c>
      <c r="S17" s="6" t="str">
        <f t="shared" si="10"/>
        <v xml:space="preserve"> </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589</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57" t="s">
        <v>144</v>
      </c>
      <c r="B15" s="39" t="s">
        <v>38</v>
      </c>
      <c r="C15" s="79" t="s">
        <v>38</v>
      </c>
      <c r="D15" s="60"/>
      <c r="E15" s="39" t="s">
        <v>38</v>
      </c>
      <c r="F15" s="79" t="s">
        <v>38</v>
      </c>
      <c r="G15" s="63"/>
      <c r="H15" s="54">
        <v>0.1767624481</v>
      </c>
      <c r="I15" s="59">
        <f t="shared" ref="I15:I42" si="0">SQRT((H15*(1-H15))/H$13)*TINV(0.05,H$13)</f>
        <v>3.1953785681485325E-2</v>
      </c>
      <c r="J15" s="60"/>
      <c r="K15" s="79" t="s">
        <v>38</v>
      </c>
      <c r="L15" s="61" t="e">
        <f t="shared" ref="L15:L42" si="1">(((K15)^2)^0.5)</f>
        <v>#VALUE!</v>
      </c>
      <c r="M15" s="61" t="e">
        <f t="shared" ref="M15:M42" si="2">(((((1-B15)*B15)/B$13)+(((1-H15)*H15)/H$13))^0.5)*(TINV(0.05,B$13+H$13-1))</f>
        <v>#VALUE!</v>
      </c>
      <c r="N15" s="79" t="s">
        <v>38</v>
      </c>
      <c r="O15" s="62"/>
      <c r="P15" s="79" t="s">
        <v>38</v>
      </c>
      <c r="Q15" s="61" t="e">
        <f t="shared" ref="Q15:Q42" si="3">(((P15)^2)^0.5)</f>
        <v>#VALUE!</v>
      </c>
      <c r="R15" s="61" t="e">
        <f t="shared" ref="R15:R42" si="4">(((((1-E15)*E15)/E$13)+(((1-H15)*H15)/H$13))^0.5)*(TINV(0.05,E$13+H$13-1))</f>
        <v>#VALUE!</v>
      </c>
      <c r="S15" s="79" t="s">
        <v>38</v>
      </c>
    </row>
    <row r="16" spans="1:19" x14ac:dyDescent="0.25">
      <c r="A16" s="57" t="s">
        <v>132</v>
      </c>
      <c r="B16" s="39" t="s">
        <v>38</v>
      </c>
      <c r="C16" s="79" t="s">
        <v>38</v>
      </c>
      <c r="D16" s="60"/>
      <c r="E16" s="39" t="s">
        <v>38</v>
      </c>
      <c r="F16" s="79" t="s">
        <v>38</v>
      </c>
      <c r="G16" s="50"/>
      <c r="H16" s="54">
        <v>0.1122488859</v>
      </c>
      <c r="I16" s="59">
        <f t="shared" si="0"/>
        <v>2.6442429825043301E-2</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57" t="s">
        <v>142</v>
      </c>
      <c r="B17" s="39" t="s">
        <v>38</v>
      </c>
      <c r="C17" s="79" t="s">
        <v>38</v>
      </c>
      <c r="D17" s="60"/>
      <c r="E17" s="39" t="s">
        <v>38</v>
      </c>
      <c r="F17" s="79" t="s">
        <v>38</v>
      </c>
      <c r="G17" s="63"/>
      <c r="H17" s="54">
        <v>8.7043012000000003E-2</v>
      </c>
      <c r="I17" s="59">
        <f t="shared" si="0"/>
        <v>2.3613308541122365E-2</v>
      </c>
      <c r="J17" s="60"/>
      <c r="K17" s="79" t="s">
        <v>38</v>
      </c>
      <c r="L17" s="61" t="e">
        <f t="shared" si="1"/>
        <v>#VALUE!</v>
      </c>
      <c r="M17" s="61" t="e">
        <f t="shared" si="2"/>
        <v>#VALUE!</v>
      </c>
      <c r="N17" s="79" t="s">
        <v>38</v>
      </c>
      <c r="O17" s="62"/>
      <c r="P17" s="79" t="s">
        <v>38</v>
      </c>
      <c r="Q17" s="61" t="e">
        <f t="shared" si="3"/>
        <v>#VALUE!</v>
      </c>
      <c r="R17" s="61" t="e">
        <f t="shared" si="4"/>
        <v>#VALUE!</v>
      </c>
      <c r="S17" s="79" t="s">
        <v>38</v>
      </c>
    </row>
    <row r="18" spans="1:19" x14ac:dyDescent="0.25">
      <c r="A18" s="38" t="s">
        <v>128</v>
      </c>
      <c r="B18" s="39" t="s">
        <v>38</v>
      </c>
      <c r="C18" s="79" t="s">
        <v>38</v>
      </c>
      <c r="E18" s="39" t="s">
        <v>38</v>
      </c>
      <c r="F18" s="79" t="s">
        <v>38</v>
      </c>
      <c r="G18" s="50"/>
      <c r="H18" s="54">
        <v>7.5102609900000006E-2</v>
      </c>
      <c r="I18" s="49">
        <f t="shared" si="0"/>
        <v>2.2076947230549447E-2</v>
      </c>
      <c r="K18" s="79" t="s">
        <v>38</v>
      </c>
      <c r="L18" s="26" t="e">
        <f t="shared" si="1"/>
        <v>#VALUE!</v>
      </c>
      <c r="M18" s="26" t="e">
        <f t="shared" si="2"/>
        <v>#VALUE!</v>
      </c>
      <c r="N18" s="79" t="s">
        <v>38</v>
      </c>
      <c r="O18" s="27"/>
      <c r="P18" s="79" t="s">
        <v>38</v>
      </c>
      <c r="Q18" s="26" t="e">
        <f t="shared" si="3"/>
        <v>#VALUE!</v>
      </c>
      <c r="R18" s="26" t="e">
        <f t="shared" si="4"/>
        <v>#VALUE!</v>
      </c>
      <c r="S18" s="79" t="s">
        <v>38</v>
      </c>
    </row>
    <row r="19" spans="1:19" s="60" customFormat="1" ht="15" customHeight="1" x14ac:dyDescent="0.25">
      <c r="A19" s="57" t="s">
        <v>141</v>
      </c>
      <c r="B19" s="39" t="s">
        <v>38</v>
      </c>
      <c r="C19" s="79" t="s">
        <v>38</v>
      </c>
      <c r="E19" s="39" t="s">
        <v>38</v>
      </c>
      <c r="F19" s="79" t="s">
        <v>38</v>
      </c>
      <c r="G19" s="63"/>
      <c r="H19" s="54">
        <v>6.2697503599999996E-2</v>
      </c>
      <c r="I19" s="59">
        <f t="shared" si="0"/>
        <v>2.0306250493661811E-2</v>
      </c>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x14ac:dyDescent="0.25">
      <c r="A20" s="57" t="s">
        <v>155</v>
      </c>
      <c r="B20" s="39" t="s">
        <v>38</v>
      </c>
      <c r="C20" s="79" t="s">
        <v>38</v>
      </c>
      <c r="E20" s="39" t="s">
        <v>38</v>
      </c>
      <c r="F20" s="79" t="s">
        <v>38</v>
      </c>
      <c r="G20" s="63"/>
      <c r="H20" s="54">
        <v>3.8996954200000003E-2</v>
      </c>
      <c r="I20" s="59">
        <f t="shared" si="0"/>
        <v>1.6215952148365156E-2</v>
      </c>
      <c r="K20" s="79" t="s">
        <v>38</v>
      </c>
      <c r="L20" s="61" t="e">
        <f t="shared" si="1"/>
        <v>#VALUE!</v>
      </c>
      <c r="M20" s="61" t="e">
        <f t="shared" si="2"/>
        <v>#VALUE!</v>
      </c>
      <c r="N20" s="79" t="s">
        <v>38</v>
      </c>
      <c r="O20" s="62"/>
      <c r="P20" s="79" t="s">
        <v>38</v>
      </c>
      <c r="Q20" s="61" t="e">
        <f t="shared" si="3"/>
        <v>#VALUE!</v>
      </c>
      <c r="R20" s="61" t="e">
        <f t="shared" si="4"/>
        <v>#VALUE!</v>
      </c>
      <c r="S20" s="79" t="s">
        <v>38</v>
      </c>
    </row>
    <row r="21" spans="1:19" x14ac:dyDescent="0.25">
      <c r="A21" s="38" t="s">
        <v>129</v>
      </c>
      <c r="B21" s="39" t="s">
        <v>38</v>
      </c>
      <c r="C21" s="79" t="s">
        <v>38</v>
      </c>
      <c r="E21" s="39" t="s">
        <v>38</v>
      </c>
      <c r="F21" s="79" t="s">
        <v>38</v>
      </c>
      <c r="G21" s="50"/>
      <c r="H21" s="54">
        <v>3.5187378200000001E-2</v>
      </c>
      <c r="I21" s="49">
        <f t="shared" si="0"/>
        <v>1.5434041741657143E-2</v>
      </c>
      <c r="K21" s="79" t="s">
        <v>38</v>
      </c>
      <c r="L21" s="26" t="e">
        <f t="shared" si="1"/>
        <v>#VALUE!</v>
      </c>
      <c r="M21" s="26" t="e">
        <f t="shared" si="2"/>
        <v>#VALUE!</v>
      </c>
      <c r="N21" s="79" t="s">
        <v>38</v>
      </c>
      <c r="O21" s="27"/>
      <c r="P21" s="79" t="s">
        <v>38</v>
      </c>
      <c r="Q21" s="26" t="e">
        <f t="shared" si="3"/>
        <v>#VALUE!</v>
      </c>
      <c r="R21" s="26" t="e">
        <f t="shared" si="4"/>
        <v>#VALUE!</v>
      </c>
      <c r="S21" s="79" t="s">
        <v>38</v>
      </c>
    </row>
    <row r="22" spans="1:19" x14ac:dyDescent="0.25">
      <c r="A22" s="57" t="s">
        <v>140</v>
      </c>
      <c r="B22" s="39" t="s">
        <v>38</v>
      </c>
      <c r="C22" s="79" t="s">
        <v>38</v>
      </c>
      <c r="D22" s="60"/>
      <c r="E22" s="39" t="s">
        <v>38</v>
      </c>
      <c r="F22" s="79" t="s">
        <v>38</v>
      </c>
      <c r="G22" s="63"/>
      <c r="H22" s="54">
        <v>3.3265506399999999E-2</v>
      </c>
      <c r="I22" s="59">
        <f t="shared" si="0"/>
        <v>1.5021572726995017E-2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137</v>
      </c>
      <c r="B23" s="39" t="s">
        <v>38</v>
      </c>
      <c r="C23" s="79" t="s">
        <v>38</v>
      </c>
      <c r="D23" s="60"/>
      <c r="E23" s="39" t="s">
        <v>38</v>
      </c>
      <c r="F23" s="79" t="s">
        <v>38</v>
      </c>
      <c r="G23" s="63"/>
      <c r="H23" s="54">
        <v>2.86066806E-2</v>
      </c>
      <c r="I23" s="59">
        <f t="shared" si="0"/>
        <v>1.3963555564841296E-2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38" t="s">
        <v>131</v>
      </c>
      <c r="B24" s="39" t="s">
        <v>38</v>
      </c>
      <c r="C24" s="79" t="s">
        <v>38</v>
      </c>
      <c r="E24" s="39" t="s">
        <v>38</v>
      </c>
      <c r="F24" s="79" t="s">
        <v>38</v>
      </c>
      <c r="G24" s="50"/>
      <c r="H24" s="54">
        <v>2.47819136E-2</v>
      </c>
      <c r="I24" s="49">
        <f t="shared" si="0"/>
        <v>1.3022159806940192E-2</v>
      </c>
      <c r="K24" s="79" t="s">
        <v>38</v>
      </c>
      <c r="L24" s="26" t="e">
        <f t="shared" si="1"/>
        <v>#VALUE!</v>
      </c>
      <c r="M24" s="26" t="e">
        <f t="shared" si="2"/>
        <v>#VALUE!</v>
      </c>
      <c r="N24" s="79" t="s">
        <v>38</v>
      </c>
      <c r="O24" s="27"/>
      <c r="P24" s="79" t="s">
        <v>38</v>
      </c>
      <c r="Q24" s="26" t="e">
        <f t="shared" si="3"/>
        <v>#VALUE!</v>
      </c>
      <c r="R24" s="26" t="e">
        <f t="shared" si="4"/>
        <v>#VALUE!</v>
      </c>
      <c r="S24" s="79" t="s">
        <v>38</v>
      </c>
    </row>
    <row r="25" spans="1:19" x14ac:dyDescent="0.25">
      <c r="A25" s="57" t="s">
        <v>143</v>
      </c>
      <c r="B25" s="39" t="s">
        <v>38</v>
      </c>
      <c r="C25" s="79" t="s">
        <v>38</v>
      </c>
      <c r="D25" s="60"/>
      <c r="E25" s="39" t="s">
        <v>38</v>
      </c>
      <c r="F25" s="79" t="s">
        <v>38</v>
      </c>
      <c r="G25" s="63"/>
      <c r="H25" s="54">
        <v>2.3567183299999999E-2</v>
      </c>
      <c r="I25" s="59">
        <f t="shared" si="0"/>
        <v>1.2706904069485575E-2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19" x14ac:dyDescent="0.25">
      <c r="A26" s="57" t="s">
        <v>134</v>
      </c>
      <c r="B26" s="39" t="s">
        <v>38</v>
      </c>
      <c r="C26" s="79" t="s">
        <v>38</v>
      </c>
      <c r="D26" s="60"/>
      <c r="E26" s="39" t="s">
        <v>38</v>
      </c>
      <c r="F26" s="79" t="s">
        <v>38</v>
      </c>
      <c r="G26" s="63"/>
      <c r="H26" s="54">
        <v>2.14885649E-2</v>
      </c>
      <c r="I26" s="59">
        <f t="shared" si="0"/>
        <v>1.2146506493870902E-2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19" x14ac:dyDescent="0.25">
      <c r="A27" s="57" t="s">
        <v>150</v>
      </c>
      <c r="B27" s="39" t="s">
        <v>38</v>
      </c>
      <c r="C27" s="79" t="s">
        <v>38</v>
      </c>
      <c r="D27" s="60"/>
      <c r="E27" s="39" t="s">
        <v>38</v>
      </c>
      <c r="F27" s="79" t="s">
        <v>38</v>
      </c>
      <c r="G27" s="63"/>
      <c r="H27" s="54">
        <v>2.0636104700000001E-2</v>
      </c>
      <c r="I27" s="59">
        <f t="shared" si="0"/>
        <v>1.1908323769243037E-2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19" x14ac:dyDescent="0.25">
      <c r="A28" s="57" t="s">
        <v>149</v>
      </c>
      <c r="B28" s="39" t="s">
        <v>38</v>
      </c>
      <c r="C28" s="79" t="s">
        <v>38</v>
      </c>
      <c r="D28" s="60"/>
      <c r="E28" s="39" t="s">
        <v>38</v>
      </c>
      <c r="F28" s="79" t="s">
        <v>38</v>
      </c>
      <c r="G28" s="63"/>
      <c r="H28" s="54">
        <v>1.7708963800000001E-2</v>
      </c>
      <c r="I28" s="59">
        <f t="shared" si="0"/>
        <v>1.1047942199045582E-2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19" x14ac:dyDescent="0.25">
      <c r="A29" s="57" t="s">
        <v>138</v>
      </c>
      <c r="B29" s="39" t="s">
        <v>38</v>
      </c>
      <c r="C29" s="79" t="s">
        <v>38</v>
      </c>
      <c r="D29" s="60"/>
      <c r="E29" s="39" t="s">
        <v>38</v>
      </c>
      <c r="F29" s="79" t="s">
        <v>38</v>
      </c>
      <c r="G29" s="63"/>
      <c r="H29" s="54">
        <v>1.69976451E-2</v>
      </c>
      <c r="I29" s="59">
        <f t="shared" si="0"/>
        <v>1.0827704268032895E-2</v>
      </c>
      <c r="J29" s="60"/>
      <c r="K29" s="79" t="s">
        <v>38</v>
      </c>
      <c r="L29" s="61" t="e">
        <f t="shared" si="1"/>
        <v>#VALUE!</v>
      </c>
      <c r="M29" s="61" t="e">
        <f t="shared" si="2"/>
        <v>#VALUE!</v>
      </c>
      <c r="N29" s="79" t="s">
        <v>38</v>
      </c>
      <c r="O29" s="62"/>
      <c r="P29" s="79" t="s">
        <v>38</v>
      </c>
      <c r="Q29" s="61" t="e">
        <f t="shared" si="3"/>
        <v>#VALUE!</v>
      </c>
      <c r="R29" s="61" t="e">
        <f t="shared" si="4"/>
        <v>#VALUE!</v>
      </c>
      <c r="S29" s="79" t="s">
        <v>38</v>
      </c>
    </row>
    <row r="30" spans="1:19" x14ac:dyDescent="0.25">
      <c r="A30" s="57" t="s">
        <v>133</v>
      </c>
      <c r="B30" s="39" t="s">
        <v>38</v>
      </c>
      <c r="C30" s="79" t="s">
        <v>38</v>
      </c>
      <c r="D30" s="60"/>
      <c r="E30" s="39" t="s">
        <v>38</v>
      </c>
      <c r="F30" s="79" t="s">
        <v>38</v>
      </c>
      <c r="G30" s="63"/>
      <c r="H30" s="54">
        <v>1.21784866E-2</v>
      </c>
      <c r="I30" s="59">
        <f t="shared" si="0"/>
        <v>9.1875693294992157E-3</v>
      </c>
      <c r="J30" s="60"/>
      <c r="K30" s="79" t="s">
        <v>38</v>
      </c>
      <c r="L30" s="61" t="e">
        <f t="shared" si="1"/>
        <v>#VALUE!</v>
      </c>
      <c r="M30" s="61" t="e">
        <f t="shared" si="2"/>
        <v>#VALUE!</v>
      </c>
      <c r="N30" s="79" t="s">
        <v>38</v>
      </c>
      <c r="O30" s="62"/>
      <c r="P30" s="79" t="s">
        <v>38</v>
      </c>
      <c r="Q30" s="61" t="e">
        <f t="shared" si="3"/>
        <v>#VALUE!</v>
      </c>
      <c r="R30" s="61" t="e">
        <f t="shared" si="4"/>
        <v>#VALUE!</v>
      </c>
      <c r="S30" s="79" t="s">
        <v>38</v>
      </c>
    </row>
    <row r="31" spans="1:19" x14ac:dyDescent="0.25">
      <c r="A31" s="57" t="s">
        <v>148</v>
      </c>
      <c r="B31" s="39" t="s">
        <v>38</v>
      </c>
      <c r="C31" s="79" t="s">
        <v>38</v>
      </c>
      <c r="D31" s="60"/>
      <c r="E31" s="39" t="s">
        <v>38</v>
      </c>
      <c r="F31" s="79" t="s">
        <v>38</v>
      </c>
      <c r="G31" s="63"/>
      <c r="H31" s="54">
        <v>1.08801781E-2</v>
      </c>
      <c r="I31" s="59">
        <f t="shared" si="0"/>
        <v>8.6897480093106431E-3</v>
      </c>
      <c r="J31" s="60"/>
      <c r="K31" s="79" t="s">
        <v>38</v>
      </c>
      <c r="L31" s="61" t="e">
        <f t="shared" si="1"/>
        <v>#VALUE!</v>
      </c>
      <c r="M31" s="61" t="e">
        <f t="shared" si="2"/>
        <v>#VALUE!</v>
      </c>
      <c r="N31" s="79" t="s">
        <v>38</v>
      </c>
      <c r="O31" s="62"/>
      <c r="P31" s="79" t="s">
        <v>38</v>
      </c>
      <c r="Q31" s="61" t="e">
        <f t="shared" si="3"/>
        <v>#VALUE!</v>
      </c>
      <c r="R31" s="61" t="e">
        <f t="shared" si="4"/>
        <v>#VALUE!</v>
      </c>
      <c r="S31" s="79" t="s">
        <v>38</v>
      </c>
    </row>
    <row r="32" spans="1:19" x14ac:dyDescent="0.25">
      <c r="A32" s="57" t="s">
        <v>153</v>
      </c>
      <c r="B32" s="39" t="s">
        <v>38</v>
      </c>
      <c r="C32" s="79" t="s">
        <v>38</v>
      </c>
      <c r="D32" s="60"/>
      <c r="E32" s="39" t="s">
        <v>38</v>
      </c>
      <c r="F32" s="79" t="s">
        <v>38</v>
      </c>
      <c r="G32" s="63"/>
      <c r="H32" s="54">
        <v>6.9202617999999999E-3</v>
      </c>
      <c r="I32" s="59">
        <f t="shared" si="0"/>
        <v>6.9441333267237608E-3</v>
      </c>
      <c r="J32" s="60"/>
      <c r="K32" s="79" t="s">
        <v>38</v>
      </c>
      <c r="L32" s="61" t="e">
        <f t="shared" si="1"/>
        <v>#VALUE!</v>
      </c>
      <c r="M32" s="61" t="e">
        <f t="shared" si="2"/>
        <v>#VALUE!</v>
      </c>
      <c r="N32" s="79" t="s">
        <v>38</v>
      </c>
      <c r="O32" s="62"/>
      <c r="P32" s="79" t="s">
        <v>38</v>
      </c>
      <c r="Q32" s="61" t="e">
        <f t="shared" si="3"/>
        <v>#VALUE!</v>
      </c>
      <c r="R32" s="61" t="e">
        <f t="shared" si="4"/>
        <v>#VALUE!</v>
      </c>
      <c r="S32" s="79" t="s">
        <v>38</v>
      </c>
    </row>
    <row r="33" spans="1:19" x14ac:dyDescent="0.25">
      <c r="A33" s="38" t="s">
        <v>130</v>
      </c>
      <c r="B33" s="39" t="s">
        <v>38</v>
      </c>
      <c r="C33" s="79" t="s">
        <v>38</v>
      </c>
      <c r="E33" s="39" t="s">
        <v>38</v>
      </c>
      <c r="F33" s="79" t="s">
        <v>38</v>
      </c>
      <c r="G33" s="50"/>
      <c r="H33" s="54">
        <v>6.4049346000000004E-3</v>
      </c>
      <c r="I33" s="49">
        <f t="shared" si="0"/>
        <v>6.6823126378166616E-3</v>
      </c>
      <c r="K33" s="79" t="s">
        <v>38</v>
      </c>
      <c r="L33" s="26" t="e">
        <f t="shared" si="1"/>
        <v>#VALUE!</v>
      </c>
      <c r="M33" s="26" t="e">
        <f t="shared" si="2"/>
        <v>#VALUE!</v>
      </c>
      <c r="N33" s="79" t="s">
        <v>38</v>
      </c>
      <c r="O33" s="27"/>
      <c r="P33" s="79" t="s">
        <v>38</v>
      </c>
      <c r="Q33" s="26" t="e">
        <f t="shared" si="3"/>
        <v>#VALUE!</v>
      </c>
      <c r="R33" s="26" t="e">
        <f t="shared" si="4"/>
        <v>#VALUE!</v>
      </c>
      <c r="S33" s="79" t="s">
        <v>38</v>
      </c>
    </row>
    <row r="34" spans="1:19" x14ac:dyDescent="0.25">
      <c r="A34" s="57" t="s">
        <v>147</v>
      </c>
      <c r="B34" s="39" t="s">
        <v>38</v>
      </c>
      <c r="C34" s="79" t="s">
        <v>38</v>
      </c>
      <c r="D34" s="60"/>
      <c r="E34" s="39" t="s">
        <v>38</v>
      </c>
      <c r="F34" s="79" t="s">
        <v>38</v>
      </c>
      <c r="G34" s="63"/>
      <c r="H34" s="54">
        <v>6.2181592999999997E-3</v>
      </c>
      <c r="I34" s="59">
        <f t="shared" si="0"/>
        <v>6.5847786127077642E-3</v>
      </c>
      <c r="J34" s="60"/>
      <c r="K34" s="79" t="s">
        <v>38</v>
      </c>
      <c r="L34" s="61" t="e">
        <f t="shared" si="1"/>
        <v>#VALUE!</v>
      </c>
      <c r="M34" s="61" t="e">
        <f t="shared" si="2"/>
        <v>#VALUE!</v>
      </c>
      <c r="N34" s="79" t="s">
        <v>38</v>
      </c>
      <c r="O34" s="62"/>
      <c r="P34" s="79" t="s">
        <v>38</v>
      </c>
      <c r="Q34" s="61" t="e">
        <f t="shared" si="3"/>
        <v>#VALUE!</v>
      </c>
      <c r="R34" s="61" t="e">
        <f t="shared" si="4"/>
        <v>#VALUE!</v>
      </c>
      <c r="S34" s="79" t="s">
        <v>38</v>
      </c>
    </row>
    <row r="35" spans="1:19" x14ac:dyDescent="0.25">
      <c r="A35" s="57" t="s">
        <v>139</v>
      </c>
      <c r="B35" s="39" t="s">
        <v>38</v>
      </c>
      <c r="C35" s="79" t="s">
        <v>38</v>
      </c>
      <c r="D35" s="60"/>
      <c r="E35" s="39" t="s">
        <v>38</v>
      </c>
      <c r="F35" s="79" t="s">
        <v>38</v>
      </c>
      <c r="G35" s="63"/>
      <c r="H35" s="54">
        <v>5.8236240000000003E-3</v>
      </c>
      <c r="I35" s="59">
        <f t="shared" si="0"/>
        <v>6.3737219098309013E-3</v>
      </c>
      <c r="J35" s="60"/>
      <c r="K35" s="79" t="s">
        <v>38</v>
      </c>
      <c r="L35" s="61" t="e">
        <f t="shared" si="1"/>
        <v>#VALUE!</v>
      </c>
      <c r="M35" s="61" t="e">
        <f t="shared" si="2"/>
        <v>#VALUE!</v>
      </c>
      <c r="N35" s="79" t="s">
        <v>38</v>
      </c>
      <c r="O35" s="62"/>
      <c r="P35" s="79" t="s">
        <v>38</v>
      </c>
      <c r="Q35" s="61" t="e">
        <f t="shared" si="3"/>
        <v>#VALUE!</v>
      </c>
      <c r="R35" s="61" t="e">
        <f t="shared" si="4"/>
        <v>#VALUE!</v>
      </c>
      <c r="S35" s="79" t="s">
        <v>38</v>
      </c>
    </row>
    <row r="36" spans="1:19" x14ac:dyDescent="0.25">
      <c r="A36" s="57" t="s">
        <v>135</v>
      </c>
      <c r="B36" s="39" t="s">
        <v>38</v>
      </c>
      <c r="C36" s="79" t="s">
        <v>38</v>
      </c>
      <c r="D36" s="60"/>
      <c r="E36" s="39" t="s">
        <v>38</v>
      </c>
      <c r="F36" s="79" t="s">
        <v>38</v>
      </c>
      <c r="G36" s="63"/>
      <c r="H36" s="54">
        <v>5.6281650999999997E-3</v>
      </c>
      <c r="I36" s="59">
        <f t="shared" si="0"/>
        <v>6.2664640076000597E-3</v>
      </c>
      <c r="J36" s="60"/>
      <c r="K36" s="79" t="s">
        <v>38</v>
      </c>
      <c r="L36" s="61" t="e">
        <f t="shared" si="1"/>
        <v>#VALUE!</v>
      </c>
      <c r="M36" s="61" t="e">
        <f t="shared" si="2"/>
        <v>#VALUE!</v>
      </c>
      <c r="N36" s="79" t="s">
        <v>38</v>
      </c>
      <c r="O36" s="62"/>
      <c r="P36" s="79" t="s">
        <v>38</v>
      </c>
      <c r="Q36" s="61" t="e">
        <f t="shared" si="3"/>
        <v>#VALUE!</v>
      </c>
      <c r="R36" s="61" t="e">
        <f t="shared" si="4"/>
        <v>#VALUE!</v>
      </c>
      <c r="S36" s="79" t="s">
        <v>38</v>
      </c>
    </row>
    <row r="37" spans="1:19" x14ac:dyDescent="0.25">
      <c r="A37" s="57" t="s">
        <v>151</v>
      </c>
      <c r="B37" s="39" t="s">
        <v>38</v>
      </c>
      <c r="C37" s="79" t="s">
        <v>38</v>
      </c>
      <c r="D37" s="60"/>
      <c r="E37" s="39" t="s">
        <v>38</v>
      </c>
      <c r="F37" s="79" t="s">
        <v>38</v>
      </c>
      <c r="G37" s="63"/>
      <c r="H37" s="54">
        <v>5.5107664000000004E-3</v>
      </c>
      <c r="I37" s="59">
        <f t="shared" si="0"/>
        <v>6.201129081678333E-3</v>
      </c>
      <c r="J37" s="60"/>
      <c r="K37" s="79" t="s">
        <v>38</v>
      </c>
      <c r="L37" s="61" t="e">
        <f t="shared" si="1"/>
        <v>#VALUE!</v>
      </c>
      <c r="M37" s="61" t="e">
        <f t="shared" si="2"/>
        <v>#VALUE!</v>
      </c>
      <c r="N37" s="79" t="s">
        <v>38</v>
      </c>
      <c r="O37" s="62"/>
      <c r="P37" s="79" t="s">
        <v>38</v>
      </c>
      <c r="Q37" s="61" t="e">
        <f t="shared" si="3"/>
        <v>#VALUE!</v>
      </c>
      <c r="R37" s="61" t="e">
        <f t="shared" si="4"/>
        <v>#VALUE!</v>
      </c>
      <c r="S37" s="79" t="s">
        <v>38</v>
      </c>
    </row>
    <row r="38" spans="1:19" x14ac:dyDescent="0.25">
      <c r="A38" s="57" t="s">
        <v>146</v>
      </c>
      <c r="B38" s="39" t="s">
        <v>38</v>
      </c>
      <c r="C38" s="79" t="s">
        <v>38</v>
      </c>
      <c r="D38" s="60"/>
      <c r="E38" s="39" t="s">
        <v>38</v>
      </c>
      <c r="F38" s="79" t="s">
        <v>38</v>
      </c>
      <c r="G38" s="63"/>
      <c r="H38" s="54">
        <v>4.0116199999999996E-3</v>
      </c>
      <c r="I38" s="59">
        <f t="shared" si="0"/>
        <v>5.2948267901423976E-3</v>
      </c>
      <c r="J38" s="60"/>
      <c r="K38" s="79" t="s">
        <v>38</v>
      </c>
      <c r="L38" s="61" t="e">
        <f t="shared" si="1"/>
        <v>#VALUE!</v>
      </c>
      <c r="M38" s="61" t="e">
        <f t="shared" si="2"/>
        <v>#VALUE!</v>
      </c>
      <c r="N38" s="79" t="s">
        <v>38</v>
      </c>
      <c r="O38" s="62"/>
      <c r="P38" s="79" t="s">
        <v>38</v>
      </c>
      <c r="Q38" s="61" t="e">
        <f t="shared" si="3"/>
        <v>#VALUE!</v>
      </c>
      <c r="R38" s="61" t="e">
        <f t="shared" si="4"/>
        <v>#VALUE!</v>
      </c>
      <c r="S38" s="79" t="s">
        <v>38</v>
      </c>
    </row>
    <row r="39" spans="1:19" x14ac:dyDescent="0.25">
      <c r="A39" s="57" t="s">
        <v>152</v>
      </c>
      <c r="B39" s="39" t="s">
        <v>38</v>
      </c>
      <c r="C39" s="79" t="s">
        <v>38</v>
      </c>
      <c r="D39" s="60"/>
      <c r="E39" s="39" t="s">
        <v>38</v>
      </c>
      <c r="F39" s="79" t="s">
        <v>38</v>
      </c>
      <c r="G39" s="63"/>
      <c r="H39" s="54">
        <v>1.9128941999999999E-3</v>
      </c>
      <c r="I39" s="59">
        <f t="shared" si="0"/>
        <v>3.6601124253198198E-3</v>
      </c>
      <c r="J39" s="60"/>
      <c r="K39" s="79" t="s">
        <v>38</v>
      </c>
      <c r="L39" s="61" t="e">
        <f t="shared" si="1"/>
        <v>#VALUE!</v>
      </c>
      <c r="M39" s="61" t="e">
        <f t="shared" si="2"/>
        <v>#VALUE!</v>
      </c>
      <c r="N39" s="79" t="s">
        <v>38</v>
      </c>
      <c r="O39" s="62"/>
      <c r="P39" s="79" t="s">
        <v>38</v>
      </c>
      <c r="Q39" s="61" t="e">
        <f t="shared" si="3"/>
        <v>#VALUE!</v>
      </c>
      <c r="R39" s="61" t="e">
        <f t="shared" si="4"/>
        <v>#VALUE!</v>
      </c>
      <c r="S39" s="79" t="s">
        <v>38</v>
      </c>
    </row>
    <row r="40" spans="1:19" x14ac:dyDescent="0.25">
      <c r="A40" s="57" t="s">
        <v>154</v>
      </c>
      <c r="B40" s="39" t="s">
        <v>38</v>
      </c>
      <c r="C40" s="79" t="s">
        <v>38</v>
      </c>
      <c r="D40" s="60"/>
      <c r="E40" s="39" t="s">
        <v>38</v>
      </c>
      <c r="F40" s="79" t="s">
        <v>38</v>
      </c>
      <c r="G40" s="63"/>
      <c r="H40" s="54">
        <v>1.4812355E-3</v>
      </c>
      <c r="I40" s="59">
        <f t="shared" si="0"/>
        <v>3.221475992655294E-3</v>
      </c>
      <c r="J40" s="60"/>
      <c r="K40" s="79" t="s">
        <v>38</v>
      </c>
      <c r="L40" s="61" t="e">
        <f t="shared" si="1"/>
        <v>#VALUE!</v>
      </c>
      <c r="M40" s="61" t="e">
        <f t="shared" si="2"/>
        <v>#VALUE!</v>
      </c>
      <c r="N40" s="79" t="s">
        <v>38</v>
      </c>
      <c r="O40" s="62"/>
      <c r="P40" s="79" t="s">
        <v>38</v>
      </c>
      <c r="Q40" s="61" t="e">
        <f t="shared" si="3"/>
        <v>#VALUE!</v>
      </c>
      <c r="R40" s="61" t="e">
        <f t="shared" si="4"/>
        <v>#VALUE!</v>
      </c>
      <c r="S40" s="79" t="s">
        <v>38</v>
      </c>
    </row>
    <row r="41" spans="1:19" x14ac:dyDescent="0.25">
      <c r="A41" s="57" t="s">
        <v>136</v>
      </c>
      <c r="B41" s="39" t="s">
        <v>38</v>
      </c>
      <c r="C41" s="79" t="s">
        <v>38</v>
      </c>
      <c r="D41" s="60"/>
      <c r="E41" s="39" t="s">
        <v>38</v>
      </c>
      <c r="F41" s="79" t="s">
        <v>38</v>
      </c>
      <c r="G41" s="63"/>
      <c r="H41" s="54">
        <v>1.2679440000000001E-4</v>
      </c>
      <c r="I41" s="59">
        <f t="shared" si="0"/>
        <v>9.4316403013305753E-4</v>
      </c>
      <c r="J41" s="60"/>
      <c r="K41" s="79" t="s">
        <v>38</v>
      </c>
      <c r="L41" s="61" t="e">
        <f t="shared" si="1"/>
        <v>#VALUE!</v>
      </c>
      <c r="M41" s="61" t="e">
        <f t="shared" si="2"/>
        <v>#VALUE!</v>
      </c>
      <c r="N41" s="79" t="s">
        <v>38</v>
      </c>
      <c r="O41" s="62"/>
      <c r="P41" s="79" t="s">
        <v>38</v>
      </c>
      <c r="Q41" s="61" t="e">
        <f t="shared" si="3"/>
        <v>#VALUE!</v>
      </c>
      <c r="R41" s="61" t="e">
        <f t="shared" si="4"/>
        <v>#VALUE!</v>
      </c>
      <c r="S41" s="79" t="s">
        <v>38</v>
      </c>
    </row>
    <row r="42" spans="1:19" x14ac:dyDescent="0.25">
      <c r="A42" s="57" t="s">
        <v>156</v>
      </c>
      <c r="B42" s="39" t="s">
        <v>38</v>
      </c>
      <c r="C42" s="79" t="s">
        <v>38</v>
      </c>
      <c r="D42" s="60"/>
      <c r="E42" s="39" t="s">
        <v>38</v>
      </c>
      <c r="F42" s="79" t="s">
        <v>38</v>
      </c>
      <c r="G42" s="63"/>
      <c r="H42" s="54">
        <v>0</v>
      </c>
      <c r="I42" s="59">
        <f t="shared" si="0"/>
        <v>0</v>
      </c>
      <c r="J42" s="60"/>
      <c r="K42" s="79" t="s">
        <v>38</v>
      </c>
      <c r="L42" s="61" t="e">
        <f t="shared" si="1"/>
        <v>#VALUE!</v>
      </c>
      <c r="M42" s="61" t="e">
        <f t="shared" si="2"/>
        <v>#VALUE!</v>
      </c>
      <c r="N42" s="79" t="s">
        <v>38</v>
      </c>
      <c r="O42" s="62"/>
      <c r="P42" s="79" t="s">
        <v>38</v>
      </c>
      <c r="Q42" s="61" t="e">
        <f t="shared" si="3"/>
        <v>#VALUE!</v>
      </c>
      <c r="R42" s="61" t="e">
        <f t="shared" si="4"/>
        <v>#VALUE!</v>
      </c>
      <c r="S42" s="79" t="s">
        <v>38</v>
      </c>
    </row>
    <row r="43" spans="1:19" x14ac:dyDescent="0.25">
      <c r="A43" s="57" t="s">
        <v>157</v>
      </c>
      <c r="B43" s="39" t="s">
        <v>38</v>
      </c>
      <c r="C43" s="79" t="s">
        <v>38</v>
      </c>
      <c r="D43" s="60"/>
      <c r="E43" s="39" t="s">
        <v>38</v>
      </c>
      <c r="F43" s="79" t="s">
        <v>38</v>
      </c>
      <c r="G43" s="63"/>
      <c r="H43" s="54">
        <v>2.5323453100000001E-2</v>
      </c>
      <c r="I43" s="59">
        <f t="shared" ref="I43:I45" si="5">SQRT((H43*(1-H43))/H$13)*TINV(0.05,H$13)</f>
        <v>1.3160016951556349E-2</v>
      </c>
      <c r="J43" s="60"/>
      <c r="K43" s="79" t="s">
        <v>38</v>
      </c>
      <c r="L43" s="61" t="e">
        <f t="shared" ref="L43:L45" si="6">(((K43)^2)^0.5)</f>
        <v>#VALUE!</v>
      </c>
      <c r="M43" s="61" t="e">
        <f t="shared" ref="M43:M45" si="7">(((((1-B43)*B43)/B$13)+(((1-H43)*H43)/H$13))^0.5)*(TINV(0.05,B$13+H$13-1))</f>
        <v>#VALUE!</v>
      </c>
      <c r="N43" s="79" t="s">
        <v>38</v>
      </c>
      <c r="O43" s="62"/>
      <c r="P43" s="79" t="s">
        <v>38</v>
      </c>
      <c r="Q43" s="61" t="e">
        <f t="shared" ref="Q43:Q45" si="8">(((P43)^2)^0.5)</f>
        <v>#VALUE!</v>
      </c>
      <c r="R43" s="61" t="e">
        <f t="shared" ref="R43:R45" si="9">(((((1-E43)*E43)/E$13)+(((1-H43)*H43)/H$13))^0.5)*(TINV(0.05,E$13+H$13-1))</f>
        <v>#VALUE!</v>
      </c>
      <c r="S43" s="79" t="s">
        <v>38</v>
      </c>
    </row>
    <row r="44" spans="1:19" x14ac:dyDescent="0.25">
      <c r="A44" s="57" t="s">
        <v>145</v>
      </c>
      <c r="B44" s="39" t="s">
        <v>38</v>
      </c>
      <c r="C44" s="79" t="s">
        <v>38</v>
      </c>
      <c r="D44" s="60"/>
      <c r="E44" s="39" t="s">
        <v>38</v>
      </c>
      <c r="F44" s="79" t="s">
        <v>38</v>
      </c>
      <c r="G44" s="63"/>
      <c r="H44" s="54">
        <v>0.1152207841</v>
      </c>
      <c r="I44" s="59">
        <f>SQRT((H44*(1-H44))/H$13)*TINV(0.05,H$13)</f>
        <v>2.6745307601041254E-2</v>
      </c>
      <c r="J44" s="60"/>
      <c r="K44" s="79" t="s">
        <v>38</v>
      </c>
      <c r="L44" s="61" t="e">
        <f>(((K44)^2)^0.5)</f>
        <v>#VALUE!</v>
      </c>
      <c r="M44" s="61" t="e">
        <f>(((((1-B44)*B44)/B$13)+(((1-H44)*H44)/H$13))^0.5)*(TINV(0.05,B$13+H$13-1))</f>
        <v>#VALUE!</v>
      </c>
      <c r="N44" s="79" t="s">
        <v>38</v>
      </c>
      <c r="O44" s="62"/>
      <c r="P44" s="79" t="s">
        <v>38</v>
      </c>
      <c r="Q44" s="61" t="e">
        <f>(((P44)^2)^0.5)</f>
        <v>#VALUE!</v>
      </c>
      <c r="R44" s="61" t="e">
        <f>(((((1-E44)*E44)/E$13)+(((1-H44)*H44)/H$13))^0.5)*(TINV(0.05,E$13+H$13-1))</f>
        <v>#VALUE!</v>
      </c>
      <c r="S44" s="79" t="s">
        <v>38</v>
      </c>
    </row>
    <row r="45" spans="1:19" x14ac:dyDescent="0.25">
      <c r="A45" s="40" t="s">
        <v>55</v>
      </c>
      <c r="B45" s="41" t="s">
        <v>38</v>
      </c>
      <c r="C45" s="80" t="s">
        <v>38</v>
      </c>
      <c r="D45" s="42"/>
      <c r="E45" s="41" t="s">
        <v>38</v>
      </c>
      <c r="F45" s="80" t="s">
        <v>38</v>
      </c>
      <c r="G45" s="64"/>
      <c r="H45" s="55">
        <v>0.30336290929999998</v>
      </c>
      <c r="I45" s="51">
        <f t="shared" si="5"/>
        <v>3.8507849429935952E-2</v>
      </c>
      <c r="J45" s="42"/>
      <c r="K45" s="80" t="s">
        <v>38</v>
      </c>
      <c r="L45" s="30" t="e">
        <f t="shared" si="6"/>
        <v>#VALUE!</v>
      </c>
      <c r="M45" s="30" t="e">
        <f t="shared" si="7"/>
        <v>#VALUE!</v>
      </c>
      <c r="N45" s="80" t="s">
        <v>38</v>
      </c>
      <c r="O45" s="31"/>
      <c r="P45" s="80" t="s">
        <v>38</v>
      </c>
      <c r="Q45" s="30" t="e">
        <f t="shared" si="8"/>
        <v>#VALUE!</v>
      </c>
      <c r="R45" s="30" t="e">
        <f t="shared" si="9"/>
        <v>#VALUE!</v>
      </c>
      <c r="S45" s="80" t="s">
        <v>38</v>
      </c>
    </row>
    <row r="46" spans="1:19" x14ac:dyDescent="0.25">
      <c r="B46" s="39"/>
      <c r="C46" s="39"/>
      <c r="D46" s="60"/>
      <c r="E46" s="39"/>
      <c r="F46" s="39"/>
      <c r="G46" s="63"/>
      <c r="H46" s="54"/>
      <c r="I46" s="59"/>
      <c r="J46" s="60"/>
      <c r="K46" s="39"/>
      <c r="L46" s="61"/>
      <c r="M46" s="61"/>
      <c r="N46" s="39"/>
      <c r="O46" s="62"/>
      <c r="P46" s="39"/>
      <c r="Q46" s="61"/>
      <c r="R46" s="61"/>
      <c r="S46" s="39"/>
    </row>
  </sheetData>
  <sortState ref="A15:S43">
    <sortCondition descending="1" ref="H15:H4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12</v>
      </c>
      <c r="B3" s="48"/>
    </row>
    <row r="4" spans="1:19" ht="18.75" x14ac:dyDescent="0.25">
      <c r="A4" s="34" t="s">
        <v>29</v>
      </c>
      <c r="B4" s="48"/>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31</v>
      </c>
      <c r="B15" s="39">
        <v>0.2217788591</v>
      </c>
      <c r="C15" s="49">
        <f>SQRT((B15*(1-B15))/B$13)*TINV(0.05,B$13)</f>
        <v>4.3871181200606423E-2</v>
      </c>
      <c r="E15" s="45">
        <v>0.25550027409999998</v>
      </c>
      <c r="F15" s="49">
        <f>SQRT((E15*(1-E15))/E$13)*TINV(0.05,E$13)</f>
        <v>4.2582775265778694E-2</v>
      </c>
      <c r="G15" s="50"/>
      <c r="H15" s="54">
        <v>0.26279400939999997</v>
      </c>
      <c r="I15" s="49">
        <f>SQRT((H15*(1-H15))/H$13)*TINV(0.05,H$13)</f>
        <v>3.6869469278362481E-2</v>
      </c>
      <c r="K15" s="28">
        <f>H15-B15</f>
        <v>4.101515029999997E-2</v>
      </c>
      <c r="L15" s="26">
        <f>(((K15)^2)^0.5)</f>
        <v>4.101515029999997E-2</v>
      </c>
      <c r="M15" s="26">
        <f>(((((1-B15)*B15)/B$13)+(((1-H15)*H15)/H$13))^0.5)*(TINV(0.05,B$13+H$13-1))</f>
        <v>5.7214137862673979E-2</v>
      </c>
      <c r="N15" s="5" t="str">
        <f>IF(L15&gt;M15,"*"," ")</f>
        <v xml:space="preserve"> </v>
      </c>
      <c r="O15" s="27"/>
      <c r="P15" s="28">
        <f>H15-E15</f>
        <v>7.2937352999999927E-3</v>
      </c>
      <c r="Q15" s="26">
        <f>(((P15)^2)^0.5)</f>
        <v>7.2937352999999927E-3</v>
      </c>
      <c r="R15" s="26">
        <f>(((((1-E15)*E15)/E$13)+(((1-H15)*H15)/H$13))^0.5)*(TINV(0.05,E$13+H$13-1))</f>
        <v>5.6248243365954333E-2</v>
      </c>
      <c r="S15" s="5" t="str">
        <f>IF(Q15&gt;R15,"*"," ")</f>
        <v xml:space="preserve"> </v>
      </c>
    </row>
    <row r="16" spans="1:19" x14ac:dyDescent="0.25">
      <c r="A16" s="38" t="s">
        <v>32</v>
      </c>
      <c r="B16" s="39">
        <v>7.1374048199999998E-2</v>
      </c>
      <c r="C16" s="49">
        <f t="shared" ref="C16:C20" si="0">SQRT((B16*(1-B16))/B$13)*TINV(0.05,B$13)</f>
        <v>2.7186814003734964E-2</v>
      </c>
      <c r="E16" s="45">
        <v>8.8457357E-2</v>
      </c>
      <c r="F16" s="49">
        <f t="shared" ref="F16:F21" si="1">SQRT((E16*(1-E16))/E$13)*TINV(0.05,E$13)</f>
        <v>2.7724356892952846E-2</v>
      </c>
      <c r="G16" s="50"/>
      <c r="H16" s="54">
        <v>9.6088020100000004E-2</v>
      </c>
      <c r="I16" s="49">
        <f t="shared" ref="I16:I21" si="2">SQRT((H16*(1-H16))/H$13)*TINV(0.05,H$13)</f>
        <v>2.4686664871691272E-2</v>
      </c>
      <c r="K16" s="28">
        <f t="shared" ref="K16:K21" si="3">H16-B16</f>
        <v>2.4713971900000006E-2</v>
      </c>
      <c r="L16" s="26">
        <f t="shared" ref="L16:L21" si="4">(((K16)^2)^0.5)</f>
        <v>2.4713971900000006E-2</v>
      </c>
      <c r="M16" s="26">
        <f t="shared" ref="M16:M21" si="5">(((((1-B16)*B16)/B$13)+(((1-H16)*H16)/H$13))^0.5)*(TINV(0.05,B$13+H$13-1))</f>
        <v>3.6665268359540371E-2</v>
      </c>
      <c r="N16" s="5" t="str">
        <f t="shared" ref="N16:N21" si="6">IF(L16&gt;M16,"*"," ")</f>
        <v xml:space="preserve"> </v>
      </c>
      <c r="O16" s="27"/>
      <c r="P16" s="28">
        <f t="shared" ref="P16:P21" si="7">H16-E16</f>
        <v>7.6306631000000041E-3</v>
      </c>
      <c r="Q16" s="26">
        <f t="shared" ref="Q16:Q21" si="8">(((P16)^2)^0.5)</f>
        <v>7.6306631000000041E-3</v>
      </c>
      <c r="R16" s="26">
        <f t="shared" ref="R16:R21" si="9">(((((1-E16)*E16)/E$13)+(((1-H16)*H16)/H$13))^0.5)*(TINV(0.05,E$13+H$13-1))</f>
        <v>3.7071350351887931E-2</v>
      </c>
      <c r="S16" s="5" t="str">
        <f t="shared" ref="S16:S21" si="10">IF(Q16&gt;R16,"*"," ")</f>
        <v xml:space="preserve"> </v>
      </c>
    </row>
    <row r="17" spans="1:19" x14ac:dyDescent="0.25">
      <c r="A17" s="38" t="s">
        <v>33</v>
      </c>
      <c r="B17" s="39">
        <v>0.17248324670000001</v>
      </c>
      <c r="C17" s="49">
        <f t="shared" si="0"/>
        <v>3.9896022446854584E-2</v>
      </c>
      <c r="E17" s="45">
        <v>0.1482532812</v>
      </c>
      <c r="F17" s="49">
        <f t="shared" si="1"/>
        <v>3.469472087454778E-2</v>
      </c>
      <c r="G17" s="50"/>
      <c r="H17" s="54">
        <v>0.19335242759999999</v>
      </c>
      <c r="I17" s="49">
        <f t="shared" si="2"/>
        <v>3.3081215468382226E-2</v>
      </c>
      <c r="K17" s="28">
        <f t="shared" si="3"/>
        <v>2.0869180899999978E-2</v>
      </c>
      <c r="L17" s="26">
        <f t="shared" si="4"/>
        <v>2.0869180899999978E-2</v>
      </c>
      <c r="M17" s="26">
        <f t="shared" si="5"/>
        <v>5.1743213222997485E-2</v>
      </c>
      <c r="N17" s="5" t="str">
        <f t="shared" si="6"/>
        <v xml:space="preserve"> </v>
      </c>
      <c r="O17" s="27"/>
      <c r="P17" s="28">
        <f t="shared" si="7"/>
        <v>4.5099146399999984E-2</v>
      </c>
      <c r="Q17" s="26">
        <f t="shared" si="8"/>
        <v>4.5099146399999984E-2</v>
      </c>
      <c r="R17" s="26">
        <f t="shared" si="9"/>
        <v>4.787377829584933E-2</v>
      </c>
      <c r="S17" s="5" t="str">
        <f t="shared" si="10"/>
        <v xml:space="preserve"> </v>
      </c>
    </row>
    <row r="18" spans="1:19" x14ac:dyDescent="0.25">
      <c r="A18" s="38" t="s">
        <v>34</v>
      </c>
      <c r="B18" s="39">
        <v>0.49635248250000003</v>
      </c>
      <c r="C18" s="49">
        <f t="shared" si="0"/>
        <v>5.2799060018486998E-2</v>
      </c>
      <c r="E18" s="45">
        <v>0.4552546777</v>
      </c>
      <c r="F18" s="49">
        <f t="shared" si="1"/>
        <v>4.8621680977002486E-2</v>
      </c>
      <c r="G18" s="50"/>
      <c r="H18" s="54">
        <v>0.37883647770000001</v>
      </c>
      <c r="I18" s="49">
        <f t="shared" si="2"/>
        <v>4.0634375993627521E-2</v>
      </c>
      <c r="K18" s="28">
        <f t="shared" si="3"/>
        <v>-0.11751600480000002</v>
      </c>
      <c r="L18" s="26">
        <f t="shared" si="4"/>
        <v>0.11751600480000002</v>
      </c>
      <c r="M18" s="26">
        <f t="shared" si="5"/>
        <v>6.651398400903738E-2</v>
      </c>
      <c r="N18" s="5" t="str">
        <f t="shared" si="6"/>
        <v>*</v>
      </c>
      <c r="O18" s="27"/>
      <c r="P18" s="28">
        <f t="shared" si="7"/>
        <v>-7.6418199999999992E-2</v>
      </c>
      <c r="Q18" s="26">
        <f t="shared" si="8"/>
        <v>7.6418199999999992E-2</v>
      </c>
      <c r="R18" s="26">
        <f t="shared" si="9"/>
        <v>6.3277112932912244E-2</v>
      </c>
      <c r="S18" s="5" t="str">
        <f t="shared" si="10"/>
        <v>*</v>
      </c>
    </row>
    <row r="19" spans="1:19" x14ac:dyDescent="0.25">
      <c r="A19" s="38" t="s">
        <v>35</v>
      </c>
      <c r="B19" s="39">
        <v>0.29315290719999998</v>
      </c>
      <c r="C19" s="49">
        <f t="shared" si="0"/>
        <v>4.8070383141550183E-2</v>
      </c>
      <c r="E19" s="45">
        <v>0.34360262580000001</v>
      </c>
      <c r="F19" s="49">
        <f t="shared" si="1"/>
        <v>4.6367924939185054E-2</v>
      </c>
      <c r="G19" s="50"/>
      <c r="H19" s="54">
        <v>0.35888202959999999</v>
      </c>
      <c r="I19" s="49">
        <f t="shared" si="2"/>
        <v>4.0179965465740014E-2</v>
      </c>
      <c r="K19" s="28">
        <f t="shared" si="3"/>
        <v>6.5729122400000006E-2</v>
      </c>
      <c r="L19" s="26">
        <f t="shared" si="4"/>
        <v>6.5729122400000006E-2</v>
      </c>
      <c r="M19" s="26">
        <f t="shared" si="5"/>
        <v>6.2550125712722657E-2</v>
      </c>
      <c r="N19" s="5" t="str">
        <f t="shared" si="6"/>
        <v>*</v>
      </c>
      <c r="O19" s="27"/>
      <c r="P19" s="28">
        <f t="shared" si="7"/>
        <v>1.527940379999998E-2</v>
      </c>
      <c r="Q19" s="26">
        <f t="shared" si="8"/>
        <v>1.527940379999998E-2</v>
      </c>
      <c r="R19" s="26">
        <f t="shared" si="9"/>
        <v>6.126983063663978E-2</v>
      </c>
      <c r="S19" s="5" t="str">
        <f t="shared" si="10"/>
        <v xml:space="preserve"> </v>
      </c>
    </row>
    <row r="20" spans="1:19" x14ac:dyDescent="0.25">
      <c r="A20" s="38" t="s">
        <v>36</v>
      </c>
      <c r="B20" s="39">
        <v>0.66883572920000001</v>
      </c>
      <c r="C20" s="49">
        <f t="shared" si="0"/>
        <v>4.9699178801565547E-2</v>
      </c>
      <c r="E20" s="45">
        <v>0.60350795889999997</v>
      </c>
      <c r="F20" s="49">
        <f t="shared" si="1"/>
        <v>4.7760046848353291E-2</v>
      </c>
      <c r="G20" s="50"/>
      <c r="H20" s="54">
        <v>0.57218890529999999</v>
      </c>
      <c r="I20" s="49">
        <f t="shared" si="2"/>
        <v>4.1443885557137246E-2</v>
      </c>
      <c r="K20" s="28">
        <f t="shared" si="3"/>
        <v>-9.6646823900000012E-2</v>
      </c>
      <c r="L20" s="26">
        <f t="shared" si="4"/>
        <v>9.6646823900000012E-2</v>
      </c>
      <c r="M20" s="26">
        <f t="shared" si="5"/>
        <v>6.460705321663758E-2</v>
      </c>
      <c r="N20" s="5" t="str">
        <f t="shared" si="6"/>
        <v>*</v>
      </c>
      <c r="O20" s="27"/>
      <c r="P20" s="28">
        <f t="shared" si="7"/>
        <v>-3.131905359999998E-2</v>
      </c>
      <c r="Q20" s="26">
        <f t="shared" si="8"/>
        <v>3.131905359999998E-2</v>
      </c>
      <c r="R20" s="26">
        <f t="shared" si="9"/>
        <v>6.3147063672393269E-2</v>
      </c>
      <c r="S20" s="5" t="str">
        <f t="shared" si="10"/>
        <v xml:space="preserve"> </v>
      </c>
    </row>
    <row r="21" spans="1:19" x14ac:dyDescent="0.25">
      <c r="A21" s="40" t="s">
        <v>37</v>
      </c>
      <c r="B21" s="55">
        <f>1-(SUM(B15:B18))</f>
        <v>3.8011363499999895E-2</v>
      </c>
      <c r="C21" s="51">
        <f>SQRT((B21*(1-B21))/B$13)*TINV(0.05,B$13)</f>
        <v>2.0193399534408771E-2</v>
      </c>
      <c r="D21" s="42"/>
      <c r="E21" s="55">
        <f>1-(SUM(E15:E18))</f>
        <v>5.2534410000000031E-2</v>
      </c>
      <c r="F21" s="51">
        <f t="shared" si="1"/>
        <v>2.1782597112577549E-2</v>
      </c>
      <c r="G21" s="52"/>
      <c r="H21" s="55">
        <f>1-(SUM(H15:H18))</f>
        <v>6.8929065200000084E-2</v>
      </c>
      <c r="I21" s="51">
        <f t="shared" si="2"/>
        <v>2.1220582791643752E-2</v>
      </c>
      <c r="J21" s="42"/>
      <c r="K21" s="29">
        <f t="shared" si="3"/>
        <v>3.0917701700000189E-2</v>
      </c>
      <c r="L21" s="30">
        <f t="shared" si="4"/>
        <v>3.0917701700000189E-2</v>
      </c>
      <c r="M21" s="30">
        <f t="shared" si="5"/>
        <v>2.9250092432314641E-2</v>
      </c>
      <c r="N21" s="6" t="str">
        <f t="shared" si="6"/>
        <v>*</v>
      </c>
      <c r="O21" s="31"/>
      <c r="P21" s="29">
        <f t="shared" si="7"/>
        <v>1.6394655200000052E-2</v>
      </c>
      <c r="Q21" s="30">
        <f t="shared" si="8"/>
        <v>1.6394655200000052E-2</v>
      </c>
      <c r="R21" s="30">
        <f t="shared" si="9"/>
        <v>3.036969728977575E-2</v>
      </c>
      <c r="S21" s="6" t="str">
        <f t="shared" si="10"/>
        <v xml:space="preserve"> </v>
      </c>
    </row>
    <row r="23" spans="1:19" ht="15" customHeight="1" x14ac:dyDescent="0.25">
      <c r="B23" s="44"/>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590</v>
      </c>
      <c r="B3" s="48"/>
    </row>
    <row r="4" spans="1:19" ht="18.75" x14ac:dyDescent="0.25">
      <c r="A4" s="34" t="s">
        <v>591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747</v>
      </c>
      <c r="E11" s="37">
        <v>773</v>
      </c>
      <c r="H11" s="37">
        <v>1788</v>
      </c>
    </row>
    <row r="12" spans="1:19" ht="13.5" customHeight="1" x14ac:dyDescent="0.25">
      <c r="A12" s="36" t="s">
        <v>26</v>
      </c>
      <c r="B12" s="37">
        <v>629</v>
      </c>
      <c r="E12" s="37">
        <v>701</v>
      </c>
      <c r="H12" s="37">
        <v>1707</v>
      </c>
    </row>
    <row r="13" spans="1:19" ht="13.5" customHeight="1" x14ac:dyDescent="0.25">
      <c r="A13" s="36" t="s">
        <v>8</v>
      </c>
      <c r="B13" s="37">
        <v>161.1</v>
      </c>
      <c r="E13" s="37">
        <v>205.1</v>
      </c>
      <c r="H13" s="37">
        <v>301.7</v>
      </c>
    </row>
    <row r="14" spans="1:19" x14ac:dyDescent="0.25">
      <c r="A14" s="36"/>
    </row>
    <row r="15" spans="1:19" x14ac:dyDescent="0.25">
      <c r="A15" s="38" t="s">
        <v>159</v>
      </c>
      <c r="B15" s="39">
        <v>0.11163791300000001</v>
      </c>
      <c r="C15" s="49">
        <f>SQRT((B15*(1-B15))/B$13)*TINV(0.05,B$13)</f>
        <v>4.8997959030391391E-2</v>
      </c>
      <c r="E15" s="45">
        <v>0.111568321</v>
      </c>
      <c r="F15" s="49">
        <f>SQRT((E15*(1-E15))/E$13)*TINV(0.05,E$13)</f>
        <v>4.3343024838506571E-2</v>
      </c>
      <c r="G15" s="50"/>
      <c r="H15" s="54">
        <v>0.1009935988</v>
      </c>
      <c r="I15" s="49">
        <f>SQRT((H15*(1-H15))/H$13)*TINV(0.05,H$13)</f>
        <v>3.4138034062163848E-2</v>
      </c>
      <c r="K15" s="28">
        <f>H15-B15</f>
        <v>-1.0644314200000005E-2</v>
      </c>
      <c r="L15" s="26">
        <f>(((K15)^2)^0.5)</f>
        <v>1.0644314200000005E-2</v>
      </c>
      <c r="M15" s="26">
        <f>(((((1-B15)*B15)/B$13)+(((1-H15)*H15)/H$13))^0.5)*(TINV(0.05,B$13+H$13-1))</f>
        <v>5.9493329173153441E-2</v>
      </c>
      <c r="N15" s="5" t="str">
        <f>IF(L15&gt;M15,"*"," ")</f>
        <v xml:space="preserve"> </v>
      </c>
      <c r="O15" s="27"/>
      <c r="P15" s="28">
        <f>H15-E15</f>
        <v>-1.0574722199999997E-2</v>
      </c>
      <c r="Q15" s="26">
        <f>(((P15)^2)^0.5)</f>
        <v>1.0574722199999997E-2</v>
      </c>
      <c r="R15" s="26">
        <f>(((((1-E15)*E15)/E$13)+(((1-H15)*H15)/H$13))^0.5)*(TINV(0.05,E$13+H$13-1))</f>
        <v>5.5018603433580233E-2</v>
      </c>
      <c r="S15" s="5" t="str">
        <f>IF(Q15&gt;R15,"*"," ")</f>
        <v xml:space="preserve"> </v>
      </c>
    </row>
    <row r="16" spans="1:19" x14ac:dyDescent="0.25">
      <c r="A16" s="38" t="s">
        <v>160</v>
      </c>
      <c r="B16" s="39">
        <v>0.28222763509999998</v>
      </c>
      <c r="C16" s="49">
        <f t="shared" ref="C16:C17" si="0">SQRT((B16*(1-B16))/B$13)*TINV(0.05,B$13)</f>
        <v>7.0027764555916097E-2</v>
      </c>
      <c r="E16" s="45">
        <v>0.38153425790000001</v>
      </c>
      <c r="F16" s="49">
        <f t="shared" ref="F16:F17" si="1">SQRT((E16*(1-E16))/E$13)*TINV(0.05,E$13)</f>
        <v>6.6874622560783178E-2</v>
      </c>
      <c r="G16" s="50"/>
      <c r="H16" s="54">
        <v>0.33360324260000002</v>
      </c>
      <c r="I16" s="49">
        <f t="shared" ref="I16:I17" si="2">SQRT((H16*(1-H16))/H$13)*TINV(0.05,H$13)</f>
        <v>5.3418508825961927E-2</v>
      </c>
      <c r="K16" s="28">
        <f t="shared" ref="K16:K17" si="3">H16-B16</f>
        <v>5.1375607500000031E-2</v>
      </c>
      <c r="L16" s="26">
        <f t="shared" ref="L16:L17" si="4">(((K16)^2)^0.5)</f>
        <v>5.1375607500000031E-2</v>
      </c>
      <c r="M16" s="26">
        <f t="shared" ref="M16:M17" si="5">(((((1-B16)*B16)/B$13)+(((1-H16)*H16)/H$13))^0.5)*(TINV(0.05,B$13+H$13-1))</f>
        <v>8.7757985879331799E-2</v>
      </c>
      <c r="N16" s="5" t="str">
        <f t="shared" ref="N16:N17" si="6">IF(L16&gt;M16,"*"," ")</f>
        <v xml:space="preserve"> </v>
      </c>
      <c r="O16" s="27"/>
      <c r="P16" s="28">
        <f t="shared" ref="P16:P17" si="7">H16-E16</f>
        <v>-4.7931015299999991E-2</v>
      </c>
      <c r="Q16" s="26">
        <f t="shared" ref="Q16:Q17" si="8">(((P16)^2)^0.5)</f>
        <v>4.7931015299999991E-2</v>
      </c>
      <c r="R16" s="26">
        <f t="shared" ref="R16:R17" si="9">(((((1-E16)*E16)/E$13)+(((1-H16)*H16)/H$13))^0.5)*(TINV(0.05,E$13+H$13-1))</f>
        <v>8.5352683965067511E-2</v>
      </c>
      <c r="S16" s="5" t="str">
        <f t="shared" ref="S16:S17" si="10">IF(Q16&gt;R16,"*"," ")</f>
        <v xml:space="preserve"> </v>
      </c>
    </row>
    <row r="17" spans="1:19" x14ac:dyDescent="0.25">
      <c r="A17" s="40" t="s">
        <v>161</v>
      </c>
      <c r="B17" s="41">
        <v>0.60613445190000004</v>
      </c>
      <c r="C17" s="51">
        <f t="shared" si="0"/>
        <v>7.6021355614275657E-2</v>
      </c>
      <c r="D17" s="42"/>
      <c r="E17" s="46">
        <v>0.50689742110000002</v>
      </c>
      <c r="F17" s="51">
        <f t="shared" si="1"/>
        <v>6.8828044035096209E-2</v>
      </c>
      <c r="G17" s="52"/>
      <c r="H17" s="55">
        <v>0.56540315860000001</v>
      </c>
      <c r="I17" s="51">
        <f t="shared" si="2"/>
        <v>5.616070995345359E-2</v>
      </c>
      <c r="J17" s="42"/>
      <c r="K17" s="29">
        <f t="shared" si="3"/>
        <v>-4.0731293300000027E-2</v>
      </c>
      <c r="L17" s="30">
        <f t="shared" si="4"/>
        <v>4.0731293300000027E-2</v>
      </c>
      <c r="M17" s="30">
        <f t="shared" si="5"/>
        <v>9.4169559591399457E-2</v>
      </c>
      <c r="N17" s="6" t="str">
        <f t="shared" si="6"/>
        <v xml:space="preserve"> </v>
      </c>
      <c r="O17" s="31"/>
      <c r="P17" s="29">
        <f t="shared" si="7"/>
        <v>5.8505737499999988E-2</v>
      </c>
      <c r="Q17" s="30">
        <f t="shared" si="8"/>
        <v>5.8505737499999988E-2</v>
      </c>
      <c r="R17" s="30">
        <f t="shared" si="9"/>
        <v>8.8587896011167899E-2</v>
      </c>
      <c r="S17" s="6" t="str">
        <f t="shared" si="10"/>
        <v xml:space="preserve"> </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592</v>
      </c>
      <c r="B3" s="48"/>
    </row>
    <row r="4" spans="1:19" ht="18.75" x14ac:dyDescent="0.25">
      <c r="A4" s="34" t="s">
        <v>593</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1587</v>
      </c>
    </row>
    <row r="12" spans="1:19" ht="13.5" customHeight="1" x14ac:dyDescent="0.25">
      <c r="A12" s="36" t="s">
        <v>26</v>
      </c>
      <c r="B12" s="39" t="s">
        <v>38</v>
      </c>
      <c r="E12" s="39" t="s">
        <v>38</v>
      </c>
      <c r="H12" s="37">
        <v>1499</v>
      </c>
    </row>
    <row r="13" spans="1:19" ht="13.5" customHeight="1" x14ac:dyDescent="0.25">
      <c r="A13" s="36" t="s">
        <v>8</v>
      </c>
      <c r="B13" s="39" t="s">
        <v>38</v>
      </c>
      <c r="E13" s="39" t="s">
        <v>38</v>
      </c>
      <c r="H13" s="37">
        <v>264.2</v>
      </c>
    </row>
    <row r="14" spans="1:19" x14ac:dyDescent="0.25">
      <c r="A14" s="36"/>
    </row>
    <row r="15" spans="1:19" x14ac:dyDescent="0.25">
      <c r="A15" s="38" t="s">
        <v>111</v>
      </c>
      <c r="B15" s="39" t="s">
        <v>38</v>
      </c>
      <c r="C15" s="79" t="s">
        <v>38</v>
      </c>
      <c r="E15" s="39" t="s">
        <v>38</v>
      </c>
      <c r="F15" s="79" t="s">
        <v>38</v>
      </c>
      <c r="G15" s="50"/>
      <c r="H15" s="54">
        <v>0.21942504409999999</v>
      </c>
      <c r="I15" s="49">
        <f>SQRT((H15*(1-H15))/H$13)*TINV(0.05,H$13)</f>
        <v>5.0133452885657154E-2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112</v>
      </c>
      <c r="B16" s="39" t="s">
        <v>38</v>
      </c>
      <c r="C16" s="79" t="s">
        <v>38</v>
      </c>
      <c r="E16" s="39" t="s">
        <v>38</v>
      </c>
      <c r="F16" s="79" t="s">
        <v>38</v>
      </c>
      <c r="G16" s="50"/>
      <c r="H16" s="54">
        <v>5.1111681300000003E-2</v>
      </c>
      <c r="I16" s="49">
        <f t="shared" ref="I16:I29" si="0">SQRT((H16*(1-H16))/H$13)*TINV(0.05,H$13)</f>
        <v>2.6677482712948293E-2</v>
      </c>
      <c r="K16" s="79" t="s">
        <v>38</v>
      </c>
      <c r="L16" s="26" t="e">
        <f t="shared" ref="L16:L30" si="1">(((K16)^2)^0.5)</f>
        <v>#VALUE!</v>
      </c>
      <c r="M16" s="26" t="e">
        <f t="shared" ref="M16:M29" si="2">(((((1-B16)*B16)/B$13)+(((1-H16)*H16)/H$13))^0.5)*(TINV(0.05,B$13+H$13-1))</f>
        <v>#VALUE!</v>
      </c>
      <c r="N16" s="79" t="s">
        <v>38</v>
      </c>
      <c r="O16" s="27"/>
      <c r="P16" s="79" t="s">
        <v>38</v>
      </c>
      <c r="Q16" s="26" t="e">
        <f t="shared" ref="Q16:Q30" si="3">(((P16)^2)^0.5)</f>
        <v>#VALUE!</v>
      </c>
      <c r="R16" s="26" t="e">
        <f t="shared" ref="R16:R29" si="4">(((((1-E16)*E16)/E$13)+(((1-H16)*H16)/H$13))^0.5)*(TINV(0.05,E$13+H$13-1))</f>
        <v>#VALUE!</v>
      </c>
      <c r="S16" s="79" t="s">
        <v>38</v>
      </c>
    </row>
    <row r="17" spans="1:20" x14ac:dyDescent="0.25">
      <c r="A17" s="38" t="s">
        <v>113</v>
      </c>
      <c r="B17" s="39" t="s">
        <v>38</v>
      </c>
      <c r="C17" s="79" t="s">
        <v>38</v>
      </c>
      <c r="E17" s="39" t="s">
        <v>38</v>
      </c>
      <c r="F17" s="79" t="s">
        <v>38</v>
      </c>
      <c r="G17" s="50"/>
      <c r="H17" s="54">
        <v>5.0483517300000003E-2</v>
      </c>
      <c r="I17" s="49">
        <f t="shared" si="0"/>
        <v>2.6521816764893999E-2</v>
      </c>
      <c r="K17" s="79" t="s">
        <v>38</v>
      </c>
      <c r="L17" s="26" t="e">
        <f t="shared" si="1"/>
        <v>#VALUE!</v>
      </c>
      <c r="M17" s="26" t="e">
        <f t="shared" si="2"/>
        <v>#VALUE!</v>
      </c>
      <c r="N17" s="79" t="s">
        <v>38</v>
      </c>
      <c r="O17" s="27"/>
      <c r="P17" s="79" t="s">
        <v>38</v>
      </c>
      <c r="Q17" s="26" t="e">
        <f t="shared" si="3"/>
        <v>#VALUE!</v>
      </c>
      <c r="R17" s="26" t="e">
        <f t="shared" si="4"/>
        <v>#VALUE!</v>
      </c>
      <c r="S17" s="79" t="s">
        <v>38</v>
      </c>
    </row>
    <row r="18" spans="1:20" x14ac:dyDescent="0.25">
      <c r="A18" s="38" t="s">
        <v>114</v>
      </c>
      <c r="B18" s="39" t="s">
        <v>38</v>
      </c>
      <c r="C18" s="79" t="s">
        <v>38</v>
      </c>
      <c r="E18" s="39" t="s">
        <v>38</v>
      </c>
      <c r="F18" s="79" t="s">
        <v>38</v>
      </c>
      <c r="G18" s="50"/>
      <c r="H18" s="54">
        <v>7.3885806299999995E-2</v>
      </c>
      <c r="I18" s="49">
        <f t="shared" si="0"/>
        <v>3.1687647052322833E-2</v>
      </c>
      <c r="K18" s="79" t="s">
        <v>38</v>
      </c>
      <c r="L18" s="26" t="e">
        <f t="shared" si="1"/>
        <v>#VALUE!</v>
      </c>
      <c r="M18" s="26" t="e">
        <f t="shared" si="2"/>
        <v>#VALUE!</v>
      </c>
      <c r="N18" s="79" t="s">
        <v>38</v>
      </c>
      <c r="O18" s="27"/>
      <c r="P18" s="79" t="s">
        <v>38</v>
      </c>
      <c r="Q18" s="26" t="e">
        <f t="shared" si="3"/>
        <v>#VALUE!</v>
      </c>
      <c r="R18" s="26" t="e">
        <f t="shared" si="4"/>
        <v>#VALUE!</v>
      </c>
      <c r="S18" s="79" t="s">
        <v>38</v>
      </c>
    </row>
    <row r="19" spans="1:20" x14ac:dyDescent="0.25">
      <c r="A19" s="57" t="s">
        <v>115</v>
      </c>
      <c r="B19" s="39" t="s">
        <v>38</v>
      </c>
      <c r="C19" s="79" t="s">
        <v>38</v>
      </c>
      <c r="D19" s="60"/>
      <c r="E19" s="39" t="s">
        <v>38</v>
      </c>
      <c r="F19" s="79" t="s">
        <v>38</v>
      </c>
      <c r="G19" s="50"/>
      <c r="H19" s="54">
        <v>4.5175433199999997E-2</v>
      </c>
      <c r="I19" s="59">
        <f t="shared" si="0"/>
        <v>2.5158814244414039E-2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20" s="60" customFormat="1" ht="15" customHeight="1" x14ac:dyDescent="0.25">
      <c r="A20" s="57" t="s">
        <v>116</v>
      </c>
      <c r="B20" s="39" t="s">
        <v>38</v>
      </c>
      <c r="C20" s="79" t="s">
        <v>38</v>
      </c>
      <c r="E20" s="39" t="s">
        <v>38</v>
      </c>
      <c r="F20" s="79" t="s">
        <v>38</v>
      </c>
      <c r="G20" s="63"/>
      <c r="H20" s="54">
        <v>0.1768806886</v>
      </c>
      <c r="I20" s="59">
        <f t="shared" si="0"/>
        <v>4.6222009132168763E-2</v>
      </c>
      <c r="K20" s="79" t="s">
        <v>38</v>
      </c>
      <c r="L20" s="61" t="e">
        <f t="shared" si="1"/>
        <v>#VALUE!</v>
      </c>
      <c r="M20" s="61" t="e">
        <f t="shared" si="2"/>
        <v>#VALUE!</v>
      </c>
      <c r="N20" s="79" t="s">
        <v>38</v>
      </c>
      <c r="O20" s="62"/>
      <c r="P20" s="79" t="s">
        <v>38</v>
      </c>
      <c r="Q20" s="61" t="e">
        <f t="shared" si="3"/>
        <v>#VALUE!</v>
      </c>
      <c r="R20" s="61" t="e">
        <f t="shared" si="4"/>
        <v>#VALUE!</v>
      </c>
      <c r="S20" s="79" t="s">
        <v>38</v>
      </c>
    </row>
    <row r="21" spans="1:20" s="60" customFormat="1" x14ac:dyDescent="0.25">
      <c r="A21" s="57" t="s">
        <v>117</v>
      </c>
      <c r="B21" s="39" t="s">
        <v>38</v>
      </c>
      <c r="C21" s="79" t="s">
        <v>38</v>
      </c>
      <c r="E21" s="39" t="s">
        <v>38</v>
      </c>
      <c r="F21" s="79" t="s">
        <v>38</v>
      </c>
      <c r="G21" s="63"/>
      <c r="H21" s="54">
        <v>5.0163774899999999E-2</v>
      </c>
      <c r="I21" s="59">
        <f t="shared" si="0"/>
        <v>2.6442145036236445E-2</v>
      </c>
      <c r="K21" s="79" t="s">
        <v>38</v>
      </c>
      <c r="L21" s="61" t="e">
        <f t="shared" si="1"/>
        <v>#VALUE!</v>
      </c>
      <c r="M21" s="61" t="e">
        <f t="shared" si="2"/>
        <v>#VALUE!</v>
      </c>
      <c r="N21" s="79" t="s">
        <v>38</v>
      </c>
      <c r="O21" s="62"/>
      <c r="P21" s="79" t="s">
        <v>38</v>
      </c>
      <c r="Q21" s="61" t="e">
        <f t="shared" si="3"/>
        <v>#VALUE!</v>
      </c>
      <c r="R21" s="61" t="e">
        <f t="shared" si="4"/>
        <v>#VALUE!</v>
      </c>
      <c r="S21" s="79" t="s">
        <v>38</v>
      </c>
    </row>
    <row r="22" spans="1:20" x14ac:dyDescent="0.25">
      <c r="A22" s="57" t="s">
        <v>118</v>
      </c>
      <c r="B22" s="39" t="s">
        <v>38</v>
      </c>
      <c r="C22" s="79" t="s">
        <v>38</v>
      </c>
      <c r="D22" s="60"/>
      <c r="E22" s="39" t="s">
        <v>38</v>
      </c>
      <c r="F22" s="79" t="s">
        <v>38</v>
      </c>
      <c r="G22" s="63"/>
      <c r="H22" s="54">
        <v>8.236773E-2</v>
      </c>
      <c r="I22" s="59">
        <f t="shared" si="0"/>
        <v>3.3303517124680798E-2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20" x14ac:dyDescent="0.25">
      <c r="A23" s="57" t="s">
        <v>119</v>
      </c>
      <c r="B23" s="39" t="s">
        <v>38</v>
      </c>
      <c r="C23" s="79" t="s">
        <v>38</v>
      </c>
      <c r="D23" s="60"/>
      <c r="E23" s="39" t="s">
        <v>38</v>
      </c>
      <c r="F23" s="79" t="s">
        <v>38</v>
      </c>
      <c r="G23" s="63"/>
      <c r="H23" s="54">
        <v>8.6022043300000003E-2</v>
      </c>
      <c r="I23" s="59">
        <f t="shared" si="0"/>
        <v>3.3966433758258044E-2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20" x14ac:dyDescent="0.25">
      <c r="A24" s="57" t="s">
        <v>120</v>
      </c>
      <c r="B24" s="39" t="s">
        <v>38</v>
      </c>
      <c r="C24" s="79" t="s">
        <v>38</v>
      </c>
      <c r="D24" s="60"/>
      <c r="E24" s="39" t="s">
        <v>38</v>
      </c>
      <c r="F24" s="79" t="s">
        <v>38</v>
      </c>
      <c r="G24" s="63"/>
      <c r="H24" s="54">
        <v>5.19713433E-2</v>
      </c>
      <c r="I24" s="59">
        <f t="shared" si="0"/>
        <v>2.6888706899453923E-2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20" x14ac:dyDescent="0.25">
      <c r="A25" s="57" t="s">
        <v>121</v>
      </c>
      <c r="B25" s="39" t="s">
        <v>38</v>
      </c>
      <c r="C25" s="79" t="s">
        <v>38</v>
      </c>
      <c r="D25" s="60"/>
      <c r="E25" s="39" t="s">
        <v>38</v>
      </c>
      <c r="F25" s="79" t="s">
        <v>38</v>
      </c>
      <c r="G25" s="63"/>
      <c r="H25" s="54">
        <v>5.9903036200000002E-2</v>
      </c>
      <c r="I25" s="59">
        <f t="shared" si="0"/>
        <v>2.8746697312111408E-2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20" x14ac:dyDescent="0.25">
      <c r="A26" s="57" t="s">
        <v>122</v>
      </c>
      <c r="B26" s="39" t="s">
        <v>38</v>
      </c>
      <c r="C26" s="79" t="s">
        <v>38</v>
      </c>
      <c r="D26" s="60"/>
      <c r="E26" s="39" t="s">
        <v>38</v>
      </c>
      <c r="F26" s="79" t="s">
        <v>38</v>
      </c>
      <c r="G26" s="63"/>
      <c r="H26" s="54">
        <v>5.2609901399999999E-2</v>
      </c>
      <c r="I26" s="59">
        <f t="shared" si="0"/>
        <v>2.7044277161000333E-2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20" x14ac:dyDescent="0.25">
      <c r="A27" s="38" t="s">
        <v>620</v>
      </c>
      <c r="B27" s="39" t="s">
        <v>38</v>
      </c>
      <c r="C27" s="79" t="s">
        <v>38</v>
      </c>
      <c r="D27" s="60"/>
      <c r="E27" s="39" t="s">
        <v>38</v>
      </c>
      <c r="F27" s="79" t="s">
        <v>38</v>
      </c>
      <c r="G27" s="63"/>
      <c r="H27" s="54">
        <v>0.39490604889999997</v>
      </c>
      <c r="I27" s="59">
        <f t="shared" si="0"/>
        <v>5.9215515200615639E-2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20" x14ac:dyDescent="0.25">
      <c r="A28" s="38" t="s">
        <v>621</v>
      </c>
      <c r="B28" s="39" t="s">
        <v>38</v>
      </c>
      <c r="C28" s="79" t="s">
        <v>38</v>
      </c>
      <c r="D28" s="60"/>
      <c r="E28" s="39" t="s">
        <v>38</v>
      </c>
      <c r="F28" s="79" t="s">
        <v>38</v>
      </c>
      <c r="G28" s="63"/>
      <c r="H28" s="54">
        <v>0.27221989670000002</v>
      </c>
      <c r="I28" s="59">
        <f t="shared" si="0"/>
        <v>5.3918429640633973E-2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20" x14ac:dyDescent="0.25">
      <c r="A29" s="40" t="s">
        <v>622</v>
      </c>
      <c r="B29" s="41" t="s">
        <v>38</v>
      </c>
      <c r="C29" s="80" t="s">
        <v>38</v>
      </c>
      <c r="D29" s="42"/>
      <c r="E29" s="41" t="s">
        <v>38</v>
      </c>
      <c r="F29" s="80" t="s">
        <v>38</v>
      </c>
      <c r="G29" s="64"/>
      <c r="H29" s="55">
        <v>0.28026415290000001</v>
      </c>
      <c r="I29" s="51">
        <f t="shared" si="0"/>
        <v>5.4406095157387591E-2</v>
      </c>
      <c r="J29" s="42"/>
      <c r="K29" s="80" t="s">
        <v>38</v>
      </c>
      <c r="L29" s="30" t="e">
        <f t="shared" si="1"/>
        <v>#VALUE!</v>
      </c>
      <c r="M29" s="30" t="e">
        <f t="shared" si="2"/>
        <v>#VALUE!</v>
      </c>
      <c r="N29" s="80" t="s">
        <v>38</v>
      </c>
      <c r="O29" s="31"/>
      <c r="P29" s="80" t="s">
        <v>38</v>
      </c>
      <c r="Q29" s="30" t="e">
        <f t="shared" si="3"/>
        <v>#VALUE!</v>
      </c>
      <c r="R29" s="30" t="e">
        <f t="shared" si="4"/>
        <v>#VALUE!</v>
      </c>
      <c r="S29" s="80" t="s">
        <v>38</v>
      </c>
      <c r="T29" s="60"/>
    </row>
    <row r="30" spans="1:20" x14ac:dyDescent="0.25">
      <c r="A30" s="87" t="s">
        <v>625</v>
      </c>
      <c r="B30" s="88" t="s">
        <v>38</v>
      </c>
      <c r="C30" s="89" t="s">
        <v>38</v>
      </c>
      <c r="D30" s="90"/>
      <c r="E30" s="88" t="s">
        <v>38</v>
      </c>
      <c r="F30" s="89" t="s">
        <v>38</v>
      </c>
      <c r="G30" s="91"/>
      <c r="H30" s="92">
        <f>SUM(H21:H25)</f>
        <v>0.33042792770000001</v>
      </c>
      <c r="I30" s="93">
        <f>SQRT((H30*(1-H30))/H13)*TINV(0.05,H13)</f>
        <v>5.697892512968869E-2</v>
      </c>
      <c r="J30" s="90"/>
      <c r="K30" s="94" t="s">
        <v>38</v>
      </c>
      <c r="L30" s="95" t="e">
        <f t="shared" si="1"/>
        <v>#VALUE!</v>
      </c>
      <c r="M30" s="95" t="e">
        <f>(((((1-B30)*B30)/B14)+(((1-H30)*H30)/H14))^0.5)*(TINV(0.05,B14+H14-1))</f>
        <v>#VALUE!</v>
      </c>
      <c r="N30" s="94" t="s">
        <v>38</v>
      </c>
      <c r="O30" s="96"/>
      <c r="P30" s="94" t="s">
        <v>38</v>
      </c>
      <c r="Q30" s="95" t="e">
        <f t="shared" si="3"/>
        <v>#VALUE!</v>
      </c>
      <c r="R30" s="95" t="e">
        <f>(((((1-E30)*E30)/E14)+(((1-H30)*H30)/H14))^0.5)*(TINV(0.05,E14+H14-1))</f>
        <v>#VALUE!</v>
      </c>
      <c r="S30" s="94" t="s">
        <v>38</v>
      </c>
    </row>
    <row r="31" spans="1:20" x14ac:dyDescent="0.25">
      <c r="H31" s="65"/>
    </row>
    <row r="32" spans="1:20" x14ac:dyDescent="0.25">
      <c r="H32" s="65"/>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594</v>
      </c>
      <c r="B3" s="48"/>
    </row>
    <row r="4" spans="1:19" ht="18.75" x14ac:dyDescent="0.25">
      <c r="A4" s="34" t="s">
        <v>593</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1587</v>
      </c>
    </row>
    <row r="12" spans="1:19" ht="13.5" customHeight="1" x14ac:dyDescent="0.25">
      <c r="A12" s="36" t="s">
        <v>26</v>
      </c>
      <c r="B12" s="39" t="s">
        <v>38</v>
      </c>
      <c r="E12" s="39" t="s">
        <v>38</v>
      </c>
      <c r="H12" s="37">
        <v>1499</v>
      </c>
    </row>
    <row r="13" spans="1:19" ht="13.5" customHeight="1" x14ac:dyDescent="0.25">
      <c r="A13" s="36" t="s">
        <v>8</v>
      </c>
      <c r="B13" s="39" t="s">
        <v>38</v>
      </c>
      <c r="E13" s="39" t="s">
        <v>38</v>
      </c>
      <c r="H13" s="37">
        <v>264.2</v>
      </c>
    </row>
    <row r="14" spans="1:19" x14ac:dyDescent="0.25">
      <c r="A14" s="36"/>
    </row>
    <row r="15" spans="1:19" x14ac:dyDescent="0.25">
      <c r="A15" s="38" t="s">
        <v>111</v>
      </c>
      <c r="B15" s="39" t="s">
        <v>38</v>
      </c>
      <c r="C15" s="79" t="s">
        <v>38</v>
      </c>
      <c r="E15" s="39" t="s">
        <v>38</v>
      </c>
      <c r="F15" s="79" t="s">
        <v>38</v>
      </c>
      <c r="G15" s="50"/>
      <c r="H15" s="54">
        <v>0.20083502289999999</v>
      </c>
      <c r="I15" s="49">
        <f>SQRT((H15*(1-H15))/H$13)*TINV(0.05,H$13)</f>
        <v>4.8530544049811858E-2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112</v>
      </c>
      <c r="B16" s="39" t="s">
        <v>38</v>
      </c>
      <c r="C16" s="79" t="s">
        <v>38</v>
      </c>
      <c r="E16" s="39" t="s">
        <v>38</v>
      </c>
      <c r="F16" s="79" t="s">
        <v>38</v>
      </c>
      <c r="G16" s="50"/>
      <c r="H16" s="54">
        <v>3.4258314300000002E-2</v>
      </c>
      <c r="I16" s="49">
        <f t="shared" ref="I16:I29" si="0">SQRT((H16*(1-H16))/H$13)*TINV(0.05,H$13)</f>
        <v>2.2033865654245911E-2</v>
      </c>
      <c r="K16" s="79" t="s">
        <v>38</v>
      </c>
      <c r="L16" s="26" t="e">
        <f t="shared" ref="L16:L30" si="1">(((K16)^2)^0.5)</f>
        <v>#VALUE!</v>
      </c>
      <c r="M16" s="26" t="e">
        <f t="shared" ref="M16:M29" si="2">(((((1-B16)*B16)/B$13)+(((1-H16)*H16)/H$13))^0.5)*(TINV(0.05,B$13+H$13-1))</f>
        <v>#VALUE!</v>
      </c>
      <c r="N16" s="79" t="s">
        <v>38</v>
      </c>
      <c r="O16" s="27"/>
      <c r="P16" s="79" t="s">
        <v>38</v>
      </c>
      <c r="Q16" s="26" t="e">
        <f t="shared" ref="Q16:Q30" si="3">(((P16)^2)^0.5)</f>
        <v>#VALUE!</v>
      </c>
      <c r="R16" s="26" t="e">
        <f t="shared" ref="R16:R29" si="4">(((((1-E16)*E16)/E$13)+(((1-H16)*H16)/H$13))^0.5)*(TINV(0.05,E$13+H$13-1))</f>
        <v>#VALUE!</v>
      </c>
      <c r="S16" s="79" t="s">
        <v>38</v>
      </c>
    </row>
    <row r="17" spans="1:20" x14ac:dyDescent="0.25">
      <c r="A17" s="38" t="s">
        <v>113</v>
      </c>
      <c r="B17" s="39" t="s">
        <v>38</v>
      </c>
      <c r="C17" s="79" t="s">
        <v>38</v>
      </c>
      <c r="E17" s="39" t="s">
        <v>38</v>
      </c>
      <c r="F17" s="79" t="s">
        <v>38</v>
      </c>
      <c r="G17" s="50"/>
      <c r="H17" s="54">
        <v>8.8717043499999995E-2</v>
      </c>
      <c r="I17" s="49">
        <f t="shared" si="0"/>
        <v>3.4443507253138786E-2</v>
      </c>
      <c r="K17" s="79" t="s">
        <v>38</v>
      </c>
      <c r="L17" s="26" t="e">
        <f t="shared" si="1"/>
        <v>#VALUE!</v>
      </c>
      <c r="M17" s="26" t="e">
        <f t="shared" si="2"/>
        <v>#VALUE!</v>
      </c>
      <c r="N17" s="79" t="s">
        <v>38</v>
      </c>
      <c r="O17" s="27"/>
      <c r="P17" s="79" t="s">
        <v>38</v>
      </c>
      <c r="Q17" s="26" t="e">
        <f t="shared" si="3"/>
        <v>#VALUE!</v>
      </c>
      <c r="R17" s="26" t="e">
        <f t="shared" si="4"/>
        <v>#VALUE!</v>
      </c>
      <c r="S17" s="79" t="s">
        <v>38</v>
      </c>
    </row>
    <row r="18" spans="1:20" x14ac:dyDescent="0.25">
      <c r="A18" s="38" t="s">
        <v>114</v>
      </c>
      <c r="B18" s="39" t="s">
        <v>38</v>
      </c>
      <c r="C18" s="79" t="s">
        <v>38</v>
      </c>
      <c r="E18" s="39" t="s">
        <v>38</v>
      </c>
      <c r="F18" s="79" t="s">
        <v>38</v>
      </c>
      <c r="G18" s="50"/>
      <c r="H18" s="54">
        <v>0.1005169627</v>
      </c>
      <c r="I18" s="49">
        <f t="shared" si="0"/>
        <v>3.6424481712110095E-2</v>
      </c>
      <c r="K18" s="79" t="s">
        <v>38</v>
      </c>
      <c r="L18" s="26" t="e">
        <f t="shared" si="1"/>
        <v>#VALUE!</v>
      </c>
      <c r="M18" s="26" t="e">
        <f t="shared" si="2"/>
        <v>#VALUE!</v>
      </c>
      <c r="N18" s="79" t="s">
        <v>38</v>
      </c>
      <c r="O18" s="27"/>
      <c r="P18" s="79" t="s">
        <v>38</v>
      </c>
      <c r="Q18" s="26" t="e">
        <f t="shared" si="3"/>
        <v>#VALUE!</v>
      </c>
      <c r="R18" s="26" t="e">
        <f t="shared" si="4"/>
        <v>#VALUE!</v>
      </c>
      <c r="S18" s="79" t="s">
        <v>38</v>
      </c>
    </row>
    <row r="19" spans="1:20" x14ac:dyDescent="0.25">
      <c r="A19" s="57" t="s">
        <v>115</v>
      </c>
      <c r="B19" s="39" t="s">
        <v>38</v>
      </c>
      <c r="C19" s="79" t="s">
        <v>38</v>
      </c>
      <c r="D19" s="60"/>
      <c r="E19" s="39" t="s">
        <v>38</v>
      </c>
      <c r="F19" s="79" t="s">
        <v>38</v>
      </c>
      <c r="G19" s="50"/>
      <c r="H19" s="54">
        <v>5.0940475999999998E-2</v>
      </c>
      <c r="I19" s="59">
        <f t="shared" si="0"/>
        <v>2.6635167895863423E-2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20" s="60" customFormat="1" ht="15" customHeight="1" x14ac:dyDescent="0.25">
      <c r="A20" s="57" t="s">
        <v>116</v>
      </c>
      <c r="B20" s="39" t="s">
        <v>38</v>
      </c>
      <c r="C20" s="79" t="s">
        <v>38</v>
      </c>
      <c r="E20" s="39" t="s">
        <v>38</v>
      </c>
      <c r="F20" s="79" t="s">
        <v>38</v>
      </c>
      <c r="G20" s="63"/>
      <c r="H20" s="54">
        <v>0.1250567253</v>
      </c>
      <c r="I20" s="59">
        <f t="shared" si="0"/>
        <v>4.0070124163626847E-2</v>
      </c>
      <c r="K20" s="79" t="s">
        <v>38</v>
      </c>
      <c r="L20" s="61" t="e">
        <f t="shared" si="1"/>
        <v>#VALUE!</v>
      </c>
      <c r="M20" s="61" t="e">
        <f t="shared" si="2"/>
        <v>#VALUE!</v>
      </c>
      <c r="N20" s="79" t="s">
        <v>38</v>
      </c>
      <c r="O20" s="62"/>
      <c r="P20" s="79" t="s">
        <v>38</v>
      </c>
      <c r="Q20" s="61" t="e">
        <f t="shared" si="3"/>
        <v>#VALUE!</v>
      </c>
      <c r="R20" s="61" t="e">
        <f t="shared" si="4"/>
        <v>#VALUE!</v>
      </c>
      <c r="S20" s="79" t="s">
        <v>38</v>
      </c>
    </row>
    <row r="21" spans="1:20" s="60" customFormat="1" x14ac:dyDescent="0.25">
      <c r="A21" s="57" t="s">
        <v>117</v>
      </c>
      <c r="B21" s="39" t="s">
        <v>38</v>
      </c>
      <c r="C21" s="79" t="s">
        <v>38</v>
      </c>
      <c r="E21" s="39" t="s">
        <v>38</v>
      </c>
      <c r="F21" s="79" t="s">
        <v>38</v>
      </c>
      <c r="G21" s="63"/>
      <c r="H21" s="54">
        <v>5.3203783800000001E-2</v>
      </c>
      <c r="I21" s="59">
        <f t="shared" si="0"/>
        <v>2.7187966757907793E-2</v>
      </c>
      <c r="K21" s="79" t="s">
        <v>38</v>
      </c>
      <c r="L21" s="61" t="e">
        <f t="shared" si="1"/>
        <v>#VALUE!</v>
      </c>
      <c r="M21" s="61" t="e">
        <f t="shared" si="2"/>
        <v>#VALUE!</v>
      </c>
      <c r="N21" s="79" t="s">
        <v>38</v>
      </c>
      <c r="O21" s="62"/>
      <c r="P21" s="79" t="s">
        <v>38</v>
      </c>
      <c r="Q21" s="61" t="e">
        <f t="shared" si="3"/>
        <v>#VALUE!</v>
      </c>
      <c r="R21" s="61" t="e">
        <f t="shared" si="4"/>
        <v>#VALUE!</v>
      </c>
      <c r="S21" s="79" t="s">
        <v>38</v>
      </c>
    </row>
    <row r="22" spans="1:20" x14ac:dyDescent="0.25">
      <c r="A22" s="57" t="s">
        <v>118</v>
      </c>
      <c r="B22" s="39" t="s">
        <v>38</v>
      </c>
      <c r="C22" s="79" t="s">
        <v>38</v>
      </c>
      <c r="D22" s="60"/>
      <c r="E22" s="39" t="s">
        <v>38</v>
      </c>
      <c r="F22" s="79" t="s">
        <v>38</v>
      </c>
      <c r="G22" s="63"/>
      <c r="H22" s="54">
        <v>8.5742375400000001E-2</v>
      </c>
      <c r="I22" s="59">
        <f t="shared" si="0"/>
        <v>3.3916362188072882E-2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20" x14ac:dyDescent="0.25">
      <c r="A23" s="57" t="s">
        <v>119</v>
      </c>
      <c r="B23" s="39" t="s">
        <v>38</v>
      </c>
      <c r="C23" s="79" t="s">
        <v>38</v>
      </c>
      <c r="D23" s="60"/>
      <c r="E23" s="39" t="s">
        <v>38</v>
      </c>
      <c r="F23" s="79" t="s">
        <v>38</v>
      </c>
      <c r="G23" s="63"/>
      <c r="H23" s="54">
        <v>0.10363335949999999</v>
      </c>
      <c r="I23" s="59">
        <f t="shared" si="0"/>
        <v>3.6920693039187186E-2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20" x14ac:dyDescent="0.25">
      <c r="A24" s="57" t="s">
        <v>120</v>
      </c>
      <c r="B24" s="39" t="s">
        <v>38</v>
      </c>
      <c r="C24" s="79" t="s">
        <v>38</v>
      </c>
      <c r="D24" s="60"/>
      <c r="E24" s="39" t="s">
        <v>38</v>
      </c>
      <c r="F24" s="79" t="s">
        <v>38</v>
      </c>
      <c r="G24" s="63"/>
      <c r="H24" s="54">
        <v>2.4114535400000001E-2</v>
      </c>
      <c r="I24" s="59">
        <f t="shared" si="0"/>
        <v>1.8583011158476128E-2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20" x14ac:dyDescent="0.25">
      <c r="A25" s="57" t="s">
        <v>121</v>
      </c>
      <c r="B25" s="39" t="s">
        <v>38</v>
      </c>
      <c r="C25" s="79" t="s">
        <v>38</v>
      </c>
      <c r="D25" s="60"/>
      <c r="E25" s="39" t="s">
        <v>38</v>
      </c>
      <c r="F25" s="79" t="s">
        <v>38</v>
      </c>
      <c r="G25" s="63"/>
      <c r="H25" s="54">
        <v>9.0888602799999996E-2</v>
      </c>
      <c r="I25" s="59">
        <f t="shared" si="0"/>
        <v>3.4820938990780238E-2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20" x14ac:dyDescent="0.25">
      <c r="A26" s="57" t="s">
        <v>122</v>
      </c>
      <c r="B26" s="39" t="s">
        <v>38</v>
      </c>
      <c r="C26" s="79" t="s">
        <v>38</v>
      </c>
      <c r="D26" s="60"/>
      <c r="E26" s="39" t="s">
        <v>38</v>
      </c>
      <c r="F26" s="79" t="s">
        <v>38</v>
      </c>
      <c r="G26" s="63"/>
      <c r="H26" s="54">
        <v>4.2092798600000002E-2</v>
      </c>
      <c r="I26" s="59">
        <f t="shared" si="0"/>
        <v>2.4324439024057183E-2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20" x14ac:dyDescent="0.25">
      <c r="A27" s="38" t="s">
        <v>620</v>
      </c>
      <c r="B27" s="39" t="s">
        <v>38</v>
      </c>
      <c r="C27" s="79" t="s">
        <v>38</v>
      </c>
      <c r="D27" s="60"/>
      <c r="E27" s="39" t="s">
        <v>38</v>
      </c>
      <c r="F27" s="79" t="s">
        <v>38</v>
      </c>
      <c r="G27" s="63"/>
      <c r="H27" s="54">
        <v>0.4243273434</v>
      </c>
      <c r="I27" s="59">
        <f t="shared" si="0"/>
        <v>5.9870863719670625E-2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20" x14ac:dyDescent="0.25">
      <c r="A28" s="38" t="s">
        <v>621</v>
      </c>
      <c r="B28" s="39" t="s">
        <v>38</v>
      </c>
      <c r="C28" s="79" t="s">
        <v>38</v>
      </c>
      <c r="D28" s="60"/>
      <c r="E28" s="39" t="s">
        <v>38</v>
      </c>
      <c r="F28" s="79" t="s">
        <v>38</v>
      </c>
      <c r="G28" s="63"/>
      <c r="H28" s="54">
        <v>0.229200985</v>
      </c>
      <c r="I28" s="59">
        <f t="shared" si="0"/>
        <v>5.0916205281850223E-2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20" x14ac:dyDescent="0.25">
      <c r="A29" s="40" t="s">
        <v>622</v>
      </c>
      <c r="B29" s="41" t="s">
        <v>38</v>
      </c>
      <c r="C29" s="80" t="s">
        <v>38</v>
      </c>
      <c r="D29" s="42"/>
      <c r="E29" s="41" t="s">
        <v>38</v>
      </c>
      <c r="F29" s="80" t="s">
        <v>38</v>
      </c>
      <c r="G29" s="64"/>
      <c r="H29" s="55">
        <v>0.30437887299999999</v>
      </c>
      <c r="I29" s="51">
        <f t="shared" si="0"/>
        <v>5.5740498400280739E-2</v>
      </c>
      <c r="J29" s="42"/>
      <c r="K29" s="80" t="s">
        <v>38</v>
      </c>
      <c r="L29" s="30" t="e">
        <f t="shared" si="1"/>
        <v>#VALUE!</v>
      </c>
      <c r="M29" s="30" t="e">
        <f t="shared" si="2"/>
        <v>#VALUE!</v>
      </c>
      <c r="N29" s="80" t="s">
        <v>38</v>
      </c>
      <c r="O29" s="31"/>
      <c r="P29" s="80" t="s">
        <v>38</v>
      </c>
      <c r="Q29" s="30" t="e">
        <f t="shared" si="3"/>
        <v>#VALUE!</v>
      </c>
      <c r="R29" s="30" t="e">
        <f t="shared" si="4"/>
        <v>#VALUE!</v>
      </c>
      <c r="S29" s="80" t="s">
        <v>38</v>
      </c>
      <c r="T29" s="60"/>
    </row>
    <row r="30" spans="1:20" x14ac:dyDescent="0.25">
      <c r="A30" s="87" t="s">
        <v>625</v>
      </c>
      <c r="B30" s="88" t="s">
        <v>38</v>
      </c>
      <c r="C30" s="89" t="s">
        <v>38</v>
      </c>
      <c r="D30" s="90"/>
      <c r="E30" s="88" t="s">
        <v>38</v>
      </c>
      <c r="F30" s="89" t="s">
        <v>38</v>
      </c>
      <c r="G30" s="91"/>
      <c r="H30" s="92">
        <f>SUM(H21:H25)</f>
        <v>0.35758265690000002</v>
      </c>
      <c r="I30" s="93">
        <f>SQRT((H30*(1-H30))/H13)*TINV(0.05,H13)</f>
        <v>5.8059603465077526E-2</v>
      </c>
      <c r="J30" s="90"/>
      <c r="K30" s="94" t="s">
        <v>38</v>
      </c>
      <c r="L30" s="95" t="e">
        <f t="shared" si="1"/>
        <v>#VALUE!</v>
      </c>
      <c r="M30" s="95" t="e">
        <f>(((((1-B30)*B30)/B14)+(((1-H30)*H30)/H14))^0.5)*(TINV(0.05,B14+H14-1))</f>
        <v>#VALUE!</v>
      </c>
      <c r="N30" s="94" t="s">
        <v>38</v>
      </c>
      <c r="O30" s="96"/>
      <c r="P30" s="94" t="s">
        <v>38</v>
      </c>
      <c r="Q30" s="95" t="e">
        <f t="shared" si="3"/>
        <v>#VALUE!</v>
      </c>
      <c r="R30" s="95" t="e">
        <f>(((((1-E30)*E30)/E14)+(((1-H30)*H30)/H14))^0.5)*(TINV(0.05,E14+H14-1))</f>
        <v>#VALUE!</v>
      </c>
      <c r="S30" s="94" t="s">
        <v>38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13"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595</v>
      </c>
      <c r="B3" s="48"/>
    </row>
    <row r="4" spans="1:19" ht="18.75" x14ac:dyDescent="0.25">
      <c r="A4" s="34" t="s">
        <v>593</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1587</v>
      </c>
    </row>
    <row r="12" spans="1:19" ht="13.5" customHeight="1" x14ac:dyDescent="0.25">
      <c r="A12" s="36" t="s">
        <v>26</v>
      </c>
      <c r="B12" s="39" t="s">
        <v>38</v>
      </c>
      <c r="E12" s="39" t="s">
        <v>38</v>
      </c>
      <c r="H12" s="37">
        <v>1499</v>
      </c>
    </row>
    <row r="13" spans="1:19" ht="13.5" customHeight="1" x14ac:dyDescent="0.25">
      <c r="A13" s="36" t="s">
        <v>8</v>
      </c>
      <c r="B13" s="39" t="s">
        <v>38</v>
      </c>
      <c r="E13" s="39" t="s">
        <v>38</v>
      </c>
      <c r="H13" s="37">
        <v>264.2</v>
      </c>
    </row>
    <row r="14" spans="1:19" x14ac:dyDescent="0.25">
      <c r="A14" s="36"/>
    </row>
    <row r="15" spans="1:19" x14ac:dyDescent="0.25">
      <c r="A15" s="38" t="s">
        <v>111</v>
      </c>
      <c r="B15" s="39" t="s">
        <v>38</v>
      </c>
      <c r="C15" s="79" t="s">
        <v>38</v>
      </c>
      <c r="E15" s="39" t="s">
        <v>38</v>
      </c>
      <c r="F15" s="79" t="s">
        <v>38</v>
      </c>
      <c r="G15" s="50"/>
      <c r="H15" s="54">
        <v>0.2071437615</v>
      </c>
      <c r="I15" s="49">
        <f>SQRT((H15*(1-H15))/H$13)*TINV(0.05,H$13)</f>
        <v>4.9091959408560204E-2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112</v>
      </c>
      <c r="B16" s="39" t="s">
        <v>38</v>
      </c>
      <c r="C16" s="79" t="s">
        <v>38</v>
      </c>
      <c r="E16" s="39" t="s">
        <v>38</v>
      </c>
      <c r="F16" s="79" t="s">
        <v>38</v>
      </c>
      <c r="G16" s="50"/>
      <c r="H16" s="54">
        <v>3.8534598699999999E-2</v>
      </c>
      <c r="I16" s="49">
        <f t="shared" ref="I16:I29" si="0">SQRT((H16*(1-H16))/H$13)*TINV(0.05,H$13)</f>
        <v>2.3316827729302509E-2</v>
      </c>
      <c r="K16" s="79" t="s">
        <v>38</v>
      </c>
      <c r="L16" s="26" t="e">
        <f t="shared" ref="L16:L30" si="1">(((K16)^2)^0.5)</f>
        <v>#VALUE!</v>
      </c>
      <c r="M16" s="26" t="e">
        <f t="shared" ref="M16:M29" si="2">(((((1-B16)*B16)/B$13)+(((1-H16)*H16)/H$13))^0.5)*(TINV(0.05,B$13+H$13-1))</f>
        <v>#VALUE!</v>
      </c>
      <c r="N16" s="79" t="s">
        <v>38</v>
      </c>
      <c r="O16" s="27"/>
      <c r="P16" s="79" t="s">
        <v>38</v>
      </c>
      <c r="Q16" s="26" t="e">
        <f t="shared" ref="Q16:Q30" si="3">(((P16)^2)^0.5)</f>
        <v>#VALUE!</v>
      </c>
      <c r="R16" s="26" t="e">
        <f t="shared" ref="R16:R29" si="4">(((((1-E16)*E16)/E$13)+(((1-H16)*H16)/H$13))^0.5)*(TINV(0.05,E$13+H$13-1))</f>
        <v>#VALUE!</v>
      </c>
      <c r="S16" s="79" t="s">
        <v>38</v>
      </c>
    </row>
    <row r="17" spans="1:20" x14ac:dyDescent="0.25">
      <c r="A17" s="38" t="s">
        <v>113</v>
      </c>
      <c r="B17" s="39" t="s">
        <v>38</v>
      </c>
      <c r="C17" s="79" t="s">
        <v>38</v>
      </c>
      <c r="E17" s="39" t="s">
        <v>38</v>
      </c>
      <c r="F17" s="79" t="s">
        <v>38</v>
      </c>
      <c r="G17" s="50"/>
      <c r="H17" s="54">
        <v>0.12392160820000001</v>
      </c>
      <c r="I17" s="49">
        <f t="shared" si="0"/>
        <v>3.9913721091215021E-2</v>
      </c>
      <c r="K17" s="79" t="s">
        <v>38</v>
      </c>
      <c r="L17" s="26" t="e">
        <f t="shared" si="1"/>
        <v>#VALUE!</v>
      </c>
      <c r="M17" s="26" t="e">
        <f t="shared" si="2"/>
        <v>#VALUE!</v>
      </c>
      <c r="N17" s="79" t="s">
        <v>38</v>
      </c>
      <c r="O17" s="27"/>
      <c r="P17" s="79" t="s">
        <v>38</v>
      </c>
      <c r="Q17" s="26" t="e">
        <f t="shared" si="3"/>
        <v>#VALUE!</v>
      </c>
      <c r="R17" s="26" t="e">
        <f t="shared" si="4"/>
        <v>#VALUE!</v>
      </c>
      <c r="S17" s="79" t="s">
        <v>38</v>
      </c>
    </row>
    <row r="18" spans="1:20" x14ac:dyDescent="0.25">
      <c r="A18" s="38" t="s">
        <v>114</v>
      </c>
      <c r="B18" s="39" t="s">
        <v>38</v>
      </c>
      <c r="C18" s="79" t="s">
        <v>38</v>
      </c>
      <c r="E18" s="39" t="s">
        <v>38</v>
      </c>
      <c r="F18" s="79" t="s">
        <v>38</v>
      </c>
      <c r="G18" s="50"/>
      <c r="H18" s="54">
        <v>5.4123273999999999E-2</v>
      </c>
      <c r="I18" s="49">
        <f t="shared" si="0"/>
        <v>2.740857855882578E-2</v>
      </c>
      <c r="K18" s="79" t="s">
        <v>38</v>
      </c>
      <c r="L18" s="26" t="e">
        <f t="shared" si="1"/>
        <v>#VALUE!</v>
      </c>
      <c r="M18" s="26" t="e">
        <f t="shared" si="2"/>
        <v>#VALUE!</v>
      </c>
      <c r="N18" s="79" t="s">
        <v>38</v>
      </c>
      <c r="O18" s="27"/>
      <c r="P18" s="79" t="s">
        <v>38</v>
      </c>
      <c r="Q18" s="26" t="e">
        <f t="shared" si="3"/>
        <v>#VALUE!</v>
      </c>
      <c r="R18" s="26" t="e">
        <f t="shared" si="4"/>
        <v>#VALUE!</v>
      </c>
      <c r="S18" s="79" t="s">
        <v>38</v>
      </c>
    </row>
    <row r="19" spans="1:20" x14ac:dyDescent="0.25">
      <c r="A19" s="57" t="s">
        <v>115</v>
      </c>
      <c r="B19" s="39" t="s">
        <v>38</v>
      </c>
      <c r="C19" s="79" t="s">
        <v>38</v>
      </c>
      <c r="D19" s="60"/>
      <c r="E19" s="39" t="s">
        <v>38</v>
      </c>
      <c r="F19" s="79" t="s">
        <v>38</v>
      </c>
      <c r="G19" s="50"/>
      <c r="H19" s="54">
        <v>4.68402583E-2</v>
      </c>
      <c r="I19" s="59">
        <f t="shared" si="0"/>
        <v>2.5595858437011478E-2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20" s="60" customFormat="1" ht="15" customHeight="1" x14ac:dyDescent="0.25">
      <c r="A20" s="57" t="s">
        <v>116</v>
      </c>
      <c r="B20" s="39" t="s">
        <v>38</v>
      </c>
      <c r="C20" s="79" t="s">
        <v>38</v>
      </c>
      <c r="E20" s="39" t="s">
        <v>38</v>
      </c>
      <c r="F20" s="79" t="s">
        <v>38</v>
      </c>
      <c r="G20" s="63"/>
      <c r="H20" s="54">
        <v>9.7349617299999996E-2</v>
      </c>
      <c r="I20" s="59">
        <f t="shared" si="0"/>
        <v>3.5909067142680863E-2</v>
      </c>
      <c r="K20" s="79" t="s">
        <v>38</v>
      </c>
      <c r="L20" s="61" t="e">
        <f t="shared" si="1"/>
        <v>#VALUE!</v>
      </c>
      <c r="M20" s="61" t="e">
        <f t="shared" si="2"/>
        <v>#VALUE!</v>
      </c>
      <c r="N20" s="79" t="s">
        <v>38</v>
      </c>
      <c r="O20" s="62"/>
      <c r="P20" s="79" t="s">
        <v>38</v>
      </c>
      <c r="Q20" s="61" t="e">
        <f t="shared" si="3"/>
        <v>#VALUE!</v>
      </c>
      <c r="R20" s="61" t="e">
        <f t="shared" si="4"/>
        <v>#VALUE!</v>
      </c>
      <c r="S20" s="79" t="s">
        <v>38</v>
      </c>
    </row>
    <row r="21" spans="1:20" s="60" customFormat="1" x14ac:dyDescent="0.25">
      <c r="A21" s="57" t="s">
        <v>117</v>
      </c>
      <c r="B21" s="39" t="s">
        <v>38</v>
      </c>
      <c r="C21" s="79" t="s">
        <v>38</v>
      </c>
      <c r="E21" s="39" t="s">
        <v>38</v>
      </c>
      <c r="F21" s="79" t="s">
        <v>38</v>
      </c>
      <c r="G21" s="63"/>
      <c r="H21" s="54">
        <v>6.6465007800000003E-2</v>
      </c>
      <c r="I21" s="59">
        <f t="shared" si="0"/>
        <v>3.017442786405727E-2</v>
      </c>
      <c r="K21" s="79" t="s">
        <v>38</v>
      </c>
      <c r="L21" s="61" t="e">
        <f t="shared" si="1"/>
        <v>#VALUE!</v>
      </c>
      <c r="M21" s="61" t="e">
        <f t="shared" si="2"/>
        <v>#VALUE!</v>
      </c>
      <c r="N21" s="79" t="s">
        <v>38</v>
      </c>
      <c r="O21" s="62"/>
      <c r="P21" s="79" t="s">
        <v>38</v>
      </c>
      <c r="Q21" s="61" t="e">
        <f t="shared" si="3"/>
        <v>#VALUE!</v>
      </c>
      <c r="R21" s="61" t="e">
        <f t="shared" si="4"/>
        <v>#VALUE!</v>
      </c>
      <c r="S21" s="79" t="s">
        <v>38</v>
      </c>
    </row>
    <row r="22" spans="1:20" x14ac:dyDescent="0.25">
      <c r="A22" s="57" t="s">
        <v>118</v>
      </c>
      <c r="B22" s="39" t="s">
        <v>38</v>
      </c>
      <c r="C22" s="79" t="s">
        <v>38</v>
      </c>
      <c r="D22" s="60"/>
      <c r="E22" s="39" t="s">
        <v>38</v>
      </c>
      <c r="F22" s="79" t="s">
        <v>38</v>
      </c>
      <c r="G22" s="63"/>
      <c r="H22" s="54">
        <v>6.1755419399999997E-2</v>
      </c>
      <c r="I22" s="59">
        <f t="shared" si="0"/>
        <v>2.9159010579792987E-2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20" x14ac:dyDescent="0.25">
      <c r="A23" s="57" t="s">
        <v>119</v>
      </c>
      <c r="B23" s="39" t="s">
        <v>38</v>
      </c>
      <c r="C23" s="79" t="s">
        <v>38</v>
      </c>
      <c r="D23" s="60"/>
      <c r="E23" s="39" t="s">
        <v>38</v>
      </c>
      <c r="F23" s="79" t="s">
        <v>38</v>
      </c>
      <c r="G23" s="63"/>
      <c r="H23" s="54">
        <v>8.6369866899999995E-2</v>
      </c>
      <c r="I23" s="59">
        <f t="shared" si="0"/>
        <v>3.4028558024779047E-2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20" x14ac:dyDescent="0.25">
      <c r="A24" s="57" t="s">
        <v>120</v>
      </c>
      <c r="B24" s="39" t="s">
        <v>38</v>
      </c>
      <c r="C24" s="79" t="s">
        <v>38</v>
      </c>
      <c r="D24" s="60"/>
      <c r="E24" s="39" t="s">
        <v>38</v>
      </c>
      <c r="F24" s="79" t="s">
        <v>38</v>
      </c>
      <c r="G24" s="63"/>
      <c r="H24" s="54">
        <v>5.5866946399999999E-2</v>
      </c>
      <c r="I24" s="59">
        <f t="shared" si="0"/>
        <v>2.7820906819861536E-2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20" x14ac:dyDescent="0.25">
      <c r="A25" s="57" t="s">
        <v>121</v>
      </c>
      <c r="B25" s="39" t="s">
        <v>38</v>
      </c>
      <c r="C25" s="79" t="s">
        <v>38</v>
      </c>
      <c r="D25" s="60"/>
      <c r="E25" s="39" t="s">
        <v>38</v>
      </c>
      <c r="F25" s="79" t="s">
        <v>38</v>
      </c>
      <c r="G25" s="63"/>
      <c r="H25" s="54">
        <v>0.10237953380000001</v>
      </c>
      <c r="I25" s="59">
        <f t="shared" si="0"/>
        <v>3.6722324191404886E-2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20" x14ac:dyDescent="0.25">
      <c r="A26" s="57" t="s">
        <v>122</v>
      </c>
      <c r="B26" s="39" t="s">
        <v>38</v>
      </c>
      <c r="C26" s="79" t="s">
        <v>38</v>
      </c>
      <c r="D26" s="60"/>
      <c r="E26" s="39" t="s">
        <v>38</v>
      </c>
      <c r="F26" s="79" t="s">
        <v>38</v>
      </c>
      <c r="G26" s="63"/>
      <c r="H26" s="54">
        <v>5.9250107900000001E-2</v>
      </c>
      <c r="I26" s="59">
        <f t="shared" si="0"/>
        <v>2.859952860084379E-2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20" x14ac:dyDescent="0.25">
      <c r="A27" s="38" t="s">
        <v>620</v>
      </c>
      <c r="B27" s="39" t="s">
        <v>38</v>
      </c>
      <c r="C27" s="79" t="s">
        <v>38</v>
      </c>
      <c r="D27" s="60"/>
      <c r="E27" s="39" t="s">
        <v>38</v>
      </c>
      <c r="F27" s="79" t="s">
        <v>38</v>
      </c>
      <c r="G27" s="63"/>
      <c r="H27" s="54">
        <v>0.42372324230000002</v>
      </c>
      <c r="I27" s="59">
        <f t="shared" si="0"/>
        <v>5.9859613568192777E-2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20" x14ac:dyDescent="0.25">
      <c r="A28" s="38" t="s">
        <v>621</v>
      </c>
      <c r="B28" s="39" t="s">
        <v>38</v>
      </c>
      <c r="C28" s="79" t="s">
        <v>38</v>
      </c>
      <c r="D28" s="60"/>
      <c r="E28" s="39" t="s">
        <v>38</v>
      </c>
      <c r="F28" s="79" t="s">
        <v>38</v>
      </c>
      <c r="G28" s="63"/>
      <c r="H28" s="54">
        <v>0.21065488330000001</v>
      </c>
      <c r="I28" s="59">
        <f t="shared" si="0"/>
        <v>4.9396530063720412E-2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20" x14ac:dyDescent="0.25">
      <c r="A29" s="40" t="s">
        <v>622</v>
      </c>
      <c r="B29" s="41" t="s">
        <v>38</v>
      </c>
      <c r="C29" s="80" t="s">
        <v>38</v>
      </c>
      <c r="D29" s="42"/>
      <c r="E29" s="41" t="s">
        <v>38</v>
      </c>
      <c r="F29" s="80" t="s">
        <v>38</v>
      </c>
      <c r="G29" s="64"/>
      <c r="H29" s="55">
        <v>0.30637176649999998</v>
      </c>
      <c r="I29" s="51">
        <f t="shared" si="0"/>
        <v>5.5842514412209818E-2</v>
      </c>
      <c r="J29" s="42"/>
      <c r="K29" s="80" t="s">
        <v>38</v>
      </c>
      <c r="L29" s="30" t="e">
        <f t="shared" si="1"/>
        <v>#VALUE!</v>
      </c>
      <c r="M29" s="30" t="e">
        <f t="shared" si="2"/>
        <v>#VALUE!</v>
      </c>
      <c r="N29" s="80" t="s">
        <v>38</v>
      </c>
      <c r="O29" s="31"/>
      <c r="P29" s="80" t="s">
        <v>38</v>
      </c>
      <c r="Q29" s="30" t="e">
        <f t="shared" si="3"/>
        <v>#VALUE!</v>
      </c>
      <c r="R29" s="30" t="e">
        <f t="shared" si="4"/>
        <v>#VALUE!</v>
      </c>
      <c r="S29" s="80" t="s">
        <v>38</v>
      </c>
      <c r="T29" s="60"/>
    </row>
    <row r="30" spans="1:20" x14ac:dyDescent="0.25">
      <c r="A30" s="87" t="s">
        <v>625</v>
      </c>
      <c r="B30" s="88" t="s">
        <v>38</v>
      </c>
      <c r="C30" s="89" t="s">
        <v>38</v>
      </c>
      <c r="D30" s="90"/>
      <c r="E30" s="88" t="s">
        <v>38</v>
      </c>
      <c r="F30" s="89" t="s">
        <v>38</v>
      </c>
      <c r="G30" s="91"/>
      <c r="H30" s="92">
        <f>SUM(H21:H25)</f>
        <v>0.37283677429999995</v>
      </c>
      <c r="I30" s="93">
        <f>SQRT((H30*(1-H30))/H13)*TINV(0.05,H13)</f>
        <v>5.8576966454523288E-2</v>
      </c>
      <c r="J30" s="90"/>
      <c r="K30" s="94" t="s">
        <v>38</v>
      </c>
      <c r="L30" s="95" t="e">
        <f t="shared" si="1"/>
        <v>#VALUE!</v>
      </c>
      <c r="M30" s="95" t="e">
        <f>(((((1-B30)*B30)/B14)+(((1-H30)*H30)/H14))^0.5)*(TINV(0.05,B14+H14-1))</f>
        <v>#VALUE!</v>
      </c>
      <c r="N30" s="94" t="s">
        <v>38</v>
      </c>
      <c r="O30" s="96"/>
      <c r="P30" s="94" t="s">
        <v>38</v>
      </c>
      <c r="Q30" s="95" t="e">
        <f t="shared" si="3"/>
        <v>#VALUE!</v>
      </c>
      <c r="R30" s="95" t="e">
        <f>(((((1-E30)*E30)/E14)+(((1-H30)*H30)/H14))^0.5)*(TINV(0.05,E14+H14-1))</f>
        <v>#VALUE!</v>
      </c>
      <c r="S30" s="94" t="s">
        <v>38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596</v>
      </c>
      <c r="B3" s="48"/>
    </row>
    <row r="4" spans="1:19" ht="18.75" x14ac:dyDescent="0.25">
      <c r="A4" s="34" t="s">
        <v>593</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1587</v>
      </c>
    </row>
    <row r="12" spans="1:19" ht="13.5" customHeight="1" x14ac:dyDescent="0.25">
      <c r="A12" s="36" t="s">
        <v>26</v>
      </c>
      <c r="B12" s="39" t="s">
        <v>38</v>
      </c>
      <c r="E12" s="39" t="s">
        <v>38</v>
      </c>
      <c r="H12" s="37">
        <v>1499</v>
      </c>
    </row>
    <row r="13" spans="1:19" ht="13.5" customHeight="1" x14ac:dyDescent="0.25">
      <c r="A13" s="36" t="s">
        <v>8</v>
      </c>
      <c r="B13" s="39" t="s">
        <v>38</v>
      </c>
      <c r="E13" s="39" t="s">
        <v>38</v>
      </c>
      <c r="H13" s="37">
        <v>264.2</v>
      </c>
    </row>
    <row r="14" spans="1:19" x14ac:dyDescent="0.25">
      <c r="A14" s="36"/>
    </row>
    <row r="15" spans="1:19" x14ac:dyDescent="0.25">
      <c r="A15" s="38" t="s">
        <v>111</v>
      </c>
      <c r="B15" s="39" t="s">
        <v>38</v>
      </c>
      <c r="C15" s="79" t="s">
        <v>38</v>
      </c>
      <c r="E15" s="39" t="s">
        <v>38</v>
      </c>
      <c r="F15" s="79" t="s">
        <v>38</v>
      </c>
      <c r="G15" s="50"/>
      <c r="H15" s="54">
        <v>0.1614048411</v>
      </c>
      <c r="I15" s="49">
        <f>SQRT((H15*(1-H15))/H$13)*TINV(0.05,H$13)</f>
        <v>4.4566822100543309E-2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112</v>
      </c>
      <c r="B16" s="39" t="s">
        <v>38</v>
      </c>
      <c r="C16" s="79" t="s">
        <v>38</v>
      </c>
      <c r="E16" s="39" t="s">
        <v>38</v>
      </c>
      <c r="F16" s="79" t="s">
        <v>38</v>
      </c>
      <c r="G16" s="50"/>
      <c r="H16" s="54">
        <v>5.5210829099999997E-2</v>
      </c>
      <c r="I16" s="49">
        <f t="shared" ref="I16:I29" si="0">SQRT((H16*(1-H16))/H$13)*TINV(0.05,H$13)</f>
        <v>2.7666664352009658E-2</v>
      </c>
      <c r="K16" s="79" t="s">
        <v>38</v>
      </c>
      <c r="L16" s="26" t="e">
        <f t="shared" ref="L16:L30" si="1">(((K16)^2)^0.5)</f>
        <v>#VALUE!</v>
      </c>
      <c r="M16" s="26" t="e">
        <f t="shared" ref="M16:M29" si="2">(((((1-B16)*B16)/B$13)+(((1-H16)*H16)/H$13))^0.5)*(TINV(0.05,B$13+H$13-1))</f>
        <v>#VALUE!</v>
      </c>
      <c r="N16" s="79" t="s">
        <v>38</v>
      </c>
      <c r="O16" s="27"/>
      <c r="P16" s="79" t="s">
        <v>38</v>
      </c>
      <c r="Q16" s="26" t="e">
        <f t="shared" ref="Q16:Q30" si="3">(((P16)^2)^0.5)</f>
        <v>#VALUE!</v>
      </c>
      <c r="R16" s="26" t="e">
        <f t="shared" ref="R16:R29" si="4">(((((1-E16)*E16)/E$13)+(((1-H16)*H16)/H$13))^0.5)*(TINV(0.05,E$13+H$13-1))</f>
        <v>#VALUE!</v>
      </c>
      <c r="S16" s="79" t="s">
        <v>38</v>
      </c>
    </row>
    <row r="17" spans="1:20" x14ac:dyDescent="0.25">
      <c r="A17" s="38" t="s">
        <v>113</v>
      </c>
      <c r="B17" s="39" t="s">
        <v>38</v>
      </c>
      <c r="C17" s="79" t="s">
        <v>38</v>
      </c>
      <c r="E17" s="39" t="s">
        <v>38</v>
      </c>
      <c r="F17" s="79" t="s">
        <v>38</v>
      </c>
      <c r="G17" s="50"/>
      <c r="H17" s="54">
        <v>6.3696152399999997E-2</v>
      </c>
      <c r="I17" s="49">
        <f t="shared" si="0"/>
        <v>2.9583000246308132E-2</v>
      </c>
      <c r="K17" s="79" t="s">
        <v>38</v>
      </c>
      <c r="L17" s="26" t="e">
        <f t="shared" si="1"/>
        <v>#VALUE!</v>
      </c>
      <c r="M17" s="26" t="e">
        <f t="shared" si="2"/>
        <v>#VALUE!</v>
      </c>
      <c r="N17" s="79" t="s">
        <v>38</v>
      </c>
      <c r="O17" s="27"/>
      <c r="P17" s="79" t="s">
        <v>38</v>
      </c>
      <c r="Q17" s="26" t="e">
        <f t="shared" si="3"/>
        <v>#VALUE!</v>
      </c>
      <c r="R17" s="26" t="e">
        <f t="shared" si="4"/>
        <v>#VALUE!</v>
      </c>
      <c r="S17" s="79" t="s">
        <v>38</v>
      </c>
    </row>
    <row r="18" spans="1:20" x14ac:dyDescent="0.25">
      <c r="A18" s="38" t="s">
        <v>114</v>
      </c>
      <c r="B18" s="39" t="s">
        <v>38</v>
      </c>
      <c r="C18" s="79" t="s">
        <v>38</v>
      </c>
      <c r="E18" s="39" t="s">
        <v>38</v>
      </c>
      <c r="F18" s="79" t="s">
        <v>38</v>
      </c>
      <c r="G18" s="50"/>
      <c r="H18" s="54">
        <v>6.7926761000000002E-2</v>
      </c>
      <c r="I18" s="49">
        <f t="shared" si="0"/>
        <v>3.04805420569405E-2</v>
      </c>
      <c r="K18" s="79" t="s">
        <v>38</v>
      </c>
      <c r="L18" s="26" t="e">
        <f t="shared" si="1"/>
        <v>#VALUE!</v>
      </c>
      <c r="M18" s="26" t="e">
        <f t="shared" si="2"/>
        <v>#VALUE!</v>
      </c>
      <c r="N18" s="79" t="s">
        <v>38</v>
      </c>
      <c r="O18" s="27"/>
      <c r="P18" s="79" t="s">
        <v>38</v>
      </c>
      <c r="Q18" s="26" t="e">
        <f t="shared" si="3"/>
        <v>#VALUE!</v>
      </c>
      <c r="R18" s="26" t="e">
        <f t="shared" si="4"/>
        <v>#VALUE!</v>
      </c>
      <c r="S18" s="79" t="s">
        <v>38</v>
      </c>
    </row>
    <row r="19" spans="1:20" x14ac:dyDescent="0.25">
      <c r="A19" s="57" t="s">
        <v>115</v>
      </c>
      <c r="B19" s="39" t="s">
        <v>38</v>
      </c>
      <c r="C19" s="79" t="s">
        <v>38</v>
      </c>
      <c r="D19" s="60"/>
      <c r="E19" s="39" t="s">
        <v>38</v>
      </c>
      <c r="F19" s="79" t="s">
        <v>38</v>
      </c>
      <c r="G19" s="50"/>
      <c r="H19" s="54">
        <v>8.4309114300000002E-2</v>
      </c>
      <c r="I19" s="59">
        <f t="shared" si="0"/>
        <v>3.3658047781438556E-2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20" s="60" customFormat="1" ht="15" customHeight="1" x14ac:dyDescent="0.25">
      <c r="A20" s="57" t="s">
        <v>116</v>
      </c>
      <c r="B20" s="39" t="s">
        <v>38</v>
      </c>
      <c r="C20" s="79" t="s">
        <v>38</v>
      </c>
      <c r="E20" s="39" t="s">
        <v>38</v>
      </c>
      <c r="F20" s="79" t="s">
        <v>38</v>
      </c>
      <c r="G20" s="63"/>
      <c r="H20" s="54">
        <v>0.15299133300000001</v>
      </c>
      <c r="I20" s="59">
        <f t="shared" si="0"/>
        <v>4.3606833826603228E-2</v>
      </c>
      <c r="K20" s="79" t="s">
        <v>38</v>
      </c>
      <c r="L20" s="61" t="e">
        <f t="shared" si="1"/>
        <v>#VALUE!</v>
      </c>
      <c r="M20" s="61" t="e">
        <f t="shared" si="2"/>
        <v>#VALUE!</v>
      </c>
      <c r="N20" s="79" t="s">
        <v>38</v>
      </c>
      <c r="O20" s="62"/>
      <c r="P20" s="79" t="s">
        <v>38</v>
      </c>
      <c r="Q20" s="61" t="e">
        <f t="shared" si="3"/>
        <v>#VALUE!</v>
      </c>
      <c r="R20" s="61" t="e">
        <f t="shared" si="4"/>
        <v>#VALUE!</v>
      </c>
      <c r="S20" s="79" t="s">
        <v>38</v>
      </c>
    </row>
    <row r="21" spans="1:20" s="60" customFormat="1" x14ac:dyDescent="0.25">
      <c r="A21" s="57" t="s">
        <v>117</v>
      </c>
      <c r="B21" s="39" t="s">
        <v>38</v>
      </c>
      <c r="C21" s="79" t="s">
        <v>38</v>
      </c>
      <c r="E21" s="39" t="s">
        <v>38</v>
      </c>
      <c r="F21" s="79" t="s">
        <v>38</v>
      </c>
      <c r="G21" s="63"/>
      <c r="H21" s="54">
        <v>4.1334332500000001E-2</v>
      </c>
      <c r="I21" s="59">
        <f t="shared" si="0"/>
        <v>2.4113833892286926E-2</v>
      </c>
      <c r="K21" s="79" t="s">
        <v>38</v>
      </c>
      <c r="L21" s="61" t="e">
        <f t="shared" si="1"/>
        <v>#VALUE!</v>
      </c>
      <c r="M21" s="61" t="e">
        <f t="shared" si="2"/>
        <v>#VALUE!</v>
      </c>
      <c r="N21" s="79" t="s">
        <v>38</v>
      </c>
      <c r="O21" s="62"/>
      <c r="P21" s="79" t="s">
        <v>38</v>
      </c>
      <c r="Q21" s="61" t="e">
        <f t="shared" si="3"/>
        <v>#VALUE!</v>
      </c>
      <c r="R21" s="61" t="e">
        <f t="shared" si="4"/>
        <v>#VALUE!</v>
      </c>
      <c r="S21" s="79" t="s">
        <v>38</v>
      </c>
    </row>
    <row r="22" spans="1:20" x14ac:dyDescent="0.25">
      <c r="A22" s="57" t="s">
        <v>118</v>
      </c>
      <c r="B22" s="39" t="s">
        <v>38</v>
      </c>
      <c r="C22" s="79" t="s">
        <v>38</v>
      </c>
      <c r="D22" s="60"/>
      <c r="E22" s="39" t="s">
        <v>38</v>
      </c>
      <c r="F22" s="79" t="s">
        <v>38</v>
      </c>
      <c r="G22" s="63"/>
      <c r="H22" s="54">
        <v>8.5132217699999999E-2</v>
      </c>
      <c r="I22" s="59">
        <f t="shared" si="0"/>
        <v>3.3806744693157878E-2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20" x14ac:dyDescent="0.25">
      <c r="A23" s="57" t="s">
        <v>119</v>
      </c>
      <c r="B23" s="39" t="s">
        <v>38</v>
      </c>
      <c r="C23" s="79" t="s">
        <v>38</v>
      </c>
      <c r="D23" s="60"/>
      <c r="E23" s="39" t="s">
        <v>38</v>
      </c>
      <c r="F23" s="79" t="s">
        <v>38</v>
      </c>
      <c r="G23" s="63"/>
      <c r="H23" s="54">
        <v>0.10811514830000001</v>
      </c>
      <c r="I23" s="59">
        <f t="shared" si="0"/>
        <v>3.7616196586569582E-2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20" x14ac:dyDescent="0.25">
      <c r="A24" s="57" t="s">
        <v>120</v>
      </c>
      <c r="B24" s="39" t="s">
        <v>38</v>
      </c>
      <c r="C24" s="79" t="s">
        <v>38</v>
      </c>
      <c r="D24" s="60"/>
      <c r="E24" s="39" t="s">
        <v>38</v>
      </c>
      <c r="F24" s="79" t="s">
        <v>38</v>
      </c>
      <c r="G24" s="63"/>
      <c r="H24" s="54">
        <v>4.8373190199999999E-2</v>
      </c>
      <c r="I24" s="59">
        <f t="shared" si="0"/>
        <v>2.5990396966451095E-2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20" x14ac:dyDescent="0.25">
      <c r="A25" s="57" t="s">
        <v>121</v>
      </c>
      <c r="B25" s="39" t="s">
        <v>38</v>
      </c>
      <c r="C25" s="79" t="s">
        <v>38</v>
      </c>
      <c r="D25" s="60"/>
      <c r="E25" s="39" t="s">
        <v>38</v>
      </c>
      <c r="F25" s="79" t="s">
        <v>38</v>
      </c>
      <c r="G25" s="63"/>
      <c r="H25" s="54">
        <v>9.0816938599999994E-2</v>
      </c>
      <c r="I25" s="59">
        <f t="shared" si="0"/>
        <v>3.4808580287728236E-2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20" x14ac:dyDescent="0.25">
      <c r="A26" s="57" t="s">
        <v>122</v>
      </c>
      <c r="B26" s="39" t="s">
        <v>38</v>
      </c>
      <c r="C26" s="79" t="s">
        <v>38</v>
      </c>
      <c r="D26" s="60"/>
      <c r="E26" s="39" t="s">
        <v>38</v>
      </c>
      <c r="F26" s="79" t="s">
        <v>38</v>
      </c>
      <c r="G26" s="63"/>
      <c r="H26" s="54">
        <v>4.0689141800000002E-2</v>
      </c>
      <c r="I26" s="59">
        <f t="shared" si="0"/>
        <v>2.3932945867716771E-2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20" x14ac:dyDescent="0.25">
      <c r="A27" s="38" t="s">
        <v>620</v>
      </c>
      <c r="B27" s="39" t="s">
        <v>38</v>
      </c>
      <c r="C27" s="79" t="s">
        <v>38</v>
      </c>
      <c r="D27" s="60"/>
      <c r="E27" s="39" t="s">
        <v>38</v>
      </c>
      <c r="F27" s="79" t="s">
        <v>38</v>
      </c>
      <c r="G27" s="63"/>
      <c r="H27" s="54">
        <v>0.34823858359999998</v>
      </c>
      <c r="I27" s="59">
        <f t="shared" si="0"/>
        <v>5.7711183534248291E-2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20" x14ac:dyDescent="0.25">
      <c r="A28" s="38" t="s">
        <v>621</v>
      </c>
      <c r="B28" s="39" t="s">
        <v>38</v>
      </c>
      <c r="C28" s="79" t="s">
        <v>38</v>
      </c>
      <c r="D28" s="60"/>
      <c r="E28" s="39" t="s">
        <v>38</v>
      </c>
      <c r="F28" s="79" t="s">
        <v>38</v>
      </c>
      <c r="G28" s="63"/>
      <c r="H28" s="54">
        <v>0.27863477980000001</v>
      </c>
      <c r="I28" s="59">
        <f t="shared" si="0"/>
        <v>5.4309083730426137E-2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20" x14ac:dyDescent="0.25">
      <c r="A29" s="40" t="s">
        <v>622</v>
      </c>
      <c r="B29" s="41" t="s">
        <v>38</v>
      </c>
      <c r="C29" s="80" t="s">
        <v>38</v>
      </c>
      <c r="D29" s="42"/>
      <c r="E29" s="41" t="s">
        <v>38</v>
      </c>
      <c r="F29" s="80" t="s">
        <v>38</v>
      </c>
      <c r="G29" s="64"/>
      <c r="H29" s="55">
        <v>0.3324374947</v>
      </c>
      <c r="I29" s="51">
        <f t="shared" si="0"/>
        <v>5.7066098507638517E-2</v>
      </c>
      <c r="J29" s="42"/>
      <c r="K29" s="80" t="s">
        <v>38</v>
      </c>
      <c r="L29" s="30" t="e">
        <f t="shared" si="1"/>
        <v>#VALUE!</v>
      </c>
      <c r="M29" s="30" t="e">
        <f t="shared" si="2"/>
        <v>#VALUE!</v>
      </c>
      <c r="N29" s="80" t="s">
        <v>38</v>
      </c>
      <c r="O29" s="31"/>
      <c r="P29" s="80" t="s">
        <v>38</v>
      </c>
      <c r="Q29" s="30" t="e">
        <f t="shared" si="3"/>
        <v>#VALUE!</v>
      </c>
      <c r="R29" s="30" t="e">
        <f t="shared" si="4"/>
        <v>#VALUE!</v>
      </c>
      <c r="S29" s="80" t="s">
        <v>38</v>
      </c>
      <c r="T29" s="60"/>
    </row>
    <row r="30" spans="1:20" x14ac:dyDescent="0.25">
      <c r="A30" s="87" t="s">
        <v>625</v>
      </c>
      <c r="B30" s="88" t="s">
        <v>38</v>
      </c>
      <c r="C30" s="89" t="s">
        <v>38</v>
      </c>
      <c r="D30" s="90"/>
      <c r="E30" s="88" t="s">
        <v>38</v>
      </c>
      <c r="F30" s="89" t="s">
        <v>38</v>
      </c>
      <c r="G30" s="91"/>
      <c r="H30" s="92">
        <f>SUM(H21:H25)</f>
        <v>0.37377182729999997</v>
      </c>
      <c r="I30" s="93">
        <f>SQRT((H30*(1-H30))/H13)*TINV(0.05,H13)</f>
        <v>5.8606636326812032E-2</v>
      </c>
      <c r="J30" s="90"/>
      <c r="K30" s="94" t="s">
        <v>38</v>
      </c>
      <c r="L30" s="95" t="e">
        <f t="shared" si="1"/>
        <v>#VALUE!</v>
      </c>
      <c r="M30" s="95" t="e">
        <f>(((((1-B30)*B30)/B14)+(((1-H30)*H30)/H14))^0.5)*(TINV(0.05,B14+H14-1))</f>
        <v>#VALUE!</v>
      </c>
      <c r="N30" s="94" t="s">
        <v>38</v>
      </c>
      <c r="O30" s="96"/>
      <c r="P30" s="94" t="s">
        <v>38</v>
      </c>
      <c r="Q30" s="95" t="e">
        <f t="shared" si="3"/>
        <v>#VALUE!</v>
      </c>
      <c r="R30" s="95" t="e">
        <f>(((((1-E30)*E30)/E14)+(((1-H30)*H30)/H14))^0.5)*(TINV(0.05,E14+H14-1))</f>
        <v>#VALUE!</v>
      </c>
      <c r="S30" s="94" t="s">
        <v>38</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597</v>
      </c>
      <c r="B3" s="48"/>
    </row>
    <row r="4" spans="1:19" ht="18.75" x14ac:dyDescent="0.25">
      <c r="A4" s="34" t="s">
        <v>178</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268</v>
      </c>
    </row>
    <row r="12" spans="1:19" ht="13.5" customHeight="1" x14ac:dyDescent="0.25">
      <c r="A12" s="36" t="s">
        <v>26</v>
      </c>
      <c r="B12" s="39" t="s">
        <v>38</v>
      </c>
      <c r="E12" s="39" t="s">
        <v>38</v>
      </c>
      <c r="H12" s="37">
        <v>259</v>
      </c>
    </row>
    <row r="13" spans="1:19" ht="13.5" customHeight="1" x14ac:dyDescent="0.25">
      <c r="A13" s="36" t="s">
        <v>8</v>
      </c>
      <c r="B13" s="39" t="s">
        <v>38</v>
      </c>
      <c r="E13" s="39" t="s">
        <v>38</v>
      </c>
      <c r="H13" s="37">
        <v>45.6</v>
      </c>
    </row>
    <row r="14" spans="1:19" x14ac:dyDescent="0.25">
      <c r="A14" s="36"/>
    </row>
    <row r="15" spans="1:19" x14ac:dyDescent="0.25">
      <c r="A15" s="38" t="s">
        <v>167</v>
      </c>
      <c r="B15" s="39" t="s">
        <v>38</v>
      </c>
      <c r="C15" s="79" t="s">
        <v>38</v>
      </c>
      <c r="E15" s="39" t="s">
        <v>38</v>
      </c>
      <c r="F15" s="79" t="s">
        <v>38</v>
      </c>
      <c r="G15" s="50"/>
      <c r="H15" s="54">
        <v>0.57652812259999997</v>
      </c>
      <c r="I15" s="49">
        <f t="shared" ref="I15:I25" si="0">SQRT((H15*(1-H15))/H$13)*TINV(0.05,H$13)</f>
        <v>0.14737434040524999</v>
      </c>
      <c r="K15" s="79" t="s">
        <v>38</v>
      </c>
      <c r="L15" s="26" t="e">
        <f t="shared" ref="L15:L25" si="1">(((K15)^2)^0.5)</f>
        <v>#VALUE!</v>
      </c>
      <c r="M15" s="26" t="e">
        <f t="shared" ref="M15:M25" si="2">(((((1-B15)*B15)/B$13)+(((1-H15)*H15)/H$13))^0.5)*(TINV(0.05,B$13+H$13-1))</f>
        <v>#VALUE!</v>
      </c>
      <c r="N15" s="79" t="s">
        <v>38</v>
      </c>
      <c r="O15" s="27"/>
      <c r="P15" s="79" t="s">
        <v>38</v>
      </c>
      <c r="Q15" s="26" t="e">
        <f t="shared" ref="Q15:Q25" si="3">(((P15)^2)^0.5)</f>
        <v>#VALUE!</v>
      </c>
      <c r="R15" s="26" t="e">
        <f t="shared" ref="R15:R25" si="4">(((((1-E15)*E15)/E$13)+(((1-H15)*H15)/H$13))^0.5)*(TINV(0.05,E$13+H$13-1))</f>
        <v>#VALUE!</v>
      </c>
      <c r="S15" s="79" t="s">
        <v>38</v>
      </c>
    </row>
    <row r="16" spans="1:19" x14ac:dyDescent="0.25">
      <c r="A16" s="57" t="s">
        <v>174</v>
      </c>
      <c r="B16" s="39" t="s">
        <v>38</v>
      </c>
      <c r="C16" s="79" t="s">
        <v>38</v>
      </c>
      <c r="D16" s="60"/>
      <c r="E16" s="39" t="s">
        <v>38</v>
      </c>
      <c r="F16" s="79" t="s">
        <v>38</v>
      </c>
      <c r="G16" s="63"/>
      <c r="H16" s="54">
        <v>0.47276099049999998</v>
      </c>
      <c r="I16" s="59">
        <f t="shared" si="0"/>
        <v>0.14891002054207339</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57" t="s">
        <v>175</v>
      </c>
      <c r="B17" s="39" t="s">
        <v>38</v>
      </c>
      <c r="C17" s="79" t="s">
        <v>38</v>
      </c>
      <c r="D17" s="60"/>
      <c r="E17" s="39" t="s">
        <v>38</v>
      </c>
      <c r="F17" s="79" t="s">
        <v>38</v>
      </c>
      <c r="G17" s="63"/>
      <c r="H17" s="54">
        <v>0.4707048928</v>
      </c>
      <c r="I17" s="59">
        <f t="shared" si="0"/>
        <v>0.14887529494208404</v>
      </c>
      <c r="J17" s="60"/>
      <c r="K17" s="79" t="s">
        <v>38</v>
      </c>
      <c r="L17" s="61" t="e">
        <f t="shared" si="1"/>
        <v>#VALUE!</v>
      </c>
      <c r="M17" s="61" t="e">
        <f t="shared" si="2"/>
        <v>#VALUE!</v>
      </c>
      <c r="N17" s="79" t="s">
        <v>38</v>
      </c>
      <c r="O17" s="62"/>
      <c r="P17" s="79" t="s">
        <v>38</v>
      </c>
      <c r="Q17" s="61" t="e">
        <f t="shared" si="3"/>
        <v>#VALUE!</v>
      </c>
      <c r="R17" s="61" t="e">
        <f t="shared" si="4"/>
        <v>#VALUE!</v>
      </c>
      <c r="S17" s="79" t="s">
        <v>38</v>
      </c>
    </row>
    <row r="18" spans="1:19" x14ac:dyDescent="0.25">
      <c r="A18" s="57" t="s">
        <v>170</v>
      </c>
      <c r="B18" s="39" t="s">
        <v>38</v>
      </c>
      <c r="C18" s="79" t="s">
        <v>38</v>
      </c>
      <c r="D18" s="60"/>
      <c r="E18" s="39" t="s">
        <v>38</v>
      </c>
      <c r="F18" s="79" t="s">
        <v>38</v>
      </c>
      <c r="G18" s="50"/>
      <c r="H18" s="54">
        <v>0.45288428920000001</v>
      </c>
      <c r="I18" s="59">
        <f t="shared" si="0"/>
        <v>0.14846789783933742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38" t="s">
        <v>169</v>
      </c>
      <c r="B19" s="39" t="s">
        <v>38</v>
      </c>
      <c r="C19" s="79" t="s">
        <v>38</v>
      </c>
      <c r="E19" s="39" t="s">
        <v>38</v>
      </c>
      <c r="F19" s="79" t="s">
        <v>38</v>
      </c>
      <c r="G19" s="50"/>
      <c r="H19" s="54">
        <v>0.36946779959999998</v>
      </c>
      <c r="I19" s="49">
        <f t="shared" si="0"/>
        <v>0.14395981207742339</v>
      </c>
      <c r="K19" s="79" t="s">
        <v>38</v>
      </c>
      <c r="L19" s="26" t="e">
        <f t="shared" si="1"/>
        <v>#VALUE!</v>
      </c>
      <c r="M19" s="26" t="e">
        <f t="shared" si="2"/>
        <v>#VALUE!</v>
      </c>
      <c r="N19" s="79" t="s">
        <v>38</v>
      </c>
      <c r="O19" s="27"/>
      <c r="P19" s="79" t="s">
        <v>38</v>
      </c>
      <c r="Q19" s="26" t="e">
        <f t="shared" si="3"/>
        <v>#VALUE!</v>
      </c>
      <c r="R19" s="26" t="e">
        <f t="shared" si="4"/>
        <v>#VALUE!</v>
      </c>
      <c r="S19" s="79" t="s">
        <v>38</v>
      </c>
    </row>
    <row r="20" spans="1:19" s="60" customFormat="1" ht="15" customHeight="1" x14ac:dyDescent="0.25">
      <c r="A20" s="57" t="s">
        <v>173</v>
      </c>
      <c r="B20" s="39" t="s">
        <v>38</v>
      </c>
      <c r="C20" s="79" t="s">
        <v>38</v>
      </c>
      <c r="E20" s="39" t="s">
        <v>38</v>
      </c>
      <c r="F20" s="79" t="s">
        <v>38</v>
      </c>
      <c r="G20" s="63"/>
      <c r="H20" s="54">
        <v>0.36904057429999998</v>
      </c>
      <c r="I20" s="59">
        <f t="shared" si="0"/>
        <v>0.14392529021355455</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57" t="s">
        <v>171</v>
      </c>
      <c r="B21" s="39" t="s">
        <v>38</v>
      </c>
      <c r="C21" s="79" t="s">
        <v>38</v>
      </c>
      <c r="E21" s="39" t="s">
        <v>38</v>
      </c>
      <c r="F21" s="79" t="s">
        <v>38</v>
      </c>
      <c r="G21" s="63"/>
      <c r="H21" s="54">
        <v>0.3540321561</v>
      </c>
      <c r="I21" s="59">
        <f t="shared" si="0"/>
        <v>0.14263501219927596</v>
      </c>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38" t="s">
        <v>168</v>
      </c>
      <c r="B22" s="39" t="s">
        <v>38</v>
      </c>
      <c r="C22" s="79" t="s">
        <v>38</v>
      </c>
      <c r="E22" s="39" t="s">
        <v>38</v>
      </c>
      <c r="F22" s="79" t="s">
        <v>38</v>
      </c>
      <c r="G22" s="50"/>
      <c r="H22" s="54">
        <v>0.32601284400000002</v>
      </c>
      <c r="I22" s="49">
        <f t="shared" si="0"/>
        <v>0.13981137415322903</v>
      </c>
      <c r="K22" s="79" t="s">
        <v>38</v>
      </c>
      <c r="L22" s="26" t="e">
        <f t="shared" si="1"/>
        <v>#VALUE!</v>
      </c>
      <c r="M22" s="26" t="e">
        <f t="shared" si="2"/>
        <v>#VALUE!</v>
      </c>
      <c r="N22" s="79" t="s">
        <v>38</v>
      </c>
      <c r="O22" s="27"/>
      <c r="P22" s="79" t="s">
        <v>38</v>
      </c>
      <c r="Q22" s="26" t="e">
        <f t="shared" si="3"/>
        <v>#VALUE!</v>
      </c>
      <c r="R22" s="26" t="e">
        <f t="shared" si="4"/>
        <v>#VALUE!</v>
      </c>
      <c r="S22" s="79" t="s">
        <v>38</v>
      </c>
    </row>
    <row r="23" spans="1:19" ht="25.5" x14ac:dyDescent="0.25">
      <c r="A23" s="38" t="s">
        <v>166</v>
      </c>
      <c r="B23" s="39" t="s">
        <v>38</v>
      </c>
      <c r="C23" s="79" t="s">
        <v>38</v>
      </c>
      <c r="E23" s="39" t="s">
        <v>38</v>
      </c>
      <c r="F23" s="79" t="s">
        <v>38</v>
      </c>
      <c r="G23" s="50"/>
      <c r="H23" s="54">
        <v>0.32230029389999998</v>
      </c>
      <c r="I23" s="49">
        <f t="shared" si="0"/>
        <v>0.13939536657068227</v>
      </c>
      <c r="K23" s="79" t="s">
        <v>38</v>
      </c>
      <c r="L23" s="26" t="e">
        <f t="shared" si="1"/>
        <v>#VALUE!</v>
      </c>
      <c r="M23" s="26" t="e">
        <f t="shared" si="2"/>
        <v>#VALUE!</v>
      </c>
      <c r="N23" s="79" t="s">
        <v>38</v>
      </c>
      <c r="O23" s="27"/>
      <c r="P23" s="79" t="s">
        <v>38</v>
      </c>
      <c r="Q23" s="26" t="e">
        <f t="shared" si="3"/>
        <v>#VALUE!</v>
      </c>
      <c r="R23" s="26" t="e">
        <f t="shared" si="4"/>
        <v>#VALUE!</v>
      </c>
      <c r="S23" s="79" t="s">
        <v>38</v>
      </c>
    </row>
    <row r="24" spans="1:19" x14ac:dyDescent="0.25">
      <c r="A24" s="57" t="s">
        <v>172</v>
      </c>
      <c r="B24" s="39" t="s">
        <v>38</v>
      </c>
      <c r="C24" s="79" t="s">
        <v>38</v>
      </c>
      <c r="D24" s="60"/>
      <c r="E24" s="39" t="s">
        <v>38</v>
      </c>
      <c r="F24" s="79" t="s">
        <v>38</v>
      </c>
      <c r="G24" s="63"/>
      <c r="H24" s="54">
        <v>0.23351189510000001</v>
      </c>
      <c r="I24" s="59">
        <f t="shared" si="0"/>
        <v>0.12618465736673698</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57" t="s">
        <v>176</v>
      </c>
      <c r="B25" s="39" t="s">
        <v>38</v>
      </c>
      <c r="C25" s="79" t="s">
        <v>38</v>
      </c>
      <c r="D25" s="60"/>
      <c r="E25" s="39" t="s">
        <v>38</v>
      </c>
      <c r="F25" s="79" t="s">
        <v>38</v>
      </c>
      <c r="G25" s="63"/>
      <c r="H25" s="54">
        <v>2.9152046E-3</v>
      </c>
      <c r="I25" s="59">
        <f t="shared" si="0"/>
        <v>1.6080513241916831E-2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19" x14ac:dyDescent="0.25">
      <c r="A26" s="57" t="s">
        <v>157</v>
      </c>
      <c r="B26" s="39" t="s">
        <v>38</v>
      </c>
      <c r="C26" s="79" t="s">
        <v>38</v>
      </c>
      <c r="D26" s="60"/>
      <c r="E26" s="39" t="s">
        <v>38</v>
      </c>
      <c r="F26" s="79" t="s">
        <v>38</v>
      </c>
      <c r="G26" s="63"/>
      <c r="H26" s="54">
        <v>0.18701502389999999</v>
      </c>
      <c r="I26" s="59">
        <f t="shared" ref="I26:I28" si="5">SQRT((H26*(1-H26))/H$13)*TINV(0.05,H$13)</f>
        <v>0.11629976773234635</v>
      </c>
      <c r="J26" s="60"/>
      <c r="K26" s="79" t="s">
        <v>38</v>
      </c>
      <c r="L26" s="61" t="e">
        <f t="shared" ref="L26:L28" si="6">(((K26)^2)^0.5)</f>
        <v>#VALUE!</v>
      </c>
      <c r="M26" s="61" t="e">
        <f t="shared" ref="M26:M28" si="7">(((((1-B26)*B26)/B$13)+(((1-H26)*H26)/H$13))^0.5)*(TINV(0.05,B$13+H$13-1))</f>
        <v>#VALUE!</v>
      </c>
      <c r="N26" s="79" t="s">
        <v>38</v>
      </c>
      <c r="O26" s="62"/>
      <c r="P26" s="79" t="s">
        <v>38</v>
      </c>
      <c r="Q26" s="61" t="e">
        <f t="shared" ref="Q26:Q28" si="8">(((P26)^2)^0.5)</f>
        <v>#VALUE!</v>
      </c>
      <c r="R26" s="61" t="e">
        <f t="shared" ref="R26:R28" si="9">(((((1-E26)*E26)/E$13)+(((1-H26)*H26)/H$13))^0.5)*(TINV(0.05,E$13+H$13-1))</f>
        <v>#VALUE!</v>
      </c>
      <c r="S26" s="79" t="s">
        <v>38</v>
      </c>
    </row>
    <row r="27" spans="1:19" x14ac:dyDescent="0.25">
      <c r="A27" s="57" t="s">
        <v>177</v>
      </c>
      <c r="B27" s="39" t="s">
        <v>38</v>
      </c>
      <c r="C27" s="79" t="s">
        <v>38</v>
      </c>
      <c r="D27" s="60"/>
      <c r="E27" s="39" t="s">
        <v>38</v>
      </c>
      <c r="F27" s="79" t="s">
        <v>38</v>
      </c>
      <c r="G27" s="63"/>
      <c r="H27" s="54">
        <v>3.2312513000000001E-2</v>
      </c>
      <c r="I27" s="59">
        <f t="shared" si="5"/>
        <v>5.2741474723551576E-2</v>
      </c>
      <c r="J27" s="60"/>
      <c r="K27" s="79" t="s">
        <v>38</v>
      </c>
      <c r="L27" s="61" t="e">
        <f t="shared" si="6"/>
        <v>#VALUE!</v>
      </c>
      <c r="M27" s="61" t="e">
        <f t="shared" si="7"/>
        <v>#VALUE!</v>
      </c>
      <c r="N27" s="79" t="s">
        <v>38</v>
      </c>
      <c r="O27" s="62"/>
      <c r="P27" s="79" t="s">
        <v>38</v>
      </c>
      <c r="Q27" s="61" t="e">
        <f t="shared" si="8"/>
        <v>#VALUE!</v>
      </c>
      <c r="R27" s="61" t="e">
        <f t="shared" si="9"/>
        <v>#VALUE!</v>
      </c>
      <c r="S27" s="79" t="s">
        <v>38</v>
      </c>
    </row>
    <row r="28" spans="1:19" x14ac:dyDescent="0.25">
      <c r="A28" s="40" t="s">
        <v>55</v>
      </c>
      <c r="B28" s="41" t="s">
        <v>38</v>
      </c>
      <c r="C28" s="80" t="s">
        <v>38</v>
      </c>
      <c r="D28" s="42"/>
      <c r="E28" s="41" t="s">
        <v>38</v>
      </c>
      <c r="F28" s="80" t="s">
        <v>38</v>
      </c>
      <c r="G28" s="64"/>
      <c r="H28" s="55">
        <v>2.5715189999999999E-4</v>
      </c>
      <c r="I28" s="51">
        <f t="shared" si="5"/>
        <v>4.7823170032196142E-3</v>
      </c>
      <c r="J28" s="42"/>
      <c r="K28" s="80" t="s">
        <v>38</v>
      </c>
      <c r="L28" s="30" t="e">
        <f t="shared" si="6"/>
        <v>#VALUE!</v>
      </c>
      <c r="M28" s="30" t="e">
        <f t="shared" si="7"/>
        <v>#VALUE!</v>
      </c>
      <c r="N28" s="80" t="s">
        <v>38</v>
      </c>
      <c r="O28" s="31"/>
      <c r="P28" s="80" t="s">
        <v>38</v>
      </c>
      <c r="Q28" s="30" t="e">
        <f t="shared" si="8"/>
        <v>#VALUE!</v>
      </c>
      <c r="R28" s="30" t="e">
        <f t="shared" si="9"/>
        <v>#VALUE!</v>
      </c>
      <c r="S28" s="80" t="s">
        <v>38</v>
      </c>
    </row>
  </sheetData>
  <sortState ref="A15:S25">
    <sortCondition descending="1" ref="H15:H25"/>
  </sortState>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598</v>
      </c>
      <c r="B3" s="48"/>
    </row>
    <row r="4" spans="1:19" ht="18.75" x14ac:dyDescent="0.25">
      <c r="A4" s="34" t="s">
        <v>189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231</v>
      </c>
    </row>
    <row r="12" spans="1:19" ht="13.5" customHeight="1" x14ac:dyDescent="0.25">
      <c r="A12" s="36" t="s">
        <v>26</v>
      </c>
      <c r="B12" s="39" t="s">
        <v>38</v>
      </c>
      <c r="E12" s="39" t="s">
        <v>38</v>
      </c>
      <c r="H12" s="37">
        <v>267</v>
      </c>
    </row>
    <row r="13" spans="1:19" ht="13.5" customHeight="1" x14ac:dyDescent="0.25">
      <c r="A13" s="36" t="s">
        <v>8</v>
      </c>
      <c r="B13" s="39" t="s">
        <v>38</v>
      </c>
      <c r="E13" s="39" t="s">
        <v>38</v>
      </c>
      <c r="H13" s="37">
        <v>43.7</v>
      </c>
    </row>
    <row r="14" spans="1:19" x14ac:dyDescent="0.25">
      <c r="A14" s="36"/>
    </row>
    <row r="15" spans="1:19" x14ac:dyDescent="0.25">
      <c r="A15" s="57" t="s">
        <v>188</v>
      </c>
      <c r="B15" s="39" t="s">
        <v>38</v>
      </c>
      <c r="C15" s="79" t="s">
        <v>38</v>
      </c>
      <c r="D15" s="60"/>
      <c r="E15" s="39" t="s">
        <v>38</v>
      </c>
      <c r="F15" s="79" t="s">
        <v>38</v>
      </c>
      <c r="G15" s="63"/>
      <c r="H15" s="54">
        <v>0.67775233670000001</v>
      </c>
      <c r="I15" s="59">
        <f t="shared" ref="I15:I25" si="0">SQRT((H15*(1-H15))/H$13)*TINV(0.05,H$13)</f>
        <v>0.14257037769685729</v>
      </c>
      <c r="J15" s="60"/>
      <c r="K15" s="79" t="s">
        <v>38</v>
      </c>
      <c r="L15" s="61" t="e">
        <f t="shared" ref="L15:L25" si="1">(((K15)^2)^0.5)</f>
        <v>#VALUE!</v>
      </c>
      <c r="M15" s="61" t="e">
        <f t="shared" ref="M15:M25" si="2">(((((1-B15)*B15)/B$13)+(((1-H15)*H15)/H$13))^0.5)*(TINV(0.05,B$13+H$13-1))</f>
        <v>#VALUE!</v>
      </c>
      <c r="N15" s="79" t="s">
        <v>38</v>
      </c>
      <c r="O15" s="62"/>
      <c r="P15" s="79" t="s">
        <v>38</v>
      </c>
      <c r="Q15" s="61" t="e">
        <f t="shared" ref="Q15:Q25" si="3">(((P15)^2)^0.5)</f>
        <v>#VALUE!</v>
      </c>
      <c r="R15" s="61" t="e">
        <f t="shared" ref="R15:R25" si="4">(((((1-E15)*E15)/E$13)+(((1-H15)*H15)/H$13))^0.5)*(TINV(0.05,E$13+H$13-1))</f>
        <v>#VALUE!</v>
      </c>
      <c r="S15" s="79" t="s">
        <v>38</v>
      </c>
    </row>
    <row r="16" spans="1:19" x14ac:dyDescent="0.25">
      <c r="A16" s="57" t="s">
        <v>184</v>
      </c>
      <c r="B16" s="39" t="s">
        <v>38</v>
      </c>
      <c r="C16" s="79" t="s">
        <v>38</v>
      </c>
      <c r="D16" s="60"/>
      <c r="E16" s="39" t="s">
        <v>38</v>
      </c>
      <c r="F16" s="79" t="s">
        <v>38</v>
      </c>
      <c r="G16" s="63"/>
      <c r="H16" s="54">
        <v>0.52000507819999997</v>
      </c>
      <c r="I16" s="59">
        <f t="shared" si="0"/>
        <v>0.15241264980804139</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38" t="s">
        <v>183</v>
      </c>
      <c r="B17" s="39" t="s">
        <v>38</v>
      </c>
      <c r="C17" s="79" t="s">
        <v>38</v>
      </c>
      <c r="E17" s="39" t="s">
        <v>38</v>
      </c>
      <c r="F17" s="79" t="s">
        <v>38</v>
      </c>
      <c r="G17" s="50"/>
      <c r="H17" s="54">
        <v>0.4499654327</v>
      </c>
      <c r="I17" s="49">
        <f t="shared" si="0"/>
        <v>0.1517691380680887</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57" t="s">
        <v>181</v>
      </c>
      <c r="B18" s="39" t="s">
        <v>38</v>
      </c>
      <c r="C18" s="79" t="s">
        <v>38</v>
      </c>
      <c r="D18" s="60"/>
      <c r="E18" s="39" t="s">
        <v>38</v>
      </c>
      <c r="F18" s="79" t="s">
        <v>38</v>
      </c>
      <c r="G18" s="63"/>
      <c r="H18" s="54">
        <v>0.4444459838</v>
      </c>
      <c r="I18" s="59">
        <f t="shared" si="0"/>
        <v>0.15159034408224012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57" t="s">
        <v>180</v>
      </c>
      <c r="B19" s="39" t="s">
        <v>38</v>
      </c>
      <c r="C19" s="79" t="s">
        <v>38</v>
      </c>
      <c r="D19" s="60"/>
      <c r="E19" s="39" t="s">
        <v>38</v>
      </c>
      <c r="F19" s="79" t="s">
        <v>38</v>
      </c>
      <c r="G19" s="63"/>
      <c r="H19" s="54">
        <v>0.4341828164</v>
      </c>
      <c r="I19" s="59">
        <f t="shared" si="0"/>
        <v>0.15120748222264022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185</v>
      </c>
      <c r="B20" s="39" t="s">
        <v>38</v>
      </c>
      <c r="C20" s="79" t="s">
        <v>38</v>
      </c>
      <c r="E20" s="39" t="s">
        <v>38</v>
      </c>
      <c r="F20" s="79" t="s">
        <v>38</v>
      </c>
      <c r="G20" s="63"/>
      <c r="H20" s="54">
        <v>0.43397565399999999</v>
      </c>
      <c r="I20" s="59">
        <f t="shared" si="0"/>
        <v>0.15119907660249104</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57" t="s">
        <v>182</v>
      </c>
      <c r="B21" s="39" t="s">
        <v>38</v>
      </c>
      <c r="C21" s="79" t="s">
        <v>38</v>
      </c>
      <c r="E21" s="39" t="s">
        <v>38</v>
      </c>
      <c r="F21" s="79" t="s">
        <v>38</v>
      </c>
      <c r="G21" s="50"/>
      <c r="H21" s="54">
        <v>0.39510539360000002</v>
      </c>
      <c r="I21" s="59">
        <f t="shared" si="0"/>
        <v>0.14914037649799938</v>
      </c>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38" t="s">
        <v>186</v>
      </c>
      <c r="B22" s="39" t="s">
        <v>38</v>
      </c>
      <c r="C22" s="79" t="s">
        <v>38</v>
      </c>
      <c r="E22" s="39" t="s">
        <v>38</v>
      </c>
      <c r="F22" s="79" t="s">
        <v>38</v>
      </c>
      <c r="G22" s="50"/>
      <c r="H22" s="54">
        <v>0.38479202530000001</v>
      </c>
      <c r="I22" s="49">
        <f t="shared" si="0"/>
        <v>0.14843041767893803</v>
      </c>
      <c r="K22" s="79" t="s">
        <v>38</v>
      </c>
      <c r="L22" s="26" t="e">
        <f t="shared" si="1"/>
        <v>#VALUE!</v>
      </c>
      <c r="M22" s="26" t="e">
        <f t="shared" si="2"/>
        <v>#VALUE!</v>
      </c>
      <c r="N22" s="79" t="s">
        <v>38</v>
      </c>
      <c r="O22" s="27"/>
      <c r="P22" s="79" t="s">
        <v>38</v>
      </c>
      <c r="Q22" s="26" t="e">
        <f t="shared" si="3"/>
        <v>#VALUE!</v>
      </c>
      <c r="R22" s="26" t="e">
        <f t="shared" si="4"/>
        <v>#VALUE!</v>
      </c>
      <c r="S22" s="79" t="s">
        <v>38</v>
      </c>
    </row>
    <row r="23" spans="1:19" x14ac:dyDescent="0.25">
      <c r="A23" s="38" t="s">
        <v>179</v>
      </c>
      <c r="B23" s="39" t="s">
        <v>38</v>
      </c>
      <c r="C23" s="79" t="s">
        <v>38</v>
      </c>
      <c r="E23" s="39" t="s">
        <v>38</v>
      </c>
      <c r="F23" s="79" t="s">
        <v>38</v>
      </c>
      <c r="G23" s="50"/>
      <c r="H23" s="54">
        <v>0.33152351699999999</v>
      </c>
      <c r="I23" s="49">
        <f t="shared" si="0"/>
        <v>0.14361477994751182</v>
      </c>
      <c r="K23" s="79" t="s">
        <v>38</v>
      </c>
      <c r="L23" s="26" t="e">
        <f t="shared" si="1"/>
        <v>#VALUE!</v>
      </c>
      <c r="M23" s="26" t="e">
        <f t="shared" si="2"/>
        <v>#VALUE!</v>
      </c>
      <c r="N23" s="79" t="s">
        <v>38</v>
      </c>
      <c r="O23" s="27"/>
      <c r="P23" s="79" t="s">
        <v>38</v>
      </c>
      <c r="Q23" s="26" t="e">
        <f t="shared" si="3"/>
        <v>#VALUE!</v>
      </c>
      <c r="R23" s="26" t="e">
        <f t="shared" si="4"/>
        <v>#VALUE!</v>
      </c>
      <c r="S23" s="79" t="s">
        <v>38</v>
      </c>
    </row>
    <row r="24" spans="1:19" x14ac:dyDescent="0.25">
      <c r="A24" s="38" t="s">
        <v>187</v>
      </c>
      <c r="B24" s="39" t="s">
        <v>38</v>
      </c>
      <c r="C24" s="79" t="s">
        <v>38</v>
      </c>
      <c r="E24" s="39" t="s">
        <v>38</v>
      </c>
      <c r="F24" s="79" t="s">
        <v>38</v>
      </c>
      <c r="G24" s="50"/>
      <c r="H24" s="54">
        <v>0.29448573020000002</v>
      </c>
      <c r="I24" s="49">
        <f t="shared" si="0"/>
        <v>0.13905414165608518</v>
      </c>
      <c r="K24" s="79" t="s">
        <v>38</v>
      </c>
      <c r="L24" s="26" t="e">
        <f t="shared" si="1"/>
        <v>#VALUE!</v>
      </c>
      <c r="M24" s="26" t="e">
        <f t="shared" si="2"/>
        <v>#VALUE!</v>
      </c>
      <c r="N24" s="79" t="s">
        <v>38</v>
      </c>
      <c r="O24" s="27"/>
      <c r="P24" s="79" t="s">
        <v>38</v>
      </c>
      <c r="Q24" s="26" t="e">
        <f t="shared" si="3"/>
        <v>#VALUE!</v>
      </c>
      <c r="R24" s="26" t="e">
        <f t="shared" si="4"/>
        <v>#VALUE!</v>
      </c>
      <c r="S24" s="79" t="s">
        <v>38</v>
      </c>
    </row>
    <row r="25" spans="1:19" x14ac:dyDescent="0.25">
      <c r="A25" s="57" t="s">
        <v>157</v>
      </c>
      <c r="B25" s="39" t="s">
        <v>38</v>
      </c>
      <c r="C25" s="79" t="s">
        <v>38</v>
      </c>
      <c r="D25" s="60"/>
      <c r="E25" s="39" t="s">
        <v>38</v>
      </c>
      <c r="F25" s="79" t="s">
        <v>38</v>
      </c>
      <c r="G25" s="63"/>
      <c r="H25" s="54">
        <v>4.5568867499999999E-2</v>
      </c>
      <c r="I25" s="59">
        <f t="shared" si="0"/>
        <v>6.3621706842738948E-2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19" x14ac:dyDescent="0.25">
      <c r="A26" s="57" t="s">
        <v>177</v>
      </c>
      <c r="B26" s="39" t="s">
        <v>38</v>
      </c>
      <c r="C26" s="79" t="s">
        <v>38</v>
      </c>
      <c r="D26" s="60"/>
      <c r="E26" s="39" t="s">
        <v>38</v>
      </c>
      <c r="F26" s="79" t="s">
        <v>38</v>
      </c>
      <c r="G26" s="63"/>
      <c r="H26" s="54">
        <v>0.1252011089</v>
      </c>
      <c r="I26" s="59">
        <f t="shared" ref="I26:I27" si="5">SQRT((H26*(1-H26))/H$13)*TINV(0.05,H$13)</f>
        <v>0.10096180342941284</v>
      </c>
      <c r="J26" s="60"/>
      <c r="K26" s="79" t="s">
        <v>38</v>
      </c>
      <c r="L26" s="61" t="e">
        <f t="shared" ref="L26:L27" si="6">(((K26)^2)^0.5)</f>
        <v>#VALUE!</v>
      </c>
      <c r="M26" s="61" t="e">
        <f t="shared" ref="M26:M27" si="7">(((((1-B26)*B26)/B$13)+(((1-H26)*H26)/H$13))^0.5)*(TINV(0.05,B$13+H$13-1))</f>
        <v>#VALUE!</v>
      </c>
      <c r="N26" s="79" t="s">
        <v>38</v>
      </c>
      <c r="O26" s="62"/>
      <c r="P26" s="79" t="s">
        <v>38</v>
      </c>
      <c r="Q26" s="61" t="e">
        <f t="shared" ref="Q26:Q27" si="8">(((P26)^2)^0.5)</f>
        <v>#VALUE!</v>
      </c>
      <c r="R26" s="61" t="e">
        <f t="shared" ref="R26:R27" si="9">(((((1-E26)*E26)/E$13)+(((1-H26)*H26)/H$13))^0.5)*(TINV(0.05,E$13+H$13-1))</f>
        <v>#VALUE!</v>
      </c>
      <c r="S26" s="79" t="s">
        <v>38</v>
      </c>
    </row>
    <row r="27" spans="1:19" x14ac:dyDescent="0.25">
      <c r="A27" s="40" t="s">
        <v>55</v>
      </c>
      <c r="B27" s="41" t="s">
        <v>38</v>
      </c>
      <c r="C27" s="80" t="s">
        <v>38</v>
      </c>
      <c r="D27" s="42"/>
      <c r="E27" s="41" t="s">
        <v>38</v>
      </c>
      <c r="F27" s="80" t="s">
        <v>38</v>
      </c>
      <c r="G27" s="64"/>
      <c r="H27" s="55">
        <v>1.9906781000000001E-3</v>
      </c>
      <c r="I27" s="51">
        <f t="shared" si="5"/>
        <v>1.3597739540541958E-2</v>
      </c>
      <c r="J27" s="42"/>
      <c r="K27" s="80" t="s">
        <v>38</v>
      </c>
      <c r="L27" s="30" t="e">
        <f t="shared" si="6"/>
        <v>#VALUE!</v>
      </c>
      <c r="M27" s="30" t="e">
        <f t="shared" si="7"/>
        <v>#VALUE!</v>
      </c>
      <c r="N27" s="80" t="s">
        <v>38</v>
      </c>
      <c r="O27" s="31"/>
      <c r="P27" s="80" t="s">
        <v>38</v>
      </c>
      <c r="Q27" s="30" t="e">
        <f t="shared" si="8"/>
        <v>#VALUE!</v>
      </c>
      <c r="R27" s="30" t="e">
        <f t="shared" si="9"/>
        <v>#VALUE!</v>
      </c>
      <c r="S27" s="80" t="s">
        <v>38</v>
      </c>
    </row>
  </sheetData>
  <sortState ref="A15:S24">
    <sortCondition descending="1" ref="H15:H24"/>
  </sortState>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599</v>
      </c>
      <c r="B3" s="48"/>
    </row>
    <row r="4" spans="1:19" ht="18.75" x14ac:dyDescent="0.25">
      <c r="A4" s="34" t="s">
        <v>190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209</v>
      </c>
    </row>
    <row r="12" spans="1:19" ht="13.5" customHeight="1" x14ac:dyDescent="0.25">
      <c r="A12" s="36" t="s">
        <v>26</v>
      </c>
      <c r="B12" s="39" t="s">
        <v>38</v>
      </c>
      <c r="E12" s="39" t="s">
        <v>38</v>
      </c>
      <c r="H12" s="37">
        <v>238</v>
      </c>
    </row>
    <row r="13" spans="1:19" ht="13.5" customHeight="1" x14ac:dyDescent="0.25">
      <c r="A13" s="36" t="s">
        <v>8</v>
      </c>
      <c r="B13" s="39" t="s">
        <v>38</v>
      </c>
      <c r="E13" s="39" t="s">
        <v>38</v>
      </c>
      <c r="H13" s="37">
        <v>39.799999999999997</v>
      </c>
    </row>
    <row r="14" spans="1:19" x14ac:dyDescent="0.25">
      <c r="A14" s="36"/>
    </row>
    <row r="15" spans="1:19" x14ac:dyDescent="0.25">
      <c r="A15" s="57" t="s">
        <v>192</v>
      </c>
      <c r="B15" s="39" t="s">
        <v>38</v>
      </c>
      <c r="C15" s="79" t="s">
        <v>38</v>
      </c>
      <c r="D15" s="60"/>
      <c r="E15" s="39" t="s">
        <v>38</v>
      </c>
      <c r="F15" s="79" t="s">
        <v>38</v>
      </c>
      <c r="G15" s="63"/>
      <c r="H15" s="54">
        <v>0.67947233419999997</v>
      </c>
      <c r="I15" s="59">
        <f t="shared" ref="I15:I25" si="0">SQRT((H15*(1-H15))/H$13)*TINV(0.05,H$13)</f>
        <v>0.14962585273279427</v>
      </c>
      <c r="J15" s="60"/>
      <c r="K15" s="79" t="s">
        <v>38</v>
      </c>
      <c r="L15" s="61" t="e">
        <f t="shared" ref="L15:L25" si="1">(((K15)^2)^0.5)</f>
        <v>#VALUE!</v>
      </c>
      <c r="M15" s="61" t="e">
        <f t="shared" ref="M15:M25" si="2">(((((1-B15)*B15)/B$13)+(((1-H15)*H15)/H$13))^0.5)*(TINV(0.05,B$13+H$13-1))</f>
        <v>#VALUE!</v>
      </c>
      <c r="N15" s="79" t="s">
        <v>38</v>
      </c>
      <c r="O15" s="62"/>
      <c r="P15" s="79" t="s">
        <v>38</v>
      </c>
      <c r="Q15" s="61" t="e">
        <f t="shared" ref="Q15:Q25" si="3">(((P15)^2)^0.5)</f>
        <v>#VALUE!</v>
      </c>
      <c r="R15" s="61" t="e">
        <f t="shared" ref="R15:R25" si="4">(((((1-E15)*E15)/E$13)+(((1-H15)*H15)/H$13))^0.5)*(TINV(0.05,E$13+H$13-1))</f>
        <v>#VALUE!</v>
      </c>
      <c r="S15" s="79" t="s">
        <v>38</v>
      </c>
    </row>
    <row r="16" spans="1:19" x14ac:dyDescent="0.25">
      <c r="A16" s="38" t="s">
        <v>194</v>
      </c>
      <c r="B16" s="39" t="s">
        <v>38</v>
      </c>
      <c r="C16" s="79" t="s">
        <v>38</v>
      </c>
      <c r="E16" s="39" t="s">
        <v>38</v>
      </c>
      <c r="F16" s="79" t="s">
        <v>38</v>
      </c>
      <c r="G16" s="50"/>
      <c r="H16" s="54">
        <v>0.55509595629999997</v>
      </c>
      <c r="I16" s="49">
        <f t="shared" si="0"/>
        <v>0.15933280330789792</v>
      </c>
      <c r="K16" s="79" t="s">
        <v>38</v>
      </c>
      <c r="L16" s="26" t="e">
        <f t="shared" si="1"/>
        <v>#VALUE!</v>
      </c>
      <c r="M16" s="26" t="e">
        <f t="shared" si="2"/>
        <v>#VALUE!</v>
      </c>
      <c r="N16" s="79" t="s">
        <v>38</v>
      </c>
      <c r="O16" s="27"/>
      <c r="P16" s="79" t="s">
        <v>38</v>
      </c>
      <c r="Q16" s="26" t="e">
        <f t="shared" si="3"/>
        <v>#VALUE!</v>
      </c>
      <c r="R16" s="26" t="e">
        <f t="shared" si="4"/>
        <v>#VALUE!</v>
      </c>
      <c r="S16" s="79" t="s">
        <v>38</v>
      </c>
    </row>
    <row r="17" spans="1:19" ht="25.5" x14ac:dyDescent="0.25">
      <c r="A17" s="57" t="s">
        <v>197</v>
      </c>
      <c r="B17" s="39" t="s">
        <v>38</v>
      </c>
      <c r="C17" s="79" t="s">
        <v>38</v>
      </c>
      <c r="D17" s="60"/>
      <c r="E17" s="39" t="s">
        <v>38</v>
      </c>
      <c r="F17" s="79" t="s">
        <v>38</v>
      </c>
      <c r="G17" s="63"/>
      <c r="H17" s="54">
        <v>0.49152873590000001</v>
      </c>
      <c r="I17" s="59">
        <f t="shared" si="0"/>
        <v>0.16028602260379224</v>
      </c>
      <c r="J17" s="60"/>
      <c r="K17" s="79" t="s">
        <v>38</v>
      </c>
      <c r="L17" s="61" t="e">
        <f t="shared" si="1"/>
        <v>#VALUE!</v>
      </c>
      <c r="M17" s="61" t="e">
        <f t="shared" si="2"/>
        <v>#VALUE!</v>
      </c>
      <c r="N17" s="79" t="s">
        <v>38</v>
      </c>
      <c r="O17" s="62"/>
      <c r="P17" s="79" t="s">
        <v>38</v>
      </c>
      <c r="Q17" s="61" t="e">
        <f t="shared" si="3"/>
        <v>#VALUE!</v>
      </c>
      <c r="R17" s="61" t="e">
        <f t="shared" si="4"/>
        <v>#VALUE!</v>
      </c>
      <c r="S17" s="79" t="s">
        <v>38</v>
      </c>
    </row>
    <row r="18" spans="1:19" x14ac:dyDescent="0.25">
      <c r="A18" s="57" t="s">
        <v>193</v>
      </c>
      <c r="B18" s="39" t="s">
        <v>38</v>
      </c>
      <c r="C18" s="79" t="s">
        <v>38</v>
      </c>
      <c r="D18" s="60"/>
      <c r="E18" s="39" t="s">
        <v>38</v>
      </c>
      <c r="F18" s="79" t="s">
        <v>38</v>
      </c>
      <c r="G18" s="63"/>
      <c r="H18" s="54">
        <v>0.42540257079999999</v>
      </c>
      <c r="I18" s="59">
        <f t="shared" si="0"/>
        <v>0.15851482413734397</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57" t="s">
        <v>198</v>
      </c>
      <c r="B19" s="39" t="s">
        <v>38</v>
      </c>
      <c r="C19" s="79" t="s">
        <v>38</v>
      </c>
      <c r="D19" s="60"/>
      <c r="E19" s="39" t="s">
        <v>38</v>
      </c>
      <c r="F19" s="79" t="s">
        <v>38</v>
      </c>
      <c r="G19" s="50"/>
      <c r="H19" s="54">
        <v>0.40475070639999999</v>
      </c>
      <c r="I19" s="59">
        <f t="shared" si="0"/>
        <v>0.15737336854283637</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196</v>
      </c>
      <c r="B20" s="39" t="s">
        <v>38</v>
      </c>
      <c r="C20" s="79" t="s">
        <v>38</v>
      </c>
      <c r="E20" s="39" t="s">
        <v>38</v>
      </c>
      <c r="F20" s="79" t="s">
        <v>38</v>
      </c>
      <c r="G20" s="63"/>
      <c r="H20" s="54">
        <v>0.38923251069999998</v>
      </c>
      <c r="I20" s="59">
        <f t="shared" si="0"/>
        <v>0.15632574194508705</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38" t="s">
        <v>199</v>
      </c>
      <c r="B21" s="39" t="s">
        <v>38</v>
      </c>
      <c r="C21" s="79" t="s">
        <v>38</v>
      </c>
      <c r="D21" s="11"/>
      <c r="E21" s="39" t="s">
        <v>38</v>
      </c>
      <c r="F21" s="79" t="s">
        <v>38</v>
      </c>
      <c r="G21" s="50"/>
      <c r="H21" s="54">
        <v>0.30696235080000001</v>
      </c>
      <c r="I21" s="49">
        <f t="shared" si="0"/>
        <v>0.14787983559039791</v>
      </c>
      <c r="J21" s="11"/>
      <c r="K21" s="79" t="s">
        <v>38</v>
      </c>
      <c r="L21" s="26" t="e">
        <f t="shared" si="1"/>
        <v>#VALUE!</v>
      </c>
      <c r="M21" s="26" t="e">
        <f t="shared" si="2"/>
        <v>#VALUE!</v>
      </c>
      <c r="N21" s="79" t="s">
        <v>38</v>
      </c>
      <c r="O21" s="27"/>
      <c r="P21" s="79" t="s">
        <v>38</v>
      </c>
      <c r="Q21" s="26" t="e">
        <f t="shared" si="3"/>
        <v>#VALUE!</v>
      </c>
      <c r="R21" s="26" t="e">
        <f t="shared" si="4"/>
        <v>#VALUE!</v>
      </c>
      <c r="S21" s="79" t="s">
        <v>38</v>
      </c>
    </row>
    <row r="22" spans="1:19" x14ac:dyDescent="0.25">
      <c r="A22" s="57" t="s">
        <v>195</v>
      </c>
      <c r="B22" s="39" t="s">
        <v>38</v>
      </c>
      <c r="C22" s="79" t="s">
        <v>38</v>
      </c>
      <c r="D22" s="60"/>
      <c r="E22" s="39" t="s">
        <v>38</v>
      </c>
      <c r="F22" s="79" t="s">
        <v>38</v>
      </c>
      <c r="G22" s="63"/>
      <c r="H22" s="54">
        <v>0.23403774199999999</v>
      </c>
      <c r="I22" s="59">
        <f t="shared" si="0"/>
        <v>0.13574837013346797</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202</v>
      </c>
      <c r="B23" s="39" t="s">
        <v>38</v>
      </c>
      <c r="C23" s="79" t="s">
        <v>38</v>
      </c>
      <c r="D23" s="60"/>
      <c r="E23" s="39" t="s">
        <v>38</v>
      </c>
      <c r="F23" s="79" t="s">
        <v>38</v>
      </c>
      <c r="G23" s="63"/>
      <c r="H23" s="54">
        <v>2.0622070499999999E-2</v>
      </c>
      <c r="I23" s="59">
        <f t="shared" si="0"/>
        <v>4.5564780125552949E-2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38" t="s">
        <v>200</v>
      </c>
      <c r="B24" s="39" t="s">
        <v>38</v>
      </c>
      <c r="C24" s="79" t="s">
        <v>38</v>
      </c>
      <c r="E24" s="39" t="s">
        <v>38</v>
      </c>
      <c r="F24" s="79" t="s">
        <v>38</v>
      </c>
      <c r="G24" s="50"/>
      <c r="H24" s="54">
        <v>5.7759387000000002E-3</v>
      </c>
      <c r="I24" s="49">
        <f t="shared" si="0"/>
        <v>2.4296371039013415E-2</v>
      </c>
      <c r="K24" s="79" t="s">
        <v>38</v>
      </c>
      <c r="L24" s="26" t="e">
        <f t="shared" si="1"/>
        <v>#VALUE!</v>
      </c>
      <c r="M24" s="26" t="e">
        <f t="shared" si="2"/>
        <v>#VALUE!</v>
      </c>
      <c r="N24" s="79" t="s">
        <v>38</v>
      </c>
      <c r="O24" s="27"/>
      <c r="P24" s="79" t="s">
        <v>38</v>
      </c>
      <c r="Q24" s="26" t="e">
        <f t="shared" si="3"/>
        <v>#VALUE!</v>
      </c>
      <c r="R24" s="26" t="e">
        <f t="shared" si="4"/>
        <v>#VALUE!</v>
      </c>
      <c r="S24" s="79" t="s">
        <v>38</v>
      </c>
    </row>
    <row r="25" spans="1:19" x14ac:dyDescent="0.25">
      <c r="A25" s="38" t="s">
        <v>201</v>
      </c>
      <c r="B25" s="39" t="s">
        <v>38</v>
      </c>
      <c r="C25" s="79" t="s">
        <v>38</v>
      </c>
      <c r="E25" s="39" t="s">
        <v>38</v>
      </c>
      <c r="F25" s="79" t="s">
        <v>38</v>
      </c>
      <c r="G25" s="50"/>
      <c r="H25" s="54">
        <v>2.7021145E-3</v>
      </c>
      <c r="I25" s="49">
        <f t="shared" si="0"/>
        <v>1.6643793236022674E-2</v>
      </c>
      <c r="K25" s="79" t="s">
        <v>38</v>
      </c>
      <c r="L25" s="26" t="e">
        <f t="shared" si="1"/>
        <v>#VALUE!</v>
      </c>
      <c r="M25" s="26" t="e">
        <f t="shared" si="2"/>
        <v>#VALUE!</v>
      </c>
      <c r="N25" s="79" t="s">
        <v>38</v>
      </c>
      <c r="O25" s="27"/>
      <c r="P25" s="79" t="s">
        <v>38</v>
      </c>
      <c r="Q25" s="26" t="e">
        <f t="shared" si="3"/>
        <v>#VALUE!</v>
      </c>
      <c r="R25" s="26" t="e">
        <f t="shared" si="4"/>
        <v>#VALUE!</v>
      </c>
      <c r="S25" s="79" t="s">
        <v>38</v>
      </c>
    </row>
    <row r="26" spans="1:19" x14ac:dyDescent="0.25">
      <c r="A26" s="57" t="s">
        <v>157</v>
      </c>
      <c r="B26" s="39" t="s">
        <v>38</v>
      </c>
      <c r="C26" s="79" t="s">
        <v>38</v>
      </c>
      <c r="D26" s="60"/>
      <c r="E26" s="39" t="s">
        <v>38</v>
      </c>
      <c r="F26" s="79" t="s">
        <v>38</v>
      </c>
      <c r="G26" s="63"/>
      <c r="H26" s="54">
        <v>1.99990208E-2</v>
      </c>
      <c r="I26" s="59">
        <f t="shared" ref="I26:I27" si="5">SQRT((H26*(1-H26))/H$13)*TINV(0.05,H$13)</f>
        <v>4.488545270267414E-2</v>
      </c>
      <c r="J26" s="60"/>
      <c r="K26" s="79" t="s">
        <v>38</v>
      </c>
      <c r="L26" s="61" t="e">
        <f t="shared" ref="L26:L27" si="6">(((K26)^2)^0.5)</f>
        <v>#VALUE!</v>
      </c>
      <c r="M26" s="61" t="e">
        <f t="shared" ref="M26:M27" si="7">(((((1-B26)*B26)/B$13)+(((1-H26)*H26)/H$13))^0.5)*(TINV(0.05,B$13+H$13-1))</f>
        <v>#VALUE!</v>
      </c>
      <c r="N26" s="79" t="s">
        <v>38</v>
      </c>
      <c r="O26" s="62"/>
      <c r="P26" s="79" t="s">
        <v>38</v>
      </c>
      <c r="Q26" s="61" t="e">
        <f t="shared" ref="Q26:Q27" si="8">(((P26)^2)^0.5)</f>
        <v>#VALUE!</v>
      </c>
      <c r="R26" s="61" t="e">
        <f t="shared" ref="R26:R27" si="9">(((((1-E26)*E26)/E$13)+(((1-H26)*H26)/H$13))^0.5)*(TINV(0.05,E$13+H$13-1))</f>
        <v>#VALUE!</v>
      </c>
      <c r="S26" s="79" t="s">
        <v>38</v>
      </c>
    </row>
    <row r="27" spans="1:19" x14ac:dyDescent="0.25">
      <c r="A27" s="57" t="s">
        <v>177</v>
      </c>
      <c r="B27" s="58" t="s">
        <v>38</v>
      </c>
      <c r="C27" s="81" t="s">
        <v>38</v>
      </c>
      <c r="D27" s="60"/>
      <c r="E27" s="58" t="s">
        <v>38</v>
      </c>
      <c r="F27" s="81" t="s">
        <v>38</v>
      </c>
      <c r="G27" s="63"/>
      <c r="H27" s="54">
        <v>0.1123812124</v>
      </c>
      <c r="I27" s="59">
        <f t="shared" si="5"/>
        <v>0.10126237018492015</v>
      </c>
      <c r="J27" s="60"/>
      <c r="K27" s="81" t="s">
        <v>38</v>
      </c>
      <c r="L27" s="61" t="e">
        <f t="shared" si="6"/>
        <v>#VALUE!</v>
      </c>
      <c r="M27" s="61" t="e">
        <f t="shared" si="7"/>
        <v>#VALUE!</v>
      </c>
      <c r="N27" s="81" t="s">
        <v>38</v>
      </c>
      <c r="O27" s="62"/>
      <c r="P27" s="81" t="s">
        <v>38</v>
      </c>
      <c r="Q27" s="61" t="e">
        <f t="shared" si="8"/>
        <v>#VALUE!</v>
      </c>
      <c r="R27" s="61" t="e">
        <f t="shared" si="9"/>
        <v>#VALUE!</v>
      </c>
      <c r="S27" s="81" t="s">
        <v>38</v>
      </c>
    </row>
    <row r="28" spans="1:19" x14ac:dyDescent="0.25">
      <c r="A28" s="40" t="s">
        <v>55</v>
      </c>
      <c r="B28" s="41" t="s">
        <v>38</v>
      </c>
      <c r="C28" s="80" t="s">
        <v>38</v>
      </c>
      <c r="D28" s="42"/>
      <c r="E28" s="41" t="s">
        <v>38</v>
      </c>
      <c r="F28" s="80" t="s">
        <v>38</v>
      </c>
      <c r="G28" s="64"/>
      <c r="H28" s="55">
        <v>3.9364305999999996E-3</v>
      </c>
      <c r="I28" s="51">
        <f t="shared" ref="I28" si="10">SQRT((H28*(1-H28))/H$13)*TINV(0.05,H$13)</f>
        <v>2.0076260237389565E-2</v>
      </c>
      <c r="J28" s="42"/>
      <c r="K28" s="80" t="s">
        <v>38</v>
      </c>
      <c r="L28" s="30" t="e">
        <f t="shared" ref="L28" si="11">(((K28)^2)^0.5)</f>
        <v>#VALUE!</v>
      </c>
      <c r="M28" s="30" t="e">
        <f t="shared" ref="M28" si="12">(((((1-B28)*B28)/B$13)+(((1-H28)*H28)/H$13))^0.5)*(TINV(0.05,B$13+H$13-1))</f>
        <v>#VALUE!</v>
      </c>
      <c r="N28" s="80" t="s">
        <v>38</v>
      </c>
      <c r="O28" s="31"/>
      <c r="P28" s="80" t="s">
        <v>38</v>
      </c>
      <c r="Q28" s="30" t="e">
        <f t="shared" ref="Q28" si="13">(((P28)^2)^0.5)</f>
        <v>#VALUE!</v>
      </c>
      <c r="R28" s="30" t="e">
        <f t="shared" ref="R28" si="14">(((((1-E28)*E28)/E$13)+(((1-H28)*H28)/H$13))^0.5)*(TINV(0.05,E$13+H$13-1))</f>
        <v>#VALUE!</v>
      </c>
      <c r="S28" s="80" t="s">
        <v>38</v>
      </c>
    </row>
  </sheetData>
  <sortState ref="A15:S25">
    <sortCondition descending="1" ref="H15:H25"/>
  </sortState>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600</v>
      </c>
      <c r="B3" s="48"/>
    </row>
    <row r="4" spans="1:19" ht="18.75" x14ac:dyDescent="0.25">
      <c r="A4" s="34" t="s">
        <v>191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320</v>
      </c>
    </row>
    <row r="12" spans="1:19" ht="13.5" customHeight="1" x14ac:dyDescent="0.25">
      <c r="A12" s="36" t="s">
        <v>26</v>
      </c>
      <c r="B12" s="39" t="s">
        <v>38</v>
      </c>
      <c r="E12" s="39" t="s">
        <v>38</v>
      </c>
      <c r="H12" s="37">
        <v>235</v>
      </c>
    </row>
    <row r="13" spans="1:19" ht="13.5" customHeight="1" x14ac:dyDescent="0.25">
      <c r="A13" s="36" t="s">
        <v>8</v>
      </c>
      <c r="B13" s="39" t="s">
        <v>38</v>
      </c>
      <c r="E13" s="39" t="s">
        <v>38</v>
      </c>
      <c r="H13" s="37">
        <v>46.4</v>
      </c>
    </row>
    <row r="14" spans="1:19" x14ac:dyDescent="0.25">
      <c r="A14" s="36"/>
    </row>
    <row r="15" spans="1:19" x14ac:dyDescent="0.25">
      <c r="A15" s="38" t="s">
        <v>205</v>
      </c>
      <c r="B15" s="39" t="s">
        <v>38</v>
      </c>
      <c r="C15" s="79" t="s">
        <v>38</v>
      </c>
      <c r="E15" s="39" t="s">
        <v>38</v>
      </c>
      <c r="F15" s="79" t="s">
        <v>38</v>
      </c>
      <c r="G15" s="50"/>
      <c r="H15" s="54">
        <v>0.70482101180000001</v>
      </c>
      <c r="I15" s="49">
        <f t="shared" ref="I15:I25" si="0">SQRT((H15*(1-H15))/H$13)*TINV(0.05,H$13)</f>
        <v>0.13478588085710275</v>
      </c>
      <c r="K15" s="79" t="s">
        <v>38</v>
      </c>
      <c r="L15" s="26" t="e">
        <f t="shared" ref="L15:L25" si="1">(((K15)^2)^0.5)</f>
        <v>#VALUE!</v>
      </c>
      <c r="M15" s="26" t="e">
        <f t="shared" ref="M15:M25" si="2">(((((1-B15)*B15)/B$13)+(((1-H15)*H15)/H$13))^0.5)*(TINV(0.05,B$13+H$13-1))</f>
        <v>#VALUE!</v>
      </c>
      <c r="N15" s="79" t="s">
        <v>38</v>
      </c>
      <c r="O15" s="27"/>
      <c r="P15" s="79" t="s">
        <v>38</v>
      </c>
      <c r="Q15" s="26" t="e">
        <f t="shared" ref="Q15:Q25" si="3">(((P15)^2)^0.5)</f>
        <v>#VALUE!</v>
      </c>
      <c r="R15" s="26" t="e">
        <f t="shared" ref="R15:R25" si="4">(((((1-E15)*E15)/E$13)+(((1-H15)*H15)/H$13))^0.5)*(TINV(0.05,E$13+H$13-1))</f>
        <v>#VALUE!</v>
      </c>
      <c r="S15" s="79" t="s">
        <v>38</v>
      </c>
    </row>
    <row r="16" spans="1:19" x14ac:dyDescent="0.25">
      <c r="A16" s="57" t="s">
        <v>207</v>
      </c>
      <c r="B16" s="39" t="s">
        <v>38</v>
      </c>
      <c r="C16" s="79" t="s">
        <v>38</v>
      </c>
      <c r="D16" s="60"/>
      <c r="E16" s="39" t="s">
        <v>38</v>
      </c>
      <c r="F16" s="79" t="s">
        <v>38</v>
      </c>
      <c r="G16" s="63"/>
      <c r="H16" s="54">
        <v>0.60715147290000004</v>
      </c>
      <c r="I16" s="59">
        <f t="shared" si="0"/>
        <v>0.14431894687745705</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57" t="s">
        <v>204</v>
      </c>
      <c r="B17" s="39" t="s">
        <v>38</v>
      </c>
      <c r="C17" s="79" t="s">
        <v>38</v>
      </c>
      <c r="D17" s="60"/>
      <c r="E17" s="39" t="s">
        <v>38</v>
      </c>
      <c r="F17" s="79" t="s">
        <v>38</v>
      </c>
      <c r="G17" s="63"/>
      <c r="H17" s="54">
        <v>0.56394203620000005</v>
      </c>
      <c r="I17" s="59">
        <f t="shared" si="0"/>
        <v>0.14653845398208248</v>
      </c>
      <c r="J17" s="60"/>
      <c r="K17" s="79" t="s">
        <v>38</v>
      </c>
      <c r="L17" s="61" t="e">
        <f t="shared" si="1"/>
        <v>#VALUE!</v>
      </c>
      <c r="M17" s="61" t="e">
        <f t="shared" si="2"/>
        <v>#VALUE!</v>
      </c>
      <c r="N17" s="79" t="s">
        <v>38</v>
      </c>
      <c r="O17" s="62"/>
      <c r="P17" s="79" t="s">
        <v>38</v>
      </c>
      <c r="Q17" s="61" t="e">
        <f t="shared" si="3"/>
        <v>#VALUE!</v>
      </c>
      <c r="R17" s="61" t="e">
        <f t="shared" si="4"/>
        <v>#VALUE!</v>
      </c>
      <c r="S17" s="79" t="s">
        <v>38</v>
      </c>
    </row>
    <row r="18" spans="1:19" x14ac:dyDescent="0.25">
      <c r="A18" s="57" t="s">
        <v>203</v>
      </c>
      <c r="B18" s="39" t="s">
        <v>38</v>
      </c>
      <c r="C18" s="79" t="s">
        <v>38</v>
      </c>
      <c r="D18" s="60"/>
      <c r="E18" s="39" t="s">
        <v>38</v>
      </c>
      <c r="F18" s="79" t="s">
        <v>38</v>
      </c>
      <c r="G18" s="63"/>
      <c r="H18" s="54">
        <v>0.52361657439999998</v>
      </c>
      <c r="I18" s="59">
        <f t="shared" si="0"/>
        <v>0.14758671765901135</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57" t="s">
        <v>208</v>
      </c>
      <c r="B19" s="39" t="s">
        <v>38</v>
      </c>
      <c r="C19" s="79" t="s">
        <v>38</v>
      </c>
      <c r="D19" s="60"/>
      <c r="E19" s="39" t="s">
        <v>38</v>
      </c>
      <c r="F19" s="79" t="s">
        <v>38</v>
      </c>
      <c r="G19" s="63"/>
      <c r="H19" s="54">
        <v>0.50129000800000001</v>
      </c>
      <c r="I19" s="59">
        <f t="shared" si="0"/>
        <v>0.14775113267833204</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206</v>
      </c>
      <c r="B20" s="39" t="s">
        <v>38</v>
      </c>
      <c r="C20" s="79" t="s">
        <v>38</v>
      </c>
      <c r="E20" s="39" t="s">
        <v>38</v>
      </c>
      <c r="F20" s="79" t="s">
        <v>38</v>
      </c>
      <c r="G20" s="63"/>
      <c r="H20" s="54">
        <v>0.1696108016</v>
      </c>
      <c r="I20" s="59">
        <f t="shared" si="0"/>
        <v>0.11089956917948043</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38" t="s">
        <v>210</v>
      </c>
      <c r="B21" s="39" t="s">
        <v>38</v>
      </c>
      <c r="C21" s="79" t="s">
        <v>38</v>
      </c>
      <c r="D21" s="11"/>
      <c r="E21" s="39" t="s">
        <v>38</v>
      </c>
      <c r="F21" s="79" t="s">
        <v>38</v>
      </c>
      <c r="G21" s="50"/>
      <c r="H21" s="54">
        <v>6.6270788999999997E-3</v>
      </c>
      <c r="I21" s="49">
        <f t="shared" si="0"/>
        <v>2.3976152330525528E-2</v>
      </c>
      <c r="J21" s="11"/>
      <c r="K21" s="79" t="s">
        <v>38</v>
      </c>
      <c r="L21" s="26" t="e">
        <f t="shared" si="1"/>
        <v>#VALUE!</v>
      </c>
      <c r="M21" s="26" t="e">
        <f t="shared" si="2"/>
        <v>#VALUE!</v>
      </c>
      <c r="N21" s="79" t="s">
        <v>38</v>
      </c>
      <c r="O21" s="27"/>
      <c r="P21" s="79" t="s">
        <v>38</v>
      </c>
      <c r="Q21" s="26" t="e">
        <f t="shared" si="3"/>
        <v>#VALUE!</v>
      </c>
      <c r="R21" s="26" t="e">
        <f t="shared" si="4"/>
        <v>#VALUE!</v>
      </c>
      <c r="S21" s="79" t="s">
        <v>38</v>
      </c>
    </row>
    <row r="22" spans="1:19" x14ac:dyDescent="0.25">
      <c r="A22" s="57" t="s">
        <v>209</v>
      </c>
      <c r="B22" s="39" t="s">
        <v>38</v>
      </c>
      <c r="C22" s="79" t="s">
        <v>38</v>
      </c>
      <c r="D22" s="60"/>
      <c r="E22" s="39" t="s">
        <v>38</v>
      </c>
      <c r="F22" s="79" t="s">
        <v>38</v>
      </c>
      <c r="G22" s="50"/>
      <c r="H22" s="54">
        <v>4.0905192999999996E-3</v>
      </c>
      <c r="I22" s="59">
        <f t="shared" si="0"/>
        <v>1.8860856744010033E-2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213</v>
      </c>
      <c r="B23" s="39" t="s">
        <v>38</v>
      </c>
      <c r="C23" s="79" t="s">
        <v>38</v>
      </c>
      <c r="D23" s="60"/>
      <c r="E23" s="39" t="s">
        <v>38</v>
      </c>
      <c r="F23" s="79" t="s">
        <v>38</v>
      </c>
      <c r="G23" s="63"/>
      <c r="H23" s="54">
        <v>3.2787591E-3</v>
      </c>
      <c r="I23" s="59">
        <f t="shared" si="0"/>
        <v>1.6892886777348071E-2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38" t="s">
        <v>212</v>
      </c>
      <c r="B24" s="39" t="s">
        <v>38</v>
      </c>
      <c r="C24" s="79" t="s">
        <v>38</v>
      </c>
      <c r="E24" s="39" t="s">
        <v>38</v>
      </c>
      <c r="F24" s="79" t="s">
        <v>38</v>
      </c>
      <c r="G24" s="50"/>
      <c r="H24" s="54">
        <v>2.7571840000000002E-3</v>
      </c>
      <c r="I24" s="49">
        <f t="shared" si="0"/>
        <v>1.5495143159205218E-2</v>
      </c>
      <c r="K24" s="79" t="s">
        <v>38</v>
      </c>
      <c r="L24" s="26" t="e">
        <f t="shared" si="1"/>
        <v>#VALUE!</v>
      </c>
      <c r="M24" s="26" t="e">
        <f t="shared" si="2"/>
        <v>#VALUE!</v>
      </c>
      <c r="N24" s="79" t="s">
        <v>38</v>
      </c>
      <c r="O24" s="27"/>
      <c r="P24" s="79" t="s">
        <v>38</v>
      </c>
      <c r="Q24" s="26" t="e">
        <f t="shared" si="3"/>
        <v>#VALUE!</v>
      </c>
      <c r="R24" s="26" t="e">
        <f t="shared" si="4"/>
        <v>#VALUE!</v>
      </c>
      <c r="S24" s="79" t="s">
        <v>38</v>
      </c>
    </row>
    <row r="25" spans="1:19" x14ac:dyDescent="0.25">
      <c r="A25" s="38" t="s">
        <v>211</v>
      </c>
      <c r="B25" s="39" t="s">
        <v>38</v>
      </c>
      <c r="C25" s="79" t="s">
        <v>38</v>
      </c>
      <c r="E25" s="39" t="s">
        <v>38</v>
      </c>
      <c r="F25" s="79" t="s">
        <v>38</v>
      </c>
      <c r="G25" s="50"/>
      <c r="H25" s="54">
        <v>1.4023004999999999E-3</v>
      </c>
      <c r="I25" s="49">
        <f t="shared" si="0"/>
        <v>1.105803817975619E-2</v>
      </c>
      <c r="K25" s="79" t="s">
        <v>38</v>
      </c>
      <c r="L25" s="26" t="e">
        <f t="shared" si="1"/>
        <v>#VALUE!</v>
      </c>
      <c r="M25" s="26" t="e">
        <f t="shared" si="2"/>
        <v>#VALUE!</v>
      </c>
      <c r="N25" s="79" t="s">
        <v>38</v>
      </c>
      <c r="O25" s="27"/>
      <c r="P25" s="79" t="s">
        <v>38</v>
      </c>
      <c r="Q25" s="26" t="e">
        <f t="shared" si="3"/>
        <v>#VALUE!</v>
      </c>
      <c r="R25" s="26" t="e">
        <f t="shared" si="4"/>
        <v>#VALUE!</v>
      </c>
      <c r="S25" s="79" t="s">
        <v>38</v>
      </c>
    </row>
    <row r="26" spans="1:19" x14ac:dyDescent="0.25">
      <c r="A26" s="57" t="s">
        <v>157</v>
      </c>
      <c r="B26" s="39" t="s">
        <v>38</v>
      </c>
      <c r="C26" s="79" t="s">
        <v>38</v>
      </c>
      <c r="D26" s="60"/>
      <c r="E26" s="39" t="s">
        <v>38</v>
      </c>
      <c r="F26" s="79" t="s">
        <v>38</v>
      </c>
      <c r="G26" s="63"/>
      <c r="H26" s="54">
        <v>0.1119998276</v>
      </c>
      <c r="I26" s="59">
        <f t="shared" ref="I26:I27" si="5">SQRT((H26*(1-H26))/H$13)*TINV(0.05,H$13)</f>
        <v>9.3191748917173647E-2</v>
      </c>
      <c r="J26" s="60"/>
      <c r="K26" s="79" t="s">
        <v>38</v>
      </c>
      <c r="L26" s="61" t="e">
        <f t="shared" ref="L26:L27" si="6">(((K26)^2)^0.5)</f>
        <v>#VALUE!</v>
      </c>
      <c r="M26" s="61" t="e">
        <f t="shared" ref="M26:M27" si="7">(((((1-B26)*B26)/B$13)+(((1-H26)*H26)/H$13))^0.5)*(TINV(0.05,B$13+H$13-1))</f>
        <v>#VALUE!</v>
      </c>
      <c r="N26" s="79" t="s">
        <v>38</v>
      </c>
      <c r="O26" s="62"/>
      <c r="P26" s="79" t="s">
        <v>38</v>
      </c>
      <c r="Q26" s="61" t="e">
        <f t="shared" ref="Q26:Q27" si="8">(((P26)^2)^0.5)</f>
        <v>#VALUE!</v>
      </c>
      <c r="R26" s="61" t="e">
        <f t="shared" ref="R26:R27" si="9">(((((1-E26)*E26)/E$13)+(((1-H26)*H26)/H$13))^0.5)*(TINV(0.05,E$13+H$13-1))</f>
        <v>#VALUE!</v>
      </c>
      <c r="S26" s="79" t="s">
        <v>38</v>
      </c>
    </row>
    <row r="27" spans="1:19" x14ac:dyDescent="0.25">
      <c r="A27" s="57" t="s">
        <v>177</v>
      </c>
      <c r="B27" s="58" t="s">
        <v>38</v>
      </c>
      <c r="C27" s="81" t="s">
        <v>38</v>
      </c>
      <c r="D27" s="60"/>
      <c r="E27" s="58" t="s">
        <v>38</v>
      </c>
      <c r="F27" s="81" t="s">
        <v>38</v>
      </c>
      <c r="G27" s="63"/>
      <c r="H27" s="54">
        <v>1.2565359200000001E-2</v>
      </c>
      <c r="I27" s="59">
        <f t="shared" si="5"/>
        <v>3.2915760488193266E-2</v>
      </c>
      <c r="J27" s="60"/>
      <c r="K27" s="81" t="s">
        <v>38</v>
      </c>
      <c r="L27" s="61" t="e">
        <f t="shared" si="6"/>
        <v>#VALUE!</v>
      </c>
      <c r="M27" s="61" t="e">
        <f t="shared" si="7"/>
        <v>#VALUE!</v>
      </c>
      <c r="N27" s="81" t="s">
        <v>38</v>
      </c>
      <c r="O27" s="62"/>
      <c r="P27" s="81" t="s">
        <v>38</v>
      </c>
      <c r="Q27" s="61" t="e">
        <f t="shared" si="8"/>
        <v>#VALUE!</v>
      </c>
      <c r="R27" s="61" t="e">
        <f t="shared" si="9"/>
        <v>#VALUE!</v>
      </c>
      <c r="S27" s="81" t="s">
        <v>38</v>
      </c>
    </row>
    <row r="28" spans="1:19" x14ac:dyDescent="0.25">
      <c r="A28" s="40" t="s">
        <v>55</v>
      </c>
      <c r="B28" s="41" t="s">
        <v>38</v>
      </c>
      <c r="C28" s="80" t="s">
        <v>38</v>
      </c>
      <c r="D28" s="42"/>
      <c r="E28" s="41" t="s">
        <v>38</v>
      </c>
      <c r="F28" s="80" t="s">
        <v>38</v>
      </c>
      <c r="G28" s="64"/>
      <c r="H28" s="55">
        <v>7.0874787100000003E-2</v>
      </c>
      <c r="I28" s="51">
        <f t="shared" ref="I28" si="10">SQRT((H28*(1-H28))/H$13)*TINV(0.05,H$13)</f>
        <v>7.583073515496154E-2</v>
      </c>
      <c r="J28" s="42"/>
      <c r="K28" s="80" t="s">
        <v>38</v>
      </c>
      <c r="L28" s="30" t="e">
        <f t="shared" ref="L28" si="11">(((K28)^2)^0.5)</f>
        <v>#VALUE!</v>
      </c>
      <c r="M28" s="30" t="e">
        <f t="shared" ref="M28" si="12">(((((1-B28)*B28)/B$13)+(((1-H28)*H28)/H$13))^0.5)*(TINV(0.05,B$13+H$13-1))</f>
        <v>#VALUE!</v>
      </c>
      <c r="N28" s="80" t="s">
        <v>38</v>
      </c>
      <c r="O28" s="31"/>
      <c r="P28" s="80" t="s">
        <v>38</v>
      </c>
      <c r="Q28" s="30" t="e">
        <f t="shared" ref="Q28" si="13">(((P28)^2)^0.5)</f>
        <v>#VALUE!</v>
      </c>
      <c r="R28" s="30" t="e">
        <f t="shared" ref="R28" si="14">(((((1-E28)*E28)/E$13)+(((1-H28)*H28)/H$13))^0.5)*(TINV(0.05,E$13+H$13-1))</f>
        <v>#VALUE!</v>
      </c>
      <c r="S28" s="80" t="s">
        <v>38</v>
      </c>
    </row>
  </sheetData>
  <sortState ref="A15:S25">
    <sortCondition descending="1" ref="H15:H25"/>
  </sortState>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601</v>
      </c>
      <c r="B3" s="48"/>
    </row>
    <row r="4" spans="1:19" ht="18.75" x14ac:dyDescent="0.25">
      <c r="A4" s="34" t="s">
        <v>39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1328</v>
      </c>
    </row>
    <row r="12" spans="1:19" ht="13.5" customHeight="1" x14ac:dyDescent="0.25">
      <c r="A12" s="36" t="s">
        <v>26</v>
      </c>
      <c r="B12" s="39" t="s">
        <v>38</v>
      </c>
      <c r="E12" s="39" t="s">
        <v>38</v>
      </c>
      <c r="H12" s="37">
        <v>1048</v>
      </c>
    </row>
    <row r="13" spans="1:19" ht="13.5" customHeight="1" x14ac:dyDescent="0.25">
      <c r="A13" s="36" t="s">
        <v>8</v>
      </c>
      <c r="B13" s="39" t="s">
        <v>38</v>
      </c>
      <c r="E13" s="39" t="s">
        <v>38</v>
      </c>
      <c r="H13" s="37">
        <v>192.3</v>
      </c>
    </row>
    <row r="14" spans="1:19" x14ac:dyDescent="0.25">
      <c r="A14" s="36"/>
    </row>
    <row r="15" spans="1:19" x14ac:dyDescent="0.25">
      <c r="A15" s="57" t="s">
        <v>262</v>
      </c>
      <c r="B15" s="39" t="s">
        <v>38</v>
      </c>
      <c r="C15" s="79" t="s">
        <v>38</v>
      </c>
      <c r="D15" s="60"/>
      <c r="E15" s="79" t="s">
        <v>38</v>
      </c>
      <c r="F15" s="39" t="s">
        <v>38</v>
      </c>
      <c r="G15" s="63"/>
      <c r="H15" s="54">
        <v>0.39421189109999999</v>
      </c>
      <c r="I15" s="59">
        <f t="shared" ref="I15:I46" si="0">SQRT((H15*(1-H15))/H$13)*TINV(0.05,H$13)</f>
        <v>6.9507202806522561E-2</v>
      </c>
      <c r="J15" s="60"/>
      <c r="K15" s="79" t="s">
        <v>38</v>
      </c>
      <c r="L15" s="61" t="e">
        <f t="shared" ref="L15:L46" si="1">(((K15)^2)^0.5)</f>
        <v>#VALUE!</v>
      </c>
      <c r="M15" s="61" t="e">
        <f t="shared" ref="M15:M46" si="2">(((((1-B15)*B15)/B$13)+(((1-H15)*H15)/H$13))^0.5)*(TINV(0.05,B$13+H$13-1))</f>
        <v>#VALUE!</v>
      </c>
      <c r="N15" s="79" t="s">
        <v>38</v>
      </c>
      <c r="O15" s="62"/>
      <c r="P15" s="79" t="s">
        <v>38</v>
      </c>
      <c r="Q15" s="61" t="e">
        <f t="shared" ref="Q15:Q46" si="3">(((P15)^2)^0.5)</f>
        <v>#VALUE!</v>
      </c>
      <c r="R15" s="61" t="e">
        <f t="shared" ref="R15:R46" si="4">(((((1-E15)*E15)/E$13)+(((1-H15)*H15)/H$13))^0.5)*(TINV(0.05,E$13+H$13-1))</f>
        <v>#VALUE!</v>
      </c>
      <c r="S15" s="79" t="s">
        <v>38</v>
      </c>
    </row>
    <row r="16" spans="1:19" x14ac:dyDescent="0.25">
      <c r="A16" s="57" t="s">
        <v>228</v>
      </c>
      <c r="B16" s="39" t="s">
        <v>38</v>
      </c>
      <c r="C16" s="79" t="s">
        <v>38</v>
      </c>
      <c r="D16" s="60"/>
      <c r="E16" s="79" t="s">
        <v>38</v>
      </c>
      <c r="F16" s="39" t="s">
        <v>38</v>
      </c>
      <c r="G16" s="63"/>
      <c r="H16" s="54">
        <v>0.36569818939999998</v>
      </c>
      <c r="I16" s="59">
        <f t="shared" si="0"/>
        <v>6.8503689065143508E-2</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57" t="s">
        <v>229</v>
      </c>
      <c r="B17" s="39" t="s">
        <v>38</v>
      </c>
      <c r="C17" s="79" t="s">
        <v>38</v>
      </c>
      <c r="D17" s="60"/>
      <c r="E17" s="79" t="s">
        <v>38</v>
      </c>
      <c r="F17" s="39" t="s">
        <v>38</v>
      </c>
      <c r="G17" s="63"/>
      <c r="H17" s="54">
        <v>0.33208565559999997</v>
      </c>
      <c r="I17" s="59">
        <f t="shared" si="0"/>
        <v>6.6986922018215878E-2</v>
      </c>
      <c r="J17" s="60"/>
      <c r="K17" s="79" t="s">
        <v>38</v>
      </c>
      <c r="L17" s="61" t="e">
        <f t="shared" si="1"/>
        <v>#VALUE!</v>
      </c>
      <c r="M17" s="61" t="e">
        <f t="shared" si="2"/>
        <v>#VALUE!</v>
      </c>
      <c r="N17" s="79" t="s">
        <v>38</v>
      </c>
      <c r="O17" s="62"/>
      <c r="P17" s="79" t="s">
        <v>38</v>
      </c>
      <c r="Q17" s="61" t="e">
        <f t="shared" si="3"/>
        <v>#VALUE!</v>
      </c>
      <c r="R17" s="61" t="e">
        <f t="shared" si="4"/>
        <v>#VALUE!</v>
      </c>
      <c r="S17" s="79" t="s">
        <v>38</v>
      </c>
    </row>
    <row r="18" spans="1:19" x14ac:dyDescent="0.25">
      <c r="A18" s="57" t="s">
        <v>256</v>
      </c>
      <c r="B18" s="39" t="s">
        <v>38</v>
      </c>
      <c r="C18" s="79" t="s">
        <v>38</v>
      </c>
      <c r="D18" s="60"/>
      <c r="E18" s="79" t="s">
        <v>38</v>
      </c>
      <c r="F18" s="39" t="s">
        <v>38</v>
      </c>
      <c r="G18" s="63"/>
      <c r="H18" s="54">
        <v>0.17712334869999999</v>
      </c>
      <c r="I18" s="59">
        <f t="shared" si="0"/>
        <v>5.4301253643447747E-2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38" t="s">
        <v>215</v>
      </c>
      <c r="B19" s="39" t="s">
        <v>38</v>
      </c>
      <c r="C19" s="79" t="s">
        <v>38</v>
      </c>
      <c r="E19" s="79" t="s">
        <v>38</v>
      </c>
      <c r="F19" s="39" t="s">
        <v>38</v>
      </c>
      <c r="G19" s="50"/>
      <c r="H19" s="54">
        <v>0.17276178070000001</v>
      </c>
      <c r="I19" s="49">
        <f t="shared" si="0"/>
        <v>5.377045489659419E-2</v>
      </c>
      <c r="K19" s="79" t="s">
        <v>38</v>
      </c>
      <c r="L19" s="26" t="e">
        <f t="shared" si="1"/>
        <v>#VALUE!</v>
      </c>
      <c r="M19" s="26" t="e">
        <f t="shared" si="2"/>
        <v>#VALUE!</v>
      </c>
      <c r="N19" s="79" t="s">
        <v>38</v>
      </c>
      <c r="O19" s="27"/>
      <c r="P19" s="79" t="s">
        <v>38</v>
      </c>
      <c r="Q19" s="26" t="e">
        <f t="shared" si="3"/>
        <v>#VALUE!</v>
      </c>
      <c r="R19" s="26" t="e">
        <f t="shared" si="4"/>
        <v>#VALUE!</v>
      </c>
      <c r="S19" s="79" t="s">
        <v>38</v>
      </c>
    </row>
    <row r="20" spans="1:19" s="60" customFormat="1" ht="15" customHeight="1" x14ac:dyDescent="0.25">
      <c r="A20" s="57" t="s">
        <v>235</v>
      </c>
      <c r="B20" s="39" t="s">
        <v>38</v>
      </c>
      <c r="C20" s="79" t="s">
        <v>38</v>
      </c>
      <c r="E20" s="79" t="s">
        <v>38</v>
      </c>
      <c r="F20" s="39" t="s">
        <v>38</v>
      </c>
      <c r="G20" s="63"/>
      <c r="H20" s="54">
        <v>0.17014101309999999</v>
      </c>
      <c r="I20" s="59">
        <f t="shared" si="0"/>
        <v>5.3445511417593204E-2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57" t="s">
        <v>234</v>
      </c>
      <c r="B21" s="39" t="s">
        <v>38</v>
      </c>
      <c r="C21" s="79" t="s">
        <v>38</v>
      </c>
      <c r="E21" s="79" t="s">
        <v>38</v>
      </c>
      <c r="F21" s="39" t="s">
        <v>38</v>
      </c>
      <c r="G21" s="63"/>
      <c r="H21" s="54">
        <v>0.15041964350000001</v>
      </c>
      <c r="I21" s="59">
        <f t="shared" si="0"/>
        <v>5.0846268664030039E-2</v>
      </c>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57" t="s">
        <v>222</v>
      </c>
      <c r="B22" s="39" t="s">
        <v>38</v>
      </c>
      <c r="C22" s="79" t="s">
        <v>38</v>
      </c>
      <c r="D22" s="60"/>
      <c r="E22" s="79" t="s">
        <v>38</v>
      </c>
      <c r="F22" s="39" t="s">
        <v>38</v>
      </c>
      <c r="G22" s="63"/>
      <c r="H22" s="54">
        <v>0.12958703099999999</v>
      </c>
      <c r="I22" s="59">
        <f t="shared" si="0"/>
        <v>4.7769206333249048E-2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259</v>
      </c>
      <c r="B23" s="39" t="s">
        <v>38</v>
      </c>
      <c r="C23" s="79" t="s">
        <v>38</v>
      </c>
      <c r="D23" s="60"/>
      <c r="E23" s="79" t="s">
        <v>38</v>
      </c>
      <c r="F23" s="39" t="s">
        <v>38</v>
      </c>
      <c r="G23" s="63"/>
      <c r="H23" s="54">
        <v>0.1154952257</v>
      </c>
      <c r="I23" s="59">
        <f t="shared" si="0"/>
        <v>4.5460759370364888E-2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57" t="s">
        <v>218</v>
      </c>
      <c r="B24" s="39" t="s">
        <v>38</v>
      </c>
      <c r="C24" s="79" t="s">
        <v>38</v>
      </c>
      <c r="D24" s="60"/>
      <c r="E24" s="79" t="s">
        <v>38</v>
      </c>
      <c r="F24" s="39" t="s">
        <v>38</v>
      </c>
      <c r="G24" s="50"/>
      <c r="H24" s="54">
        <v>0.1085657763</v>
      </c>
      <c r="I24" s="59">
        <f t="shared" si="0"/>
        <v>4.4248209524145737E-2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57" t="s">
        <v>221</v>
      </c>
      <c r="B25" s="39" t="s">
        <v>38</v>
      </c>
      <c r="C25" s="79" t="s">
        <v>38</v>
      </c>
      <c r="D25" s="60"/>
      <c r="E25" s="79" t="s">
        <v>38</v>
      </c>
      <c r="F25" s="39" t="s">
        <v>38</v>
      </c>
      <c r="G25" s="63"/>
      <c r="H25" s="54">
        <v>0.106101045</v>
      </c>
      <c r="I25" s="59">
        <f t="shared" si="0"/>
        <v>4.3803480999217118E-2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19" x14ac:dyDescent="0.25">
      <c r="A26" s="57" t="s">
        <v>232</v>
      </c>
      <c r="B26" s="39" t="s">
        <v>38</v>
      </c>
      <c r="C26" s="79" t="s">
        <v>38</v>
      </c>
      <c r="D26" s="60"/>
      <c r="E26" s="79" t="s">
        <v>38</v>
      </c>
      <c r="F26" s="39" t="s">
        <v>38</v>
      </c>
      <c r="G26" s="63"/>
      <c r="H26" s="54">
        <v>8.6889708100000004E-2</v>
      </c>
      <c r="I26" s="59">
        <f t="shared" si="0"/>
        <v>4.0063636536396975E-2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19" x14ac:dyDescent="0.25">
      <c r="A27" s="57" t="s">
        <v>236</v>
      </c>
      <c r="B27" s="39" t="s">
        <v>38</v>
      </c>
      <c r="C27" s="79" t="s">
        <v>38</v>
      </c>
      <c r="D27" s="60"/>
      <c r="E27" s="79" t="s">
        <v>38</v>
      </c>
      <c r="F27" s="39" t="s">
        <v>38</v>
      </c>
      <c r="G27" s="63"/>
      <c r="H27" s="54">
        <v>8.5659302399999998E-2</v>
      </c>
      <c r="I27" s="59">
        <f t="shared" si="0"/>
        <v>3.9805755507836195E-2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19" x14ac:dyDescent="0.25">
      <c r="A28" s="57" t="s">
        <v>301</v>
      </c>
      <c r="B28" s="39" t="s">
        <v>38</v>
      </c>
      <c r="C28" s="79" t="s">
        <v>38</v>
      </c>
      <c r="D28" s="60"/>
      <c r="E28" s="79" t="s">
        <v>38</v>
      </c>
      <c r="F28" s="39" t="s">
        <v>38</v>
      </c>
      <c r="G28" s="63"/>
      <c r="H28" s="54">
        <v>8.3574905099999999E-2</v>
      </c>
      <c r="I28" s="59">
        <f t="shared" si="0"/>
        <v>3.93632557421697E-2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19" x14ac:dyDescent="0.25">
      <c r="A29" s="57" t="s">
        <v>257</v>
      </c>
      <c r="B29" s="39" t="s">
        <v>38</v>
      </c>
      <c r="C29" s="79" t="s">
        <v>38</v>
      </c>
      <c r="D29" s="60"/>
      <c r="E29" s="79" t="s">
        <v>38</v>
      </c>
      <c r="F29" s="39" t="s">
        <v>38</v>
      </c>
      <c r="G29" s="63"/>
      <c r="H29" s="54">
        <v>7.8571733199999994E-2</v>
      </c>
      <c r="I29" s="59">
        <f t="shared" si="0"/>
        <v>3.8270885537194543E-2</v>
      </c>
      <c r="J29" s="60"/>
      <c r="K29" s="79" t="s">
        <v>38</v>
      </c>
      <c r="L29" s="61" t="e">
        <f t="shared" si="1"/>
        <v>#VALUE!</v>
      </c>
      <c r="M29" s="61" t="e">
        <f t="shared" si="2"/>
        <v>#VALUE!</v>
      </c>
      <c r="N29" s="79" t="s">
        <v>38</v>
      </c>
      <c r="O29" s="62"/>
      <c r="P29" s="79" t="s">
        <v>38</v>
      </c>
      <c r="Q29" s="61" t="e">
        <f t="shared" si="3"/>
        <v>#VALUE!</v>
      </c>
      <c r="R29" s="61" t="e">
        <f t="shared" si="4"/>
        <v>#VALUE!</v>
      </c>
      <c r="S29" s="79" t="s">
        <v>38</v>
      </c>
    </row>
    <row r="30" spans="1:19" x14ac:dyDescent="0.25">
      <c r="A30" s="57" t="s">
        <v>276</v>
      </c>
      <c r="B30" s="39" t="s">
        <v>38</v>
      </c>
      <c r="C30" s="79" t="s">
        <v>38</v>
      </c>
      <c r="D30" s="60"/>
      <c r="E30" s="79" t="s">
        <v>38</v>
      </c>
      <c r="F30" s="39" t="s">
        <v>38</v>
      </c>
      <c r="G30" s="63"/>
      <c r="H30" s="54">
        <v>6.9006112499999994E-2</v>
      </c>
      <c r="I30" s="59">
        <f t="shared" si="0"/>
        <v>3.6051370147001764E-2</v>
      </c>
      <c r="J30" s="60"/>
      <c r="K30" s="79" t="s">
        <v>38</v>
      </c>
      <c r="L30" s="61" t="e">
        <f t="shared" si="1"/>
        <v>#VALUE!</v>
      </c>
      <c r="M30" s="61" t="e">
        <f t="shared" si="2"/>
        <v>#VALUE!</v>
      </c>
      <c r="N30" s="79" t="s">
        <v>38</v>
      </c>
      <c r="O30" s="62"/>
      <c r="P30" s="79" t="s">
        <v>38</v>
      </c>
      <c r="Q30" s="61" t="e">
        <f t="shared" si="3"/>
        <v>#VALUE!</v>
      </c>
      <c r="R30" s="61" t="e">
        <f t="shared" si="4"/>
        <v>#VALUE!</v>
      </c>
      <c r="S30" s="79" t="s">
        <v>38</v>
      </c>
    </row>
    <row r="31" spans="1:19" x14ac:dyDescent="0.25">
      <c r="A31" s="57" t="s">
        <v>225</v>
      </c>
      <c r="B31" s="39" t="s">
        <v>38</v>
      </c>
      <c r="C31" s="79" t="s">
        <v>38</v>
      </c>
      <c r="D31" s="60"/>
      <c r="E31" s="79" t="s">
        <v>38</v>
      </c>
      <c r="F31" s="39" t="s">
        <v>38</v>
      </c>
      <c r="G31" s="63"/>
      <c r="H31" s="54">
        <v>6.6522805899999995E-2</v>
      </c>
      <c r="I31" s="59">
        <f t="shared" si="0"/>
        <v>3.5443917324714205E-2</v>
      </c>
      <c r="J31" s="60"/>
      <c r="K31" s="79" t="s">
        <v>38</v>
      </c>
      <c r="L31" s="61" t="e">
        <f t="shared" si="1"/>
        <v>#VALUE!</v>
      </c>
      <c r="M31" s="61" t="e">
        <f t="shared" si="2"/>
        <v>#VALUE!</v>
      </c>
      <c r="N31" s="79" t="s">
        <v>38</v>
      </c>
      <c r="O31" s="62"/>
      <c r="P31" s="79" t="s">
        <v>38</v>
      </c>
      <c r="Q31" s="61" t="e">
        <f t="shared" si="3"/>
        <v>#VALUE!</v>
      </c>
      <c r="R31" s="61" t="e">
        <f t="shared" si="4"/>
        <v>#VALUE!</v>
      </c>
      <c r="S31" s="79" t="s">
        <v>38</v>
      </c>
    </row>
    <row r="32" spans="1:19" x14ac:dyDescent="0.25">
      <c r="A32" s="57" t="s">
        <v>252</v>
      </c>
      <c r="B32" s="39" t="s">
        <v>38</v>
      </c>
      <c r="C32" s="79" t="s">
        <v>38</v>
      </c>
      <c r="D32" s="60"/>
      <c r="E32" s="79" t="s">
        <v>38</v>
      </c>
      <c r="F32" s="39" t="s">
        <v>38</v>
      </c>
      <c r="G32" s="63"/>
      <c r="H32" s="54">
        <v>5.9684672199999997E-2</v>
      </c>
      <c r="I32" s="59">
        <f t="shared" si="0"/>
        <v>3.3695565036904504E-2</v>
      </c>
      <c r="J32" s="60"/>
      <c r="K32" s="79" t="s">
        <v>38</v>
      </c>
      <c r="L32" s="61" t="e">
        <f t="shared" si="1"/>
        <v>#VALUE!</v>
      </c>
      <c r="M32" s="61" t="e">
        <f t="shared" si="2"/>
        <v>#VALUE!</v>
      </c>
      <c r="N32" s="79" t="s">
        <v>38</v>
      </c>
      <c r="O32" s="62"/>
      <c r="P32" s="79" t="s">
        <v>38</v>
      </c>
      <c r="Q32" s="61" t="e">
        <f t="shared" si="3"/>
        <v>#VALUE!</v>
      </c>
      <c r="R32" s="61" t="e">
        <f t="shared" si="4"/>
        <v>#VALUE!</v>
      </c>
      <c r="S32" s="79" t="s">
        <v>38</v>
      </c>
    </row>
    <row r="33" spans="1:19" x14ac:dyDescent="0.25">
      <c r="A33" s="57" t="s">
        <v>260</v>
      </c>
      <c r="B33" s="39" t="s">
        <v>38</v>
      </c>
      <c r="C33" s="79" t="s">
        <v>38</v>
      </c>
      <c r="D33" s="60"/>
      <c r="E33" s="79" t="s">
        <v>38</v>
      </c>
      <c r="F33" s="39" t="s">
        <v>38</v>
      </c>
      <c r="G33" s="63"/>
      <c r="H33" s="54">
        <v>5.9213714700000003E-2</v>
      </c>
      <c r="I33" s="59">
        <f t="shared" si="0"/>
        <v>3.3570763726176164E-2</v>
      </c>
      <c r="J33" s="60"/>
      <c r="K33" s="79" t="s">
        <v>38</v>
      </c>
      <c r="L33" s="61" t="e">
        <f t="shared" si="1"/>
        <v>#VALUE!</v>
      </c>
      <c r="M33" s="61" t="e">
        <f t="shared" si="2"/>
        <v>#VALUE!</v>
      </c>
      <c r="N33" s="79" t="s">
        <v>38</v>
      </c>
      <c r="O33" s="62"/>
      <c r="P33" s="79" t="s">
        <v>38</v>
      </c>
      <c r="Q33" s="61" t="e">
        <f t="shared" si="3"/>
        <v>#VALUE!</v>
      </c>
      <c r="R33" s="61" t="e">
        <f t="shared" si="4"/>
        <v>#VALUE!</v>
      </c>
      <c r="S33" s="79" t="s">
        <v>38</v>
      </c>
    </row>
    <row r="34" spans="1:19" x14ac:dyDescent="0.25">
      <c r="A34" s="57" t="s">
        <v>248</v>
      </c>
      <c r="B34" s="39" t="s">
        <v>38</v>
      </c>
      <c r="C34" s="79" t="s">
        <v>38</v>
      </c>
      <c r="D34" s="60"/>
      <c r="E34" s="79" t="s">
        <v>38</v>
      </c>
      <c r="F34" s="39" t="s">
        <v>38</v>
      </c>
      <c r="G34" s="63"/>
      <c r="H34" s="54">
        <v>5.8139024599999999E-2</v>
      </c>
      <c r="I34" s="59">
        <f t="shared" si="0"/>
        <v>3.3283719345626572E-2</v>
      </c>
      <c r="J34" s="60"/>
      <c r="K34" s="79" t="s">
        <v>38</v>
      </c>
      <c r="L34" s="61" t="e">
        <f t="shared" si="1"/>
        <v>#VALUE!</v>
      </c>
      <c r="M34" s="61" t="e">
        <f t="shared" si="2"/>
        <v>#VALUE!</v>
      </c>
      <c r="N34" s="79" t="s">
        <v>38</v>
      </c>
      <c r="O34" s="62"/>
      <c r="P34" s="79" t="s">
        <v>38</v>
      </c>
      <c r="Q34" s="61" t="e">
        <f t="shared" si="3"/>
        <v>#VALUE!</v>
      </c>
      <c r="R34" s="61" t="e">
        <f t="shared" si="4"/>
        <v>#VALUE!</v>
      </c>
      <c r="S34" s="79" t="s">
        <v>38</v>
      </c>
    </row>
    <row r="35" spans="1:19" x14ac:dyDescent="0.25">
      <c r="A35" s="57" t="s">
        <v>244</v>
      </c>
      <c r="B35" s="39" t="s">
        <v>38</v>
      </c>
      <c r="C35" s="79" t="s">
        <v>38</v>
      </c>
      <c r="D35" s="60"/>
      <c r="E35" s="79" t="s">
        <v>38</v>
      </c>
      <c r="F35" s="39" t="s">
        <v>38</v>
      </c>
      <c r="G35" s="63"/>
      <c r="H35" s="54">
        <v>5.5471936299999997E-2</v>
      </c>
      <c r="I35" s="59">
        <f t="shared" si="0"/>
        <v>3.2557322016930734E-2</v>
      </c>
      <c r="J35" s="60"/>
      <c r="K35" s="79" t="s">
        <v>38</v>
      </c>
      <c r="L35" s="61" t="e">
        <f t="shared" si="1"/>
        <v>#VALUE!</v>
      </c>
      <c r="M35" s="61" t="e">
        <f t="shared" si="2"/>
        <v>#VALUE!</v>
      </c>
      <c r="N35" s="79" t="s">
        <v>38</v>
      </c>
      <c r="O35" s="62"/>
      <c r="P35" s="79" t="s">
        <v>38</v>
      </c>
      <c r="Q35" s="61" t="e">
        <f t="shared" si="3"/>
        <v>#VALUE!</v>
      </c>
      <c r="R35" s="61" t="e">
        <f t="shared" si="4"/>
        <v>#VALUE!</v>
      </c>
      <c r="S35" s="79" t="s">
        <v>38</v>
      </c>
    </row>
    <row r="36" spans="1:19" x14ac:dyDescent="0.25">
      <c r="A36" s="57" t="s">
        <v>296</v>
      </c>
      <c r="B36" s="39" t="s">
        <v>38</v>
      </c>
      <c r="C36" s="79" t="s">
        <v>38</v>
      </c>
      <c r="D36" s="60"/>
      <c r="E36" s="79" t="s">
        <v>38</v>
      </c>
      <c r="F36" s="39" t="s">
        <v>38</v>
      </c>
      <c r="G36" s="63"/>
      <c r="H36" s="54">
        <v>4.8618212100000002E-2</v>
      </c>
      <c r="I36" s="59">
        <f t="shared" si="0"/>
        <v>3.0590141642772576E-2</v>
      </c>
      <c r="J36" s="60"/>
      <c r="K36" s="79" t="s">
        <v>38</v>
      </c>
      <c r="L36" s="61" t="e">
        <f t="shared" si="1"/>
        <v>#VALUE!</v>
      </c>
      <c r="M36" s="61" t="e">
        <f t="shared" si="2"/>
        <v>#VALUE!</v>
      </c>
      <c r="N36" s="79" t="s">
        <v>38</v>
      </c>
      <c r="O36" s="62"/>
      <c r="P36" s="79" t="s">
        <v>38</v>
      </c>
      <c r="Q36" s="61" t="e">
        <f t="shared" si="3"/>
        <v>#VALUE!</v>
      </c>
      <c r="R36" s="61" t="e">
        <f t="shared" si="4"/>
        <v>#VALUE!</v>
      </c>
      <c r="S36" s="79" t="s">
        <v>38</v>
      </c>
    </row>
    <row r="37" spans="1:19" x14ac:dyDescent="0.25">
      <c r="A37" s="57" t="s">
        <v>219</v>
      </c>
      <c r="B37" s="39" t="s">
        <v>38</v>
      </c>
      <c r="C37" s="79" t="s">
        <v>38</v>
      </c>
      <c r="D37" s="60"/>
      <c r="E37" s="79" t="s">
        <v>38</v>
      </c>
      <c r="F37" s="39" t="s">
        <v>38</v>
      </c>
      <c r="G37" s="63"/>
      <c r="H37" s="54">
        <v>4.8355055100000002E-2</v>
      </c>
      <c r="I37" s="59">
        <f t="shared" si="0"/>
        <v>3.0511460239638723E-2</v>
      </c>
      <c r="J37" s="60"/>
      <c r="K37" s="79" t="s">
        <v>38</v>
      </c>
      <c r="L37" s="61" t="e">
        <f t="shared" si="1"/>
        <v>#VALUE!</v>
      </c>
      <c r="M37" s="61" t="e">
        <f t="shared" si="2"/>
        <v>#VALUE!</v>
      </c>
      <c r="N37" s="79" t="s">
        <v>38</v>
      </c>
      <c r="O37" s="62"/>
      <c r="P37" s="79" t="s">
        <v>38</v>
      </c>
      <c r="Q37" s="61" t="e">
        <f t="shared" si="3"/>
        <v>#VALUE!</v>
      </c>
      <c r="R37" s="61" t="e">
        <f t="shared" si="4"/>
        <v>#VALUE!</v>
      </c>
      <c r="S37" s="79" t="s">
        <v>38</v>
      </c>
    </row>
    <row r="38" spans="1:19" x14ac:dyDescent="0.25">
      <c r="A38" s="57" t="s">
        <v>263</v>
      </c>
      <c r="B38" s="39" t="s">
        <v>38</v>
      </c>
      <c r="C38" s="79" t="s">
        <v>38</v>
      </c>
      <c r="D38" s="60"/>
      <c r="E38" s="79" t="s">
        <v>38</v>
      </c>
      <c r="F38" s="39" t="s">
        <v>38</v>
      </c>
      <c r="G38" s="63"/>
      <c r="H38" s="54">
        <v>4.8349001699999998E-2</v>
      </c>
      <c r="I38" s="59">
        <f t="shared" si="0"/>
        <v>3.0509647403693226E-2</v>
      </c>
      <c r="J38" s="60"/>
      <c r="K38" s="79" t="s">
        <v>38</v>
      </c>
      <c r="L38" s="61" t="e">
        <f t="shared" si="1"/>
        <v>#VALUE!</v>
      </c>
      <c r="M38" s="61" t="e">
        <f t="shared" si="2"/>
        <v>#VALUE!</v>
      </c>
      <c r="N38" s="79" t="s">
        <v>38</v>
      </c>
      <c r="O38" s="62"/>
      <c r="P38" s="79" t="s">
        <v>38</v>
      </c>
      <c r="Q38" s="61" t="e">
        <f t="shared" si="3"/>
        <v>#VALUE!</v>
      </c>
      <c r="R38" s="61" t="e">
        <f t="shared" si="4"/>
        <v>#VALUE!</v>
      </c>
      <c r="S38" s="79" t="s">
        <v>38</v>
      </c>
    </row>
    <row r="39" spans="1:19" x14ac:dyDescent="0.25">
      <c r="A39" s="57" t="s">
        <v>242</v>
      </c>
      <c r="B39" s="39" t="s">
        <v>38</v>
      </c>
      <c r="C39" s="79" t="s">
        <v>38</v>
      </c>
      <c r="D39" s="60"/>
      <c r="E39" s="79" t="s">
        <v>38</v>
      </c>
      <c r="F39" s="39" t="s">
        <v>38</v>
      </c>
      <c r="G39" s="63"/>
      <c r="H39" s="54">
        <v>4.6594353900000003E-2</v>
      </c>
      <c r="I39" s="59">
        <f t="shared" si="0"/>
        <v>2.9978512919087642E-2</v>
      </c>
      <c r="J39" s="60"/>
      <c r="K39" s="79" t="s">
        <v>38</v>
      </c>
      <c r="L39" s="61" t="e">
        <f t="shared" si="1"/>
        <v>#VALUE!</v>
      </c>
      <c r="M39" s="61" t="e">
        <f t="shared" si="2"/>
        <v>#VALUE!</v>
      </c>
      <c r="N39" s="79" t="s">
        <v>38</v>
      </c>
      <c r="O39" s="62"/>
      <c r="P39" s="79" t="s">
        <v>38</v>
      </c>
      <c r="Q39" s="61" t="e">
        <f t="shared" si="3"/>
        <v>#VALUE!</v>
      </c>
      <c r="R39" s="61" t="e">
        <f t="shared" si="4"/>
        <v>#VALUE!</v>
      </c>
      <c r="S39" s="79" t="s">
        <v>38</v>
      </c>
    </row>
    <row r="40" spans="1:19" x14ac:dyDescent="0.25">
      <c r="A40" s="57" t="s">
        <v>230</v>
      </c>
      <c r="B40" s="39" t="s">
        <v>38</v>
      </c>
      <c r="C40" s="79" t="s">
        <v>38</v>
      </c>
      <c r="D40" s="60"/>
      <c r="E40" s="79" t="s">
        <v>38</v>
      </c>
      <c r="F40" s="39" t="s">
        <v>38</v>
      </c>
      <c r="G40" s="63"/>
      <c r="H40" s="54">
        <v>4.5047641899999998E-2</v>
      </c>
      <c r="I40" s="59">
        <f t="shared" si="0"/>
        <v>2.9500641701550114E-2</v>
      </c>
      <c r="J40" s="60"/>
      <c r="K40" s="79" t="s">
        <v>38</v>
      </c>
      <c r="L40" s="61" t="e">
        <f t="shared" si="1"/>
        <v>#VALUE!</v>
      </c>
      <c r="M40" s="61" t="e">
        <f t="shared" si="2"/>
        <v>#VALUE!</v>
      </c>
      <c r="N40" s="79" t="s">
        <v>38</v>
      </c>
      <c r="O40" s="62"/>
      <c r="P40" s="79" t="s">
        <v>38</v>
      </c>
      <c r="Q40" s="61" t="e">
        <f t="shared" si="3"/>
        <v>#VALUE!</v>
      </c>
      <c r="R40" s="61" t="e">
        <f t="shared" si="4"/>
        <v>#VALUE!</v>
      </c>
      <c r="S40" s="79" t="s">
        <v>38</v>
      </c>
    </row>
    <row r="41" spans="1:19" x14ac:dyDescent="0.25">
      <c r="A41" s="57" t="s">
        <v>249</v>
      </c>
      <c r="B41" s="39" t="s">
        <v>38</v>
      </c>
      <c r="C41" s="79" t="s">
        <v>38</v>
      </c>
      <c r="D41" s="60"/>
      <c r="E41" s="79" t="s">
        <v>38</v>
      </c>
      <c r="F41" s="39" t="s">
        <v>38</v>
      </c>
      <c r="G41" s="63"/>
      <c r="H41" s="54">
        <v>4.4910218299999999E-2</v>
      </c>
      <c r="I41" s="59">
        <f t="shared" si="0"/>
        <v>2.9457728935433337E-2</v>
      </c>
      <c r="J41" s="60"/>
      <c r="K41" s="79" t="s">
        <v>38</v>
      </c>
      <c r="L41" s="61" t="e">
        <f t="shared" si="1"/>
        <v>#VALUE!</v>
      </c>
      <c r="M41" s="61" t="e">
        <f t="shared" si="2"/>
        <v>#VALUE!</v>
      </c>
      <c r="N41" s="79" t="s">
        <v>38</v>
      </c>
      <c r="O41" s="62"/>
      <c r="P41" s="79" t="s">
        <v>38</v>
      </c>
      <c r="Q41" s="61" t="e">
        <f t="shared" si="3"/>
        <v>#VALUE!</v>
      </c>
      <c r="R41" s="61" t="e">
        <f t="shared" si="4"/>
        <v>#VALUE!</v>
      </c>
      <c r="S41" s="79" t="s">
        <v>38</v>
      </c>
    </row>
    <row r="42" spans="1:19" x14ac:dyDescent="0.25">
      <c r="A42" s="57" t="s">
        <v>227</v>
      </c>
      <c r="B42" s="39" t="s">
        <v>38</v>
      </c>
      <c r="C42" s="79" t="s">
        <v>38</v>
      </c>
      <c r="D42" s="60"/>
      <c r="E42" s="79" t="s">
        <v>38</v>
      </c>
      <c r="F42" s="39" t="s">
        <v>38</v>
      </c>
      <c r="G42" s="63"/>
      <c r="H42" s="54">
        <v>4.2887595200000003E-2</v>
      </c>
      <c r="I42" s="59">
        <f t="shared" si="0"/>
        <v>2.8817207867676956E-2</v>
      </c>
      <c r="J42" s="60"/>
      <c r="K42" s="79" t="s">
        <v>38</v>
      </c>
      <c r="L42" s="61" t="e">
        <f t="shared" si="1"/>
        <v>#VALUE!</v>
      </c>
      <c r="M42" s="61" t="e">
        <f t="shared" si="2"/>
        <v>#VALUE!</v>
      </c>
      <c r="N42" s="79" t="s">
        <v>38</v>
      </c>
      <c r="O42" s="62"/>
      <c r="P42" s="79" t="s">
        <v>38</v>
      </c>
      <c r="Q42" s="61" t="e">
        <f t="shared" si="3"/>
        <v>#VALUE!</v>
      </c>
      <c r="R42" s="61" t="e">
        <f t="shared" si="4"/>
        <v>#VALUE!</v>
      </c>
      <c r="S42" s="79" t="s">
        <v>38</v>
      </c>
    </row>
    <row r="43" spans="1:19" x14ac:dyDescent="0.25">
      <c r="A43" s="57" t="s">
        <v>293</v>
      </c>
      <c r="B43" s="39" t="s">
        <v>38</v>
      </c>
      <c r="C43" s="79" t="s">
        <v>38</v>
      </c>
      <c r="D43" s="60"/>
      <c r="E43" s="79" t="s">
        <v>38</v>
      </c>
      <c r="F43" s="39" t="s">
        <v>38</v>
      </c>
      <c r="G43" s="63"/>
      <c r="H43" s="54">
        <v>3.7336087300000001E-2</v>
      </c>
      <c r="I43" s="59">
        <f t="shared" si="0"/>
        <v>2.6965366459806545E-2</v>
      </c>
      <c r="J43" s="60"/>
      <c r="K43" s="79" t="s">
        <v>38</v>
      </c>
      <c r="L43" s="61" t="e">
        <f t="shared" si="1"/>
        <v>#VALUE!</v>
      </c>
      <c r="M43" s="61" t="e">
        <f t="shared" si="2"/>
        <v>#VALUE!</v>
      </c>
      <c r="N43" s="79" t="s">
        <v>38</v>
      </c>
      <c r="O43" s="62"/>
      <c r="P43" s="79" t="s">
        <v>38</v>
      </c>
      <c r="Q43" s="61" t="e">
        <f t="shared" si="3"/>
        <v>#VALUE!</v>
      </c>
      <c r="R43" s="61" t="e">
        <f t="shared" si="4"/>
        <v>#VALUE!</v>
      </c>
      <c r="S43" s="79" t="s">
        <v>38</v>
      </c>
    </row>
    <row r="44" spans="1:19" x14ac:dyDescent="0.25">
      <c r="A44" s="57" t="s">
        <v>291</v>
      </c>
      <c r="B44" s="39" t="s">
        <v>38</v>
      </c>
      <c r="C44" s="79" t="s">
        <v>38</v>
      </c>
      <c r="D44" s="60"/>
      <c r="E44" s="79" t="s">
        <v>38</v>
      </c>
      <c r="F44" s="39" t="s">
        <v>38</v>
      </c>
      <c r="G44" s="63"/>
      <c r="H44" s="54">
        <v>3.44236817E-2</v>
      </c>
      <c r="I44" s="59">
        <f t="shared" si="0"/>
        <v>2.5931434414697419E-2</v>
      </c>
      <c r="J44" s="60"/>
      <c r="K44" s="79" t="s">
        <v>38</v>
      </c>
      <c r="L44" s="61" t="e">
        <f t="shared" si="1"/>
        <v>#VALUE!</v>
      </c>
      <c r="M44" s="61" t="e">
        <f t="shared" si="2"/>
        <v>#VALUE!</v>
      </c>
      <c r="N44" s="79" t="s">
        <v>38</v>
      </c>
      <c r="O44" s="62"/>
      <c r="P44" s="79" t="s">
        <v>38</v>
      </c>
      <c r="Q44" s="61" t="e">
        <f t="shared" si="3"/>
        <v>#VALUE!</v>
      </c>
      <c r="R44" s="61" t="e">
        <f t="shared" si="4"/>
        <v>#VALUE!</v>
      </c>
      <c r="S44" s="79" t="s">
        <v>38</v>
      </c>
    </row>
    <row r="45" spans="1:19" x14ac:dyDescent="0.25">
      <c r="A45" s="57" t="s">
        <v>298</v>
      </c>
      <c r="B45" s="39" t="s">
        <v>38</v>
      </c>
      <c r="C45" s="79" t="s">
        <v>38</v>
      </c>
      <c r="D45" s="60"/>
      <c r="E45" s="79" t="s">
        <v>38</v>
      </c>
      <c r="F45" s="39" t="s">
        <v>38</v>
      </c>
      <c r="G45" s="63"/>
      <c r="H45" s="54">
        <v>3.4269250899999999E-2</v>
      </c>
      <c r="I45" s="59">
        <f t="shared" si="0"/>
        <v>2.5875271453266086E-2</v>
      </c>
      <c r="J45" s="60"/>
      <c r="K45" s="79" t="s">
        <v>38</v>
      </c>
      <c r="L45" s="61" t="e">
        <f t="shared" si="1"/>
        <v>#VALUE!</v>
      </c>
      <c r="M45" s="61" t="e">
        <f t="shared" si="2"/>
        <v>#VALUE!</v>
      </c>
      <c r="N45" s="79" t="s">
        <v>38</v>
      </c>
      <c r="O45" s="62"/>
      <c r="P45" s="79" t="s">
        <v>38</v>
      </c>
      <c r="Q45" s="61" t="e">
        <f t="shared" si="3"/>
        <v>#VALUE!</v>
      </c>
      <c r="R45" s="61" t="e">
        <f t="shared" si="4"/>
        <v>#VALUE!</v>
      </c>
      <c r="S45" s="79" t="s">
        <v>38</v>
      </c>
    </row>
    <row r="46" spans="1:19" x14ac:dyDescent="0.25">
      <c r="A46" s="57" t="s">
        <v>299</v>
      </c>
      <c r="B46" s="39" t="s">
        <v>38</v>
      </c>
      <c r="C46" s="79" t="s">
        <v>38</v>
      </c>
      <c r="D46" s="60"/>
      <c r="E46" s="79" t="s">
        <v>38</v>
      </c>
      <c r="F46" s="39" t="s">
        <v>38</v>
      </c>
      <c r="G46" s="63"/>
      <c r="H46" s="54">
        <v>3.1314148799999997E-2</v>
      </c>
      <c r="I46" s="59">
        <f t="shared" si="0"/>
        <v>2.477230182771973E-2</v>
      </c>
      <c r="J46" s="60"/>
      <c r="K46" s="79" t="s">
        <v>38</v>
      </c>
      <c r="L46" s="61" t="e">
        <f t="shared" si="1"/>
        <v>#VALUE!</v>
      </c>
      <c r="M46" s="61" t="e">
        <f t="shared" si="2"/>
        <v>#VALUE!</v>
      </c>
      <c r="N46" s="79" t="s">
        <v>38</v>
      </c>
      <c r="O46" s="62"/>
      <c r="P46" s="79" t="s">
        <v>38</v>
      </c>
      <c r="Q46" s="61" t="e">
        <f t="shared" si="3"/>
        <v>#VALUE!</v>
      </c>
      <c r="R46" s="61" t="e">
        <f t="shared" si="4"/>
        <v>#VALUE!</v>
      </c>
      <c r="S46" s="79" t="s">
        <v>38</v>
      </c>
    </row>
    <row r="47" spans="1:19" x14ac:dyDescent="0.25">
      <c r="A47" s="38" t="s">
        <v>216</v>
      </c>
      <c r="B47" s="39" t="s">
        <v>38</v>
      </c>
      <c r="C47" s="79" t="s">
        <v>38</v>
      </c>
      <c r="E47" s="79" t="s">
        <v>38</v>
      </c>
      <c r="F47" s="39" t="s">
        <v>38</v>
      </c>
      <c r="G47" s="50"/>
      <c r="H47" s="54">
        <v>3.1113976099999999E-2</v>
      </c>
      <c r="I47" s="49">
        <f t="shared" ref="I47:I78" si="5">SQRT((H47*(1-H47))/H$13)*TINV(0.05,H$13)</f>
        <v>2.4695548796550441E-2</v>
      </c>
      <c r="K47" s="79" t="s">
        <v>38</v>
      </c>
      <c r="L47" s="26" t="e">
        <f t="shared" ref="L47:L78" si="6">(((K47)^2)^0.5)</f>
        <v>#VALUE!</v>
      </c>
      <c r="M47" s="26" t="e">
        <f t="shared" ref="M47:M78" si="7">(((((1-B47)*B47)/B$13)+(((1-H47)*H47)/H$13))^0.5)*(TINV(0.05,B$13+H$13-1))</f>
        <v>#VALUE!</v>
      </c>
      <c r="N47" s="79" t="s">
        <v>38</v>
      </c>
      <c r="O47" s="27"/>
      <c r="P47" s="79" t="s">
        <v>38</v>
      </c>
      <c r="Q47" s="26" t="e">
        <f t="shared" ref="Q47:Q78" si="8">(((P47)^2)^0.5)</f>
        <v>#VALUE!</v>
      </c>
      <c r="R47" s="26" t="e">
        <f t="shared" ref="R47:R78" si="9">(((((1-E47)*E47)/E$13)+(((1-H47)*H47)/H$13))^0.5)*(TINV(0.05,E$13+H$13-1))</f>
        <v>#VALUE!</v>
      </c>
      <c r="S47" s="79" t="s">
        <v>38</v>
      </c>
    </row>
    <row r="48" spans="1:19" x14ac:dyDescent="0.25">
      <c r="A48" s="57" t="s">
        <v>250</v>
      </c>
      <c r="B48" s="39" t="s">
        <v>38</v>
      </c>
      <c r="C48" s="79" t="s">
        <v>38</v>
      </c>
      <c r="D48" s="60"/>
      <c r="E48" s="79" t="s">
        <v>38</v>
      </c>
      <c r="F48" s="39" t="s">
        <v>38</v>
      </c>
      <c r="G48" s="63"/>
      <c r="H48" s="54">
        <v>3.02155853E-2</v>
      </c>
      <c r="I48" s="59">
        <f t="shared" si="5"/>
        <v>2.4347685593880512E-2</v>
      </c>
      <c r="J48" s="60"/>
      <c r="K48" s="79" t="s">
        <v>38</v>
      </c>
      <c r="L48" s="61" t="e">
        <f t="shared" si="6"/>
        <v>#VALUE!</v>
      </c>
      <c r="M48" s="61" t="e">
        <f t="shared" si="7"/>
        <v>#VALUE!</v>
      </c>
      <c r="N48" s="79" t="s">
        <v>38</v>
      </c>
      <c r="O48" s="62"/>
      <c r="P48" s="79" t="s">
        <v>38</v>
      </c>
      <c r="Q48" s="61" t="e">
        <f t="shared" si="8"/>
        <v>#VALUE!</v>
      </c>
      <c r="R48" s="61" t="e">
        <f t="shared" si="9"/>
        <v>#VALUE!</v>
      </c>
      <c r="S48" s="79" t="s">
        <v>38</v>
      </c>
    </row>
    <row r="49" spans="1:19" x14ac:dyDescent="0.25">
      <c r="A49" s="57" t="s">
        <v>258</v>
      </c>
      <c r="B49" s="39" t="s">
        <v>38</v>
      </c>
      <c r="C49" s="79" t="s">
        <v>38</v>
      </c>
      <c r="D49" s="60"/>
      <c r="E49" s="79" t="s">
        <v>38</v>
      </c>
      <c r="F49" s="39" t="s">
        <v>38</v>
      </c>
      <c r="G49" s="63"/>
      <c r="H49" s="54">
        <v>2.86850027E-2</v>
      </c>
      <c r="I49" s="59">
        <f t="shared" si="5"/>
        <v>2.3741714266781302E-2</v>
      </c>
      <c r="J49" s="60"/>
      <c r="K49" s="79" t="s">
        <v>38</v>
      </c>
      <c r="L49" s="61" t="e">
        <f t="shared" si="6"/>
        <v>#VALUE!</v>
      </c>
      <c r="M49" s="61" t="e">
        <f t="shared" si="7"/>
        <v>#VALUE!</v>
      </c>
      <c r="N49" s="79" t="s">
        <v>38</v>
      </c>
      <c r="O49" s="62"/>
      <c r="P49" s="79" t="s">
        <v>38</v>
      </c>
      <c r="Q49" s="61" t="e">
        <f t="shared" si="8"/>
        <v>#VALUE!</v>
      </c>
      <c r="R49" s="61" t="e">
        <f t="shared" si="9"/>
        <v>#VALUE!</v>
      </c>
      <c r="S49" s="79" t="s">
        <v>38</v>
      </c>
    </row>
    <row r="50" spans="1:19" x14ac:dyDescent="0.25">
      <c r="A50" s="57" t="s">
        <v>289</v>
      </c>
      <c r="B50" s="39" t="s">
        <v>38</v>
      </c>
      <c r="C50" s="79" t="s">
        <v>38</v>
      </c>
      <c r="D50" s="60"/>
      <c r="E50" s="79" t="s">
        <v>38</v>
      </c>
      <c r="F50" s="39" t="s">
        <v>38</v>
      </c>
      <c r="G50" s="63"/>
      <c r="H50" s="54">
        <v>2.7031444000000002E-2</v>
      </c>
      <c r="I50" s="59">
        <f t="shared" si="5"/>
        <v>2.3066866638775517E-2</v>
      </c>
      <c r="J50" s="60"/>
      <c r="K50" s="79" t="s">
        <v>38</v>
      </c>
      <c r="L50" s="61" t="e">
        <f t="shared" si="6"/>
        <v>#VALUE!</v>
      </c>
      <c r="M50" s="61" t="e">
        <f t="shared" si="7"/>
        <v>#VALUE!</v>
      </c>
      <c r="N50" s="79" t="s">
        <v>38</v>
      </c>
      <c r="O50" s="62"/>
      <c r="P50" s="79" t="s">
        <v>38</v>
      </c>
      <c r="Q50" s="61" t="e">
        <f t="shared" si="8"/>
        <v>#VALUE!</v>
      </c>
      <c r="R50" s="61" t="e">
        <f t="shared" si="9"/>
        <v>#VALUE!</v>
      </c>
      <c r="S50" s="79" t="s">
        <v>38</v>
      </c>
    </row>
    <row r="51" spans="1:19" x14ac:dyDescent="0.25">
      <c r="A51" s="57" t="s">
        <v>224</v>
      </c>
      <c r="B51" s="39" t="s">
        <v>38</v>
      </c>
      <c r="C51" s="79" t="s">
        <v>38</v>
      </c>
      <c r="D51" s="60"/>
      <c r="E51" s="79" t="s">
        <v>38</v>
      </c>
      <c r="F51" s="39" t="s">
        <v>38</v>
      </c>
      <c r="G51" s="63"/>
      <c r="H51" s="54">
        <v>2.6175088700000002E-2</v>
      </c>
      <c r="I51" s="59">
        <f t="shared" si="5"/>
        <v>2.2708534100453114E-2</v>
      </c>
      <c r="J51" s="60"/>
      <c r="K51" s="79" t="s">
        <v>38</v>
      </c>
      <c r="L51" s="61" t="e">
        <f t="shared" si="6"/>
        <v>#VALUE!</v>
      </c>
      <c r="M51" s="61" t="e">
        <f t="shared" si="7"/>
        <v>#VALUE!</v>
      </c>
      <c r="N51" s="79" t="s">
        <v>38</v>
      </c>
      <c r="O51" s="62"/>
      <c r="P51" s="79" t="s">
        <v>38</v>
      </c>
      <c r="Q51" s="61" t="e">
        <f t="shared" si="8"/>
        <v>#VALUE!</v>
      </c>
      <c r="R51" s="61" t="e">
        <f t="shared" si="9"/>
        <v>#VALUE!</v>
      </c>
      <c r="S51" s="79" t="s">
        <v>38</v>
      </c>
    </row>
    <row r="52" spans="1:19" x14ac:dyDescent="0.25">
      <c r="A52" s="57" t="s">
        <v>239</v>
      </c>
      <c r="B52" s="39" t="s">
        <v>38</v>
      </c>
      <c r="C52" s="79" t="s">
        <v>38</v>
      </c>
      <c r="D52" s="60"/>
      <c r="E52" s="79" t="s">
        <v>38</v>
      </c>
      <c r="F52" s="39" t="s">
        <v>38</v>
      </c>
      <c r="G52" s="63"/>
      <c r="H52" s="54">
        <v>2.5716653799999999E-2</v>
      </c>
      <c r="I52" s="59">
        <f t="shared" si="5"/>
        <v>2.2514092594647959E-2</v>
      </c>
      <c r="J52" s="60"/>
      <c r="K52" s="79" t="s">
        <v>38</v>
      </c>
      <c r="L52" s="61" t="e">
        <f t="shared" si="6"/>
        <v>#VALUE!</v>
      </c>
      <c r="M52" s="61" t="e">
        <f t="shared" si="7"/>
        <v>#VALUE!</v>
      </c>
      <c r="N52" s="79" t="s">
        <v>38</v>
      </c>
      <c r="O52" s="62"/>
      <c r="P52" s="79" t="s">
        <v>38</v>
      </c>
      <c r="Q52" s="61" t="e">
        <f t="shared" si="8"/>
        <v>#VALUE!</v>
      </c>
      <c r="R52" s="61" t="e">
        <f t="shared" si="9"/>
        <v>#VALUE!</v>
      </c>
      <c r="S52" s="79" t="s">
        <v>38</v>
      </c>
    </row>
    <row r="53" spans="1:19" x14ac:dyDescent="0.25">
      <c r="A53" s="57" t="s">
        <v>241</v>
      </c>
      <c r="B53" s="39" t="s">
        <v>38</v>
      </c>
      <c r="C53" s="79" t="s">
        <v>38</v>
      </c>
      <c r="D53" s="60"/>
      <c r="E53" s="79" t="s">
        <v>38</v>
      </c>
      <c r="F53" s="39" t="s">
        <v>38</v>
      </c>
      <c r="G53" s="63"/>
      <c r="H53" s="54">
        <v>2.48718775E-2</v>
      </c>
      <c r="I53" s="59">
        <f t="shared" si="5"/>
        <v>2.2150814746891821E-2</v>
      </c>
      <c r="J53" s="60"/>
      <c r="K53" s="79" t="s">
        <v>38</v>
      </c>
      <c r="L53" s="61" t="e">
        <f t="shared" si="6"/>
        <v>#VALUE!</v>
      </c>
      <c r="M53" s="61" t="e">
        <f t="shared" si="7"/>
        <v>#VALUE!</v>
      </c>
      <c r="N53" s="79" t="s">
        <v>38</v>
      </c>
      <c r="O53" s="62"/>
      <c r="P53" s="79" t="s">
        <v>38</v>
      </c>
      <c r="Q53" s="61" t="e">
        <f t="shared" si="8"/>
        <v>#VALUE!</v>
      </c>
      <c r="R53" s="61" t="e">
        <f t="shared" si="9"/>
        <v>#VALUE!</v>
      </c>
      <c r="S53" s="79" t="s">
        <v>38</v>
      </c>
    </row>
    <row r="54" spans="1:19" x14ac:dyDescent="0.25">
      <c r="A54" s="57" t="s">
        <v>288</v>
      </c>
      <c r="B54" s="39" t="s">
        <v>38</v>
      </c>
      <c r="C54" s="79" t="s">
        <v>38</v>
      </c>
      <c r="D54" s="60"/>
      <c r="E54" s="79" t="s">
        <v>38</v>
      </c>
      <c r="F54" s="39" t="s">
        <v>38</v>
      </c>
      <c r="G54" s="63"/>
      <c r="H54" s="54">
        <v>2.3431463100000001E-2</v>
      </c>
      <c r="I54" s="59">
        <f t="shared" si="5"/>
        <v>2.1515708264575141E-2</v>
      </c>
      <c r="J54" s="60"/>
      <c r="K54" s="79" t="s">
        <v>38</v>
      </c>
      <c r="L54" s="61" t="e">
        <f t="shared" si="6"/>
        <v>#VALUE!</v>
      </c>
      <c r="M54" s="61" t="e">
        <f t="shared" si="7"/>
        <v>#VALUE!</v>
      </c>
      <c r="N54" s="79" t="s">
        <v>38</v>
      </c>
      <c r="O54" s="62"/>
      <c r="P54" s="79" t="s">
        <v>38</v>
      </c>
      <c r="Q54" s="61" t="e">
        <f t="shared" si="8"/>
        <v>#VALUE!</v>
      </c>
      <c r="R54" s="61" t="e">
        <f t="shared" si="9"/>
        <v>#VALUE!</v>
      </c>
      <c r="S54" s="79" t="s">
        <v>38</v>
      </c>
    </row>
    <row r="55" spans="1:19" x14ac:dyDescent="0.25">
      <c r="A55" s="57" t="s">
        <v>266</v>
      </c>
      <c r="B55" s="39" t="s">
        <v>38</v>
      </c>
      <c r="C55" s="79" t="s">
        <v>38</v>
      </c>
      <c r="D55" s="60"/>
      <c r="E55" s="79" t="s">
        <v>38</v>
      </c>
      <c r="F55" s="39" t="s">
        <v>38</v>
      </c>
      <c r="G55" s="63"/>
      <c r="H55" s="54">
        <v>2.24688722E-2</v>
      </c>
      <c r="I55" s="59">
        <f t="shared" si="5"/>
        <v>2.1079510129997921E-2</v>
      </c>
      <c r="J55" s="60"/>
      <c r="K55" s="79" t="s">
        <v>38</v>
      </c>
      <c r="L55" s="61" t="e">
        <f t="shared" si="6"/>
        <v>#VALUE!</v>
      </c>
      <c r="M55" s="61" t="e">
        <f t="shared" si="7"/>
        <v>#VALUE!</v>
      </c>
      <c r="N55" s="79" t="s">
        <v>38</v>
      </c>
      <c r="O55" s="62"/>
      <c r="P55" s="79" t="s">
        <v>38</v>
      </c>
      <c r="Q55" s="61" t="e">
        <f t="shared" si="8"/>
        <v>#VALUE!</v>
      </c>
      <c r="R55" s="61" t="e">
        <f t="shared" si="9"/>
        <v>#VALUE!</v>
      </c>
      <c r="S55" s="79" t="s">
        <v>38</v>
      </c>
    </row>
    <row r="56" spans="1:19" x14ac:dyDescent="0.25">
      <c r="A56" s="38" t="s">
        <v>214</v>
      </c>
      <c r="B56" s="39" t="s">
        <v>38</v>
      </c>
      <c r="C56" s="79" t="s">
        <v>38</v>
      </c>
      <c r="E56" s="79" t="s">
        <v>38</v>
      </c>
      <c r="F56" s="39" t="s">
        <v>38</v>
      </c>
      <c r="G56" s="50"/>
      <c r="H56" s="54">
        <v>2.1127839299999999E-2</v>
      </c>
      <c r="I56" s="49">
        <f t="shared" si="5"/>
        <v>2.045479400927629E-2</v>
      </c>
      <c r="K56" s="79" t="s">
        <v>38</v>
      </c>
      <c r="L56" s="26" t="e">
        <f t="shared" si="6"/>
        <v>#VALUE!</v>
      </c>
      <c r="M56" s="26" t="e">
        <f t="shared" si="7"/>
        <v>#VALUE!</v>
      </c>
      <c r="N56" s="79" t="s">
        <v>38</v>
      </c>
      <c r="O56" s="27"/>
      <c r="P56" s="79" t="s">
        <v>38</v>
      </c>
      <c r="Q56" s="26" t="e">
        <f t="shared" si="8"/>
        <v>#VALUE!</v>
      </c>
      <c r="R56" s="26" t="e">
        <f t="shared" si="9"/>
        <v>#VALUE!</v>
      </c>
      <c r="S56" s="79" t="s">
        <v>38</v>
      </c>
    </row>
    <row r="57" spans="1:19" x14ac:dyDescent="0.25">
      <c r="A57" s="57" t="s">
        <v>279</v>
      </c>
      <c r="B57" s="39" t="s">
        <v>38</v>
      </c>
      <c r="C57" s="79" t="s">
        <v>38</v>
      </c>
      <c r="D57" s="60"/>
      <c r="E57" s="79" t="s">
        <v>38</v>
      </c>
      <c r="F57" s="39" t="s">
        <v>38</v>
      </c>
      <c r="G57" s="63"/>
      <c r="H57" s="54">
        <v>1.9307282299999999E-2</v>
      </c>
      <c r="I57" s="59">
        <f t="shared" si="5"/>
        <v>1.9571838690639887E-2</v>
      </c>
      <c r="J57" s="60"/>
      <c r="K57" s="79" t="s">
        <v>38</v>
      </c>
      <c r="L57" s="61" t="e">
        <f t="shared" si="6"/>
        <v>#VALUE!</v>
      </c>
      <c r="M57" s="61" t="e">
        <f t="shared" si="7"/>
        <v>#VALUE!</v>
      </c>
      <c r="N57" s="79" t="s">
        <v>38</v>
      </c>
      <c r="O57" s="62"/>
      <c r="P57" s="79" t="s">
        <v>38</v>
      </c>
      <c r="Q57" s="61" t="e">
        <f t="shared" si="8"/>
        <v>#VALUE!</v>
      </c>
      <c r="R57" s="61" t="e">
        <f t="shared" si="9"/>
        <v>#VALUE!</v>
      </c>
      <c r="S57" s="79" t="s">
        <v>38</v>
      </c>
    </row>
    <row r="58" spans="1:19" x14ac:dyDescent="0.25">
      <c r="A58" s="57" t="s">
        <v>270</v>
      </c>
      <c r="B58" s="39" t="s">
        <v>38</v>
      </c>
      <c r="C58" s="79" t="s">
        <v>38</v>
      </c>
      <c r="D58" s="60"/>
      <c r="E58" s="79" t="s">
        <v>38</v>
      </c>
      <c r="F58" s="39" t="s">
        <v>38</v>
      </c>
      <c r="G58" s="63"/>
      <c r="H58" s="54">
        <v>1.9253570099999999E-2</v>
      </c>
      <c r="I58" s="59">
        <f t="shared" si="5"/>
        <v>1.9545130854744151E-2</v>
      </c>
      <c r="J58" s="60"/>
      <c r="K58" s="79" t="s">
        <v>38</v>
      </c>
      <c r="L58" s="61" t="e">
        <f t="shared" si="6"/>
        <v>#VALUE!</v>
      </c>
      <c r="M58" s="61" t="e">
        <f t="shared" si="7"/>
        <v>#VALUE!</v>
      </c>
      <c r="N58" s="79" t="s">
        <v>38</v>
      </c>
      <c r="O58" s="62"/>
      <c r="P58" s="79" t="s">
        <v>38</v>
      </c>
      <c r="Q58" s="61" t="e">
        <f t="shared" si="8"/>
        <v>#VALUE!</v>
      </c>
      <c r="R58" s="61" t="e">
        <f t="shared" si="9"/>
        <v>#VALUE!</v>
      </c>
      <c r="S58" s="79" t="s">
        <v>38</v>
      </c>
    </row>
    <row r="59" spans="1:19" x14ac:dyDescent="0.25">
      <c r="A59" s="57" t="s">
        <v>280</v>
      </c>
      <c r="B59" s="39" t="s">
        <v>38</v>
      </c>
      <c r="C59" s="79" t="s">
        <v>38</v>
      </c>
      <c r="D59" s="60"/>
      <c r="E59" s="79" t="s">
        <v>38</v>
      </c>
      <c r="F59" s="39" t="s">
        <v>38</v>
      </c>
      <c r="G59" s="63"/>
      <c r="H59" s="54">
        <v>1.90449535E-2</v>
      </c>
      <c r="I59" s="59">
        <f t="shared" si="5"/>
        <v>1.9441021938959337E-2</v>
      </c>
      <c r="J59" s="60"/>
      <c r="K59" s="79" t="s">
        <v>38</v>
      </c>
      <c r="L59" s="61" t="e">
        <f t="shared" si="6"/>
        <v>#VALUE!</v>
      </c>
      <c r="M59" s="61" t="e">
        <f t="shared" si="7"/>
        <v>#VALUE!</v>
      </c>
      <c r="N59" s="79" t="s">
        <v>38</v>
      </c>
      <c r="O59" s="62"/>
      <c r="P59" s="79" t="s">
        <v>38</v>
      </c>
      <c r="Q59" s="61" t="e">
        <f t="shared" si="8"/>
        <v>#VALUE!</v>
      </c>
      <c r="R59" s="61" t="e">
        <f t="shared" si="9"/>
        <v>#VALUE!</v>
      </c>
      <c r="S59" s="79" t="s">
        <v>38</v>
      </c>
    </row>
    <row r="60" spans="1:19" x14ac:dyDescent="0.25">
      <c r="A60" s="57" t="s">
        <v>226</v>
      </c>
      <c r="B60" s="39" t="s">
        <v>38</v>
      </c>
      <c r="C60" s="79" t="s">
        <v>38</v>
      </c>
      <c r="D60" s="60"/>
      <c r="E60" s="79" t="s">
        <v>38</v>
      </c>
      <c r="F60" s="39" t="s">
        <v>38</v>
      </c>
      <c r="G60" s="63"/>
      <c r="H60" s="54">
        <v>1.8891622E-2</v>
      </c>
      <c r="I60" s="59">
        <f t="shared" si="5"/>
        <v>1.9364116862993198E-2</v>
      </c>
      <c r="J60" s="60"/>
      <c r="K60" s="79" t="s">
        <v>38</v>
      </c>
      <c r="L60" s="61" t="e">
        <f t="shared" si="6"/>
        <v>#VALUE!</v>
      </c>
      <c r="M60" s="61" t="e">
        <f t="shared" si="7"/>
        <v>#VALUE!</v>
      </c>
      <c r="N60" s="79" t="s">
        <v>38</v>
      </c>
      <c r="O60" s="62"/>
      <c r="P60" s="79" t="s">
        <v>38</v>
      </c>
      <c r="Q60" s="61" t="e">
        <f t="shared" si="8"/>
        <v>#VALUE!</v>
      </c>
      <c r="R60" s="61" t="e">
        <f t="shared" si="9"/>
        <v>#VALUE!</v>
      </c>
      <c r="S60" s="79" t="s">
        <v>38</v>
      </c>
    </row>
    <row r="61" spans="1:19" x14ac:dyDescent="0.25">
      <c r="A61" s="57" t="s">
        <v>271</v>
      </c>
      <c r="B61" s="39" t="s">
        <v>38</v>
      </c>
      <c r="C61" s="79" t="s">
        <v>38</v>
      </c>
      <c r="D61" s="60"/>
      <c r="E61" s="79" t="s">
        <v>38</v>
      </c>
      <c r="F61" s="39" t="s">
        <v>38</v>
      </c>
      <c r="G61" s="63"/>
      <c r="H61" s="54">
        <v>1.7954319999999999E-2</v>
      </c>
      <c r="I61" s="59">
        <f t="shared" si="5"/>
        <v>1.8886648799638778E-2</v>
      </c>
      <c r="J61" s="60"/>
      <c r="K61" s="79" t="s">
        <v>38</v>
      </c>
      <c r="L61" s="61" t="e">
        <f t="shared" si="6"/>
        <v>#VALUE!</v>
      </c>
      <c r="M61" s="61" t="e">
        <f t="shared" si="7"/>
        <v>#VALUE!</v>
      </c>
      <c r="N61" s="79" t="s">
        <v>38</v>
      </c>
      <c r="O61" s="62"/>
      <c r="P61" s="79" t="s">
        <v>38</v>
      </c>
      <c r="Q61" s="61" t="e">
        <f t="shared" si="8"/>
        <v>#VALUE!</v>
      </c>
      <c r="R61" s="61" t="e">
        <f t="shared" si="9"/>
        <v>#VALUE!</v>
      </c>
      <c r="S61" s="79" t="s">
        <v>38</v>
      </c>
    </row>
    <row r="62" spans="1:19" x14ac:dyDescent="0.25">
      <c r="A62" s="57" t="s">
        <v>231</v>
      </c>
      <c r="B62" s="39" t="s">
        <v>38</v>
      </c>
      <c r="C62" s="79" t="s">
        <v>38</v>
      </c>
      <c r="D62" s="60"/>
      <c r="E62" s="79" t="s">
        <v>38</v>
      </c>
      <c r="F62" s="39" t="s">
        <v>38</v>
      </c>
      <c r="G62" s="63"/>
      <c r="H62" s="54">
        <v>1.7700229200000001E-2</v>
      </c>
      <c r="I62" s="59">
        <f t="shared" si="5"/>
        <v>1.8754955825346538E-2</v>
      </c>
      <c r="J62" s="60"/>
      <c r="K62" s="79" t="s">
        <v>38</v>
      </c>
      <c r="L62" s="61" t="e">
        <f t="shared" si="6"/>
        <v>#VALUE!</v>
      </c>
      <c r="M62" s="61" t="e">
        <f t="shared" si="7"/>
        <v>#VALUE!</v>
      </c>
      <c r="N62" s="79" t="s">
        <v>38</v>
      </c>
      <c r="O62" s="62"/>
      <c r="P62" s="79" t="s">
        <v>38</v>
      </c>
      <c r="Q62" s="61" t="e">
        <f t="shared" si="8"/>
        <v>#VALUE!</v>
      </c>
      <c r="R62" s="61" t="e">
        <f t="shared" si="9"/>
        <v>#VALUE!</v>
      </c>
      <c r="S62" s="79" t="s">
        <v>38</v>
      </c>
    </row>
    <row r="63" spans="1:19" x14ac:dyDescent="0.25">
      <c r="A63" s="57" t="s">
        <v>253</v>
      </c>
      <c r="B63" s="39" t="s">
        <v>38</v>
      </c>
      <c r="C63" s="79" t="s">
        <v>38</v>
      </c>
      <c r="D63" s="60"/>
      <c r="E63" s="79" t="s">
        <v>38</v>
      </c>
      <c r="F63" s="39" t="s">
        <v>38</v>
      </c>
      <c r="G63" s="63"/>
      <c r="H63" s="54">
        <v>1.76489895E-2</v>
      </c>
      <c r="I63" s="59">
        <f t="shared" si="5"/>
        <v>1.8728278099585282E-2</v>
      </c>
      <c r="J63" s="60"/>
      <c r="K63" s="79" t="s">
        <v>38</v>
      </c>
      <c r="L63" s="61" t="e">
        <f t="shared" si="6"/>
        <v>#VALUE!</v>
      </c>
      <c r="M63" s="61" t="e">
        <f t="shared" si="7"/>
        <v>#VALUE!</v>
      </c>
      <c r="N63" s="79" t="s">
        <v>38</v>
      </c>
      <c r="O63" s="62"/>
      <c r="P63" s="79" t="s">
        <v>38</v>
      </c>
      <c r="Q63" s="61" t="e">
        <f t="shared" si="8"/>
        <v>#VALUE!</v>
      </c>
      <c r="R63" s="61" t="e">
        <f t="shared" si="9"/>
        <v>#VALUE!</v>
      </c>
      <c r="S63" s="79" t="s">
        <v>38</v>
      </c>
    </row>
    <row r="64" spans="1:19" x14ac:dyDescent="0.25">
      <c r="A64" s="57" t="s">
        <v>283</v>
      </c>
      <c r="B64" s="39" t="s">
        <v>38</v>
      </c>
      <c r="C64" s="79" t="s">
        <v>38</v>
      </c>
      <c r="D64" s="60"/>
      <c r="E64" s="79" t="s">
        <v>38</v>
      </c>
      <c r="F64" s="39" t="s">
        <v>38</v>
      </c>
      <c r="G64" s="63"/>
      <c r="H64" s="54">
        <v>1.6276890700000001E-2</v>
      </c>
      <c r="I64" s="59">
        <f t="shared" si="5"/>
        <v>1.7998103281717266E-2</v>
      </c>
      <c r="J64" s="60"/>
      <c r="K64" s="79" t="s">
        <v>38</v>
      </c>
      <c r="L64" s="61" t="e">
        <f t="shared" si="6"/>
        <v>#VALUE!</v>
      </c>
      <c r="M64" s="61" t="e">
        <f t="shared" si="7"/>
        <v>#VALUE!</v>
      </c>
      <c r="N64" s="79" t="s">
        <v>38</v>
      </c>
      <c r="O64" s="62"/>
      <c r="P64" s="79" t="s">
        <v>38</v>
      </c>
      <c r="Q64" s="61" t="e">
        <f t="shared" si="8"/>
        <v>#VALUE!</v>
      </c>
      <c r="R64" s="61" t="e">
        <f t="shared" si="9"/>
        <v>#VALUE!</v>
      </c>
      <c r="S64" s="79" t="s">
        <v>38</v>
      </c>
    </row>
    <row r="65" spans="1:19" x14ac:dyDescent="0.25">
      <c r="A65" s="57" t="s">
        <v>238</v>
      </c>
      <c r="B65" s="39" t="s">
        <v>38</v>
      </c>
      <c r="C65" s="79" t="s">
        <v>38</v>
      </c>
      <c r="D65" s="60"/>
      <c r="E65" s="79" t="s">
        <v>38</v>
      </c>
      <c r="F65" s="39" t="s">
        <v>38</v>
      </c>
      <c r="G65" s="63"/>
      <c r="H65" s="54">
        <v>1.5621568299999999E-2</v>
      </c>
      <c r="I65" s="59">
        <f t="shared" si="5"/>
        <v>1.7637943208411198E-2</v>
      </c>
      <c r="J65" s="60"/>
      <c r="K65" s="79" t="s">
        <v>38</v>
      </c>
      <c r="L65" s="61" t="e">
        <f t="shared" si="6"/>
        <v>#VALUE!</v>
      </c>
      <c r="M65" s="61" t="e">
        <f t="shared" si="7"/>
        <v>#VALUE!</v>
      </c>
      <c r="N65" s="79" t="s">
        <v>38</v>
      </c>
      <c r="O65" s="62"/>
      <c r="P65" s="79" t="s">
        <v>38</v>
      </c>
      <c r="Q65" s="61" t="e">
        <f t="shared" si="8"/>
        <v>#VALUE!</v>
      </c>
      <c r="R65" s="61" t="e">
        <f t="shared" si="9"/>
        <v>#VALUE!</v>
      </c>
      <c r="S65" s="79" t="s">
        <v>38</v>
      </c>
    </row>
    <row r="66" spans="1:19" x14ac:dyDescent="0.25">
      <c r="A66" s="57" t="s">
        <v>233</v>
      </c>
      <c r="B66" s="39" t="s">
        <v>38</v>
      </c>
      <c r="C66" s="79" t="s">
        <v>38</v>
      </c>
      <c r="D66" s="60"/>
      <c r="E66" s="79" t="s">
        <v>38</v>
      </c>
      <c r="F66" s="39" t="s">
        <v>38</v>
      </c>
      <c r="G66" s="63"/>
      <c r="H66" s="54">
        <v>1.55079147E-2</v>
      </c>
      <c r="I66" s="59">
        <f t="shared" si="5"/>
        <v>1.7574678759236333E-2</v>
      </c>
      <c r="J66" s="60"/>
      <c r="K66" s="79" t="s">
        <v>38</v>
      </c>
      <c r="L66" s="61" t="e">
        <f t="shared" si="6"/>
        <v>#VALUE!</v>
      </c>
      <c r="M66" s="61" t="e">
        <f t="shared" si="7"/>
        <v>#VALUE!</v>
      </c>
      <c r="N66" s="79" t="s">
        <v>38</v>
      </c>
      <c r="O66" s="62"/>
      <c r="P66" s="79" t="s">
        <v>38</v>
      </c>
      <c r="Q66" s="61" t="e">
        <f t="shared" si="8"/>
        <v>#VALUE!</v>
      </c>
      <c r="R66" s="61" t="e">
        <f t="shared" si="9"/>
        <v>#VALUE!</v>
      </c>
      <c r="S66" s="79" t="s">
        <v>38</v>
      </c>
    </row>
    <row r="67" spans="1:19" x14ac:dyDescent="0.25">
      <c r="A67" s="57" t="s">
        <v>245</v>
      </c>
      <c r="B67" s="39" t="s">
        <v>38</v>
      </c>
      <c r="C67" s="79" t="s">
        <v>38</v>
      </c>
      <c r="D67" s="60"/>
      <c r="E67" s="79" t="s">
        <v>38</v>
      </c>
      <c r="F67" s="39" t="s">
        <v>38</v>
      </c>
      <c r="G67" s="63"/>
      <c r="H67" s="54">
        <v>1.50013093E-2</v>
      </c>
      <c r="I67" s="59">
        <f t="shared" si="5"/>
        <v>1.7289681321072642E-2</v>
      </c>
      <c r="J67" s="60"/>
      <c r="K67" s="79" t="s">
        <v>38</v>
      </c>
      <c r="L67" s="61" t="e">
        <f t="shared" si="6"/>
        <v>#VALUE!</v>
      </c>
      <c r="M67" s="61" t="e">
        <f t="shared" si="7"/>
        <v>#VALUE!</v>
      </c>
      <c r="N67" s="79" t="s">
        <v>38</v>
      </c>
      <c r="O67" s="62"/>
      <c r="P67" s="79" t="s">
        <v>38</v>
      </c>
      <c r="Q67" s="61" t="e">
        <f t="shared" si="8"/>
        <v>#VALUE!</v>
      </c>
      <c r="R67" s="61" t="e">
        <f t="shared" si="9"/>
        <v>#VALUE!</v>
      </c>
      <c r="S67" s="79" t="s">
        <v>38</v>
      </c>
    </row>
    <row r="68" spans="1:19" x14ac:dyDescent="0.25">
      <c r="A68" s="57" t="s">
        <v>223</v>
      </c>
      <c r="B68" s="39" t="s">
        <v>38</v>
      </c>
      <c r="C68" s="79" t="s">
        <v>38</v>
      </c>
      <c r="D68" s="60"/>
      <c r="E68" s="79" t="s">
        <v>38</v>
      </c>
      <c r="F68" s="39" t="s">
        <v>38</v>
      </c>
      <c r="G68" s="63"/>
      <c r="H68" s="54">
        <v>1.43552816E-2</v>
      </c>
      <c r="I68" s="59">
        <f t="shared" si="5"/>
        <v>1.6918842083399173E-2</v>
      </c>
      <c r="J68" s="60"/>
      <c r="K68" s="79" t="s">
        <v>38</v>
      </c>
      <c r="L68" s="61" t="e">
        <f t="shared" si="6"/>
        <v>#VALUE!</v>
      </c>
      <c r="M68" s="61" t="e">
        <f t="shared" si="7"/>
        <v>#VALUE!</v>
      </c>
      <c r="N68" s="79" t="s">
        <v>38</v>
      </c>
      <c r="O68" s="62"/>
      <c r="P68" s="79" t="s">
        <v>38</v>
      </c>
      <c r="Q68" s="61" t="e">
        <f t="shared" si="8"/>
        <v>#VALUE!</v>
      </c>
      <c r="R68" s="61" t="e">
        <f t="shared" si="9"/>
        <v>#VALUE!</v>
      </c>
      <c r="S68" s="79" t="s">
        <v>38</v>
      </c>
    </row>
    <row r="69" spans="1:19" x14ac:dyDescent="0.25">
      <c r="A69" s="57" t="s">
        <v>304</v>
      </c>
      <c r="B69" s="39" t="s">
        <v>38</v>
      </c>
      <c r="C69" s="79" t="s">
        <v>38</v>
      </c>
      <c r="D69" s="60"/>
      <c r="E69" s="79" t="s">
        <v>38</v>
      </c>
      <c r="F69" s="39" t="s">
        <v>38</v>
      </c>
      <c r="G69" s="63"/>
      <c r="H69" s="54">
        <v>1.2864931E-2</v>
      </c>
      <c r="I69" s="59">
        <f t="shared" si="5"/>
        <v>1.6028637247748206E-2</v>
      </c>
      <c r="J69" s="60"/>
      <c r="K69" s="79" t="s">
        <v>38</v>
      </c>
      <c r="L69" s="61" t="e">
        <f t="shared" si="6"/>
        <v>#VALUE!</v>
      </c>
      <c r="M69" s="61" t="e">
        <f t="shared" si="7"/>
        <v>#VALUE!</v>
      </c>
      <c r="N69" s="79" t="s">
        <v>38</v>
      </c>
      <c r="O69" s="62"/>
      <c r="P69" s="79" t="s">
        <v>38</v>
      </c>
      <c r="Q69" s="61" t="e">
        <f t="shared" si="8"/>
        <v>#VALUE!</v>
      </c>
      <c r="R69" s="61" t="e">
        <f t="shared" si="9"/>
        <v>#VALUE!</v>
      </c>
      <c r="S69" s="79" t="s">
        <v>38</v>
      </c>
    </row>
    <row r="70" spans="1:19" x14ac:dyDescent="0.25">
      <c r="A70" s="57" t="s">
        <v>251</v>
      </c>
      <c r="B70" s="39" t="s">
        <v>38</v>
      </c>
      <c r="C70" s="79" t="s">
        <v>38</v>
      </c>
      <c r="D70" s="60"/>
      <c r="E70" s="79" t="s">
        <v>38</v>
      </c>
      <c r="F70" s="39" t="s">
        <v>38</v>
      </c>
      <c r="G70" s="63"/>
      <c r="H70" s="54">
        <v>1.2556346100000001E-2</v>
      </c>
      <c r="I70" s="59">
        <f t="shared" si="5"/>
        <v>1.583770975306327E-2</v>
      </c>
      <c r="J70" s="60"/>
      <c r="K70" s="79" t="s">
        <v>38</v>
      </c>
      <c r="L70" s="61" t="e">
        <f t="shared" si="6"/>
        <v>#VALUE!</v>
      </c>
      <c r="M70" s="61" t="e">
        <f t="shared" si="7"/>
        <v>#VALUE!</v>
      </c>
      <c r="N70" s="79" t="s">
        <v>38</v>
      </c>
      <c r="O70" s="62"/>
      <c r="P70" s="79" t="s">
        <v>38</v>
      </c>
      <c r="Q70" s="61" t="e">
        <f t="shared" si="8"/>
        <v>#VALUE!</v>
      </c>
      <c r="R70" s="61" t="e">
        <f t="shared" si="9"/>
        <v>#VALUE!</v>
      </c>
      <c r="S70" s="79" t="s">
        <v>38</v>
      </c>
    </row>
    <row r="71" spans="1:19" x14ac:dyDescent="0.25">
      <c r="A71" s="57" t="s">
        <v>237</v>
      </c>
      <c r="B71" s="39" t="s">
        <v>38</v>
      </c>
      <c r="C71" s="79" t="s">
        <v>38</v>
      </c>
      <c r="D71" s="60"/>
      <c r="E71" s="79" t="s">
        <v>38</v>
      </c>
      <c r="F71" s="39" t="s">
        <v>38</v>
      </c>
      <c r="G71" s="63"/>
      <c r="H71" s="54">
        <v>1.23974402E-2</v>
      </c>
      <c r="I71" s="59">
        <f t="shared" si="5"/>
        <v>1.5738440397536163E-2</v>
      </c>
      <c r="J71" s="60"/>
      <c r="K71" s="79" t="s">
        <v>38</v>
      </c>
      <c r="L71" s="61" t="e">
        <f t="shared" si="6"/>
        <v>#VALUE!</v>
      </c>
      <c r="M71" s="61" t="e">
        <f t="shared" si="7"/>
        <v>#VALUE!</v>
      </c>
      <c r="N71" s="79" t="s">
        <v>38</v>
      </c>
      <c r="O71" s="62"/>
      <c r="P71" s="79" t="s">
        <v>38</v>
      </c>
      <c r="Q71" s="61" t="e">
        <f t="shared" si="8"/>
        <v>#VALUE!</v>
      </c>
      <c r="R71" s="61" t="e">
        <f t="shared" si="9"/>
        <v>#VALUE!</v>
      </c>
      <c r="S71" s="79" t="s">
        <v>38</v>
      </c>
    </row>
    <row r="72" spans="1:19" x14ac:dyDescent="0.25">
      <c r="A72" s="57" t="s">
        <v>300</v>
      </c>
      <c r="B72" s="39" t="s">
        <v>38</v>
      </c>
      <c r="C72" s="79" t="s">
        <v>38</v>
      </c>
      <c r="D72" s="60"/>
      <c r="E72" s="79" t="s">
        <v>38</v>
      </c>
      <c r="F72" s="39" t="s">
        <v>38</v>
      </c>
      <c r="G72" s="63"/>
      <c r="H72" s="54">
        <v>1.0336686100000001E-2</v>
      </c>
      <c r="I72" s="59">
        <f t="shared" si="5"/>
        <v>1.4385964324656443E-2</v>
      </c>
      <c r="J72" s="60"/>
      <c r="K72" s="79" t="s">
        <v>38</v>
      </c>
      <c r="L72" s="61" t="e">
        <f t="shared" si="6"/>
        <v>#VALUE!</v>
      </c>
      <c r="M72" s="61" t="e">
        <f t="shared" si="7"/>
        <v>#VALUE!</v>
      </c>
      <c r="N72" s="79" t="s">
        <v>38</v>
      </c>
      <c r="O72" s="62"/>
      <c r="P72" s="79" t="s">
        <v>38</v>
      </c>
      <c r="Q72" s="61" t="e">
        <f t="shared" si="8"/>
        <v>#VALUE!</v>
      </c>
      <c r="R72" s="61" t="e">
        <f t="shared" si="9"/>
        <v>#VALUE!</v>
      </c>
      <c r="S72" s="79" t="s">
        <v>38</v>
      </c>
    </row>
    <row r="73" spans="1:19" x14ac:dyDescent="0.25">
      <c r="A73" s="57" t="s">
        <v>255</v>
      </c>
      <c r="B73" s="39" t="s">
        <v>38</v>
      </c>
      <c r="C73" s="79" t="s">
        <v>38</v>
      </c>
      <c r="D73" s="60"/>
      <c r="E73" s="79" t="s">
        <v>38</v>
      </c>
      <c r="F73" s="39" t="s">
        <v>38</v>
      </c>
      <c r="G73" s="63"/>
      <c r="H73" s="54">
        <v>1.0137719599999999E-2</v>
      </c>
      <c r="I73" s="59">
        <f t="shared" si="5"/>
        <v>1.4248268951194683E-2</v>
      </c>
      <c r="J73" s="60"/>
      <c r="K73" s="79" t="s">
        <v>38</v>
      </c>
      <c r="L73" s="61" t="e">
        <f t="shared" si="6"/>
        <v>#VALUE!</v>
      </c>
      <c r="M73" s="61" t="e">
        <f t="shared" si="7"/>
        <v>#VALUE!</v>
      </c>
      <c r="N73" s="79" t="s">
        <v>38</v>
      </c>
      <c r="O73" s="62"/>
      <c r="P73" s="79" t="s">
        <v>38</v>
      </c>
      <c r="Q73" s="61" t="e">
        <f t="shared" si="8"/>
        <v>#VALUE!</v>
      </c>
      <c r="R73" s="61" t="e">
        <f t="shared" si="9"/>
        <v>#VALUE!</v>
      </c>
      <c r="S73" s="79" t="s">
        <v>38</v>
      </c>
    </row>
    <row r="74" spans="1:19" x14ac:dyDescent="0.25">
      <c r="A74" s="57" t="s">
        <v>240</v>
      </c>
      <c r="B74" s="39" t="s">
        <v>38</v>
      </c>
      <c r="C74" s="79" t="s">
        <v>38</v>
      </c>
      <c r="D74" s="60"/>
      <c r="E74" s="79" t="s">
        <v>38</v>
      </c>
      <c r="F74" s="39" t="s">
        <v>38</v>
      </c>
      <c r="G74" s="63"/>
      <c r="H74" s="54">
        <v>1.00973338E-2</v>
      </c>
      <c r="I74" s="59">
        <f t="shared" si="5"/>
        <v>1.422015017630446E-2</v>
      </c>
      <c r="J74" s="60"/>
      <c r="K74" s="79" t="s">
        <v>38</v>
      </c>
      <c r="L74" s="61" t="e">
        <f t="shared" si="6"/>
        <v>#VALUE!</v>
      </c>
      <c r="M74" s="61" t="e">
        <f t="shared" si="7"/>
        <v>#VALUE!</v>
      </c>
      <c r="N74" s="79" t="s">
        <v>38</v>
      </c>
      <c r="O74" s="62"/>
      <c r="P74" s="79" t="s">
        <v>38</v>
      </c>
      <c r="Q74" s="61" t="e">
        <f t="shared" si="8"/>
        <v>#VALUE!</v>
      </c>
      <c r="R74" s="61" t="e">
        <f t="shared" si="9"/>
        <v>#VALUE!</v>
      </c>
      <c r="S74" s="79" t="s">
        <v>38</v>
      </c>
    </row>
    <row r="75" spans="1:19" x14ac:dyDescent="0.25">
      <c r="A75" s="57" t="s">
        <v>274</v>
      </c>
      <c r="B75" s="39" t="s">
        <v>38</v>
      </c>
      <c r="C75" s="79" t="s">
        <v>38</v>
      </c>
      <c r="D75" s="60"/>
      <c r="E75" s="79" t="s">
        <v>38</v>
      </c>
      <c r="F75" s="39" t="s">
        <v>38</v>
      </c>
      <c r="G75" s="63"/>
      <c r="H75" s="54">
        <v>1.00806434E-2</v>
      </c>
      <c r="I75" s="59">
        <f t="shared" si="5"/>
        <v>1.4208512489377236E-2</v>
      </c>
      <c r="J75" s="60"/>
      <c r="K75" s="79" t="s">
        <v>38</v>
      </c>
      <c r="L75" s="61" t="e">
        <f t="shared" si="6"/>
        <v>#VALUE!</v>
      </c>
      <c r="M75" s="61" t="e">
        <f t="shared" si="7"/>
        <v>#VALUE!</v>
      </c>
      <c r="N75" s="79" t="s">
        <v>38</v>
      </c>
      <c r="O75" s="62"/>
      <c r="P75" s="79" t="s">
        <v>38</v>
      </c>
      <c r="Q75" s="61" t="e">
        <f t="shared" si="8"/>
        <v>#VALUE!</v>
      </c>
      <c r="R75" s="61" t="e">
        <f t="shared" si="9"/>
        <v>#VALUE!</v>
      </c>
      <c r="S75" s="79" t="s">
        <v>38</v>
      </c>
    </row>
    <row r="76" spans="1:19" x14ac:dyDescent="0.25">
      <c r="A76" s="57" t="s">
        <v>307</v>
      </c>
      <c r="B76" s="39" t="s">
        <v>38</v>
      </c>
      <c r="C76" s="79" t="s">
        <v>38</v>
      </c>
      <c r="D76" s="60"/>
      <c r="E76" s="79" t="s">
        <v>38</v>
      </c>
      <c r="F76" s="39" t="s">
        <v>38</v>
      </c>
      <c r="G76" s="63"/>
      <c r="H76" s="54">
        <v>9.9880169000000005E-3</v>
      </c>
      <c r="I76" s="59">
        <f t="shared" si="5"/>
        <v>1.414374569464223E-2</v>
      </c>
      <c r="J76" s="60"/>
      <c r="K76" s="79" t="s">
        <v>38</v>
      </c>
      <c r="L76" s="61" t="e">
        <f t="shared" si="6"/>
        <v>#VALUE!</v>
      </c>
      <c r="M76" s="61" t="e">
        <f t="shared" si="7"/>
        <v>#VALUE!</v>
      </c>
      <c r="N76" s="79" t="s">
        <v>38</v>
      </c>
      <c r="O76" s="62"/>
      <c r="P76" s="79" t="s">
        <v>38</v>
      </c>
      <c r="Q76" s="61" t="e">
        <f t="shared" si="8"/>
        <v>#VALUE!</v>
      </c>
      <c r="R76" s="61" t="e">
        <f t="shared" si="9"/>
        <v>#VALUE!</v>
      </c>
      <c r="S76" s="79" t="s">
        <v>38</v>
      </c>
    </row>
    <row r="77" spans="1:19" x14ac:dyDescent="0.25">
      <c r="A77" s="57" t="s">
        <v>277</v>
      </c>
      <c r="B77" s="39" t="s">
        <v>38</v>
      </c>
      <c r="C77" s="79" t="s">
        <v>38</v>
      </c>
      <c r="D77" s="60"/>
      <c r="E77" s="79" t="s">
        <v>38</v>
      </c>
      <c r="F77" s="39" t="s">
        <v>38</v>
      </c>
      <c r="G77" s="63"/>
      <c r="H77" s="54">
        <v>9.7475142999999993E-3</v>
      </c>
      <c r="I77" s="59">
        <f t="shared" si="5"/>
        <v>1.3974120705731641E-2</v>
      </c>
      <c r="J77" s="60"/>
      <c r="K77" s="79" t="s">
        <v>38</v>
      </c>
      <c r="L77" s="61" t="e">
        <f t="shared" si="6"/>
        <v>#VALUE!</v>
      </c>
      <c r="M77" s="61" t="e">
        <f t="shared" si="7"/>
        <v>#VALUE!</v>
      </c>
      <c r="N77" s="79" t="s">
        <v>38</v>
      </c>
      <c r="O77" s="62"/>
      <c r="P77" s="79" t="s">
        <v>38</v>
      </c>
      <c r="Q77" s="61" t="e">
        <f t="shared" si="8"/>
        <v>#VALUE!</v>
      </c>
      <c r="R77" s="61" t="e">
        <f t="shared" si="9"/>
        <v>#VALUE!</v>
      </c>
      <c r="S77" s="79" t="s">
        <v>38</v>
      </c>
    </row>
    <row r="78" spans="1:19" x14ac:dyDescent="0.25">
      <c r="A78" s="38" t="s">
        <v>217</v>
      </c>
      <c r="B78" s="39" t="s">
        <v>38</v>
      </c>
      <c r="C78" s="79" t="s">
        <v>38</v>
      </c>
      <c r="E78" s="79" t="s">
        <v>38</v>
      </c>
      <c r="F78" s="39" t="s">
        <v>38</v>
      </c>
      <c r="G78" s="50"/>
      <c r="H78" s="54">
        <v>9.6272476999999992E-3</v>
      </c>
      <c r="I78" s="49">
        <f t="shared" si="5"/>
        <v>1.3888488827606262E-2</v>
      </c>
      <c r="K78" s="79" t="s">
        <v>38</v>
      </c>
      <c r="L78" s="26" t="e">
        <f t="shared" si="6"/>
        <v>#VALUE!</v>
      </c>
      <c r="M78" s="26" t="e">
        <f t="shared" si="7"/>
        <v>#VALUE!</v>
      </c>
      <c r="N78" s="79" t="s">
        <v>38</v>
      </c>
      <c r="O78" s="27"/>
      <c r="P78" s="79" t="s">
        <v>38</v>
      </c>
      <c r="Q78" s="26" t="e">
        <f t="shared" si="8"/>
        <v>#VALUE!</v>
      </c>
      <c r="R78" s="26" t="e">
        <f t="shared" si="9"/>
        <v>#VALUE!</v>
      </c>
      <c r="S78" s="79" t="s">
        <v>38</v>
      </c>
    </row>
    <row r="79" spans="1:19" x14ac:dyDescent="0.25">
      <c r="A79" s="57" t="s">
        <v>275</v>
      </c>
      <c r="B79" s="39" t="s">
        <v>38</v>
      </c>
      <c r="C79" s="79" t="s">
        <v>38</v>
      </c>
      <c r="D79" s="60"/>
      <c r="E79" s="79" t="s">
        <v>38</v>
      </c>
      <c r="F79" s="39" t="s">
        <v>38</v>
      </c>
      <c r="G79" s="63"/>
      <c r="H79" s="54">
        <v>9.0636306000000007E-3</v>
      </c>
      <c r="I79" s="59">
        <f t="shared" ref="I79:I110" si="10">SQRT((H79*(1-H79))/H$13)*TINV(0.05,H$13)</f>
        <v>1.3479648321102492E-2</v>
      </c>
      <c r="J79" s="60"/>
      <c r="K79" s="79" t="s">
        <v>38</v>
      </c>
      <c r="L79" s="61" t="e">
        <f t="shared" ref="L79:L110" si="11">(((K79)^2)^0.5)</f>
        <v>#VALUE!</v>
      </c>
      <c r="M79" s="61" t="e">
        <f t="shared" ref="M79:M110" si="12">(((((1-B79)*B79)/B$13)+(((1-H79)*H79)/H$13))^0.5)*(TINV(0.05,B$13+H$13-1))</f>
        <v>#VALUE!</v>
      </c>
      <c r="N79" s="79" t="s">
        <v>38</v>
      </c>
      <c r="O79" s="62"/>
      <c r="P79" s="79" t="s">
        <v>38</v>
      </c>
      <c r="Q79" s="61" t="e">
        <f t="shared" ref="Q79:Q110" si="13">(((P79)^2)^0.5)</f>
        <v>#VALUE!</v>
      </c>
      <c r="R79" s="61" t="e">
        <f t="shared" ref="R79:R110" si="14">(((((1-E79)*E79)/E$13)+(((1-H79)*H79)/H$13))^0.5)*(TINV(0.05,E$13+H$13-1))</f>
        <v>#VALUE!</v>
      </c>
      <c r="S79" s="79" t="s">
        <v>38</v>
      </c>
    </row>
    <row r="80" spans="1:19" x14ac:dyDescent="0.25">
      <c r="A80" s="57" t="s">
        <v>246</v>
      </c>
      <c r="B80" s="39" t="s">
        <v>38</v>
      </c>
      <c r="C80" s="79" t="s">
        <v>38</v>
      </c>
      <c r="D80" s="60"/>
      <c r="E80" s="79" t="s">
        <v>38</v>
      </c>
      <c r="F80" s="39" t="s">
        <v>38</v>
      </c>
      <c r="G80" s="63"/>
      <c r="H80" s="54">
        <v>7.3518795000000001E-3</v>
      </c>
      <c r="I80" s="59">
        <f t="shared" si="10"/>
        <v>1.2150703729113383E-2</v>
      </c>
      <c r="J80" s="60"/>
      <c r="K80" s="79" t="s">
        <v>38</v>
      </c>
      <c r="L80" s="61" t="e">
        <f t="shared" si="11"/>
        <v>#VALUE!</v>
      </c>
      <c r="M80" s="61" t="e">
        <f t="shared" si="12"/>
        <v>#VALUE!</v>
      </c>
      <c r="N80" s="79" t="s">
        <v>38</v>
      </c>
      <c r="O80" s="62"/>
      <c r="P80" s="79" t="s">
        <v>38</v>
      </c>
      <c r="Q80" s="61" t="e">
        <f t="shared" si="13"/>
        <v>#VALUE!</v>
      </c>
      <c r="R80" s="61" t="e">
        <f t="shared" si="14"/>
        <v>#VALUE!</v>
      </c>
      <c r="S80" s="79" t="s">
        <v>38</v>
      </c>
    </row>
    <row r="81" spans="1:19" x14ac:dyDescent="0.25">
      <c r="A81" s="57" t="s">
        <v>220</v>
      </c>
      <c r="B81" s="39" t="s">
        <v>38</v>
      </c>
      <c r="C81" s="79" t="s">
        <v>38</v>
      </c>
      <c r="D81" s="60"/>
      <c r="E81" s="79" t="s">
        <v>38</v>
      </c>
      <c r="F81" s="39" t="s">
        <v>38</v>
      </c>
      <c r="G81" s="63"/>
      <c r="H81" s="54">
        <v>6.3271461999999997E-3</v>
      </c>
      <c r="I81" s="59">
        <f t="shared" si="10"/>
        <v>1.1277951608238376E-2</v>
      </c>
      <c r="J81" s="60"/>
      <c r="K81" s="79" t="s">
        <v>38</v>
      </c>
      <c r="L81" s="61" t="e">
        <f t="shared" si="11"/>
        <v>#VALUE!</v>
      </c>
      <c r="M81" s="61" t="e">
        <f t="shared" si="12"/>
        <v>#VALUE!</v>
      </c>
      <c r="N81" s="79" t="s">
        <v>38</v>
      </c>
      <c r="O81" s="62"/>
      <c r="P81" s="79" t="s">
        <v>38</v>
      </c>
      <c r="Q81" s="61" t="e">
        <f t="shared" si="13"/>
        <v>#VALUE!</v>
      </c>
      <c r="R81" s="61" t="e">
        <f t="shared" si="14"/>
        <v>#VALUE!</v>
      </c>
      <c r="S81" s="79" t="s">
        <v>38</v>
      </c>
    </row>
    <row r="82" spans="1:19" x14ac:dyDescent="0.25">
      <c r="A82" s="57" t="s">
        <v>306</v>
      </c>
      <c r="B82" s="39" t="s">
        <v>38</v>
      </c>
      <c r="C82" s="79" t="s">
        <v>38</v>
      </c>
      <c r="D82" s="60"/>
      <c r="E82" s="79" t="s">
        <v>38</v>
      </c>
      <c r="F82" s="39" t="s">
        <v>38</v>
      </c>
      <c r="G82" s="63"/>
      <c r="H82" s="54">
        <v>5.9754144000000002E-3</v>
      </c>
      <c r="I82" s="59">
        <f t="shared" si="10"/>
        <v>1.0961933343152428E-2</v>
      </c>
      <c r="J82" s="60"/>
      <c r="K82" s="79" t="s">
        <v>38</v>
      </c>
      <c r="L82" s="61" t="e">
        <f t="shared" si="11"/>
        <v>#VALUE!</v>
      </c>
      <c r="M82" s="61" t="e">
        <f t="shared" si="12"/>
        <v>#VALUE!</v>
      </c>
      <c r="N82" s="79" t="s">
        <v>38</v>
      </c>
      <c r="O82" s="62"/>
      <c r="P82" s="79" t="s">
        <v>38</v>
      </c>
      <c r="Q82" s="61" t="e">
        <f t="shared" si="13"/>
        <v>#VALUE!</v>
      </c>
      <c r="R82" s="61" t="e">
        <f t="shared" si="14"/>
        <v>#VALUE!</v>
      </c>
      <c r="S82" s="79" t="s">
        <v>38</v>
      </c>
    </row>
    <row r="83" spans="1:19" x14ac:dyDescent="0.25">
      <c r="A83" s="57" t="s">
        <v>254</v>
      </c>
      <c r="B83" s="39" t="s">
        <v>38</v>
      </c>
      <c r="C83" s="79" t="s">
        <v>38</v>
      </c>
      <c r="D83" s="60"/>
      <c r="E83" s="79" t="s">
        <v>38</v>
      </c>
      <c r="F83" s="39" t="s">
        <v>38</v>
      </c>
      <c r="G83" s="63"/>
      <c r="H83" s="54">
        <v>5.4345438000000003E-3</v>
      </c>
      <c r="I83" s="59">
        <f t="shared" si="10"/>
        <v>1.0456896544490699E-2</v>
      </c>
      <c r="J83" s="60"/>
      <c r="K83" s="79" t="s">
        <v>38</v>
      </c>
      <c r="L83" s="61" t="e">
        <f t="shared" si="11"/>
        <v>#VALUE!</v>
      </c>
      <c r="M83" s="61" t="e">
        <f t="shared" si="12"/>
        <v>#VALUE!</v>
      </c>
      <c r="N83" s="79" t="s">
        <v>38</v>
      </c>
      <c r="O83" s="62"/>
      <c r="P83" s="79" t="s">
        <v>38</v>
      </c>
      <c r="Q83" s="61" t="e">
        <f t="shared" si="13"/>
        <v>#VALUE!</v>
      </c>
      <c r="R83" s="61" t="e">
        <f t="shared" si="14"/>
        <v>#VALUE!</v>
      </c>
      <c r="S83" s="79" t="s">
        <v>38</v>
      </c>
    </row>
    <row r="84" spans="1:19" x14ac:dyDescent="0.25">
      <c r="A84" s="57" t="s">
        <v>273</v>
      </c>
      <c r="B84" s="39" t="s">
        <v>38</v>
      </c>
      <c r="C84" s="79" t="s">
        <v>38</v>
      </c>
      <c r="D84" s="60"/>
      <c r="E84" s="79" t="s">
        <v>38</v>
      </c>
      <c r="F84" s="39" t="s">
        <v>38</v>
      </c>
      <c r="G84" s="63"/>
      <c r="H84" s="54">
        <v>4.7049769999999999E-3</v>
      </c>
      <c r="I84" s="59">
        <f t="shared" si="10"/>
        <v>9.7332806882588201E-3</v>
      </c>
      <c r="J84" s="60"/>
      <c r="K84" s="79" t="s">
        <v>38</v>
      </c>
      <c r="L84" s="61" t="e">
        <f t="shared" si="11"/>
        <v>#VALUE!</v>
      </c>
      <c r="M84" s="61" t="e">
        <f t="shared" si="12"/>
        <v>#VALUE!</v>
      </c>
      <c r="N84" s="79" t="s">
        <v>38</v>
      </c>
      <c r="O84" s="62"/>
      <c r="P84" s="79" t="s">
        <v>38</v>
      </c>
      <c r="Q84" s="61" t="e">
        <f t="shared" si="13"/>
        <v>#VALUE!</v>
      </c>
      <c r="R84" s="61" t="e">
        <f t="shared" si="14"/>
        <v>#VALUE!</v>
      </c>
      <c r="S84" s="79" t="s">
        <v>38</v>
      </c>
    </row>
    <row r="85" spans="1:19" x14ac:dyDescent="0.25">
      <c r="A85" s="57" t="s">
        <v>264</v>
      </c>
      <c r="B85" s="39" t="s">
        <v>38</v>
      </c>
      <c r="C85" s="79" t="s">
        <v>38</v>
      </c>
      <c r="D85" s="60"/>
      <c r="E85" s="79" t="s">
        <v>38</v>
      </c>
      <c r="F85" s="39" t="s">
        <v>38</v>
      </c>
      <c r="G85" s="63"/>
      <c r="H85" s="54">
        <v>4.6640607999999997E-3</v>
      </c>
      <c r="I85" s="59">
        <f t="shared" si="10"/>
        <v>9.6910653822331327E-3</v>
      </c>
      <c r="J85" s="60"/>
      <c r="K85" s="79" t="s">
        <v>38</v>
      </c>
      <c r="L85" s="61" t="e">
        <f t="shared" si="11"/>
        <v>#VALUE!</v>
      </c>
      <c r="M85" s="61" t="e">
        <f t="shared" si="12"/>
        <v>#VALUE!</v>
      </c>
      <c r="N85" s="79" t="s">
        <v>38</v>
      </c>
      <c r="O85" s="62"/>
      <c r="P85" s="79" t="s">
        <v>38</v>
      </c>
      <c r="Q85" s="61" t="e">
        <f t="shared" si="13"/>
        <v>#VALUE!</v>
      </c>
      <c r="R85" s="61" t="e">
        <f t="shared" si="14"/>
        <v>#VALUE!</v>
      </c>
      <c r="S85" s="79" t="s">
        <v>38</v>
      </c>
    </row>
    <row r="86" spans="1:19" x14ac:dyDescent="0.25">
      <c r="A86" s="57" t="s">
        <v>295</v>
      </c>
      <c r="B86" s="39" t="s">
        <v>38</v>
      </c>
      <c r="C86" s="79" t="s">
        <v>38</v>
      </c>
      <c r="D86" s="60"/>
      <c r="E86" s="79" t="s">
        <v>38</v>
      </c>
      <c r="F86" s="39" t="s">
        <v>38</v>
      </c>
      <c r="G86" s="63"/>
      <c r="H86" s="54">
        <v>4.6373315999999999E-3</v>
      </c>
      <c r="I86" s="59">
        <f t="shared" si="10"/>
        <v>9.6633860374566605E-3</v>
      </c>
      <c r="J86" s="60"/>
      <c r="K86" s="79" t="s">
        <v>38</v>
      </c>
      <c r="L86" s="61" t="e">
        <f t="shared" si="11"/>
        <v>#VALUE!</v>
      </c>
      <c r="M86" s="61" t="e">
        <f t="shared" si="12"/>
        <v>#VALUE!</v>
      </c>
      <c r="N86" s="79" t="s">
        <v>38</v>
      </c>
      <c r="O86" s="62"/>
      <c r="P86" s="79" t="s">
        <v>38</v>
      </c>
      <c r="Q86" s="61" t="e">
        <f t="shared" si="13"/>
        <v>#VALUE!</v>
      </c>
      <c r="R86" s="61" t="e">
        <f t="shared" si="14"/>
        <v>#VALUE!</v>
      </c>
      <c r="S86" s="79" t="s">
        <v>38</v>
      </c>
    </row>
    <row r="87" spans="1:19" x14ac:dyDescent="0.25">
      <c r="A87" s="57" t="s">
        <v>272</v>
      </c>
      <c r="B87" s="39" t="s">
        <v>38</v>
      </c>
      <c r="C87" s="79" t="s">
        <v>38</v>
      </c>
      <c r="D87" s="60"/>
      <c r="E87" s="79" t="s">
        <v>38</v>
      </c>
      <c r="F87" s="39" t="s">
        <v>38</v>
      </c>
      <c r="G87" s="63"/>
      <c r="H87" s="54">
        <v>3.7451784999999998E-3</v>
      </c>
      <c r="I87" s="59">
        <f t="shared" si="10"/>
        <v>8.6881249478001511E-3</v>
      </c>
      <c r="J87" s="60"/>
      <c r="K87" s="79" t="s">
        <v>38</v>
      </c>
      <c r="L87" s="61" t="e">
        <f t="shared" si="11"/>
        <v>#VALUE!</v>
      </c>
      <c r="M87" s="61" t="e">
        <f t="shared" si="12"/>
        <v>#VALUE!</v>
      </c>
      <c r="N87" s="79" t="s">
        <v>38</v>
      </c>
      <c r="O87" s="62"/>
      <c r="P87" s="79" t="s">
        <v>38</v>
      </c>
      <c r="Q87" s="61" t="e">
        <f t="shared" si="13"/>
        <v>#VALUE!</v>
      </c>
      <c r="R87" s="61" t="e">
        <f t="shared" si="14"/>
        <v>#VALUE!</v>
      </c>
      <c r="S87" s="79" t="s">
        <v>38</v>
      </c>
    </row>
    <row r="88" spans="1:19" x14ac:dyDescent="0.25">
      <c r="A88" s="57" t="s">
        <v>268</v>
      </c>
      <c r="B88" s="39" t="s">
        <v>38</v>
      </c>
      <c r="C88" s="79" t="s">
        <v>38</v>
      </c>
      <c r="D88" s="60"/>
      <c r="E88" s="79" t="s">
        <v>38</v>
      </c>
      <c r="F88" s="39" t="s">
        <v>38</v>
      </c>
      <c r="G88" s="63"/>
      <c r="H88" s="54">
        <v>3.3297723E-3</v>
      </c>
      <c r="I88" s="59">
        <f t="shared" si="10"/>
        <v>8.1938420869013661E-3</v>
      </c>
      <c r="J88" s="60"/>
      <c r="K88" s="79" t="s">
        <v>38</v>
      </c>
      <c r="L88" s="61" t="e">
        <f t="shared" si="11"/>
        <v>#VALUE!</v>
      </c>
      <c r="M88" s="61" t="e">
        <f t="shared" si="12"/>
        <v>#VALUE!</v>
      </c>
      <c r="N88" s="79" t="s">
        <v>38</v>
      </c>
      <c r="O88" s="62"/>
      <c r="P88" s="79" t="s">
        <v>38</v>
      </c>
      <c r="Q88" s="61" t="e">
        <f t="shared" si="13"/>
        <v>#VALUE!</v>
      </c>
      <c r="R88" s="61" t="e">
        <f t="shared" si="14"/>
        <v>#VALUE!</v>
      </c>
      <c r="S88" s="79" t="s">
        <v>38</v>
      </c>
    </row>
    <row r="89" spans="1:19" x14ac:dyDescent="0.25">
      <c r="A89" s="57" t="s">
        <v>292</v>
      </c>
      <c r="B89" s="39" t="s">
        <v>38</v>
      </c>
      <c r="C89" s="79" t="s">
        <v>38</v>
      </c>
      <c r="D89" s="60"/>
      <c r="E89" s="79" t="s">
        <v>38</v>
      </c>
      <c r="F89" s="39" t="s">
        <v>38</v>
      </c>
      <c r="G89" s="63"/>
      <c r="H89" s="54">
        <v>2.4353639000000002E-3</v>
      </c>
      <c r="I89" s="59">
        <f t="shared" si="10"/>
        <v>7.0106297855773011E-3</v>
      </c>
      <c r="J89" s="60"/>
      <c r="K89" s="79" t="s">
        <v>38</v>
      </c>
      <c r="L89" s="61" t="e">
        <f t="shared" si="11"/>
        <v>#VALUE!</v>
      </c>
      <c r="M89" s="61" t="e">
        <f t="shared" si="12"/>
        <v>#VALUE!</v>
      </c>
      <c r="N89" s="79" t="s">
        <v>38</v>
      </c>
      <c r="O89" s="62"/>
      <c r="P89" s="79" t="s">
        <v>38</v>
      </c>
      <c r="Q89" s="61" t="e">
        <f t="shared" si="13"/>
        <v>#VALUE!</v>
      </c>
      <c r="R89" s="61" t="e">
        <f t="shared" si="14"/>
        <v>#VALUE!</v>
      </c>
      <c r="S89" s="79" t="s">
        <v>38</v>
      </c>
    </row>
    <row r="90" spans="1:19" x14ac:dyDescent="0.25">
      <c r="A90" s="57" t="s">
        <v>290</v>
      </c>
      <c r="B90" s="39" t="s">
        <v>38</v>
      </c>
      <c r="C90" s="79" t="s">
        <v>38</v>
      </c>
      <c r="D90" s="60"/>
      <c r="E90" s="79" t="s">
        <v>38</v>
      </c>
      <c r="F90" s="39" t="s">
        <v>38</v>
      </c>
      <c r="G90" s="63"/>
      <c r="H90" s="54">
        <v>2.3349714000000001E-3</v>
      </c>
      <c r="I90" s="59">
        <f t="shared" si="10"/>
        <v>6.8649556586050601E-3</v>
      </c>
      <c r="J90" s="60"/>
      <c r="K90" s="79" t="s">
        <v>38</v>
      </c>
      <c r="L90" s="61" t="e">
        <f t="shared" si="11"/>
        <v>#VALUE!</v>
      </c>
      <c r="M90" s="61" t="e">
        <f t="shared" si="12"/>
        <v>#VALUE!</v>
      </c>
      <c r="N90" s="79" t="s">
        <v>38</v>
      </c>
      <c r="O90" s="62"/>
      <c r="P90" s="79" t="s">
        <v>38</v>
      </c>
      <c r="Q90" s="61" t="e">
        <f t="shared" si="13"/>
        <v>#VALUE!</v>
      </c>
      <c r="R90" s="61" t="e">
        <f t="shared" si="14"/>
        <v>#VALUE!</v>
      </c>
      <c r="S90" s="79" t="s">
        <v>38</v>
      </c>
    </row>
    <row r="91" spans="1:19" x14ac:dyDescent="0.25">
      <c r="A91" s="57" t="s">
        <v>294</v>
      </c>
      <c r="B91" s="39" t="s">
        <v>38</v>
      </c>
      <c r="C91" s="79" t="s">
        <v>38</v>
      </c>
      <c r="D91" s="60"/>
      <c r="E91" s="79" t="s">
        <v>38</v>
      </c>
      <c r="F91" s="39" t="s">
        <v>38</v>
      </c>
      <c r="G91" s="63"/>
      <c r="H91" s="54">
        <v>2.2311669E-3</v>
      </c>
      <c r="I91" s="59">
        <f t="shared" si="10"/>
        <v>6.7109742951718928E-3</v>
      </c>
      <c r="J91" s="60"/>
      <c r="K91" s="79" t="s">
        <v>38</v>
      </c>
      <c r="L91" s="61" t="e">
        <f t="shared" si="11"/>
        <v>#VALUE!</v>
      </c>
      <c r="M91" s="61" t="e">
        <f t="shared" si="12"/>
        <v>#VALUE!</v>
      </c>
      <c r="N91" s="79" t="s">
        <v>38</v>
      </c>
      <c r="O91" s="62"/>
      <c r="P91" s="79" t="s">
        <v>38</v>
      </c>
      <c r="Q91" s="61" t="e">
        <f t="shared" si="13"/>
        <v>#VALUE!</v>
      </c>
      <c r="R91" s="61" t="e">
        <f t="shared" si="14"/>
        <v>#VALUE!</v>
      </c>
      <c r="S91" s="79" t="s">
        <v>38</v>
      </c>
    </row>
    <row r="92" spans="1:19" x14ac:dyDescent="0.25">
      <c r="A92" s="57" t="s">
        <v>281</v>
      </c>
      <c r="B92" s="39" t="s">
        <v>38</v>
      </c>
      <c r="C92" s="79" t="s">
        <v>38</v>
      </c>
      <c r="D92" s="60"/>
      <c r="E92" s="79" t="s">
        <v>38</v>
      </c>
      <c r="F92" s="39" t="s">
        <v>38</v>
      </c>
      <c r="G92" s="63"/>
      <c r="H92" s="54">
        <v>2.2098994000000001E-3</v>
      </c>
      <c r="I92" s="59">
        <f t="shared" si="10"/>
        <v>6.6789843616459933E-3</v>
      </c>
      <c r="J92" s="60"/>
      <c r="K92" s="79" t="s">
        <v>38</v>
      </c>
      <c r="L92" s="61" t="e">
        <f t="shared" si="11"/>
        <v>#VALUE!</v>
      </c>
      <c r="M92" s="61" t="e">
        <f t="shared" si="12"/>
        <v>#VALUE!</v>
      </c>
      <c r="N92" s="79" t="s">
        <v>38</v>
      </c>
      <c r="O92" s="62"/>
      <c r="P92" s="79" t="s">
        <v>38</v>
      </c>
      <c r="Q92" s="61" t="e">
        <f t="shared" si="13"/>
        <v>#VALUE!</v>
      </c>
      <c r="R92" s="61" t="e">
        <f t="shared" si="14"/>
        <v>#VALUE!</v>
      </c>
      <c r="S92" s="79" t="s">
        <v>38</v>
      </c>
    </row>
    <row r="93" spans="1:19" x14ac:dyDescent="0.25">
      <c r="A93" s="57" t="s">
        <v>297</v>
      </c>
      <c r="B93" s="39" t="s">
        <v>38</v>
      </c>
      <c r="C93" s="79" t="s">
        <v>38</v>
      </c>
      <c r="D93" s="60"/>
      <c r="E93" s="79" t="s">
        <v>38</v>
      </c>
      <c r="F93" s="39" t="s">
        <v>38</v>
      </c>
      <c r="G93" s="63"/>
      <c r="H93" s="54">
        <v>2.1139416E-3</v>
      </c>
      <c r="I93" s="59">
        <f t="shared" si="10"/>
        <v>6.5326824719185248E-3</v>
      </c>
      <c r="J93" s="60"/>
      <c r="K93" s="79" t="s">
        <v>38</v>
      </c>
      <c r="L93" s="61" t="e">
        <f t="shared" si="11"/>
        <v>#VALUE!</v>
      </c>
      <c r="M93" s="61" t="e">
        <f t="shared" si="12"/>
        <v>#VALUE!</v>
      </c>
      <c r="N93" s="79" t="s">
        <v>38</v>
      </c>
      <c r="O93" s="62"/>
      <c r="P93" s="79" t="s">
        <v>38</v>
      </c>
      <c r="Q93" s="61" t="e">
        <f t="shared" si="13"/>
        <v>#VALUE!</v>
      </c>
      <c r="R93" s="61" t="e">
        <f t="shared" si="14"/>
        <v>#VALUE!</v>
      </c>
      <c r="S93" s="79" t="s">
        <v>38</v>
      </c>
    </row>
    <row r="94" spans="1:19" x14ac:dyDescent="0.25">
      <c r="A94" s="57" t="s">
        <v>305</v>
      </c>
      <c r="B94" s="39" t="s">
        <v>38</v>
      </c>
      <c r="C94" s="79" t="s">
        <v>38</v>
      </c>
      <c r="D94" s="60"/>
      <c r="E94" s="79" t="s">
        <v>38</v>
      </c>
      <c r="F94" s="39" t="s">
        <v>38</v>
      </c>
      <c r="G94" s="63"/>
      <c r="H94" s="54">
        <v>2.0368555999999999E-3</v>
      </c>
      <c r="I94" s="59">
        <f t="shared" si="10"/>
        <v>6.4127151805085502E-3</v>
      </c>
      <c r="J94" s="60"/>
      <c r="K94" s="79" t="s">
        <v>38</v>
      </c>
      <c r="L94" s="61" t="e">
        <f t="shared" si="11"/>
        <v>#VALUE!</v>
      </c>
      <c r="M94" s="61" t="e">
        <f t="shared" si="12"/>
        <v>#VALUE!</v>
      </c>
      <c r="N94" s="79" t="s">
        <v>38</v>
      </c>
      <c r="O94" s="62"/>
      <c r="P94" s="79" t="s">
        <v>38</v>
      </c>
      <c r="Q94" s="61" t="e">
        <f t="shared" si="13"/>
        <v>#VALUE!</v>
      </c>
      <c r="R94" s="61" t="e">
        <f t="shared" si="14"/>
        <v>#VALUE!</v>
      </c>
      <c r="S94" s="79" t="s">
        <v>38</v>
      </c>
    </row>
    <row r="95" spans="1:19" x14ac:dyDescent="0.25">
      <c r="A95" s="57" t="s">
        <v>286</v>
      </c>
      <c r="B95" s="39" t="s">
        <v>38</v>
      </c>
      <c r="C95" s="79" t="s">
        <v>38</v>
      </c>
      <c r="D95" s="60"/>
      <c r="E95" s="79" t="s">
        <v>38</v>
      </c>
      <c r="F95" s="39" t="s">
        <v>38</v>
      </c>
      <c r="G95" s="63"/>
      <c r="H95" s="54">
        <v>1.6071309000000001E-3</v>
      </c>
      <c r="I95" s="59">
        <f t="shared" si="10"/>
        <v>5.6974554768036267E-3</v>
      </c>
      <c r="J95" s="60"/>
      <c r="K95" s="79" t="s">
        <v>38</v>
      </c>
      <c r="L95" s="61" t="e">
        <f t="shared" si="11"/>
        <v>#VALUE!</v>
      </c>
      <c r="M95" s="61" t="e">
        <f t="shared" si="12"/>
        <v>#VALUE!</v>
      </c>
      <c r="N95" s="79" t="s">
        <v>38</v>
      </c>
      <c r="O95" s="62"/>
      <c r="P95" s="79" t="s">
        <v>38</v>
      </c>
      <c r="Q95" s="61" t="e">
        <f t="shared" si="13"/>
        <v>#VALUE!</v>
      </c>
      <c r="R95" s="61" t="e">
        <f t="shared" si="14"/>
        <v>#VALUE!</v>
      </c>
      <c r="S95" s="79" t="s">
        <v>38</v>
      </c>
    </row>
    <row r="96" spans="1:19" x14ac:dyDescent="0.25">
      <c r="A96" s="57" t="s">
        <v>302</v>
      </c>
      <c r="B96" s="39" t="s">
        <v>38</v>
      </c>
      <c r="C96" s="79" t="s">
        <v>38</v>
      </c>
      <c r="D96" s="60"/>
      <c r="E96" s="79" t="s">
        <v>38</v>
      </c>
      <c r="F96" s="39" t="s">
        <v>38</v>
      </c>
      <c r="G96" s="63"/>
      <c r="H96" s="54">
        <v>1.5479444E-3</v>
      </c>
      <c r="I96" s="59">
        <f t="shared" si="10"/>
        <v>5.5917257833790332E-3</v>
      </c>
      <c r="J96" s="60"/>
      <c r="K96" s="79" t="s">
        <v>38</v>
      </c>
      <c r="L96" s="61" t="e">
        <f t="shared" si="11"/>
        <v>#VALUE!</v>
      </c>
      <c r="M96" s="61" t="e">
        <f t="shared" si="12"/>
        <v>#VALUE!</v>
      </c>
      <c r="N96" s="79" t="s">
        <v>38</v>
      </c>
      <c r="O96" s="62"/>
      <c r="P96" s="79" t="s">
        <v>38</v>
      </c>
      <c r="Q96" s="61" t="e">
        <f t="shared" si="13"/>
        <v>#VALUE!</v>
      </c>
      <c r="R96" s="61" t="e">
        <f t="shared" si="14"/>
        <v>#VALUE!</v>
      </c>
      <c r="S96" s="79" t="s">
        <v>38</v>
      </c>
    </row>
    <row r="97" spans="1:19" x14ac:dyDescent="0.25">
      <c r="A97" s="57" t="s">
        <v>303</v>
      </c>
      <c r="B97" s="39" t="s">
        <v>38</v>
      </c>
      <c r="C97" s="79" t="s">
        <v>38</v>
      </c>
      <c r="D97" s="60"/>
      <c r="E97" s="79" t="s">
        <v>38</v>
      </c>
      <c r="F97" s="39" t="s">
        <v>38</v>
      </c>
      <c r="G97" s="63"/>
      <c r="H97" s="54">
        <v>1.5300401999999999E-3</v>
      </c>
      <c r="I97" s="59">
        <f t="shared" si="10"/>
        <v>5.5593434040939116E-3</v>
      </c>
      <c r="J97" s="60"/>
      <c r="K97" s="79" t="s">
        <v>38</v>
      </c>
      <c r="L97" s="61" t="e">
        <f t="shared" si="11"/>
        <v>#VALUE!</v>
      </c>
      <c r="M97" s="61" t="e">
        <f t="shared" si="12"/>
        <v>#VALUE!</v>
      </c>
      <c r="N97" s="79" t="s">
        <v>38</v>
      </c>
      <c r="O97" s="62"/>
      <c r="P97" s="79" t="s">
        <v>38</v>
      </c>
      <c r="Q97" s="61" t="e">
        <f t="shared" si="13"/>
        <v>#VALUE!</v>
      </c>
      <c r="R97" s="61" t="e">
        <f t="shared" si="14"/>
        <v>#VALUE!</v>
      </c>
      <c r="S97" s="79" t="s">
        <v>38</v>
      </c>
    </row>
    <row r="98" spans="1:19" x14ac:dyDescent="0.25">
      <c r="A98" s="57" t="s">
        <v>308</v>
      </c>
      <c r="B98" s="39" t="s">
        <v>38</v>
      </c>
      <c r="C98" s="79" t="s">
        <v>38</v>
      </c>
      <c r="D98" s="60"/>
      <c r="E98" s="79" t="s">
        <v>38</v>
      </c>
      <c r="F98" s="39" t="s">
        <v>38</v>
      </c>
      <c r="G98" s="63"/>
      <c r="H98" s="54">
        <v>1.4905711E-3</v>
      </c>
      <c r="I98" s="59">
        <f t="shared" si="10"/>
        <v>5.487278623737166E-3</v>
      </c>
      <c r="J98" s="60"/>
      <c r="K98" s="79" t="s">
        <v>38</v>
      </c>
      <c r="L98" s="61" t="e">
        <f t="shared" si="11"/>
        <v>#VALUE!</v>
      </c>
      <c r="M98" s="61" t="e">
        <f t="shared" si="12"/>
        <v>#VALUE!</v>
      </c>
      <c r="N98" s="79" t="s">
        <v>38</v>
      </c>
      <c r="O98" s="62"/>
      <c r="P98" s="79" t="s">
        <v>38</v>
      </c>
      <c r="Q98" s="61" t="e">
        <f t="shared" si="13"/>
        <v>#VALUE!</v>
      </c>
      <c r="R98" s="61" t="e">
        <f t="shared" si="14"/>
        <v>#VALUE!</v>
      </c>
      <c r="S98" s="79" t="s">
        <v>38</v>
      </c>
    </row>
    <row r="99" spans="1:19" x14ac:dyDescent="0.25">
      <c r="A99" s="57" t="s">
        <v>285</v>
      </c>
      <c r="B99" s="39" t="s">
        <v>38</v>
      </c>
      <c r="C99" s="79" t="s">
        <v>38</v>
      </c>
      <c r="D99" s="60"/>
      <c r="E99" s="79" t="s">
        <v>38</v>
      </c>
      <c r="F99" s="39" t="s">
        <v>38</v>
      </c>
      <c r="G99" s="63"/>
      <c r="H99" s="54">
        <v>1.4866618000000001E-3</v>
      </c>
      <c r="I99" s="59">
        <f t="shared" si="10"/>
        <v>5.4800889226429622E-3</v>
      </c>
      <c r="J99" s="60"/>
      <c r="K99" s="79" t="s">
        <v>38</v>
      </c>
      <c r="L99" s="61" t="e">
        <f t="shared" si="11"/>
        <v>#VALUE!</v>
      </c>
      <c r="M99" s="61" t="e">
        <f t="shared" si="12"/>
        <v>#VALUE!</v>
      </c>
      <c r="N99" s="79" t="s">
        <v>38</v>
      </c>
      <c r="O99" s="62"/>
      <c r="P99" s="79" t="s">
        <v>38</v>
      </c>
      <c r="Q99" s="61" t="e">
        <f t="shared" si="13"/>
        <v>#VALUE!</v>
      </c>
      <c r="R99" s="61" t="e">
        <f t="shared" si="14"/>
        <v>#VALUE!</v>
      </c>
      <c r="S99" s="79" t="s">
        <v>38</v>
      </c>
    </row>
    <row r="100" spans="1:19" x14ac:dyDescent="0.25">
      <c r="A100" s="57" t="s">
        <v>282</v>
      </c>
      <c r="B100" s="39" t="s">
        <v>38</v>
      </c>
      <c r="C100" s="79" t="s">
        <v>38</v>
      </c>
      <c r="D100" s="60"/>
      <c r="E100" s="79" t="s">
        <v>38</v>
      </c>
      <c r="F100" s="39" t="s">
        <v>38</v>
      </c>
      <c r="G100" s="63"/>
      <c r="H100" s="54">
        <v>1.2841543999999999E-3</v>
      </c>
      <c r="I100" s="59">
        <f t="shared" si="10"/>
        <v>5.0937094818014755E-3</v>
      </c>
      <c r="J100" s="60"/>
      <c r="K100" s="79" t="s">
        <v>38</v>
      </c>
      <c r="L100" s="61" t="e">
        <f t="shared" si="11"/>
        <v>#VALUE!</v>
      </c>
      <c r="M100" s="61" t="e">
        <f t="shared" si="12"/>
        <v>#VALUE!</v>
      </c>
      <c r="N100" s="79" t="s">
        <v>38</v>
      </c>
      <c r="O100" s="62"/>
      <c r="P100" s="79" t="s">
        <v>38</v>
      </c>
      <c r="Q100" s="61" t="e">
        <f t="shared" si="13"/>
        <v>#VALUE!</v>
      </c>
      <c r="R100" s="61" t="e">
        <f t="shared" si="14"/>
        <v>#VALUE!</v>
      </c>
      <c r="S100" s="79" t="s">
        <v>38</v>
      </c>
    </row>
    <row r="101" spans="1:19" x14ac:dyDescent="0.25">
      <c r="A101" s="57" t="s">
        <v>287</v>
      </c>
      <c r="B101" s="39" t="s">
        <v>38</v>
      </c>
      <c r="C101" s="79" t="s">
        <v>38</v>
      </c>
      <c r="D101" s="60"/>
      <c r="E101" s="79" t="s">
        <v>38</v>
      </c>
      <c r="F101" s="39" t="s">
        <v>38</v>
      </c>
      <c r="G101" s="63"/>
      <c r="H101" s="54">
        <v>9.2700400000000004E-4</v>
      </c>
      <c r="I101" s="59">
        <f t="shared" si="10"/>
        <v>4.3285654985476991E-3</v>
      </c>
      <c r="J101" s="60"/>
      <c r="K101" s="79" t="s">
        <v>38</v>
      </c>
      <c r="L101" s="61" t="e">
        <f t="shared" si="11"/>
        <v>#VALUE!</v>
      </c>
      <c r="M101" s="61" t="e">
        <f t="shared" si="12"/>
        <v>#VALUE!</v>
      </c>
      <c r="N101" s="79" t="s">
        <v>38</v>
      </c>
      <c r="O101" s="62"/>
      <c r="P101" s="79" t="s">
        <v>38</v>
      </c>
      <c r="Q101" s="61" t="e">
        <f t="shared" si="13"/>
        <v>#VALUE!</v>
      </c>
      <c r="R101" s="61" t="e">
        <f t="shared" si="14"/>
        <v>#VALUE!</v>
      </c>
      <c r="S101" s="79" t="s">
        <v>38</v>
      </c>
    </row>
    <row r="102" spans="1:19" x14ac:dyDescent="0.25">
      <c r="A102" s="57" t="s">
        <v>284</v>
      </c>
      <c r="B102" s="39" t="s">
        <v>38</v>
      </c>
      <c r="C102" s="79" t="s">
        <v>38</v>
      </c>
      <c r="D102" s="60"/>
      <c r="E102" s="79" t="s">
        <v>38</v>
      </c>
      <c r="F102" s="39" t="s">
        <v>38</v>
      </c>
      <c r="G102" s="63"/>
      <c r="H102" s="54">
        <v>8.8075809999999997E-4</v>
      </c>
      <c r="I102" s="59">
        <f t="shared" si="10"/>
        <v>4.2193112508288099E-3</v>
      </c>
      <c r="J102" s="60"/>
      <c r="K102" s="79" t="s">
        <v>38</v>
      </c>
      <c r="L102" s="61" t="e">
        <f t="shared" si="11"/>
        <v>#VALUE!</v>
      </c>
      <c r="M102" s="61" t="e">
        <f t="shared" si="12"/>
        <v>#VALUE!</v>
      </c>
      <c r="N102" s="79" t="s">
        <v>38</v>
      </c>
      <c r="O102" s="62"/>
      <c r="P102" s="79" t="s">
        <v>38</v>
      </c>
      <c r="Q102" s="61" t="e">
        <f t="shared" si="13"/>
        <v>#VALUE!</v>
      </c>
      <c r="R102" s="61" t="e">
        <f t="shared" si="14"/>
        <v>#VALUE!</v>
      </c>
      <c r="S102" s="79" t="s">
        <v>38</v>
      </c>
    </row>
    <row r="103" spans="1:19" x14ac:dyDescent="0.25">
      <c r="A103" s="57" t="s">
        <v>278</v>
      </c>
      <c r="B103" s="39" t="s">
        <v>38</v>
      </c>
      <c r="C103" s="79" t="s">
        <v>38</v>
      </c>
      <c r="D103" s="60"/>
      <c r="E103" s="79" t="s">
        <v>38</v>
      </c>
      <c r="F103" s="39" t="s">
        <v>38</v>
      </c>
      <c r="G103" s="63"/>
      <c r="H103" s="54">
        <v>7.8787499999999995E-4</v>
      </c>
      <c r="I103" s="59">
        <f t="shared" si="10"/>
        <v>3.9908195121427827E-3</v>
      </c>
      <c r="J103" s="60"/>
      <c r="K103" s="79" t="s">
        <v>38</v>
      </c>
      <c r="L103" s="61" t="e">
        <f t="shared" si="11"/>
        <v>#VALUE!</v>
      </c>
      <c r="M103" s="61" t="e">
        <f t="shared" si="12"/>
        <v>#VALUE!</v>
      </c>
      <c r="N103" s="79" t="s">
        <v>38</v>
      </c>
      <c r="O103" s="62"/>
      <c r="P103" s="79" t="s">
        <v>38</v>
      </c>
      <c r="Q103" s="61" t="e">
        <f t="shared" si="13"/>
        <v>#VALUE!</v>
      </c>
      <c r="R103" s="61" t="e">
        <f t="shared" si="14"/>
        <v>#VALUE!</v>
      </c>
      <c r="S103" s="79" t="s">
        <v>38</v>
      </c>
    </row>
    <row r="104" spans="1:19" x14ac:dyDescent="0.25">
      <c r="A104" s="57" t="s">
        <v>247</v>
      </c>
      <c r="B104" s="39" t="s">
        <v>38</v>
      </c>
      <c r="C104" s="79" t="s">
        <v>38</v>
      </c>
      <c r="D104" s="60"/>
      <c r="E104" s="79" t="s">
        <v>38</v>
      </c>
      <c r="F104" s="39" t="s">
        <v>38</v>
      </c>
      <c r="G104" s="63"/>
      <c r="H104" s="54">
        <v>7.3696139999999998E-4</v>
      </c>
      <c r="I104" s="59">
        <f t="shared" si="10"/>
        <v>3.8598183075905608E-3</v>
      </c>
      <c r="J104" s="60"/>
      <c r="K104" s="79" t="s">
        <v>38</v>
      </c>
      <c r="L104" s="61" t="e">
        <f t="shared" si="11"/>
        <v>#VALUE!</v>
      </c>
      <c r="M104" s="61" t="e">
        <f t="shared" si="12"/>
        <v>#VALUE!</v>
      </c>
      <c r="N104" s="79" t="s">
        <v>38</v>
      </c>
      <c r="O104" s="62"/>
      <c r="P104" s="79" t="s">
        <v>38</v>
      </c>
      <c r="Q104" s="61" t="e">
        <f t="shared" si="13"/>
        <v>#VALUE!</v>
      </c>
      <c r="R104" s="61" t="e">
        <f t="shared" si="14"/>
        <v>#VALUE!</v>
      </c>
      <c r="S104" s="79" t="s">
        <v>38</v>
      </c>
    </row>
    <row r="105" spans="1:19" x14ac:dyDescent="0.25">
      <c r="A105" s="57" t="s">
        <v>243</v>
      </c>
      <c r="B105" s="39" t="s">
        <v>38</v>
      </c>
      <c r="C105" s="79" t="s">
        <v>38</v>
      </c>
      <c r="D105" s="60"/>
      <c r="E105" s="79" t="s">
        <v>38</v>
      </c>
      <c r="F105" s="39" t="s">
        <v>38</v>
      </c>
      <c r="G105" s="63"/>
      <c r="H105" s="54">
        <v>6.8631750000000004E-4</v>
      </c>
      <c r="I105" s="59">
        <f t="shared" si="10"/>
        <v>3.724929285665386E-3</v>
      </c>
      <c r="J105" s="60"/>
      <c r="K105" s="79" t="s">
        <v>38</v>
      </c>
      <c r="L105" s="61" t="e">
        <f t="shared" si="11"/>
        <v>#VALUE!</v>
      </c>
      <c r="M105" s="61" t="e">
        <f t="shared" si="12"/>
        <v>#VALUE!</v>
      </c>
      <c r="N105" s="79" t="s">
        <v>38</v>
      </c>
      <c r="O105" s="62"/>
      <c r="P105" s="79" t="s">
        <v>38</v>
      </c>
      <c r="Q105" s="61" t="e">
        <f t="shared" si="13"/>
        <v>#VALUE!</v>
      </c>
      <c r="R105" s="61" t="e">
        <f t="shared" si="14"/>
        <v>#VALUE!</v>
      </c>
      <c r="S105" s="79" t="s">
        <v>38</v>
      </c>
    </row>
    <row r="106" spans="1:19" x14ac:dyDescent="0.25">
      <c r="A106" s="57" t="s">
        <v>261</v>
      </c>
      <c r="B106" s="39" t="s">
        <v>38</v>
      </c>
      <c r="C106" s="79" t="s">
        <v>38</v>
      </c>
      <c r="D106" s="60"/>
      <c r="E106" s="79" t="s">
        <v>38</v>
      </c>
      <c r="F106" s="39" t="s">
        <v>38</v>
      </c>
      <c r="G106" s="63"/>
      <c r="H106" s="54">
        <v>6.8631750000000004E-4</v>
      </c>
      <c r="I106" s="59">
        <f t="shared" si="10"/>
        <v>3.724929285665386E-3</v>
      </c>
      <c r="J106" s="60"/>
      <c r="K106" s="79" t="s">
        <v>38</v>
      </c>
      <c r="L106" s="61" t="e">
        <f t="shared" si="11"/>
        <v>#VALUE!</v>
      </c>
      <c r="M106" s="61" t="e">
        <f t="shared" si="12"/>
        <v>#VALUE!</v>
      </c>
      <c r="N106" s="79" t="s">
        <v>38</v>
      </c>
      <c r="O106" s="62"/>
      <c r="P106" s="79" t="s">
        <v>38</v>
      </c>
      <c r="Q106" s="61" t="e">
        <f t="shared" si="13"/>
        <v>#VALUE!</v>
      </c>
      <c r="R106" s="61" t="e">
        <f t="shared" si="14"/>
        <v>#VALUE!</v>
      </c>
      <c r="S106" s="79" t="s">
        <v>38</v>
      </c>
    </row>
    <row r="107" spans="1:19" x14ac:dyDescent="0.25">
      <c r="A107" s="57" t="s">
        <v>267</v>
      </c>
      <c r="B107" s="39" t="s">
        <v>38</v>
      </c>
      <c r="C107" s="79" t="s">
        <v>38</v>
      </c>
      <c r="D107" s="60"/>
      <c r="E107" s="79" t="s">
        <v>38</v>
      </c>
      <c r="F107" s="39" t="s">
        <v>38</v>
      </c>
      <c r="G107" s="63"/>
      <c r="H107" s="54">
        <v>6.3796719999999999E-4</v>
      </c>
      <c r="I107" s="59">
        <f t="shared" si="10"/>
        <v>3.5914115709382004E-3</v>
      </c>
      <c r="J107" s="60"/>
      <c r="K107" s="79" t="s">
        <v>38</v>
      </c>
      <c r="L107" s="61" t="e">
        <f t="shared" si="11"/>
        <v>#VALUE!</v>
      </c>
      <c r="M107" s="61" t="e">
        <f t="shared" si="12"/>
        <v>#VALUE!</v>
      </c>
      <c r="N107" s="79" t="s">
        <v>38</v>
      </c>
      <c r="O107" s="62"/>
      <c r="P107" s="79" t="s">
        <v>38</v>
      </c>
      <c r="Q107" s="61" t="e">
        <f t="shared" si="13"/>
        <v>#VALUE!</v>
      </c>
      <c r="R107" s="61" t="e">
        <f t="shared" si="14"/>
        <v>#VALUE!</v>
      </c>
      <c r="S107" s="79" t="s">
        <v>38</v>
      </c>
    </row>
    <row r="108" spans="1:19" x14ac:dyDescent="0.25">
      <c r="A108" s="57" t="s">
        <v>265</v>
      </c>
      <c r="B108" s="39" t="s">
        <v>38</v>
      </c>
      <c r="C108" s="79" t="s">
        <v>38</v>
      </c>
      <c r="D108" s="60"/>
      <c r="E108" s="79" t="s">
        <v>38</v>
      </c>
      <c r="F108" s="39" t="s">
        <v>38</v>
      </c>
      <c r="G108" s="63"/>
      <c r="H108" s="54">
        <v>5.9845129999999995E-4</v>
      </c>
      <c r="I108" s="59">
        <f t="shared" si="10"/>
        <v>3.4784758745030485E-3</v>
      </c>
      <c r="J108" s="60"/>
      <c r="K108" s="79" t="s">
        <v>38</v>
      </c>
      <c r="L108" s="61" t="e">
        <f t="shared" si="11"/>
        <v>#VALUE!</v>
      </c>
      <c r="M108" s="61" t="e">
        <f t="shared" si="12"/>
        <v>#VALUE!</v>
      </c>
      <c r="N108" s="79" t="s">
        <v>38</v>
      </c>
      <c r="O108" s="62"/>
      <c r="P108" s="79" t="s">
        <v>38</v>
      </c>
      <c r="Q108" s="61" t="e">
        <f t="shared" si="13"/>
        <v>#VALUE!</v>
      </c>
      <c r="R108" s="61" t="e">
        <f t="shared" si="14"/>
        <v>#VALUE!</v>
      </c>
      <c r="S108" s="79" t="s">
        <v>38</v>
      </c>
    </row>
    <row r="109" spans="1:19" x14ac:dyDescent="0.25">
      <c r="A109" s="57" t="s">
        <v>269</v>
      </c>
      <c r="B109" s="39" t="s">
        <v>38</v>
      </c>
      <c r="C109" s="79" t="s">
        <v>38</v>
      </c>
      <c r="D109" s="60"/>
      <c r="E109" s="79" t="s">
        <v>38</v>
      </c>
      <c r="F109" s="39" t="s">
        <v>38</v>
      </c>
      <c r="G109" s="63"/>
      <c r="H109" s="54">
        <v>3.1034260000000001E-4</v>
      </c>
      <c r="I109" s="59">
        <f t="shared" si="10"/>
        <v>2.5052892553271799E-3</v>
      </c>
      <c r="J109" s="60"/>
      <c r="K109" s="79" t="s">
        <v>38</v>
      </c>
      <c r="L109" s="61" t="e">
        <f t="shared" si="11"/>
        <v>#VALUE!</v>
      </c>
      <c r="M109" s="61" t="e">
        <f t="shared" si="12"/>
        <v>#VALUE!</v>
      </c>
      <c r="N109" s="79" t="s">
        <v>38</v>
      </c>
      <c r="O109" s="62"/>
      <c r="P109" s="79" t="s">
        <v>38</v>
      </c>
      <c r="Q109" s="61" t="e">
        <f t="shared" si="13"/>
        <v>#VALUE!</v>
      </c>
      <c r="R109" s="61" t="e">
        <f t="shared" si="14"/>
        <v>#VALUE!</v>
      </c>
      <c r="S109" s="79" t="s">
        <v>38</v>
      </c>
    </row>
    <row r="110" spans="1:19" x14ac:dyDescent="0.25">
      <c r="A110" s="57" t="s">
        <v>309</v>
      </c>
      <c r="B110" s="39" t="s">
        <v>38</v>
      </c>
      <c r="C110" s="79" t="s">
        <v>38</v>
      </c>
      <c r="D110" s="60"/>
      <c r="E110" s="79" t="s">
        <v>38</v>
      </c>
      <c r="F110" s="39" t="s">
        <v>38</v>
      </c>
      <c r="G110" s="63"/>
      <c r="H110" s="54">
        <v>5.0674499999999997E-5</v>
      </c>
      <c r="I110" s="59">
        <f t="shared" si="10"/>
        <v>1.0124843317171537E-3</v>
      </c>
      <c r="J110" s="60"/>
      <c r="K110" s="79" t="s">
        <v>38</v>
      </c>
      <c r="L110" s="61" t="e">
        <f t="shared" si="11"/>
        <v>#VALUE!</v>
      </c>
      <c r="M110" s="61" t="e">
        <f t="shared" si="12"/>
        <v>#VALUE!</v>
      </c>
      <c r="N110" s="79" t="s">
        <v>38</v>
      </c>
      <c r="O110" s="62"/>
      <c r="P110" s="79" t="s">
        <v>38</v>
      </c>
      <c r="Q110" s="61" t="e">
        <f t="shared" si="13"/>
        <v>#VALUE!</v>
      </c>
      <c r="R110" s="61" t="e">
        <f t="shared" si="14"/>
        <v>#VALUE!</v>
      </c>
      <c r="S110" s="79" t="s">
        <v>38</v>
      </c>
    </row>
    <row r="111" spans="1:19" x14ac:dyDescent="0.25">
      <c r="A111" s="57" t="s">
        <v>310</v>
      </c>
      <c r="B111" s="39" t="s">
        <v>38</v>
      </c>
      <c r="C111" s="79" t="s">
        <v>38</v>
      </c>
      <c r="D111" s="60"/>
      <c r="E111" s="79" t="s">
        <v>38</v>
      </c>
      <c r="F111" s="39" t="s">
        <v>38</v>
      </c>
      <c r="G111" s="63"/>
      <c r="H111" s="54">
        <v>2.0484366399999999E-2</v>
      </c>
      <c r="I111" s="59">
        <f t="shared" ref="I111:I115" si="15">SQRT((H111*(1-H111))/H$13)*TINV(0.05,H$13)</f>
        <v>2.0147517090609711E-2</v>
      </c>
      <c r="J111" s="60"/>
      <c r="K111" s="79" t="s">
        <v>38</v>
      </c>
      <c r="L111" s="61" t="e">
        <f t="shared" ref="L111:L115" si="16">(((K111)^2)^0.5)</f>
        <v>#VALUE!</v>
      </c>
      <c r="M111" s="61" t="e">
        <f t="shared" ref="M111:M115" si="17">(((((1-B111)*B111)/B$13)+(((1-H111)*H111)/H$13))^0.5)*(TINV(0.05,B$13+H$13-1))</f>
        <v>#VALUE!</v>
      </c>
      <c r="N111" s="79" t="s">
        <v>38</v>
      </c>
      <c r="O111" s="62"/>
      <c r="P111" s="79" t="s">
        <v>38</v>
      </c>
      <c r="Q111" s="61" t="e">
        <f t="shared" ref="Q111:Q115" si="18">(((P111)^2)^0.5)</f>
        <v>#VALUE!</v>
      </c>
      <c r="R111" s="61" t="e">
        <f t="shared" ref="R111:R115" si="19">(((((1-E111)*E111)/E$13)+(((1-H111)*H111)/H$13))^0.5)*(TINV(0.05,E$13+H$13-1))</f>
        <v>#VALUE!</v>
      </c>
      <c r="S111" s="79" t="s">
        <v>38</v>
      </c>
    </row>
    <row r="112" spans="1:19" x14ac:dyDescent="0.25">
      <c r="A112" s="57" t="s">
        <v>311</v>
      </c>
      <c r="B112" s="39" t="s">
        <v>38</v>
      </c>
      <c r="C112" s="79" t="s">
        <v>38</v>
      </c>
      <c r="D112" s="60"/>
      <c r="E112" s="79" t="s">
        <v>38</v>
      </c>
      <c r="F112" s="39" t="s">
        <v>38</v>
      </c>
      <c r="G112" s="63"/>
      <c r="H112" s="54">
        <v>1.8275976E-3</v>
      </c>
      <c r="I112" s="59">
        <f t="shared" si="15"/>
        <v>6.0750191019540807E-3</v>
      </c>
      <c r="J112" s="60"/>
      <c r="K112" s="79" t="s">
        <v>38</v>
      </c>
      <c r="L112" s="61" t="e">
        <f t="shared" si="16"/>
        <v>#VALUE!</v>
      </c>
      <c r="M112" s="61" t="e">
        <f t="shared" si="17"/>
        <v>#VALUE!</v>
      </c>
      <c r="N112" s="79" t="s">
        <v>38</v>
      </c>
      <c r="O112" s="62"/>
      <c r="P112" s="79" t="s">
        <v>38</v>
      </c>
      <c r="Q112" s="61" t="e">
        <f t="shared" si="18"/>
        <v>#VALUE!</v>
      </c>
      <c r="R112" s="61" t="e">
        <f t="shared" si="19"/>
        <v>#VALUE!</v>
      </c>
      <c r="S112" s="79" t="s">
        <v>38</v>
      </c>
    </row>
    <row r="113" spans="1:19" x14ac:dyDescent="0.25">
      <c r="A113" s="57" t="s">
        <v>157</v>
      </c>
      <c r="B113" s="39" t="s">
        <v>38</v>
      </c>
      <c r="C113" s="79" t="s">
        <v>38</v>
      </c>
      <c r="D113" s="60"/>
      <c r="E113" s="79" t="s">
        <v>38</v>
      </c>
      <c r="F113" s="39" t="s">
        <v>38</v>
      </c>
      <c r="G113" s="63"/>
      <c r="H113" s="54">
        <v>4.2813818300000001E-2</v>
      </c>
      <c r="I113" s="59">
        <f t="shared" si="15"/>
        <v>2.879352063956038E-2</v>
      </c>
      <c r="J113" s="60"/>
      <c r="K113" s="79" t="s">
        <v>38</v>
      </c>
      <c r="L113" s="61" t="e">
        <f t="shared" si="16"/>
        <v>#VALUE!</v>
      </c>
      <c r="M113" s="61" t="e">
        <f t="shared" si="17"/>
        <v>#VALUE!</v>
      </c>
      <c r="N113" s="79" t="s">
        <v>38</v>
      </c>
      <c r="O113" s="62"/>
      <c r="P113" s="79" t="s">
        <v>38</v>
      </c>
      <c r="Q113" s="61" t="e">
        <f t="shared" si="18"/>
        <v>#VALUE!</v>
      </c>
      <c r="R113" s="61" t="e">
        <f t="shared" si="19"/>
        <v>#VALUE!</v>
      </c>
      <c r="S113" s="79" t="s">
        <v>38</v>
      </c>
    </row>
    <row r="114" spans="1:19" x14ac:dyDescent="0.25">
      <c r="A114" s="57" t="s">
        <v>312</v>
      </c>
      <c r="B114" s="39" t="s">
        <v>38</v>
      </c>
      <c r="C114" s="79" t="s">
        <v>38</v>
      </c>
      <c r="D114" s="60"/>
      <c r="E114" s="79" t="s">
        <v>38</v>
      </c>
      <c r="F114" s="39" t="s">
        <v>38</v>
      </c>
      <c r="G114" s="63"/>
      <c r="H114" s="54">
        <v>2.9981609E-3</v>
      </c>
      <c r="I114" s="59">
        <f t="shared" si="15"/>
        <v>7.7764257009446166E-3</v>
      </c>
      <c r="J114" s="60"/>
      <c r="K114" s="79" t="s">
        <v>38</v>
      </c>
      <c r="L114" s="61" t="e">
        <f t="shared" si="16"/>
        <v>#VALUE!</v>
      </c>
      <c r="M114" s="61" t="e">
        <f t="shared" si="17"/>
        <v>#VALUE!</v>
      </c>
      <c r="N114" s="79" t="s">
        <v>38</v>
      </c>
      <c r="O114" s="62"/>
      <c r="P114" s="79" t="s">
        <v>38</v>
      </c>
      <c r="Q114" s="61" t="e">
        <f t="shared" si="18"/>
        <v>#VALUE!</v>
      </c>
      <c r="R114" s="61" t="e">
        <f t="shared" si="19"/>
        <v>#VALUE!</v>
      </c>
      <c r="S114" s="79" t="s">
        <v>38</v>
      </c>
    </row>
    <row r="115" spans="1:19" x14ac:dyDescent="0.25">
      <c r="A115" s="57" t="s">
        <v>37</v>
      </c>
      <c r="B115" s="39" t="s">
        <v>38</v>
      </c>
      <c r="C115" s="79" t="s">
        <v>38</v>
      </c>
      <c r="D115" s="60"/>
      <c r="E115" s="79" t="s">
        <v>38</v>
      </c>
      <c r="F115" s="39" t="s">
        <v>38</v>
      </c>
      <c r="G115" s="63"/>
      <c r="H115" s="54">
        <v>8.6107718E-3</v>
      </c>
      <c r="I115" s="59">
        <f t="shared" si="15"/>
        <v>1.3141584049579234E-2</v>
      </c>
      <c r="J115" s="60"/>
      <c r="K115" s="79" t="s">
        <v>38</v>
      </c>
      <c r="L115" s="61" t="e">
        <f t="shared" si="16"/>
        <v>#VALUE!</v>
      </c>
      <c r="M115" s="61" t="e">
        <f t="shared" si="17"/>
        <v>#VALUE!</v>
      </c>
      <c r="N115" s="79" t="s">
        <v>38</v>
      </c>
      <c r="O115" s="62"/>
      <c r="P115" s="79" t="s">
        <v>38</v>
      </c>
      <c r="Q115" s="61" t="e">
        <f t="shared" si="18"/>
        <v>#VALUE!</v>
      </c>
      <c r="R115" s="61" t="e">
        <f t="shared" si="19"/>
        <v>#VALUE!</v>
      </c>
      <c r="S115" s="79" t="s">
        <v>38</v>
      </c>
    </row>
    <row r="116" spans="1:19" x14ac:dyDescent="0.25">
      <c r="A116" s="40" t="s">
        <v>55</v>
      </c>
      <c r="B116" s="41" t="s">
        <v>38</v>
      </c>
      <c r="C116" s="80" t="s">
        <v>38</v>
      </c>
      <c r="D116" s="42"/>
      <c r="E116" s="80" t="s">
        <v>38</v>
      </c>
      <c r="F116" s="41" t="s">
        <v>38</v>
      </c>
      <c r="G116" s="64"/>
      <c r="H116" s="55">
        <v>2.1495411000000001E-3</v>
      </c>
      <c r="I116" s="51">
        <f t="shared" ref="I116" si="20">SQRT((H116*(1-H116))/H$13)*TINV(0.05,H$13)</f>
        <v>6.5873416200274712E-3</v>
      </c>
      <c r="J116" s="42"/>
      <c r="K116" s="80" t="s">
        <v>38</v>
      </c>
      <c r="L116" s="30" t="e">
        <f t="shared" ref="L116" si="21">(((K116)^2)^0.5)</f>
        <v>#VALUE!</v>
      </c>
      <c r="M116" s="30" t="e">
        <f t="shared" ref="M116" si="22">(((((1-B116)*B116)/B$13)+(((1-H116)*H116)/H$13))^0.5)*(TINV(0.05,B$13+H$13-1))</f>
        <v>#VALUE!</v>
      </c>
      <c r="N116" s="80" t="s">
        <v>38</v>
      </c>
      <c r="O116" s="31"/>
      <c r="P116" s="80" t="s">
        <v>38</v>
      </c>
      <c r="Q116" s="30" t="e">
        <f t="shared" ref="Q116" si="23">(((P116)^2)^0.5)</f>
        <v>#VALUE!</v>
      </c>
      <c r="R116" s="30" t="e">
        <f t="shared" ref="R116" si="24">(((((1-E116)*E116)/E$13)+(((1-H116)*H116)/H$13))^0.5)*(TINV(0.05,E$13+H$13-1))</f>
        <v>#VALUE!</v>
      </c>
      <c r="S116" s="80" t="s">
        <v>38</v>
      </c>
    </row>
    <row r="117" spans="1:19" x14ac:dyDescent="0.25">
      <c r="B117" s="39"/>
      <c r="C117" s="39"/>
      <c r="D117" s="60"/>
      <c r="E117" s="39"/>
      <c r="F117" s="39"/>
      <c r="G117" s="63"/>
      <c r="H117" s="54"/>
      <c r="I117" s="59"/>
      <c r="J117" s="60"/>
      <c r="K117" s="39"/>
      <c r="L117" s="61"/>
      <c r="M117" s="61"/>
      <c r="N117" s="39"/>
      <c r="O117" s="62"/>
      <c r="P117" s="39"/>
      <c r="Q117" s="61"/>
      <c r="R117" s="61"/>
      <c r="S117" s="39"/>
    </row>
  </sheetData>
  <sortState ref="A15:S110">
    <sortCondition descending="1" ref="H15:H11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85" zoomScaleNormal="85" workbookViewId="0">
      <selection activeCell="A4" sqref="A4"/>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83</v>
      </c>
      <c r="B3" s="48"/>
    </row>
    <row r="4" spans="1:19" ht="18.75" x14ac:dyDescent="0.25">
      <c r="A4" s="34" t="s">
        <v>39</v>
      </c>
      <c r="B4" s="48"/>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1343</v>
      </c>
    </row>
    <row r="12" spans="1:19" ht="13.5" customHeight="1" x14ac:dyDescent="0.25">
      <c r="A12" s="36" t="s">
        <v>26</v>
      </c>
      <c r="B12" s="39" t="s">
        <v>38</v>
      </c>
      <c r="E12" s="39" t="s">
        <v>38</v>
      </c>
      <c r="H12" s="37">
        <v>1060</v>
      </c>
    </row>
    <row r="13" spans="1:19" ht="13.5" customHeight="1" x14ac:dyDescent="0.25">
      <c r="A13" s="36" t="s">
        <v>8</v>
      </c>
      <c r="B13" s="39" t="s">
        <v>38</v>
      </c>
      <c r="E13" s="39" t="s">
        <v>38</v>
      </c>
      <c r="H13" s="37">
        <v>194.6</v>
      </c>
    </row>
    <row r="14" spans="1:19" x14ac:dyDescent="0.25">
      <c r="A14" s="36"/>
      <c r="E14" s="43"/>
    </row>
    <row r="15" spans="1:19" x14ac:dyDescent="0.25">
      <c r="A15" s="38" t="s">
        <v>40</v>
      </c>
      <c r="B15" s="39" t="s">
        <v>38</v>
      </c>
      <c r="C15" s="79" t="s">
        <v>38</v>
      </c>
      <c r="E15" s="39" t="s">
        <v>38</v>
      </c>
      <c r="F15" s="79" t="s">
        <v>38</v>
      </c>
      <c r="G15" s="50"/>
      <c r="H15" s="54">
        <v>3.9883424600000002E-2</v>
      </c>
      <c r="I15" s="49">
        <f>SQRT((H15*(1-H15))/H13)*TINV(0.05,H13)</f>
        <v>2.7666397485007665E-2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41</v>
      </c>
      <c r="B16" s="39" t="s">
        <v>38</v>
      </c>
      <c r="C16" s="79" t="s">
        <v>38</v>
      </c>
      <c r="E16" s="39" t="s">
        <v>38</v>
      </c>
      <c r="F16" s="79" t="s">
        <v>38</v>
      </c>
      <c r="G16" s="50"/>
      <c r="H16" s="54">
        <v>2.04195977E-2</v>
      </c>
      <c r="I16" s="49">
        <f>SQRT((H16*(1-H16))/H13)*TINV(0.05,H13)</f>
        <v>1.9995765834718068E-2</v>
      </c>
      <c r="K16" s="79" t="s">
        <v>38</v>
      </c>
      <c r="L16" s="26" t="e">
        <f t="shared" ref="L16:L24" si="0">(((K16)^2)^0.5)</f>
        <v>#VALUE!</v>
      </c>
      <c r="M16" s="26" t="e">
        <f>(((((1-B16)*B16)/B13)+(((1-H16)*H16)/H13))^0.5)*(TINV(0.05,B13+H13-1))</f>
        <v>#VALUE!</v>
      </c>
      <c r="N16" s="79" t="s">
        <v>38</v>
      </c>
      <c r="O16" s="27"/>
      <c r="P16" s="79" t="s">
        <v>38</v>
      </c>
      <c r="Q16" s="26" t="e">
        <f t="shared" ref="Q16:Q24" si="1">(((P16)^2)^0.5)</f>
        <v>#VALUE!</v>
      </c>
      <c r="R16" s="26" t="e">
        <f>(((((1-E16)*E16)/E13)+(((1-H16)*H16)/H13))^0.5)*(TINV(0.05,E13+H13-1))</f>
        <v>#VALUE!</v>
      </c>
      <c r="S16" s="79" t="s">
        <v>38</v>
      </c>
    </row>
    <row r="17" spans="1:19" x14ac:dyDescent="0.25">
      <c r="A17" s="38" t="s">
        <v>42</v>
      </c>
      <c r="B17" s="39" t="s">
        <v>38</v>
      </c>
      <c r="C17" s="79" t="s">
        <v>38</v>
      </c>
      <c r="E17" s="39" t="s">
        <v>38</v>
      </c>
      <c r="F17" s="79" t="s">
        <v>38</v>
      </c>
      <c r="G17" s="50"/>
      <c r="H17" s="54">
        <v>3.4344592600000001E-2</v>
      </c>
      <c r="I17" s="49">
        <f>SQRT((H17*(1-H17))/H13)*TINV(0.05,H13)</f>
        <v>2.5747477090532173E-2</v>
      </c>
      <c r="K17" s="79" t="s">
        <v>38</v>
      </c>
      <c r="L17" s="26" t="e">
        <f t="shared" si="0"/>
        <v>#VALUE!</v>
      </c>
      <c r="M17" s="26" t="e">
        <f>(((((1-B17)*B17)/B13)+(((1-H17)*H17)/H13))^0.5)*(TINV(0.05,B13+H13-1))</f>
        <v>#VALUE!</v>
      </c>
      <c r="N17" s="79" t="s">
        <v>38</v>
      </c>
      <c r="O17" s="27"/>
      <c r="P17" s="79" t="s">
        <v>38</v>
      </c>
      <c r="Q17" s="26" t="e">
        <f t="shared" si="1"/>
        <v>#VALUE!</v>
      </c>
      <c r="R17" s="26" t="e">
        <f>(((((1-E17)*E17)/E13)+(((1-H17)*H17)/H13))^0.5)*(TINV(0.05,E13+H13-1))</f>
        <v>#VALUE!</v>
      </c>
      <c r="S17" s="79" t="s">
        <v>38</v>
      </c>
    </row>
    <row r="18" spans="1:19" x14ac:dyDescent="0.25">
      <c r="A18" s="38" t="s">
        <v>43</v>
      </c>
      <c r="B18" s="39" t="s">
        <v>38</v>
      </c>
      <c r="C18" s="79" t="s">
        <v>38</v>
      </c>
      <c r="E18" s="39" t="s">
        <v>38</v>
      </c>
      <c r="F18" s="79" t="s">
        <v>38</v>
      </c>
      <c r="G18" s="50"/>
      <c r="H18" s="54">
        <v>7.7635325699999994E-2</v>
      </c>
      <c r="I18" s="49">
        <f>SQRT((H18*(1-H18))/H13)*TINV(0.05,H13)</f>
        <v>3.7833404861920536E-2</v>
      </c>
      <c r="K18" s="79" t="s">
        <v>38</v>
      </c>
      <c r="L18" s="26" t="e">
        <f t="shared" si="0"/>
        <v>#VALUE!</v>
      </c>
      <c r="M18" s="26" t="e">
        <f>(((((1-B18)*B18)/B13)+(((1-H18)*H18)/H13))^0.5)*(TINV(0.05,B13+H13-1))</f>
        <v>#VALUE!</v>
      </c>
      <c r="N18" s="79" t="s">
        <v>38</v>
      </c>
      <c r="O18" s="27"/>
      <c r="P18" s="79" t="s">
        <v>38</v>
      </c>
      <c r="Q18" s="26" t="e">
        <f t="shared" si="1"/>
        <v>#VALUE!</v>
      </c>
      <c r="R18" s="26" t="e">
        <f>(((((1-E18)*E18)/E13)+(((1-H18)*H18)/H13))^0.5)*(TINV(0.05,E13+H13-1))</f>
        <v>#VALUE!</v>
      </c>
      <c r="S18" s="79" t="s">
        <v>38</v>
      </c>
    </row>
    <row r="19" spans="1:19" x14ac:dyDescent="0.25">
      <c r="A19" s="38" t="s">
        <v>44</v>
      </c>
      <c r="B19" s="39" t="s">
        <v>38</v>
      </c>
      <c r="C19" s="79" t="s">
        <v>38</v>
      </c>
      <c r="E19" s="39" t="s">
        <v>38</v>
      </c>
      <c r="F19" s="79" t="s">
        <v>38</v>
      </c>
      <c r="G19" s="50"/>
      <c r="H19" s="54">
        <v>3.7312677900000001E-2</v>
      </c>
      <c r="I19" s="49">
        <f>SQRT((H19*(1-H19))/H13)*TINV(0.05,H13)</f>
        <v>2.6795708416930478E-2</v>
      </c>
      <c r="K19" s="79" t="s">
        <v>38</v>
      </c>
      <c r="L19" s="26" t="e">
        <f t="shared" si="0"/>
        <v>#VALUE!</v>
      </c>
      <c r="M19" s="26" t="e">
        <f>(((((1-B19)*B19)/B13)+(((1-H19)*H19)/H13))^0.5)*(TINV(0.05,B13+H13-1))</f>
        <v>#VALUE!</v>
      </c>
      <c r="N19" s="79" t="s">
        <v>38</v>
      </c>
      <c r="O19" s="27"/>
      <c r="P19" s="79" t="s">
        <v>38</v>
      </c>
      <c r="Q19" s="26" t="e">
        <f t="shared" si="1"/>
        <v>#VALUE!</v>
      </c>
      <c r="R19" s="26" t="e">
        <f>(((((1-E19)*E19)/E13)+(((1-H19)*H19)/H13))^0.5)*(TINV(0.05,E13+H13-1))</f>
        <v>#VALUE!</v>
      </c>
      <c r="S19" s="79" t="s">
        <v>38</v>
      </c>
    </row>
    <row r="20" spans="1:19" x14ac:dyDescent="0.25">
      <c r="A20" s="38" t="s">
        <v>45</v>
      </c>
      <c r="B20" s="39" t="s">
        <v>38</v>
      </c>
      <c r="C20" s="79" t="s">
        <v>38</v>
      </c>
      <c r="E20" s="39" t="s">
        <v>38</v>
      </c>
      <c r="F20" s="79" t="s">
        <v>38</v>
      </c>
      <c r="G20" s="50"/>
      <c r="H20" s="54">
        <v>5.6759651500000001E-2</v>
      </c>
      <c r="I20" s="49">
        <f>SQRT((H20*(1-H20))/H13)*TINV(0.05,H13)</f>
        <v>3.2713382574121423E-2</v>
      </c>
      <c r="K20" s="79" t="s">
        <v>38</v>
      </c>
      <c r="L20" s="26" t="e">
        <f t="shared" si="0"/>
        <v>#VALUE!</v>
      </c>
      <c r="M20" s="26" t="e">
        <f>(((((1-B20)*B20)/B13)+(((1-H20)*H20)/H13))^0.5)*(TINV(0.05,B13+H13-1))</f>
        <v>#VALUE!</v>
      </c>
      <c r="N20" s="79" t="s">
        <v>38</v>
      </c>
      <c r="O20" s="27"/>
      <c r="P20" s="79" t="s">
        <v>38</v>
      </c>
      <c r="Q20" s="26" t="e">
        <f t="shared" si="1"/>
        <v>#VALUE!</v>
      </c>
      <c r="R20" s="26" t="e">
        <f>(((((1-E20)*E20)/E13)+(((1-H20)*H20)/H13))^0.5)*(TINV(0.05,E13+H13-1))</f>
        <v>#VALUE!</v>
      </c>
      <c r="S20" s="79" t="s">
        <v>38</v>
      </c>
    </row>
    <row r="21" spans="1:19" x14ac:dyDescent="0.25">
      <c r="A21" s="38" t="s">
        <v>46</v>
      </c>
      <c r="B21" s="39" t="s">
        <v>38</v>
      </c>
      <c r="C21" s="79" t="s">
        <v>38</v>
      </c>
      <c r="E21" s="39" t="s">
        <v>38</v>
      </c>
      <c r="F21" s="79" t="s">
        <v>38</v>
      </c>
      <c r="G21" s="50"/>
      <c r="H21" s="54">
        <v>0.24552373129999999</v>
      </c>
      <c r="I21" s="49">
        <f>SQRT((H21*(1-H21))/H13)*TINV(0.05,H13)</f>
        <v>6.085047003738308E-2</v>
      </c>
      <c r="K21" s="79" t="s">
        <v>38</v>
      </c>
      <c r="L21" s="26" t="e">
        <f t="shared" si="0"/>
        <v>#VALUE!</v>
      </c>
      <c r="M21" s="26" t="e">
        <f>(((((1-B21)*B21)/B13)+(((1-H21)*H21)/H13))^0.5)*(TINV(0.05,B13+H13-1))</f>
        <v>#VALUE!</v>
      </c>
      <c r="N21" s="79" t="s">
        <v>38</v>
      </c>
      <c r="O21" s="27"/>
      <c r="P21" s="79" t="s">
        <v>38</v>
      </c>
      <c r="Q21" s="26" t="e">
        <f t="shared" si="1"/>
        <v>#VALUE!</v>
      </c>
      <c r="R21" s="26" t="e">
        <f>(((((1-E21)*E21)/E13)+(((1-H21)*H21)/H13))^0.5)*(TINV(0.05,E13+H13-1))</f>
        <v>#VALUE!</v>
      </c>
      <c r="S21" s="79" t="s">
        <v>38</v>
      </c>
    </row>
    <row r="22" spans="1:19" x14ac:dyDescent="0.25">
      <c r="A22" s="38" t="s">
        <v>47</v>
      </c>
      <c r="B22" s="39" t="s">
        <v>38</v>
      </c>
      <c r="C22" s="79" t="s">
        <v>38</v>
      </c>
      <c r="E22" s="39" t="s">
        <v>38</v>
      </c>
      <c r="F22" s="79" t="s">
        <v>38</v>
      </c>
      <c r="G22" s="50"/>
      <c r="H22" s="54">
        <v>0.19867406530000001</v>
      </c>
      <c r="I22" s="49">
        <f>SQRT((H22*(1-H22))/H13)*TINV(0.05,H13)</f>
        <v>5.6411753055665814E-2</v>
      </c>
      <c r="K22" s="79" t="s">
        <v>38</v>
      </c>
      <c r="L22" s="26" t="e">
        <f t="shared" si="0"/>
        <v>#VALUE!</v>
      </c>
      <c r="M22" s="26" t="e">
        <f>(((((1-B22)*B22)/B13)+(((1-H22)*H22)/H13))^0.5)*(TINV(0.05,B13+H13-1))</f>
        <v>#VALUE!</v>
      </c>
      <c r="N22" s="79" t="s">
        <v>38</v>
      </c>
      <c r="O22" s="27"/>
      <c r="P22" s="79" t="s">
        <v>38</v>
      </c>
      <c r="Q22" s="26" t="e">
        <f t="shared" si="1"/>
        <v>#VALUE!</v>
      </c>
      <c r="R22" s="26" t="e">
        <f>(((((1-E22)*E22)/E13)+(((1-H22)*H22)/H13))^0.5)*(TINV(0.05,E13+H13-1))</f>
        <v>#VALUE!</v>
      </c>
      <c r="S22" s="79" t="s">
        <v>38</v>
      </c>
    </row>
    <row r="23" spans="1:19" x14ac:dyDescent="0.25">
      <c r="A23" s="38" t="s">
        <v>48</v>
      </c>
      <c r="B23" s="39" t="s">
        <v>38</v>
      </c>
      <c r="C23" s="79" t="s">
        <v>38</v>
      </c>
      <c r="E23" s="39" t="s">
        <v>38</v>
      </c>
      <c r="F23" s="79" t="s">
        <v>38</v>
      </c>
      <c r="G23" s="50"/>
      <c r="H23" s="54">
        <v>0.2375964203</v>
      </c>
      <c r="I23" s="49">
        <f>SQRT((H23*(1-H23))/H13)*TINV(0.05,H13)</f>
        <v>6.0173713984248589E-2</v>
      </c>
      <c r="K23" s="79" t="s">
        <v>38</v>
      </c>
      <c r="L23" s="26" t="e">
        <f t="shared" si="0"/>
        <v>#VALUE!</v>
      </c>
      <c r="M23" s="26" t="e">
        <f>(((((1-B23)*B23)/B13)+(((1-H23)*H23)/H13))^0.5)*(TINV(0.05,B13+H13-1))</f>
        <v>#VALUE!</v>
      </c>
      <c r="N23" s="79" t="s">
        <v>38</v>
      </c>
      <c r="O23" s="27"/>
      <c r="P23" s="79" t="s">
        <v>38</v>
      </c>
      <c r="Q23" s="26" t="e">
        <f t="shared" si="1"/>
        <v>#VALUE!</v>
      </c>
      <c r="R23" s="26" t="e">
        <f>(((((1-E23)*E23)/E13)+(((1-H23)*H23)/H13))^0.5)*(TINV(0.05,E13+H13-1))</f>
        <v>#VALUE!</v>
      </c>
      <c r="S23" s="79" t="s">
        <v>38</v>
      </c>
    </row>
    <row r="24" spans="1:19" x14ac:dyDescent="0.25">
      <c r="A24" s="40" t="s">
        <v>49</v>
      </c>
      <c r="B24" s="41" t="s">
        <v>38</v>
      </c>
      <c r="C24" s="80" t="s">
        <v>38</v>
      </c>
      <c r="D24" s="42"/>
      <c r="E24" s="41" t="s">
        <v>38</v>
      </c>
      <c r="F24" s="80" t="s">
        <v>38</v>
      </c>
      <c r="G24" s="52"/>
      <c r="H24" s="55">
        <v>5.1850513100000002E-2</v>
      </c>
      <c r="I24" s="51">
        <f>SQRT((H24*(1-H24))/H13)*TINV(0.05,H13)</f>
        <v>3.1347964325222424E-2</v>
      </c>
      <c r="J24" s="42"/>
      <c r="K24" s="80" t="s">
        <v>38</v>
      </c>
      <c r="L24" s="30" t="e">
        <f t="shared" si="0"/>
        <v>#VALUE!</v>
      </c>
      <c r="M24" s="30" t="e">
        <f>(((((1-B24)*B24)/B13)+(((1-H24)*H24)/H13))^0.5)*(TINV(0.05,B13+H13-1))</f>
        <v>#VALUE!</v>
      </c>
      <c r="N24" s="80" t="s">
        <v>38</v>
      </c>
      <c r="O24" s="31"/>
      <c r="P24" s="80" t="s">
        <v>38</v>
      </c>
      <c r="Q24" s="30" t="e">
        <f t="shared" si="1"/>
        <v>#VALUE!</v>
      </c>
      <c r="R24" s="30" t="e">
        <f>(((((1-E24)*E24)/E13)+(((1-H24)*H24)/H13))^0.5)*(TINV(0.05,E13+H13-1))</f>
        <v>#VALUE!</v>
      </c>
      <c r="S24" s="80" t="s">
        <v>38</v>
      </c>
    </row>
    <row r="26" spans="1:19" ht="15" customHeight="1" x14ac:dyDescent="0.25">
      <c r="B26" s="44"/>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602</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314</v>
      </c>
      <c r="B15" s="39" t="s">
        <v>38</v>
      </c>
      <c r="C15" s="79" t="s">
        <v>38</v>
      </c>
      <c r="D15" s="60"/>
      <c r="E15" s="39" t="s">
        <v>38</v>
      </c>
      <c r="F15" s="79" t="s">
        <v>38</v>
      </c>
      <c r="G15" s="63"/>
      <c r="H15" s="54">
        <v>0.13330857580000002</v>
      </c>
      <c r="I15" s="59">
        <f t="shared" ref="I15:I46" si="0">SQRT((H15*(1-H15))/H$13)*TINV(0.05,H$13)</f>
        <v>2.8472527549698302E-2</v>
      </c>
      <c r="J15" s="60"/>
      <c r="K15" s="79" t="s">
        <v>38</v>
      </c>
      <c r="L15" s="61" t="e">
        <f t="shared" ref="L15:L46" si="1">(((K15)^2)^0.5)</f>
        <v>#VALUE!</v>
      </c>
      <c r="M15" s="61" t="e">
        <f t="shared" ref="M15:M46" si="2">(((((1-B15)*B15)/B$13)+(((1-H15)*H15)/H$13))^0.5)*(TINV(0.05,B$13+H$13-1))</f>
        <v>#VALUE!</v>
      </c>
      <c r="N15" s="79" t="s">
        <v>38</v>
      </c>
      <c r="O15" s="62"/>
      <c r="P15" s="79" t="s">
        <v>38</v>
      </c>
      <c r="Q15" s="61" t="e">
        <f t="shared" ref="Q15:Q46" si="3">(((P15)^2)^0.5)</f>
        <v>#VALUE!</v>
      </c>
      <c r="R15" s="61" t="e">
        <f t="shared" ref="R15:R46" si="4">(((((1-E15)*E15)/E$13)+(((1-H15)*H15)/H$13))^0.5)*(TINV(0.05,E$13+H$13-1))</f>
        <v>#VALUE!</v>
      </c>
      <c r="S15" s="79" t="s">
        <v>38</v>
      </c>
    </row>
    <row r="16" spans="1:19" x14ac:dyDescent="0.25">
      <c r="A16" s="57" t="s">
        <v>262</v>
      </c>
      <c r="B16" s="39" t="s">
        <v>38</v>
      </c>
      <c r="C16" s="79" t="s">
        <v>38</v>
      </c>
      <c r="D16" s="60"/>
      <c r="E16" s="39" t="s">
        <v>38</v>
      </c>
      <c r="F16" s="79" t="s">
        <v>38</v>
      </c>
      <c r="G16" s="63"/>
      <c r="H16" s="54">
        <v>1.7305890899999999E-2</v>
      </c>
      <c r="I16" s="59">
        <f t="shared" si="0"/>
        <v>1.092372818153222E-2</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57" t="s">
        <v>228</v>
      </c>
      <c r="B17" s="39" t="s">
        <v>38</v>
      </c>
      <c r="C17" s="79" t="s">
        <v>38</v>
      </c>
      <c r="D17" s="60"/>
      <c r="E17" s="39" t="s">
        <v>38</v>
      </c>
      <c r="F17" s="79" t="s">
        <v>38</v>
      </c>
      <c r="G17" s="63"/>
      <c r="H17" s="54">
        <v>1.6218803699999999E-2</v>
      </c>
      <c r="I17" s="59">
        <f t="shared" si="0"/>
        <v>1.0580919134149238E-2</v>
      </c>
      <c r="J17" s="60"/>
      <c r="K17" s="79" t="s">
        <v>38</v>
      </c>
      <c r="L17" s="61" t="e">
        <f t="shared" si="1"/>
        <v>#VALUE!</v>
      </c>
      <c r="M17" s="61" t="e">
        <f t="shared" si="2"/>
        <v>#VALUE!</v>
      </c>
      <c r="N17" s="79" t="s">
        <v>38</v>
      </c>
      <c r="O17" s="62"/>
      <c r="P17" s="79" t="s">
        <v>38</v>
      </c>
      <c r="Q17" s="61" t="e">
        <f t="shared" si="3"/>
        <v>#VALUE!</v>
      </c>
      <c r="R17" s="61" t="e">
        <f t="shared" si="4"/>
        <v>#VALUE!</v>
      </c>
      <c r="S17" s="79" t="s">
        <v>38</v>
      </c>
    </row>
    <row r="18" spans="1:19" x14ac:dyDescent="0.25">
      <c r="A18" s="57" t="s">
        <v>232</v>
      </c>
      <c r="B18" s="39" t="s">
        <v>38</v>
      </c>
      <c r="C18" s="79" t="s">
        <v>38</v>
      </c>
      <c r="D18" s="60"/>
      <c r="E18" s="39" t="s">
        <v>38</v>
      </c>
      <c r="F18" s="79" t="s">
        <v>38</v>
      </c>
      <c r="G18" s="63"/>
      <c r="H18" s="54">
        <v>1.19770122E-2</v>
      </c>
      <c r="I18" s="59">
        <f t="shared" si="0"/>
        <v>9.1121843707455269E-3</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57" t="s">
        <v>235</v>
      </c>
      <c r="B19" s="39" t="s">
        <v>38</v>
      </c>
      <c r="C19" s="79" t="s">
        <v>38</v>
      </c>
      <c r="D19" s="60"/>
      <c r="E19" s="39" t="s">
        <v>38</v>
      </c>
      <c r="F19" s="79" t="s">
        <v>38</v>
      </c>
      <c r="G19" s="63"/>
      <c r="H19" s="54">
        <v>1.06059225E-2</v>
      </c>
      <c r="I19" s="59">
        <f t="shared" si="0"/>
        <v>8.5807175317409133E-3</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x14ac:dyDescent="0.25">
      <c r="A20" s="57" t="s">
        <v>229</v>
      </c>
      <c r="B20" s="39" t="s">
        <v>38</v>
      </c>
      <c r="C20" s="79" t="s">
        <v>38</v>
      </c>
      <c r="D20" s="60"/>
      <c r="E20" s="39" t="s">
        <v>38</v>
      </c>
      <c r="F20" s="79" t="s">
        <v>38</v>
      </c>
      <c r="G20" s="63"/>
      <c r="H20" s="54">
        <v>1.0074050100000001E-2</v>
      </c>
      <c r="I20" s="59">
        <f t="shared" si="0"/>
        <v>8.3650421863757009E-3</v>
      </c>
      <c r="J20" s="60"/>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ht="15" customHeight="1" x14ac:dyDescent="0.25">
      <c r="A21" s="57" t="s">
        <v>266</v>
      </c>
      <c r="B21" s="39" t="s">
        <v>38</v>
      </c>
      <c r="C21" s="79" t="s">
        <v>38</v>
      </c>
      <c r="E21" s="39" t="s">
        <v>38</v>
      </c>
      <c r="F21" s="79" t="s">
        <v>38</v>
      </c>
      <c r="G21" s="63"/>
      <c r="H21" s="54">
        <v>9.5069586000000005E-3</v>
      </c>
      <c r="I21" s="59">
        <f t="shared" si="0"/>
        <v>8.1285156009009204E-3</v>
      </c>
      <c r="K21" s="79" t="s">
        <v>38</v>
      </c>
      <c r="L21" s="61" t="e">
        <f t="shared" si="1"/>
        <v>#VALUE!</v>
      </c>
      <c r="M21" s="61" t="e">
        <f t="shared" si="2"/>
        <v>#VALUE!</v>
      </c>
      <c r="N21" s="79" t="s">
        <v>38</v>
      </c>
      <c r="O21" s="62"/>
      <c r="P21" s="79" t="s">
        <v>38</v>
      </c>
      <c r="Q21" s="61" t="e">
        <f t="shared" si="3"/>
        <v>#VALUE!</v>
      </c>
      <c r="R21" s="61" t="e">
        <f t="shared" si="4"/>
        <v>#VALUE!</v>
      </c>
      <c r="S21" s="79" t="s">
        <v>38</v>
      </c>
    </row>
    <row r="22" spans="1:19" s="60" customFormat="1" x14ac:dyDescent="0.25">
      <c r="A22" s="57" t="s">
        <v>259</v>
      </c>
      <c r="B22" s="39" t="s">
        <v>38</v>
      </c>
      <c r="C22" s="79" t="s">
        <v>38</v>
      </c>
      <c r="E22" s="39" t="s">
        <v>38</v>
      </c>
      <c r="F22" s="79" t="s">
        <v>38</v>
      </c>
      <c r="G22" s="63"/>
      <c r="H22" s="54">
        <v>8.5648414000000003E-3</v>
      </c>
      <c r="I22" s="59">
        <f t="shared" si="0"/>
        <v>7.7189201530959081E-3</v>
      </c>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38" t="s">
        <v>246</v>
      </c>
      <c r="B23" s="39" t="s">
        <v>38</v>
      </c>
      <c r="C23" s="79" t="s">
        <v>38</v>
      </c>
      <c r="E23" s="39" t="s">
        <v>38</v>
      </c>
      <c r="F23" s="79" t="s">
        <v>38</v>
      </c>
      <c r="G23" s="50"/>
      <c r="H23" s="54">
        <v>8.2622560000000008E-3</v>
      </c>
      <c r="I23" s="49">
        <f t="shared" si="0"/>
        <v>7.5825009342632126E-3</v>
      </c>
      <c r="K23" s="79" t="s">
        <v>38</v>
      </c>
      <c r="L23" s="26" t="e">
        <f t="shared" si="1"/>
        <v>#VALUE!</v>
      </c>
      <c r="M23" s="26" t="e">
        <f t="shared" si="2"/>
        <v>#VALUE!</v>
      </c>
      <c r="N23" s="79" t="s">
        <v>38</v>
      </c>
      <c r="O23" s="27"/>
      <c r="P23" s="79" t="s">
        <v>38</v>
      </c>
      <c r="Q23" s="26" t="e">
        <f t="shared" si="3"/>
        <v>#VALUE!</v>
      </c>
      <c r="R23" s="26" t="e">
        <f t="shared" si="4"/>
        <v>#VALUE!</v>
      </c>
      <c r="S23" s="79" t="s">
        <v>38</v>
      </c>
    </row>
    <row r="24" spans="1:19" x14ac:dyDescent="0.25">
      <c r="A24" s="57" t="s">
        <v>252</v>
      </c>
      <c r="B24" s="39" t="s">
        <v>38</v>
      </c>
      <c r="C24" s="79" t="s">
        <v>38</v>
      </c>
      <c r="D24" s="60"/>
      <c r="E24" s="39" t="s">
        <v>38</v>
      </c>
      <c r="F24" s="79" t="s">
        <v>38</v>
      </c>
      <c r="G24" s="63"/>
      <c r="H24" s="54">
        <v>7.8039696999999998E-3</v>
      </c>
      <c r="I24" s="59">
        <f t="shared" si="0"/>
        <v>7.370912533140251E-3</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57" t="s">
        <v>256</v>
      </c>
      <c r="B25" s="39" t="s">
        <v>38</v>
      </c>
      <c r="C25" s="79" t="s">
        <v>38</v>
      </c>
      <c r="D25" s="60"/>
      <c r="E25" s="39" t="s">
        <v>38</v>
      </c>
      <c r="F25" s="79" t="s">
        <v>38</v>
      </c>
      <c r="G25" s="63"/>
      <c r="H25" s="54">
        <v>7.7803027E-3</v>
      </c>
      <c r="I25" s="59">
        <f t="shared" si="0"/>
        <v>7.359814985606809E-3</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19" x14ac:dyDescent="0.25">
      <c r="A26" s="57" t="s">
        <v>263</v>
      </c>
      <c r="B26" s="39" t="s">
        <v>38</v>
      </c>
      <c r="C26" s="79" t="s">
        <v>38</v>
      </c>
      <c r="D26" s="60"/>
      <c r="E26" s="39" t="s">
        <v>38</v>
      </c>
      <c r="F26" s="79" t="s">
        <v>38</v>
      </c>
      <c r="G26" s="63"/>
      <c r="H26" s="54">
        <v>7.3234153000000003E-3</v>
      </c>
      <c r="I26" s="59">
        <f t="shared" si="0"/>
        <v>7.1420921330356147E-3</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19" x14ac:dyDescent="0.25">
      <c r="A27" s="57" t="s">
        <v>234</v>
      </c>
      <c r="B27" s="39" t="s">
        <v>38</v>
      </c>
      <c r="C27" s="79" t="s">
        <v>38</v>
      </c>
      <c r="D27" s="60"/>
      <c r="E27" s="39" t="s">
        <v>38</v>
      </c>
      <c r="F27" s="79" t="s">
        <v>38</v>
      </c>
      <c r="G27" s="63"/>
      <c r="H27" s="54">
        <v>7.3008943999999997E-3</v>
      </c>
      <c r="I27" s="59">
        <f t="shared" si="0"/>
        <v>7.1311829204018682E-3</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19" x14ac:dyDescent="0.25">
      <c r="A28" s="57" t="s">
        <v>301</v>
      </c>
      <c r="B28" s="39" t="s">
        <v>38</v>
      </c>
      <c r="C28" s="79" t="s">
        <v>38</v>
      </c>
      <c r="D28" s="60"/>
      <c r="E28" s="39" t="s">
        <v>38</v>
      </c>
      <c r="F28" s="79" t="s">
        <v>38</v>
      </c>
      <c r="G28" s="63"/>
      <c r="H28" s="54">
        <v>6.6698779000000001E-3</v>
      </c>
      <c r="I28" s="59">
        <f t="shared" si="0"/>
        <v>6.8182115556517167E-3</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19" x14ac:dyDescent="0.25">
      <c r="A29" s="57" t="s">
        <v>215</v>
      </c>
      <c r="B29" s="39" t="s">
        <v>38</v>
      </c>
      <c r="C29" s="79" t="s">
        <v>38</v>
      </c>
      <c r="D29" s="60"/>
      <c r="E29" s="39" t="s">
        <v>38</v>
      </c>
      <c r="F29" s="79" t="s">
        <v>38</v>
      </c>
      <c r="G29" s="63"/>
      <c r="H29" s="54">
        <v>6.5238783E-3</v>
      </c>
      <c r="I29" s="59">
        <f t="shared" si="0"/>
        <v>6.7436709300256773E-3</v>
      </c>
      <c r="J29" s="60"/>
      <c r="K29" s="79" t="s">
        <v>38</v>
      </c>
      <c r="L29" s="61" t="e">
        <f t="shared" si="1"/>
        <v>#VALUE!</v>
      </c>
      <c r="M29" s="61" t="e">
        <f t="shared" si="2"/>
        <v>#VALUE!</v>
      </c>
      <c r="N29" s="79" t="s">
        <v>38</v>
      </c>
      <c r="O29" s="62"/>
      <c r="P29" s="79" t="s">
        <v>38</v>
      </c>
      <c r="Q29" s="61" t="e">
        <f t="shared" si="3"/>
        <v>#VALUE!</v>
      </c>
      <c r="R29" s="61" t="e">
        <f t="shared" si="4"/>
        <v>#VALUE!</v>
      </c>
      <c r="S29" s="79" t="s">
        <v>38</v>
      </c>
    </row>
    <row r="30" spans="1:19" x14ac:dyDescent="0.25">
      <c r="A30" s="57" t="s">
        <v>289</v>
      </c>
      <c r="B30" s="39" t="s">
        <v>38</v>
      </c>
      <c r="C30" s="79" t="s">
        <v>38</v>
      </c>
      <c r="D30" s="60"/>
      <c r="E30" s="39" t="s">
        <v>38</v>
      </c>
      <c r="F30" s="79" t="s">
        <v>38</v>
      </c>
      <c r="G30" s="63"/>
      <c r="H30" s="54">
        <v>6.3198554999999998E-3</v>
      </c>
      <c r="I30" s="59">
        <f t="shared" si="0"/>
        <v>6.6380666409655859E-3</v>
      </c>
      <c r="J30" s="60"/>
      <c r="K30" s="79" t="s">
        <v>38</v>
      </c>
      <c r="L30" s="61" t="e">
        <f t="shared" si="1"/>
        <v>#VALUE!</v>
      </c>
      <c r="M30" s="61" t="e">
        <f t="shared" si="2"/>
        <v>#VALUE!</v>
      </c>
      <c r="N30" s="79" t="s">
        <v>38</v>
      </c>
      <c r="O30" s="62"/>
      <c r="P30" s="79" t="s">
        <v>38</v>
      </c>
      <c r="Q30" s="61" t="e">
        <f t="shared" si="3"/>
        <v>#VALUE!</v>
      </c>
      <c r="R30" s="61" t="e">
        <f t="shared" si="4"/>
        <v>#VALUE!</v>
      </c>
      <c r="S30" s="79" t="s">
        <v>38</v>
      </c>
    </row>
    <row r="31" spans="1:19" x14ac:dyDescent="0.25">
      <c r="A31" s="57" t="s">
        <v>248</v>
      </c>
      <c r="B31" s="39" t="s">
        <v>38</v>
      </c>
      <c r="C31" s="79" t="s">
        <v>38</v>
      </c>
      <c r="D31" s="60"/>
      <c r="E31" s="39" t="s">
        <v>38</v>
      </c>
      <c r="F31" s="79" t="s">
        <v>38</v>
      </c>
      <c r="G31" s="63"/>
      <c r="H31" s="54">
        <v>5.5459165999999999E-3</v>
      </c>
      <c r="I31" s="59">
        <f t="shared" si="0"/>
        <v>6.2207645313139756E-3</v>
      </c>
      <c r="J31" s="60"/>
      <c r="K31" s="79" t="s">
        <v>38</v>
      </c>
      <c r="L31" s="61" t="e">
        <f t="shared" si="1"/>
        <v>#VALUE!</v>
      </c>
      <c r="M31" s="61" t="e">
        <f t="shared" si="2"/>
        <v>#VALUE!</v>
      </c>
      <c r="N31" s="79" t="s">
        <v>38</v>
      </c>
      <c r="O31" s="62"/>
      <c r="P31" s="79" t="s">
        <v>38</v>
      </c>
      <c r="Q31" s="61" t="e">
        <f t="shared" si="3"/>
        <v>#VALUE!</v>
      </c>
      <c r="R31" s="61" t="e">
        <f t="shared" si="4"/>
        <v>#VALUE!</v>
      </c>
      <c r="S31" s="79" t="s">
        <v>38</v>
      </c>
    </row>
    <row r="32" spans="1:19" x14ac:dyDescent="0.25">
      <c r="A32" s="57" t="s">
        <v>299</v>
      </c>
      <c r="B32" s="39" t="s">
        <v>38</v>
      </c>
      <c r="C32" s="79" t="s">
        <v>38</v>
      </c>
      <c r="D32" s="60"/>
      <c r="E32" s="39" t="s">
        <v>38</v>
      </c>
      <c r="F32" s="79" t="s">
        <v>38</v>
      </c>
      <c r="G32" s="63"/>
      <c r="H32" s="54">
        <v>5.2340733999999998E-3</v>
      </c>
      <c r="I32" s="59">
        <f t="shared" si="0"/>
        <v>6.0442870702506635E-3</v>
      </c>
      <c r="J32" s="60"/>
      <c r="K32" s="79" t="s">
        <v>38</v>
      </c>
      <c r="L32" s="61" t="e">
        <f t="shared" si="1"/>
        <v>#VALUE!</v>
      </c>
      <c r="M32" s="61" t="e">
        <f t="shared" si="2"/>
        <v>#VALUE!</v>
      </c>
      <c r="N32" s="79" t="s">
        <v>38</v>
      </c>
      <c r="O32" s="62"/>
      <c r="P32" s="79" t="s">
        <v>38</v>
      </c>
      <c r="Q32" s="61" t="e">
        <f t="shared" si="3"/>
        <v>#VALUE!</v>
      </c>
      <c r="R32" s="61" t="e">
        <f t="shared" si="4"/>
        <v>#VALUE!</v>
      </c>
      <c r="S32" s="79" t="s">
        <v>38</v>
      </c>
    </row>
    <row r="33" spans="1:19" x14ac:dyDescent="0.25">
      <c r="A33" s="57" t="s">
        <v>222</v>
      </c>
      <c r="B33" s="39" t="s">
        <v>38</v>
      </c>
      <c r="C33" s="79" t="s">
        <v>38</v>
      </c>
      <c r="D33" s="60"/>
      <c r="E33" s="39" t="s">
        <v>38</v>
      </c>
      <c r="F33" s="79" t="s">
        <v>38</v>
      </c>
      <c r="G33" s="63"/>
      <c r="H33" s="54">
        <v>5.2067939999999998E-3</v>
      </c>
      <c r="I33" s="59">
        <f t="shared" si="0"/>
        <v>6.0285980814982175E-3</v>
      </c>
      <c r="J33" s="60"/>
      <c r="K33" s="79" t="s">
        <v>38</v>
      </c>
      <c r="L33" s="61" t="e">
        <f t="shared" si="1"/>
        <v>#VALUE!</v>
      </c>
      <c r="M33" s="61" t="e">
        <f t="shared" si="2"/>
        <v>#VALUE!</v>
      </c>
      <c r="N33" s="79" t="s">
        <v>38</v>
      </c>
      <c r="O33" s="62"/>
      <c r="P33" s="79" t="s">
        <v>38</v>
      </c>
      <c r="Q33" s="61" t="e">
        <f t="shared" si="3"/>
        <v>#VALUE!</v>
      </c>
      <c r="R33" s="61" t="e">
        <f t="shared" si="4"/>
        <v>#VALUE!</v>
      </c>
      <c r="S33" s="79" t="s">
        <v>38</v>
      </c>
    </row>
    <row r="34" spans="1:19" x14ac:dyDescent="0.25">
      <c r="A34" s="57" t="s">
        <v>276</v>
      </c>
      <c r="B34" s="39" t="s">
        <v>38</v>
      </c>
      <c r="C34" s="79" t="s">
        <v>38</v>
      </c>
      <c r="D34" s="60"/>
      <c r="E34" s="39" t="s">
        <v>38</v>
      </c>
      <c r="F34" s="79" t="s">
        <v>38</v>
      </c>
      <c r="G34" s="63"/>
      <c r="H34" s="54">
        <v>4.7470278999999999E-3</v>
      </c>
      <c r="I34" s="59">
        <f t="shared" si="0"/>
        <v>5.7576115589126819E-3</v>
      </c>
      <c r="J34" s="60"/>
      <c r="K34" s="79" t="s">
        <v>38</v>
      </c>
      <c r="L34" s="61" t="e">
        <f t="shared" si="1"/>
        <v>#VALUE!</v>
      </c>
      <c r="M34" s="61" t="e">
        <f t="shared" si="2"/>
        <v>#VALUE!</v>
      </c>
      <c r="N34" s="79" t="s">
        <v>38</v>
      </c>
      <c r="O34" s="62"/>
      <c r="P34" s="79" t="s">
        <v>38</v>
      </c>
      <c r="Q34" s="61" t="e">
        <f t="shared" si="3"/>
        <v>#VALUE!</v>
      </c>
      <c r="R34" s="61" t="e">
        <f t="shared" si="4"/>
        <v>#VALUE!</v>
      </c>
      <c r="S34" s="79" t="s">
        <v>38</v>
      </c>
    </row>
    <row r="35" spans="1:19" x14ac:dyDescent="0.25">
      <c r="A35" s="57" t="s">
        <v>244</v>
      </c>
      <c r="B35" s="39" t="s">
        <v>38</v>
      </c>
      <c r="C35" s="79" t="s">
        <v>38</v>
      </c>
      <c r="D35" s="60"/>
      <c r="E35" s="39" t="s">
        <v>38</v>
      </c>
      <c r="F35" s="79" t="s">
        <v>38</v>
      </c>
      <c r="G35" s="63"/>
      <c r="H35" s="54">
        <v>4.6161689000000002E-3</v>
      </c>
      <c r="I35" s="59">
        <f t="shared" si="0"/>
        <v>5.6780715935648802E-3</v>
      </c>
      <c r="J35" s="60"/>
      <c r="K35" s="79" t="s">
        <v>38</v>
      </c>
      <c r="L35" s="61" t="e">
        <f t="shared" si="1"/>
        <v>#VALUE!</v>
      </c>
      <c r="M35" s="61" t="e">
        <f t="shared" si="2"/>
        <v>#VALUE!</v>
      </c>
      <c r="N35" s="79" t="s">
        <v>38</v>
      </c>
      <c r="O35" s="62"/>
      <c r="P35" s="79" t="s">
        <v>38</v>
      </c>
      <c r="Q35" s="61" t="e">
        <f t="shared" si="3"/>
        <v>#VALUE!</v>
      </c>
      <c r="R35" s="61" t="e">
        <f t="shared" si="4"/>
        <v>#VALUE!</v>
      </c>
      <c r="S35" s="79" t="s">
        <v>38</v>
      </c>
    </row>
    <row r="36" spans="1:19" x14ac:dyDescent="0.25">
      <c r="A36" s="57" t="s">
        <v>275</v>
      </c>
      <c r="B36" s="39" t="s">
        <v>38</v>
      </c>
      <c r="C36" s="79" t="s">
        <v>38</v>
      </c>
      <c r="D36" s="60"/>
      <c r="E36" s="39" t="s">
        <v>38</v>
      </c>
      <c r="F36" s="79" t="s">
        <v>38</v>
      </c>
      <c r="G36" s="63"/>
      <c r="H36" s="54">
        <v>4.1274462E-3</v>
      </c>
      <c r="I36" s="59">
        <f t="shared" si="0"/>
        <v>5.3704084819553534E-3</v>
      </c>
      <c r="J36" s="60"/>
      <c r="K36" s="79" t="s">
        <v>38</v>
      </c>
      <c r="L36" s="61" t="e">
        <f t="shared" si="1"/>
        <v>#VALUE!</v>
      </c>
      <c r="M36" s="61" t="e">
        <f t="shared" si="2"/>
        <v>#VALUE!</v>
      </c>
      <c r="N36" s="79" t="s">
        <v>38</v>
      </c>
      <c r="O36" s="62"/>
      <c r="P36" s="79" t="s">
        <v>38</v>
      </c>
      <c r="Q36" s="61" t="e">
        <f t="shared" si="3"/>
        <v>#VALUE!</v>
      </c>
      <c r="R36" s="61" t="e">
        <f t="shared" si="4"/>
        <v>#VALUE!</v>
      </c>
      <c r="S36" s="79" t="s">
        <v>38</v>
      </c>
    </row>
    <row r="37" spans="1:19" x14ac:dyDescent="0.25">
      <c r="A37" s="57" t="s">
        <v>291</v>
      </c>
      <c r="B37" s="39" t="s">
        <v>38</v>
      </c>
      <c r="C37" s="79" t="s">
        <v>38</v>
      </c>
      <c r="D37" s="60"/>
      <c r="E37" s="39" t="s">
        <v>38</v>
      </c>
      <c r="F37" s="79" t="s">
        <v>38</v>
      </c>
      <c r="G37" s="63"/>
      <c r="H37" s="54">
        <v>4.0670949000000001E-3</v>
      </c>
      <c r="I37" s="59">
        <f t="shared" si="0"/>
        <v>5.3311625142187123E-3</v>
      </c>
      <c r="J37" s="60"/>
      <c r="K37" s="79" t="s">
        <v>38</v>
      </c>
      <c r="L37" s="61" t="e">
        <f t="shared" si="1"/>
        <v>#VALUE!</v>
      </c>
      <c r="M37" s="61" t="e">
        <f t="shared" si="2"/>
        <v>#VALUE!</v>
      </c>
      <c r="N37" s="79" t="s">
        <v>38</v>
      </c>
      <c r="O37" s="62"/>
      <c r="P37" s="79" t="s">
        <v>38</v>
      </c>
      <c r="Q37" s="61" t="e">
        <f t="shared" si="3"/>
        <v>#VALUE!</v>
      </c>
      <c r="R37" s="61" t="e">
        <f t="shared" si="4"/>
        <v>#VALUE!</v>
      </c>
      <c r="S37" s="79" t="s">
        <v>38</v>
      </c>
    </row>
    <row r="38" spans="1:19" x14ac:dyDescent="0.25">
      <c r="A38" s="57" t="s">
        <v>306</v>
      </c>
      <c r="B38" s="39" t="s">
        <v>38</v>
      </c>
      <c r="C38" s="79" t="s">
        <v>38</v>
      </c>
      <c r="D38" s="60"/>
      <c r="E38" s="39" t="s">
        <v>38</v>
      </c>
      <c r="F38" s="79" t="s">
        <v>38</v>
      </c>
      <c r="G38" s="63"/>
      <c r="H38" s="54">
        <v>3.8246305E-3</v>
      </c>
      <c r="I38" s="59">
        <f t="shared" si="0"/>
        <v>5.1704384155602905E-3</v>
      </c>
      <c r="J38" s="60"/>
      <c r="K38" s="79" t="s">
        <v>38</v>
      </c>
      <c r="L38" s="61" t="e">
        <f t="shared" si="1"/>
        <v>#VALUE!</v>
      </c>
      <c r="M38" s="61" t="e">
        <f t="shared" si="2"/>
        <v>#VALUE!</v>
      </c>
      <c r="N38" s="79" t="s">
        <v>38</v>
      </c>
      <c r="O38" s="62"/>
      <c r="P38" s="79" t="s">
        <v>38</v>
      </c>
      <c r="Q38" s="61" t="e">
        <f t="shared" si="3"/>
        <v>#VALUE!</v>
      </c>
      <c r="R38" s="61" t="e">
        <f t="shared" si="4"/>
        <v>#VALUE!</v>
      </c>
      <c r="S38" s="79" t="s">
        <v>38</v>
      </c>
    </row>
    <row r="39" spans="1:19" x14ac:dyDescent="0.25">
      <c r="A39" s="57" t="s">
        <v>260</v>
      </c>
      <c r="B39" s="39" t="s">
        <v>38</v>
      </c>
      <c r="C39" s="79" t="s">
        <v>38</v>
      </c>
      <c r="D39" s="60"/>
      <c r="E39" s="39" t="s">
        <v>38</v>
      </c>
      <c r="F39" s="79" t="s">
        <v>38</v>
      </c>
      <c r="G39" s="63"/>
      <c r="H39" s="54">
        <v>3.6969756000000001E-3</v>
      </c>
      <c r="I39" s="59">
        <f t="shared" si="0"/>
        <v>5.0837448366423815E-3</v>
      </c>
      <c r="J39" s="60"/>
      <c r="K39" s="79" t="s">
        <v>38</v>
      </c>
      <c r="L39" s="61" t="e">
        <f t="shared" si="1"/>
        <v>#VALUE!</v>
      </c>
      <c r="M39" s="61" t="e">
        <f t="shared" si="2"/>
        <v>#VALUE!</v>
      </c>
      <c r="N39" s="79" t="s">
        <v>38</v>
      </c>
      <c r="O39" s="62"/>
      <c r="P39" s="79" t="s">
        <v>38</v>
      </c>
      <c r="Q39" s="61" t="e">
        <f t="shared" si="3"/>
        <v>#VALUE!</v>
      </c>
      <c r="R39" s="61" t="e">
        <f t="shared" si="4"/>
        <v>#VALUE!</v>
      </c>
      <c r="S39" s="79" t="s">
        <v>38</v>
      </c>
    </row>
    <row r="40" spans="1:19" x14ac:dyDescent="0.25">
      <c r="A40" s="57" t="s">
        <v>233</v>
      </c>
      <c r="B40" s="39" t="s">
        <v>38</v>
      </c>
      <c r="C40" s="79" t="s">
        <v>38</v>
      </c>
      <c r="D40" s="60"/>
      <c r="E40" s="39" t="s">
        <v>38</v>
      </c>
      <c r="F40" s="79" t="s">
        <v>38</v>
      </c>
      <c r="G40" s="63"/>
      <c r="H40" s="54">
        <v>3.1224821999999998E-3</v>
      </c>
      <c r="I40" s="59">
        <f t="shared" si="0"/>
        <v>4.6734286252569195E-3</v>
      </c>
      <c r="J40" s="60"/>
      <c r="K40" s="79" t="s">
        <v>38</v>
      </c>
      <c r="L40" s="61" t="e">
        <f t="shared" si="1"/>
        <v>#VALUE!</v>
      </c>
      <c r="M40" s="61" t="e">
        <f t="shared" si="2"/>
        <v>#VALUE!</v>
      </c>
      <c r="N40" s="79" t="s">
        <v>38</v>
      </c>
      <c r="O40" s="62"/>
      <c r="P40" s="79" t="s">
        <v>38</v>
      </c>
      <c r="Q40" s="61" t="e">
        <f t="shared" si="3"/>
        <v>#VALUE!</v>
      </c>
      <c r="R40" s="61" t="e">
        <f t="shared" si="4"/>
        <v>#VALUE!</v>
      </c>
      <c r="S40" s="79" t="s">
        <v>38</v>
      </c>
    </row>
    <row r="41" spans="1:19" x14ac:dyDescent="0.25">
      <c r="A41" s="57" t="s">
        <v>253</v>
      </c>
      <c r="B41" s="39" t="s">
        <v>38</v>
      </c>
      <c r="C41" s="79" t="s">
        <v>38</v>
      </c>
      <c r="D41" s="60"/>
      <c r="E41" s="39" t="s">
        <v>38</v>
      </c>
      <c r="F41" s="79" t="s">
        <v>38</v>
      </c>
      <c r="G41" s="63"/>
      <c r="H41" s="54">
        <v>3.0834767000000002E-3</v>
      </c>
      <c r="I41" s="59">
        <f t="shared" si="0"/>
        <v>4.6442379239459639E-3</v>
      </c>
      <c r="J41" s="60"/>
      <c r="K41" s="79" t="s">
        <v>38</v>
      </c>
      <c r="L41" s="61" t="e">
        <f t="shared" si="1"/>
        <v>#VALUE!</v>
      </c>
      <c r="M41" s="61" t="e">
        <f t="shared" si="2"/>
        <v>#VALUE!</v>
      </c>
      <c r="N41" s="79" t="s">
        <v>38</v>
      </c>
      <c r="O41" s="62"/>
      <c r="P41" s="79" t="s">
        <v>38</v>
      </c>
      <c r="Q41" s="61" t="e">
        <f t="shared" si="3"/>
        <v>#VALUE!</v>
      </c>
      <c r="R41" s="61" t="e">
        <f t="shared" si="4"/>
        <v>#VALUE!</v>
      </c>
      <c r="S41" s="79" t="s">
        <v>38</v>
      </c>
    </row>
    <row r="42" spans="1:19" x14ac:dyDescent="0.25">
      <c r="A42" s="57" t="s">
        <v>267</v>
      </c>
      <c r="B42" s="39" t="s">
        <v>38</v>
      </c>
      <c r="C42" s="79" t="s">
        <v>38</v>
      </c>
      <c r="D42" s="60"/>
      <c r="E42" s="39" t="s">
        <v>38</v>
      </c>
      <c r="F42" s="79" t="s">
        <v>38</v>
      </c>
      <c r="G42" s="63"/>
      <c r="H42" s="54">
        <v>2.9687314000000002E-3</v>
      </c>
      <c r="I42" s="59">
        <f t="shared" si="0"/>
        <v>4.5572680132693888E-3</v>
      </c>
      <c r="J42" s="60"/>
      <c r="K42" s="79" t="s">
        <v>38</v>
      </c>
      <c r="L42" s="61" t="e">
        <f t="shared" si="1"/>
        <v>#VALUE!</v>
      </c>
      <c r="M42" s="61" t="e">
        <f t="shared" si="2"/>
        <v>#VALUE!</v>
      </c>
      <c r="N42" s="79" t="s">
        <v>38</v>
      </c>
      <c r="O42" s="62"/>
      <c r="P42" s="79" t="s">
        <v>38</v>
      </c>
      <c r="Q42" s="61" t="e">
        <f t="shared" si="3"/>
        <v>#VALUE!</v>
      </c>
      <c r="R42" s="61" t="e">
        <f t="shared" si="4"/>
        <v>#VALUE!</v>
      </c>
      <c r="S42" s="79" t="s">
        <v>38</v>
      </c>
    </row>
    <row r="43" spans="1:19" x14ac:dyDescent="0.25">
      <c r="A43" s="57" t="s">
        <v>265</v>
      </c>
      <c r="B43" s="39" t="s">
        <v>38</v>
      </c>
      <c r="C43" s="79" t="s">
        <v>38</v>
      </c>
      <c r="D43" s="60"/>
      <c r="E43" s="39" t="s">
        <v>38</v>
      </c>
      <c r="F43" s="79" t="s">
        <v>38</v>
      </c>
      <c r="G43" s="63"/>
      <c r="H43" s="54">
        <v>2.9425639999999999E-3</v>
      </c>
      <c r="I43" s="59">
        <f t="shared" si="0"/>
        <v>4.5371984490625841E-3</v>
      </c>
      <c r="J43" s="60"/>
      <c r="K43" s="79" t="s">
        <v>38</v>
      </c>
      <c r="L43" s="61" t="e">
        <f t="shared" si="1"/>
        <v>#VALUE!</v>
      </c>
      <c r="M43" s="61" t="e">
        <f t="shared" si="2"/>
        <v>#VALUE!</v>
      </c>
      <c r="N43" s="79" t="s">
        <v>38</v>
      </c>
      <c r="O43" s="62"/>
      <c r="P43" s="79" t="s">
        <v>38</v>
      </c>
      <c r="Q43" s="61" t="e">
        <f t="shared" si="3"/>
        <v>#VALUE!</v>
      </c>
      <c r="R43" s="61" t="e">
        <f t="shared" si="4"/>
        <v>#VALUE!</v>
      </c>
      <c r="S43" s="79" t="s">
        <v>38</v>
      </c>
    </row>
    <row r="44" spans="1:19" x14ac:dyDescent="0.25">
      <c r="A44" s="57" t="s">
        <v>305</v>
      </c>
      <c r="B44" s="39" t="s">
        <v>38</v>
      </c>
      <c r="C44" s="79" t="s">
        <v>38</v>
      </c>
      <c r="D44" s="60"/>
      <c r="E44" s="39" t="s">
        <v>38</v>
      </c>
      <c r="F44" s="79" t="s">
        <v>38</v>
      </c>
      <c r="G44" s="63"/>
      <c r="H44" s="54">
        <v>2.9425639999999999E-3</v>
      </c>
      <c r="I44" s="59">
        <f t="shared" si="0"/>
        <v>4.5371984490625841E-3</v>
      </c>
      <c r="J44" s="60"/>
      <c r="K44" s="79" t="s">
        <v>38</v>
      </c>
      <c r="L44" s="61" t="e">
        <f t="shared" si="1"/>
        <v>#VALUE!</v>
      </c>
      <c r="M44" s="61" t="e">
        <f t="shared" si="2"/>
        <v>#VALUE!</v>
      </c>
      <c r="N44" s="79" t="s">
        <v>38</v>
      </c>
      <c r="O44" s="62"/>
      <c r="P44" s="79" t="s">
        <v>38</v>
      </c>
      <c r="Q44" s="61" t="e">
        <f t="shared" si="3"/>
        <v>#VALUE!</v>
      </c>
      <c r="R44" s="61" t="e">
        <f t="shared" si="4"/>
        <v>#VALUE!</v>
      </c>
      <c r="S44" s="79" t="s">
        <v>38</v>
      </c>
    </row>
    <row r="45" spans="1:19" x14ac:dyDescent="0.25">
      <c r="A45" s="57" t="s">
        <v>219</v>
      </c>
      <c r="B45" s="39" t="s">
        <v>38</v>
      </c>
      <c r="C45" s="79" t="s">
        <v>38</v>
      </c>
      <c r="D45" s="60"/>
      <c r="E45" s="39" t="s">
        <v>38</v>
      </c>
      <c r="F45" s="79" t="s">
        <v>38</v>
      </c>
      <c r="G45" s="63"/>
      <c r="H45" s="54">
        <v>2.847151E-3</v>
      </c>
      <c r="I45" s="59">
        <f t="shared" si="0"/>
        <v>4.463246216026384E-3</v>
      </c>
      <c r="J45" s="60"/>
      <c r="K45" s="79" t="s">
        <v>38</v>
      </c>
      <c r="L45" s="61" t="e">
        <f t="shared" si="1"/>
        <v>#VALUE!</v>
      </c>
      <c r="M45" s="61" t="e">
        <f t="shared" si="2"/>
        <v>#VALUE!</v>
      </c>
      <c r="N45" s="79" t="s">
        <v>38</v>
      </c>
      <c r="O45" s="62"/>
      <c r="P45" s="79" t="s">
        <v>38</v>
      </c>
      <c r="Q45" s="61" t="e">
        <f t="shared" si="3"/>
        <v>#VALUE!</v>
      </c>
      <c r="R45" s="61" t="e">
        <f t="shared" si="4"/>
        <v>#VALUE!</v>
      </c>
      <c r="S45" s="79" t="s">
        <v>38</v>
      </c>
    </row>
    <row r="46" spans="1:19" x14ac:dyDescent="0.25">
      <c r="A46" s="57" t="s">
        <v>230</v>
      </c>
      <c r="B46" s="39" t="s">
        <v>38</v>
      </c>
      <c r="C46" s="79" t="s">
        <v>38</v>
      </c>
      <c r="D46" s="60"/>
      <c r="E46" s="39" t="s">
        <v>38</v>
      </c>
      <c r="F46" s="79" t="s">
        <v>38</v>
      </c>
      <c r="G46" s="63"/>
      <c r="H46" s="54">
        <v>2.6231396999999998E-3</v>
      </c>
      <c r="I46" s="59">
        <f t="shared" si="0"/>
        <v>4.2845486853840698E-3</v>
      </c>
      <c r="J46" s="60"/>
      <c r="K46" s="79" t="s">
        <v>38</v>
      </c>
      <c r="L46" s="61" t="e">
        <f t="shared" si="1"/>
        <v>#VALUE!</v>
      </c>
      <c r="M46" s="61" t="e">
        <f t="shared" si="2"/>
        <v>#VALUE!</v>
      </c>
      <c r="N46" s="79" t="s">
        <v>38</v>
      </c>
      <c r="O46" s="62"/>
      <c r="P46" s="79" t="s">
        <v>38</v>
      </c>
      <c r="Q46" s="61" t="e">
        <f t="shared" si="3"/>
        <v>#VALUE!</v>
      </c>
      <c r="R46" s="61" t="e">
        <f t="shared" si="4"/>
        <v>#VALUE!</v>
      </c>
      <c r="S46" s="79" t="s">
        <v>38</v>
      </c>
    </row>
    <row r="47" spans="1:19" x14ac:dyDescent="0.25">
      <c r="A47" s="57" t="s">
        <v>285</v>
      </c>
      <c r="B47" s="39" t="s">
        <v>38</v>
      </c>
      <c r="C47" s="79" t="s">
        <v>38</v>
      </c>
      <c r="D47" s="60"/>
      <c r="E47" s="39" t="s">
        <v>38</v>
      </c>
      <c r="F47" s="79" t="s">
        <v>38</v>
      </c>
      <c r="G47" s="63"/>
      <c r="H47" s="54">
        <v>2.5974059E-3</v>
      </c>
      <c r="I47" s="59">
        <f t="shared" ref="I47:I78" si="5">SQRT((H47*(1-H47))/H$13)*TINV(0.05,H$13)</f>
        <v>4.2635355241815599E-3</v>
      </c>
      <c r="J47" s="60"/>
      <c r="K47" s="79" t="s">
        <v>38</v>
      </c>
      <c r="L47" s="61" t="e">
        <f t="shared" ref="L47:L78" si="6">(((K47)^2)^0.5)</f>
        <v>#VALUE!</v>
      </c>
      <c r="M47" s="61" t="e">
        <f t="shared" ref="M47:M78" si="7">(((((1-B47)*B47)/B$13)+(((1-H47)*H47)/H$13))^0.5)*(TINV(0.05,B$13+H$13-1))</f>
        <v>#VALUE!</v>
      </c>
      <c r="N47" s="79" t="s">
        <v>38</v>
      </c>
      <c r="O47" s="62"/>
      <c r="P47" s="79" t="s">
        <v>38</v>
      </c>
      <c r="Q47" s="61" t="e">
        <f t="shared" ref="Q47:Q78" si="8">(((P47)^2)^0.5)</f>
        <v>#VALUE!</v>
      </c>
      <c r="R47" s="61" t="e">
        <f t="shared" ref="R47:R78" si="9">(((((1-E47)*E47)/E$13)+(((1-H47)*H47)/H$13))^0.5)*(TINV(0.05,E$13+H$13-1))</f>
        <v>#VALUE!</v>
      </c>
      <c r="S47" s="79" t="s">
        <v>38</v>
      </c>
    </row>
    <row r="48" spans="1:19" x14ac:dyDescent="0.25">
      <c r="A48" s="57" t="s">
        <v>281</v>
      </c>
      <c r="B48" s="39" t="s">
        <v>38</v>
      </c>
      <c r="C48" s="79" t="s">
        <v>38</v>
      </c>
      <c r="D48" s="60"/>
      <c r="E48" s="39" t="s">
        <v>38</v>
      </c>
      <c r="F48" s="79" t="s">
        <v>38</v>
      </c>
      <c r="G48" s="63"/>
      <c r="H48" s="54">
        <v>2.2497778E-3</v>
      </c>
      <c r="I48" s="59">
        <f t="shared" si="5"/>
        <v>3.968674292034579E-3</v>
      </c>
      <c r="J48" s="60"/>
      <c r="K48" s="79" t="s">
        <v>38</v>
      </c>
      <c r="L48" s="61" t="e">
        <f t="shared" si="6"/>
        <v>#VALUE!</v>
      </c>
      <c r="M48" s="61" t="e">
        <f t="shared" si="7"/>
        <v>#VALUE!</v>
      </c>
      <c r="N48" s="79" t="s">
        <v>38</v>
      </c>
      <c r="O48" s="62"/>
      <c r="P48" s="79" t="s">
        <v>38</v>
      </c>
      <c r="Q48" s="61" t="e">
        <f t="shared" si="8"/>
        <v>#VALUE!</v>
      </c>
      <c r="R48" s="61" t="e">
        <f t="shared" si="9"/>
        <v>#VALUE!</v>
      </c>
      <c r="S48" s="79" t="s">
        <v>38</v>
      </c>
    </row>
    <row r="49" spans="1:19" x14ac:dyDescent="0.25">
      <c r="A49" s="57" t="s">
        <v>242</v>
      </c>
      <c r="B49" s="39" t="s">
        <v>38</v>
      </c>
      <c r="C49" s="79" t="s">
        <v>38</v>
      </c>
      <c r="D49" s="60"/>
      <c r="E49" s="39" t="s">
        <v>38</v>
      </c>
      <c r="F49" s="79" t="s">
        <v>38</v>
      </c>
      <c r="G49" s="63"/>
      <c r="H49" s="54">
        <v>1.7478368000000001E-3</v>
      </c>
      <c r="I49" s="59">
        <f t="shared" si="5"/>
        <v>3.4989303490510167E-3</v>
      </c>
      <c r="J49" s="60"/>
      <c r="K49" s="79" t="s">
        <v>38</v>
      </c>
      <c r="L49" s="61" t="e">
        <f t="shared" si="6"/>
        <v>#VALUE!</v>
      </c>
      <c r="M49" s="61" t="e">
        <f t="shared" si="7"/>
        <v>#VALUE!</v>
      </c>
      <c r="N49" s="79" t="s">
        <v>38</v>
      </c>
      <c r="O49" s="62"/>
      <c r="P49" s="79" t="s">
        <v>38</v>
      </c>
      <c r="Q49" s="61" t="e">
        <f t="shared" si="8"/>
        <v>#VALUE!</v>
      </c>
      <c r="R49" s="61" t="e">
        <f t="shared" si="9"/>
        <v>#VALUE!</v>
      </c>
      <c r="S49" s="79" t="s">
        <v>38</v>
      </c>
    </row>
    <row r="50" spans="1:19" x14ac:dyDescent="0.25">
      <c r="A50" s="38" t="s">
        <v>218</v>
      </c>
      <c r="B50" s="39" t="s">
        <v>38</v>
      </c>
      <c r="C50" s="79" t="s">
        <v>38</v>
      </c>
      <c r="E50" s="39" t="s">
        <v>38</v>
      </c>
      <c r="F50" s="79" t="s">
        <v>38</v>
      </c>
      <c r="G50" s="50"/>
      <c r="H50" s="54">
        <v>1.4376377000000001E-3</v>
      </c>
      <c r="I50" s="49">
        <f t="shared" si="5"/>
        <v>3.1737816927755714E-3</v>
      </c>
      <c r="K50" s="79" t="s">
        <v>38</v>
      </c>
      <c r="L50" s="26" t="e">
        <f t="shared" si="6"/>
        <v>#VALUE!</v>
      </c>
      <c r="M50" s="26" t="e">
        <f t="shared" si="7"/>
        <v>#VALUE!</v>
      </c>
      <c r="N50" s="79" t="s">
        <v>38</v>
      </c>
      <c r="O50" s="27"/>
      <c r="P50" s="79" t="s">
        <v>38</v>
      </c>
      <c r="Q50" s="26" t="e">
        <f t="shared" si="8"/>
        <v>#VALUE!</v>
      </c>
      <c r="R50" s="26" t="e">
        <f t="shared" si="9"/>
        <v>#VALUE!</v>
      </c>
      <c r="S50" s="79" t="s">
        <v>38</v>
      </c>
    </row>
    <row r="51" spans="1:19" x14ac:dyDescent="0.25">
      <c r="A51" s="57" t="s">
        <v>283</v>
      </c>
      <c r="B51" s="39" t="s">
        <v>38</v>
      </c>
      <c r="C51" s="79" t="s">
        <v>38</v>
      </c>
      <c r="D51" s="60"/>
      <c r="E51" s="39" t="s">
        <v>38</v>
      </c>
      <c r="F51" s="79" t="s">
        <v>38</v>
      </c>
      <c r="G51" s="63"/>
      <c r="H51" s="54">
        <v>1.3056825E-3</v>
      </c>
      <c r="I51" s="59">
        <f t="shared" si="5"/>
        <v>3.0248219014623341E-3</v>
      </c>
      <c r="J51" s="60"/>
      <c r="K51" s="79" t="s">
        <v>38</v>
      </c>
      <c r="L51" s="61" t="e">
        <f t="shared" si="6"/>
        <v>#VALUE!</v>
      </c>
      <c r="M51" s="61" t="e">
        <f t="shared" si="7"/>
        <v>#VALUE!</v>
      </c>
      <c r="N51" s="79" t="s">
        <v>38</v>
      </c>
      <c r="O51" s="62"/>
      <c r="P51" s="79" t="s">
        <v>38</v>
      </c>
      <c r="Q51" s="61" t="e">
        <f t="shared" si="8"/>
        <v>#VALUE!</v>
      </c>
      <c r="R51" s="61" t="e">
        <f t="shared" si="9"/>
        <v>#VALUE!</v>
      </c>
      <c r="S51" s="79" t="s">
        <v>38</v>
      </c>
    </row>
    <row r="52" spans="1:19" x14ac:dyDescent="0.25">
      <c r="A52" s="57" t="s">
        <v>223</v>
      </c>
      <c r="B52" s="39" t="s">
        <v>38</v>
      </c>
      <c r="C52" s="79" t="s">
        <v>38</v>
      </c>
      <c r="D52" s="60"/>
      <c r="E52" s="39" t="s">
        <v>38</v>
      </c>
      <c r="F52" s="79" t="s">
        <v>38</v>
      </c>
      <c r="G52" s="50"/>
      <c r="H52" s="54">
        <v>1.1918339000000001E-3</v>
      </c>
      <c r="I52" s="59">
        <f t="shared" si="5"/>
        <v>2.890105105178229E-3</v>
      </c>
      <c r="J52" s="60"/>
      <c r="K52" s="79" t="s">
        <v>38</v>
      </c>
      <c r="L52" s="61" t="e">
        <f t="shared" si="6"/>
        <v>#VALUE!</v>
      </c>
      <c r="M52" s="61" t="e">
        <f t="shared" si="7"/>
        <v>#VALUE!</v>
      </c>
      <c r="N52" s="79" t="s">
        <v>38</v>
      </c>
      <c r="O52" s="62"/>
      <c r="P52" s="79" t="s">
        <v>38</v>
      </c>
      <c r="Q52" s="61" t="e">
        <f t="shared" si="8"/>
        <v>#VALUE!</v>
      </c>
      <c r="R52" s="61" t="e">
        <f t="shared" si="9"/>
        <v>#VALUE!</v>
      </c>
      <c r="S52" s="79" t="s">
        <v>38</v>
      </c>
    </row>
    <row r="53" spans="1:19" x14ac:dyDescent="0.25">
      <c r="A53" s="57" t="s">
        <v>293</v>
      </c>
      <c r="B53" s="39" t="s">
        <v>38</v>
      </c>
      <c r="C53" s="79" t="s">
        <v>38</v>
      </c>
      <c r="D53" s="60"/>
      <c r="E53" s="39" t="s">
        <v>38</v>
      </c>
      <c r="F53" s="79" t="s">
        <v>38</v>
      </c>
      <c r="G53" s="63"/>
      <c r="H53" s="54">
        <v>1.1537728E-3</v>
      </c>
      <c r="I53" s="59">
        <f t="shared" si="5"/>
        <v>2.8436372381927789E-3</v>
      </c>
      <c r="J53" s="60"/>
      <c r="K53" s="79" t="s">
        <v>38</v>
      </c>
      <c r="L53" s="61" t="e">
        <f t="shared" si="6"/>
        <v>#VALUE!</v>
      </c>
      <c r="M53" s="61" t="e">
        <f t="shared" si="7"/>
        <v>#VALUE!</v>
      </c>
      <c r="N53" s="79" t="s">
        <v>38</v>
      </c>
      <c r="O53" s="62"/>
      <c r="P53" s="79" t="s">
        <v>38</v>
      </c>
      <c r="Q53" s="61" t="e">
        <f t="shared" si="8"/>
        <v>#VALUE!</v>
      </c>
      <c r="R53" s="61" t="e">
        <f t="shared" si="9"/>
        <v>#VALUE!</v>
      </c>
      <c r="S53" s="79" t="s">
        <v>38</v>
      </c>
    </row>
    <row r="54" spans="1:19" x14ac:dyDescent="0.25">
      <c r="A54" s="57" t="s">
        <v>274</v>
      </c>
      <c r="B54" s="39" t="s">
        <v>38</v>
      </c>
      <c r="C54" s="79" t="s">
        <v>38</v>
      </c>
      <c r="D54" s="60"/>
      <c r="E54" s="39" t="s">
        <v>38</v>
      </c>
      <c r="F54" s="79" t="s">
        <v>38</v>
      </c>
      <c r="G54" s="63"/>
      <c r="H54" s="54">
        <v>1.1248085000000001E-3</v>
      </c>
      <c r="I54" s="59">
        <f t="shared" si="5"/>
        <v>2.8077577594064645E-3</v>
      </c>
      <c r="J54" s="60"/>
      <c r="K54" s="79" t="s">
        <v>38</v>
      </c>
      <c r="L54" s="61" t="e">
        <f t="shared" si="6"/>
        <v>#VALUE!</v>
      </c>
      <c r="M54" s="61" t="e">
        <f t="shared" si="7"/>
        <v>#VALUE!</v>
      </c>
      <c r="N54" s="79" t="s">
        <v>38</v>
      </c>
      <c r="O54" s="62"/>
      <c r="P54" s="79" t="s">
        <v>38</v>
      </c>
      <c r="Q54" s="61" t="e">
        <f t="shared" si="8"/>
        <v>#VALUE!</v>
      </c>
      <c r="R54" s="61" t="e">
        <f t="shared" si="9"/>
        <v>#VALUE!</v>
      </c>
      <c r="S54" s="79" t="s">
        <v>38</v>
      </c>
    </row>
    <row r="55" spans="1:19" x14ac:dyDescent="0.25">
      <c r="A55" s="57" t="s">
        <v>214</v>
      </c>
      <c r="B55" s="39" t="s">
        <v>38</v>
      </c>
      <c r="C55" s="79" t="s">
        <v>38</v>
      </c>
      <c r="D55" s="60"/>
      <c r="E55" s="39" t="s">
        <v>38</v>
      </c>
      <c r="F55" s="79" t="s">
        <v>38</v>
      </c>
      <c r="G55" s="63"/>
      <c r="H55" s="54">
        <v>1.1235609000000001E-3</v>
      </c>
      <c r="I55" s="59">
        <f t="shared" si="5"/>
        <v>2.8062019443251453E-3</v>
      </c>
      <c r="J55" s="60"/>
      <c r="K55" s="79" t="s">
        <v>38</v>
      </c>
      <c r="L55" s="61" t="e">
        <f t="shared" si="6"/>
        <v>#VALUE!</v>
      </c>
      <c r="M55" s="61" t="e">
        <f t="shared" si="7"/>
        <v>#VALUE!</v>
      </c>
      <c r="N55" s="79" t="s">
        <v>38</v>
      </c>
      <c r="O55" s="62"/>
      <c r="P55" s="79" t="s">
        <v>38</v>
      </c>
      <c r="Q55" s="61" t="e">
        <f t="shared" si="8"/>
        <v>#VALUE!</v>
      </c>
      <c r="R55" s="61" t="e">
        <f t="shared" si="9"/>
        <v>#VALUE!</v>
      </c>
      <c r="S55" s="79" t="s">
        <v>38</v>
      </c>
    </row>
    <row r="56" spans="1:19" x14ac:dyDescent="0.25">
      <c r="A56" s="57" t="s">
        <v>239</v>
      </c>
      <c r="B56" s="39" t="s">
        <v>38</v>
      </c>
      <c r="C56" s="79" t="s">
        <v>38</v>
      </c>
      <c r="D56" s="60"/>
      <c r="E56" s="39" t="s">
        <v>38</v>
      </c>
      <c r="F56" s="79" t="s">
        <v>38</v>
      </c>
      <c r="G56" s="63"/>
      <c r="H56" s="54">
        <v>9.2940109999999998E-4</v>
      </c>
      <c r="I56" s="59">
        <f t="shared" si="5"/>
        <v>2.5524921093787812E-3</v>
      </c>
      <c r="J56" s="60"/>
      <c r="K56" s="79" t="s">
        <v>38</v>
      </c>
      <c r="L56" s="61" t="e">
        <f t="shared" si="6"/>
        <v>#VALUE!</v>
      </c>
      <c r="M56" s="61" t="e">
        <f t="shared" si="7"/>
        <v>#VALUE!</v>
      </c>
      <c r="N56" s="79" t="s">
        <v>38</v>
      </c>
      <c r="O56" s="62"/>
      <c r="P56" s="79" t="s">
        <v>38</v>
      </c>
      <c r="Q56" s="61" t="e">
        <f t="shared" si="8"/>
        <v>#VALUE!</v>
      </c>
      <c r="R56" s="61" t="e">
        <f t="shared" si="9"/>
        <v>#VALUE!</v>
      </c>
      <c r="S56" s="79" t="s">
        <v>38</v>
      </c>
    </row>
    <row r="57" spans="1:19" x14ac:dyDescent="0.25">
      <c r="A57" s="57" t="s">
        <v>279</v>
      </c>
      <c r="B57" s="39" t="s">
        <v>38</v>
      </c>
      <c r="C57" s="79" t="s">
        <v>38</v>
      </c>
      <c r="D57" s="60"/>
      <c r="E57" s="39" t="s">
        <v>38</v>
      </c>
      <c r="F57" s="79" t="s">
        <v>38</v>
      </c>
      <c r="G57" s="63"/>
      <c r="H57" s="54">
        <v>9.2475890000000001E-4</v>
      </c>
      <c r="I57" s="59">
        <f t="shared" si="5"/>
        <v>2.5461154132535059E-3</v>
      </c>
      <c r="J57" s="60"/>
      <c r="K57" s="79" t="s">
        <v>38</v>
      </c>
      <c r="L57" s="61" t="e">
        <f t="shared" si="6"/>
        <v>#VALUE!</v>
      </c>
      <c r="M57" s="61" t="e">
        <f t="shared" si="7"/>
        <v>#VALUE!</v>
      </c>
      <c r="N57" s="79" t="s">
        <v>38</v>
      </c>
      <c r="O57" s="62"/>
      <c r="P57" s="79" t="s">
        <v>38</v>
      </c>
      <c r="Q57" s="61" t="e">
        <f t="shared" si="8"/>
        <v>#VALUE!</v>
      </c>
      <c r="R57" s="61" t="e">
        <f t="shared" si="9"/>
        <v>#VALUE!</v>
      </c>
      <c r="S57" s="79" t="s">
        <v>38</v>
      </c>
    </row>
    <row r="58" spans="1:19" x14ac:dyDescent="0.25">
      <c r="A58" s="57" t="s">
        <v>288</v>
      </c>
      <c r="B58" s="39" t="s">
        <v>38</v>
      </c>
      <c r="C58" s="79" t="s">
        <v>38</v>
      </c>
      <c r="D58" s="60"/>
      <c r="E58" s="39" t="s">
        <v>38</v>
      </c>
      <c r="F58" s="79" t="s">
        <v>38</v>
      </c>
      <c r="G58" s="63"/>
      <c r="H58" s="54">
        <v>9.0812490000000004E-4</v>
      </c>
      <c r="I58" s="59">
        <f t="shared" si="5"/>
        <v>2.5231335205525372E-3</v>
      </c>
      <c r="J58" s="60"/>
      <c r="K58" s="79" t="s">
        <v>38</v>
      </c>
      <c r="L58" s="61" t="e">
        <f t="shared" si="6"/>
        <v>#VALUE!</v>
      </c>
      <c r="M58" s="61" t="e">
        <f t="shared" si="7"/>
        <v>#VALUE!</v>
      </c>
      <c r="N58" s="79" t="s">
        <v>38</v>
      </c>
      <c r="O58" s="62"/>
      <c r="P58" s="79" t="s">
        <v>38</v>
      </c>
      <c r="Q58" s="61" t="e">
        <f t="shared" si="8"/>
        <v>#VALUE!</v>
      </c>
      <c r="R58" s="61" t="e">
        <f t="shared" si="9"/>
        <v>#VALUE!</v>
      </c>
      <c r="S58" s="79" t="s">
        <v>38</v>
      </c>
    </row>
    <row r="59" spans="1:19" x14ac:dyDescent="0.25">
      <c r="A59" s="57" t="s">
        <v>221</v>
      </c>
      <c r="B59" s="39" t="s">
        <v>38</v>
      </c>
      <c r="C59" s="79" t="s">
        <v>38</v>
      </c>
      <c r="D59" s="60"/>
      <c r="E59" s="39" t="s">
        <v>38</v>
      </c>
      <c r="F59" s="79" t="s">
        <v>38</v>
      </c>
      <c r="G59" s="63"/>
      <c r="H59" s="54">
        <v>8.5337070000000002E-4</v>
      </c>
      <c r="I59" s="59">
        <f t="shared" si="5"/>
        <v>2.4459535507120956E-3</v>
      </c>
      <c r="J59" s="60"/>
      <c r="K59" s="79" t="s">
        <v>38</v>
      </c>
      <c r="L59" s="61" t="e">
        <f t="shared" si="6"/>
        <v>#VALUE!</v>
      </c>
      <c r="M59" s="61" t="e">
        <f t="shared" si="7"/>
        <v>#VALUE!</v>
      </c>
      <c r="N59" s="79" t="s">
        <v>38</v>
      </c>
      <c r="O59" s="62"/>
      <c r="P59" s="79" t="s">
        <v>38</v>
      </c>
      <c r="Q59" s="61" t="e">
        <f t="shared" si="8"/>
        <v>#VALUE!</v>
      </c>
      <c r="R59" s="61" t="e">
        <f t="shared" si="9"/>
        <v>#VALUE!</v>
      </c>
      <c r="S59" s="79" t="s">
        <v>38</v>
      </c>
    </row>
    <row r="60" spans="1:19" x14ac:dyDescent="0.25">
      <c r="A60" s="57" t="s">
        <v>273</v>
      </c>
      <c r="B60" s="39" t="s">
        <v>38</v>
      </c>
      <c r="C60" s="79" t="s">
        <v>38</v>
      </c>
      <c r="D60" s="60"/>
      <c r="E60" s="39" t="s">
        <v>38</v>
      </c>
      <c r="F60" s="79" t="s">
        <v>38</v>
      </c>
      <c r="G60" s="63"/>
      <c r="H60" s="54">
        <v>6.4269819999999999E-4</v>
      </c>
      <c r="I60" s="59">
        <f t="shared" si="5"/>
        <v>2.1228957355782689E-3</v>
      </c>
      <c r="J60" s="60"/>
      <c r="K60" s="79" t="s">
        <v>38</v>
      </c>
      <c r="L60" s="61" t="e">
        <f t="shared" si="6"/>
        <v>#VALUE!</v>
      </c>
      <c r="M60" s="61" t="e">
        <f t="shared" si="7"/>
        <v>#VALUE!</v>
      </c>
      <c r="N60" s="79" t="s">
        <v>38</v>
      </c>
      <c r="O60" s="62"/>
      <c r="P60" s="79" t="s">
        <v>38</v>
      </c>
      <c r="Q60" s="61" t="e">
        <f t="shared" si="8"/>
        <v>#VALUE!</v>
      </c>
      <c r="R60" s="61" t="e">
        <f t="shared" si="9"/>
        <v>#VALUE!</v>
      </c>
      <c r="S60" s="79" t="s">
        <v>38</v>
      </c>
    </row>
    <row r="61" spans="1:19" x14ac:dyDescent="0.25">
      <c r="A61" s="57" t="s">
        <v>282</v>
      </c>
      <c r="B61" s="39" t="s">
        <v>38</v>
      </c>
      <c r="C61" s="79" t="s">
        <v>38</v>
      </c>
      <c r="D61" s="60"/>
      <c r="E61" s="39" t="s">
        <v>38</v>
      </c>
      <c r="F61" s="79" t="s">
        <v>38</v>
      </c>
      <c r="G61" s="63"/>
      <c r="H61" s="54">
        <v>6.0657959999999998E-4</v>
      </c>
      <c r="I61" s="59">
        <f t="shared" si="5"/>
        <v>2.0624188577072064E-3</v>
      </c>
      <c r="J61" s="60"/>
      <c r="K61" s="79" t="s">
        <v>38</v>
      </c>
      <c r="L61" s="61" t="e">
        <f t="shared" si="6"/>
        <v>#VALUE!</v>
      </c>
      <c r="M61" s="61" t="e">
        <f t="shared" si="7"/>
        <v>#VALUE!</v>
      </c>
      <c r="N61" s="79" t="s">
        <v>38</v>
      </c>
      <c r="O61" s="62"/>
      <c r="P61" s="79" t="s">
        <v>38</v>
      </c>
      <c r="Q61" s="61" t="e">
        <f t="shared" si="8"/>
        <v>#VALUE!</v>
      </c>
      <c r="R61" s="61" t="e">
        <f t="shared" si="9"/>
        <v>#VALUE!</v>
      </c>
      <c r="S61" s="79" t="s">
        <v>38</v>
      </c>
    </row>
    <row r="62" spans="1:19" x14ac:dyDescent="0.25">
      <c r="A62" s="57" t="s">
        <v>296</v>
      </c>
      <c r="B62" s="39" t="s">
        <v>38</v>
      </c>
      <c r="C62" s="79" t="s">
        <v>38</v>
      </c>
      <c r="D62" s="60"/>
      <c r="E62" s="39" t="s">
        <v>38</v>
      </c>
      <c r="F62" s="79" t="s">
        <v>38</v>
      </c>
      <c r="G62" s="63"/>
      <c r="H62" s="54">
        <v>5.7191710000000005E-4</v>
      </c>
      <c r="I62" s="59">
        <f t="shared" si="5"/>
        <v>2.0026591677017027E-3</v>
      </c>
      <c r="J62" s="60"/>
      <c r="K62" s="79" t="s">
        <v>38</v>
      </c>
      <c r="L62" s="61" t="e">
        <f t="shared" si="6"/>
        <v>#VALUE!</v>
      </c>
      <c r="M62" s="61" t="e">
        <f t="shared" si="7"/>
        <v>#VALUE!</v>
      </c>
      <c r="N62" s="79" t="s">
        <v>38</v>
      </c>
      <c r="O62" s="62"/>
      <c r="P62" s="79" t="s">
        <v>38</v>
      </c>
      <c r="Q62" s="61" t="e">
        <f t="shared" si="8"/>
        <v>#VALUE!</v>
      </c>
      <c r="R62" s="61" t="e">
        <f t="shared" si="9"/>
        <v>#VALUE!</v>
      </c>
      <c r="S62" s="79" t="s">
        <v>38</v>
      </c>
    </row>
    <row r="63" spans="1:19" x14ac:dyDescent="0.25">
      <c r="A63" s="57" t="s">
        <v>249</v>
      </c>
      <c r="B63" s="39" t="s">
        <v>38</v>
      </c>
      <c r="C63" s="79" t="s">
        <v>38</v>
      </c>
      <c r="D63" s="60"/>
      <c r="E63" s="39" t="s">
        <v>38</v>
      </c>
      <c r="F63" s="79" t="s">
        <v>38</v>
      </c>
      <c r="G63" s="63"/>
      <c r="H63" s="54">
        <v>5.2432610000000001E-4</v>
      </c>
      <c r="I63" s="59">
        <f t="shared" si="5"/>
        <v>1.9175715618294888E-3</v>
      </c>
      <c r="J63" s="60"/>
      <c r="K63" s="79" t="s">
        <v>38</v>
      </c>
      <c r="L63" s="61" t="e">
        <f t="shared" si="6"/>
        <v>#VALUE!</v>
      </c>
      <c r="M63" s="61" t="e">
        <f t="shared" si="7"/>
        <v>#VALUE!</v>
      </c>
      <c r="N63" s="79" t="s">
        <v>38</v>
      </c>
      <c r="O63" s="62"/>
      <c r="P63" s="79" t="s">
        <v>38</v>
      </c>
      <c r="Q63" s="61" t="e">
        <f t="shared" si="8"/>
        <v>#VALUE!</v>
      </c>
      <c r="R63" s="61" t="e">
        <f t="shared" si="9"/>
        <v>#VALUE!</v>
      </c>
      <c r="S63" s="79" t="s">
        <v>38</v>
      </c>
    </row>
    <row r="64" spans="1:19" x14ac:dyDescent="0.25">
      <c r="A64" s="57" t="s">
        <v>257</v>
      </c>
      <c r="B64" s="39" t="s">
        <v>38</v>
      </c>
      <c r="C64" s="79" t="s">
        <v>38</v>
      </c>
      <c r="D64" s="60"/>
      <c r="E64" s="39" t="s">
        <v>38</v>
      </c>
      <c r="F64" s="79" t="s">
        <v>38</v>
      </c>
      <c r="G64" s="63"/>
      <c r="H64" s="54">
        <v>4.1645640000000003E-4</v>
      </c>
      <c r="I64" s="59">
        <f t="shared" si="5"/>
        <v>1.7090668363148479E-3</v>
      </c>
      <c r="J64" s="60"/>
      <c r="K64" s="79" t="s">
        <v>38</v>
      </c>
      <c r="L64" s="61" t="e">
        <f t="shared" si="6"/>
        <v>#VALUE!</v>
      </c>
      <c r="M64" s="61" t="e">
        <f t="shared" si="7"/>
        <v>#VALUE!</v>
      </c>
      <c r="N64" s="79" t="s">
        <v>38</v>
      </c>
      <c r="O64" s="62"/>
      <c r="P64" s="79" t="s">
        <v>38</v>
      </c>
      <c r="Q64" s="61" t="e">
        <f t="shared" si="8"/>
        <v>#VALUE!</v>
      </c>
      <c r="R64" s="61" t="e">
        <f t="shared" si="9"/>
        <v>#VALUE!</v>
      </c>
      <c r="S64" s="79" t="s">
        <v>38</v>
      </c>
    </row>
    <row r="65" spans="1:19" x14ac:dyDescent="0.25">
      <c r="A65" s="57" t="s">
        <v>250</v>
      </c>
      <c r="B65" s="39" t="s">
        <v>38</v>
      </c>
      <c r="C65" s="79" t="s">
        <v>38</v>
      </c>
      <c r="D65" s="60"/>
      <c r="E65" s="39" t="s">
        <v>38</v>
      </c>
      <c r="F65" s="79" t="s">
        <v>38</v>
      </c>
      <c r="G65" s="63"/>
      <c r="H65" s="54">
        <v>4.0833159999999999E-4</v>
      </c>
      <c r="I65" s="59">
        <f t="shared" si="5"/>
        <v>1.6923201943737382E-3</v>
      </c>
      <c r="J65" s="60"/>
      <c r="K65" s="79" t="s">
        <v>38</v>
      </c>
      <c r="L65" s="61" t="e">
        <f t="shared" si="6"/>
        <v>#VALUE!</v>
      </c>
      <c r="M65" s="61" t="e">
        <f t="shared" si="7"/>
        <v>#VALUE!</v>
      </c>
      <c r="N65" s="79" t="s">
        <v>38</v>
      </c>
      <c r="O65" s="62"/>
      <c r="P65" s="79" t="s">
        <v>38</v>
      </c>
      <c r="Q65" s="61" t="e">
        <f t="shared" si="8"/>
        <v>#VALUE!</v>
      </c>
      <c r="R65" s="61" t="e">
        <f t="shared" si="9"/>
        <v>#VALUE!</v>
      </c>
      <c r="S65" s="79" t="s">
        <v>38</v>
      </c>
    </row>
    <row r="66" spans="1:19" x14ac:dyDescent="0.25">
      <c r="A66" s="57" t="s">
        <v>280</v>
      </c>
      <c r="B66" s="39" t="s">
        <v>38</v>
      </c>
      <c r="C66" s="79" t="s">
        <v>38</v>
      </c>
      <c r="D66" s="60"/>
      <c r="E66" s="39" t="s">
        <v>38</v>
      </c>
      <c r="F66" s="79" t="s">
        <v>38</v>
      </c>
      <c r="G66" s="63"/>
      <c r="H66" s="54">
        <v>3.7506669999999998E-4</v>
      </c>
      <c r="I66" s="59">
        <f t="shared" si="5"/>
        <v>1.6219502222921379E-3</v>
      </c>
      <c r="J66" s="60"/>
      <c r="K66" s="79" t="s">
        <v>38</v>
      </c>
      <c r="L66" s="61" t="e">
        <f t="shared" si="6"/>
        <v>#VALUE!</v>
      </c>
      <c r="M66" s="61" t="e">
        <f t="shared" si="7"/>
        <v>#VALUE!</v>
      </c>
      <c r="N66" s="79" t="s">
        <v>38</v>
      </c>
      <c r="O66" s="62"/>
      <c r="P66" s="79" t="s">
        <v>38</v>
      </c>
      <c r="Q66" s="61" t="e">
        <f t="shared" si="8"/>
        <v>#VALUE!</v>
      </c>
      <c r="R66" s="61" t="e">
        <f t="shared" si="9"/>
        <v>#VALUE!</v>
      </c>
      <c r="S66" s="79" t="s">
        <v>38</v>
      </c>
    </row>
    <row r="67" spans="1:19" x14ac:dyDescent="0.25">
      <c r="A67" s="57" t="s">
        <v>308</v>
      </c>
      <c r="B67" s="39" t="s">
        <v>38</v>
      </c>
      <c r="C67" s="79" t="s">
        <v>38</v>
      </c>
      <c r="D67" s="60"/>
      <c r="E67" s="39" t="s">
        <v>38</v>
      </c>
      <c r="F67" s="79" t="s">
        <v>38</v>
      </c>
      <c r="G67" s="63"/>
      <c r="H67" s="54">
        <v>3.5465909999999999E-4</v>
      </c>
      <c r="I67" s="59">
        <f t="shared" si="5"/>
        <v>1.5772235563397282E-3</v>
      </c>
      <c r="J67" s="60"/>
      <c r="K67" s="79" t="s">
        <v>38</v>
      </c>
      <c r="L67" s="61" t="e">
        <f t="shared" si="6"/>
        <v>#VALUE!</v>
      </c>
      <c r="M67" s="61" t="e">
        <f t="shared" si="7"/>
        <v>#VALUE!</v>
      </c>
      <c r="N67" s="79" t="s">
        <v>38</v>
      </c>
      <c r="O67" s="62"/>
      <c r="P67" s="79" t="s">
        <v>38</v>
      </c>
      <c r="Q67" s="61" t="e">
        <f t="shared" si="8"/>
        <v>#VALUE!</v>
      </c>
      <c r="R67" s="61" t="e">
        <f t="shared" si="9"/>
        <v>#VALUE!</v>
      </c>
      <c r="S67" s="79" t="s">
        <v>38</v>
      </c>
    </row>
    <row r="68" spans="1:19" x14ac:dyDescent="0.25">
      <c r="A68" s="57" t="s">
        <v>236</v>
      </c>
      <c r="B68" s="39" t="s">
        <v>38</v>
      </c>
      <c r="C68" s="79" t="s">
        <v>38</v>
      </c>
      <c r="D68" s="60"/>
      <c r="E68" s="39" t="s">
        <v>38</v>
      </c>
      <c r="F68" s="79" t="s">
        <v>38</v>
      </c>
      <c r="G68" s="63"/>
      <c r="H68" s="54">
        <v>2.977492E-4</v>
      </c>
      <c r="I68" s="59">
        <f t="shared" si="5"/>
        <v>1.4451913864815293E-3</v>
      </c>
      <c r="J68" s="60"/>
      <c r="K68" s="79" t="s">
        <v>38</v>
      </c>
      <c r="L68" s="61" t="e">
        <f t="shared" si="6"/>
        <v>#VALUE!</v>
      </c>
      <c r="M68" s="61" t="e">
        <f t="shared" si="7"/>
        <v>#VALUE!</v>
      </c>
      <c r="N68" s="79" t="s">
        <v>38</v>
      </c>
      <c r="O68" s="62"/>
      <c r="P68" s="79" t="s">
        <v>38</v>
      </c>
      <c r="Q68" s="61" t="e">
        <f t="shared" si="8"/>
        <v>#VALUE!</v>
      </c>
      <c r="R68" s="61" t="e">
        <f t="shared" si="9"/>
        <v>#VALUE!</v>
      </c>
      <c r="S68" s="79" t="s">
        <v>38</v>
      </c>
    </row>
    <row r="69" spans="1:19" x14ac:dyDescent="0.25">
      <c r="A69" s="57" t="s">
        <v>272</v>
      </c>
      <c r="B69" s="39" t="s">
        <v>38</v>
      </c>
      <c r="C69" s="79" t="s">
        <v>38</v>
      </c>
      <c r="D69" s="60"/>
      <c r="E69" s="39" t="s">
        <v>38</v>
      </c>
      <c r="F69" s="79" t="s">
        <v>38</v>
      </c>
      <c r="G69" s="63"/>
      <c r="H69" s="54">
        <v>2.8196029999999998E-4</v>
      </c>
      <c r="I69" s="59">
        <f t="shared" si="5"/>
        <v>1.4063631369278357E-3</v>
      </c>
      <c r="J69" s="60"/>
      <c r="K69" s="79" t="s">
        <v>38</v>
      </c>
      <c r="L69" s="61" t="e">
        <f t="shared" si="6"/>
        <v>#VALUE!</v>
      </c>
      <c r="M69" s="61" t="e">
        <f t="shared" si="7"/>
        <v>#VALUE!</v>
      </c>
      <c r="N69" s="79" t="s">
        <v>38</v>
      </c>
      <c r="O69" s="62"/>
      <c r="P69" s="79" t="s">
        <v>38</v>
      </c>
      <c r="Q69" s="61" t="e">
        <f t="shared" si="8"/>
        <v>#VALUE!</v>
      </c>
      <c r="R69" s="61" t="e">
        <f t="shared" si="9"/>
        <v>#VALUE!</v>
      </c>
      <c r="S69" s="79" t="s">
        <v>38</v>
      </c>
    </row>
    <row r="70" spans="1:19" x14ac:dyDescent="0.25">
      <c r="A70" s="57" t="s">
        <v>294</v>
      </c>
      <c r="B70" s="39" t="s">
        <v>38</v>
      </c>
      <c r="C70" s="79" t="s">
        <v>38</v>
      </c>
      <c r="D70" s="60"/>
      <c r="E70" s="39" t="s">
        <v>38</v>
      </c>
      <c r="F70" s="79" t="s">
        <v>38</v>
      </c>
      <c r="G70" s="63"/>
      <c r="H70" s="54">
        <v>2.8196029999999998E-4</v>
      </c>
      <c r="I70" s="59">
        <f t="shared" si="5"/>
        <v>1.4063631369278357E-3</v>
      </c>
      <c r="J70" s="60"/>
      <c r="K70" s="79" t="s">
        <v>38</v>
      </c>
      <c r="L70" s="61" t="e">
        <f t="shared" si="6"/>
        <v>#VALUE!</v>
      </c>
      <c r="M70" s="61" t="e">
        <f t="shared" si="7"/>
        <v>#VALUE!</v>
      </c>
      <c r="N70" s="79" t="s">
        <v>38</v>
      </c>
      <c r="O70" s="62"/>
      <c r="P70" s="79" t="s">
        <v>38</v>
      </c>
      <c r="Q70" s="61" t="e">
        <f t="shared" si="8"/>
        <v>#VALUE!</v>
      </c>
      <c r="R70" s="61" t="e">
        <f t="shared" si="9"/>
        <v>#VALUE!</v>
      </c>
      <c r="S70" s="79" t="s">
        <v>38</v>
      </c>
    </row>
    <row r="71" spans="1:19" x14ac:dyDescent="0.25">
      <c r="A71" s="57" t="s">
        <v>225</v>
      </c>
      <c r="B71" s="39" t="s">
        <v>38</v>
      </c>
      <c r="C71" s="79" t="s">
        <v>38</v>
      </c>
      <c r="D71" s="60"/>
      <c r="E71" s="39" t="s">
        <v>38</v>
      </c>
      <c r="F71" s="79" t="s">
        <v>38</v>
      </c>
      <c r="G71" s="63"/>
      <c r="H71" s="54">
        <v>2.5502249999999999E-4</v>
      </c>
      <c r="I71" s="59">
        <f t="shared" si="5"/>
        <v>1.337514789123189E-3</v>
      </c>
      <c r="J71" s="60"/>
      <c r="K71" s="79" t="s">
        <v>38</v>
      </c>
      <c r="L71" s="61" t="e">
        <f t="shared" si="6"/>
        <v>#VALUE!</v>
      </c>
      <c r="M71" s="61" t="e">
        <f t="shared" si="7"/>
        <v>#VALUE!</v>
      </c>
      <c r="N71" s="79" t="s">
        <v>38</v>
      </c>
      <c r="O71" s="62"/>
      <c r="P71" s="79" t="s">
        <v>38</v>
      </c>
      <c r="Q71" s="61" t="e">
        <f t="shared" si="8"/>
        <v>#VALUE!</v>
      </c>
      <c r="R71" s="61" t="e">
        <f t="shared" si="9"/>
        <v>#VALUE!</v>
      </c>
      <c r="S71" s="79" t="s">
        <v>38</v>
      </c>
    </row>
    <row r="72" spans="1:19" x14ac:dyDescent="0.25">
      <c r="A72" s="57" t="s">
        <v>298</v>
      </c>
      <c r="B72" s="39" t="s">
        <v>38</v>
      </c>
      <c r="C72" s="79" t="s">
        <v>38</v>
      </c>
      <c r="D72" s="60"/>
      <c r="E72" s="39" t="s">
        <v>38</v>
      </c>
      <c r="F72" s="79" t="s">
        <v>38</v>
      </c>
      <c r="G72" s="63"/>
      <c r="H72" s="54">
        <v>1.681536E-4</v>
      </c>
      <c r="I72" s="59">
        <f t="shared" si="5"/>
        <v>1.0861287144524729E-3</v>
      </c>
      <c r="J72" s="60"/>
      <c r="K72" s="79" t="s">
        <v>38</v>
      </c>
      <c r="L72" s="61" t="e">
        <f t="shared" si="6"/>
        <v>#VALUE!</v>
      </c>
      <c r="M72" s="61" t="e">
        <f t="shared" si="7"/>
        <v>#VALUE!</v>
      </c>
      <c r="N72" s="79" t="s">
        <v>38</v>
      </c>
      <c r="O72" s="62"/>
      <c r="P72" s="79" t="s">
        <v>38</v>
      </c>
      <c r="Q72" s="61" t="e">
        <f t="shared" si="8"/>
        <v>#VALUE!</v>
      </c>
      <c r="R72" s="61" t="e">
        <f t="shared" si="9"/>
        <v>#VALUE!</v>
      </c>
      <c r="S72" s="79" t="s">
        <v>38</v>
      </c>
    </row>
    <row r="73" spans="1:19" x14ac:dyDescent="0.25">
      <c r="A73" s="57" t="s">
        <v>251</v>
      </c>
      <c r="B73" s="39" t="s">
        <v>38</v>
      </c>
      <c r="C73" s="79" t="s">
        <v>38</v>
      </c>
      <c r="D73" s="60"/>
      <c r="E73" s="39" t="s">
        <v>38</v>
      </c>
      <c r="F73" s="79" t="s">
        <v>38</v>
      </c>
      <c r="G73" s="63"/>
      <c r="H73" s="54">
        <v>1.3566359999999999E-4</v>
      </c>
      <c r="I73" s="59">
        <f t="shared" si="5"/>
        <v>9.755890914228785E-4</v>
      </c>
      <c r="J73" s="60"/>
      <c r="K73" s="79" t="s">
        <v>38</v>
      </c>
      <c r="L73" s="61" t="e">
        <f t="shared" si="6"/>
        <v>#VALUE!</v>
      </c>
      <c r="M73" s="61" t="e">
        <f t="shared" si="7"/>
        <v>#VALUE!</v>
      </c>
      <c r="N73" s="79" t="s">
        <v>38</v>
      </c>
      <c r="O73" s="62"/>
      <c r="P73" s="79" t="s">
        <v>38</v>
      </c>
      <c r="Q73" s="61" t="e">
        <f t="shared" si="8"/>
        <v>#VALUE!</v>
      </c>
      <c r="R73" s="61" t="e">
        <f t="shared" si="9"/>
        <v>#VALUE!</v>
      </c>
      <c r="S73" s="79" t="s">
        <v>38</v>
      </c>
    </row>
    <row r="74" spans="1:19" x14ac:dyDescent="0.25">
      <c r="A74" s="57" t="s">
        <v>286</v>
      </c>
      <c r="B74" s="39" t="s">
        <v>38</v>
      </c>
      <c r="C74" s="79" t="s">
        <v>38</v>
      </c>
      <c r="D74" s="60"/>
      <c r="E74" s="39" t="s">
        <v>38</v>
      </c>
      <c r="F74" s="79" t="s">
        <v>38</v>
      </c>
      <c r="G74" s="63"/>
      <c r="H74" s="54">
        <v>1.301366E-4</v>
      </c>
      <c r="I74" s="59">
        <f t="shared" si="5"/>
        <v>9.5551210914931984E-4</v>
      </c>
      <c r="J74" s="60"/>
      <c r="K74" s="79" t="s">
        <v>38</v>
      </c>
      <c r="L74" s="61" t="e">
        <f t="shared" si="6"/>
        <v>#VALUE!</v>
      </c>
      <c r="M74" s="61" t="e">
        <f t="shared" si="7"/>
        <v>#VALUE!</v>
      </c>
      <c r="N74" s="79" t="s">
        <v>38</v>
      </c>
      <c r="O74" s="62"/>
      <c r="P74" s="79" t="s">
        <v>38</v>
      </c>
      <c r="Q74" s="61" t="e">
        <f t="shared" si="8"/>
        <v>#VALUE!</v>
      </c>
      <c r="R74" s="61" t="e">
        <f t="shared" si="9"/>
        <v>#VALUE!</v>
      </c>
      <c r="S74" s="79" t="s">
        <v>38</v>
      </c>
    </row>
    <row r="75" spans="1:19" x14ac:dyDescent="0.25">
      <c r="A75" s="57" t="s">
        <v>224</v>
      </c>
      <c r="B75" s="39" t="s">
        <v>38</v>
      </c>
      <c r="C75" s="79" t="s">
        <v>38</v>
      </c>
      <c r="D75" s="60"/>
      <c r="E75" s="39" t="s">
        <v>38</v>
      </c>
      <c r="F75" s="79" t="s">
        <v>38</v>
      </c>
      <c r="G75" s="63"/>
      <c r="H75" s="54">
        <v>1.281559E-4</v>
      </c>
      <c r="I75" s="59">
        <f t="shared" si="5"/>
        <v>9.4821364325356526E-4</v>
      </c>
      <c r="J75" s="60"/>
      <c r="K75" s="79" t="s">
        <v>38</v>
      </c>
      <c r="L75" s="61" t="e">
        <f t="shared" si="6"/>
        <v>#VALUE!</v>
      </c>
      <c r="M75" s="61" t="e">
        <f t="shared" si="7"/>
        <v>#VALUE!</v>
      </c>
      <c r="N75" s="79" t="s">
        <v>38</v>
      </c>
      <c r="O75" s="62"/>
      <c r="P75" s="79" t="s">
        <v>38</v>
      </c>
      <c r="Q75" s="61" t="e">
        <f t="shared" si="8"/>
        <v>#VALUE!</v>
      </c>
      <c r="R75" s="61" t="e">
        <f t="shared" si="9"/>
        <v>#VALUE!</v>
      </c>
      <c r="S75" s="79" t="s">
        <v>38</v>
      </c>
    </row>
    <row r="76" spans="1:19" x14ac:dyDescent="0.25">
      <c r="A76" s="57" t="s">
        <v>300</v>
      </c>
      <c r="B76" s="39" t="s">
        <v>38</v>
      </c>
      <c r="C76" s="79" t="s">
        <v>38</v>
      </c>
      <c r="D76" s="60"/>
      <c r="E76" s="39" t="s">
        <v>38</v>
      </c>
      <c r="F76" s="79" t="s">
        <v>38</v>
      </c>
      <c r="G76" s="63"/>
      <c r="H76" s="54">
        <v>1.2294040000000001E-4</v>
      </c>
      <c r="I76" s="59">
        <f t="shared" si="5"/>
        <v>9.2872116068451515E-4</v>
      </c>
      <c r="J76" s="60"/>
      <c r="K76" s="79" t="s">
        <v>38</v>
      </c>
      <c r="L76" s="61" t="e">
        <f t="shared" si="6"/>
        <v>#VALUE!</v>
      </c>
      <c r="M76" s="61" t="e">
        <f t="shared" si="7"/>
        <v>#VALUE!</v>
      </c>
      <c r="N76" s="79" t="s">
        <v>38</v>
      </c>
      <c r="O76" s="62"/>
      <c r="P76" s="79" t="s">
        <v>38</v>
      </c>
      <c r="Q76" s="61" t="e">
        <f t="shared" si="8"/>
        <v>#VALUE!</v>
      </c>
      <c r="R76" s="61" t="e">
        <f t="shared" si="9"/>
        <v>#VALUE!</v>
      </c>
      <c r="S76" s="79" t="s">
        <v>38</v>
      </c>
    </row>
    <row r="77" spans="1:19" x14ac:dyDescent="0.25">
      <c r="A77" s="57" t="s">
        <v>304</v>
      </c>
      <c r="B77" s="39" t="s">
        <v>38</v>
      </c>
      <c r="C77" s="79" t="s">
        <v>38</v>
      </c>
      <c r="D77" s="60"/>
      <c r="E77" s="39" t="s">
        <v>38</v>
      </c>
      <c r="F77" s="79" t="s">
        <v>38</v>
      </c>
      <c r="G77" s="63"/>
      <c r="H77" s="54">
        <v>1.145519E-4</v>
      </c>
      <c r="I77" s="59">
        <f t="shared" si="5"/>
        <v>8.9648081569333E-4</v>
      </c>
      <c r="J77" s="60"/>
      <c r="K77" s="79" t="s">
        <v>38</v>
      </c>
      <c r="L77" s="61" t="e">
        <f t="shared" si="6"/>
        <v>#VALUE!</v>
      </c>
      <c r="M77" s="61" t="e">
        <f t="shared" si="7"/>
        <v>#VALUE!</v>
      </c>
      <c r="N77" s="79" t="s">
        <v>38</v>
      </c>
      <c r="O77" s="62"/>
      <c r="P77" s="79" t="s">
        <v>38</v>
      </c>
      <c r="Q77" s="61" t="e">
        <f t="shared" si="8"/>
        <v>#VALUE!</v>
      </c>
      <c r="R77" s="61" t="e">
        <f t="shared" si="9"/>
        <v>#VALUE!</v>
      </c>
      <c r="S77" s="79" t="s">
        <v>38</v>
      </c>
    </row>
    <row r="78" spans="1:19" x14ac:dyDescent="0.25">
      <c r="A78" s="38" t="s">
        <v>277</v>
      </c>
      <c r="B78" s="39" t="s">
        <v>38</v>
      </c>
      <c r="C78" s="79" t="s">
        <v>38</v>
      </c>
      <c r="E78" s="39" t="s">
        <v>38</v>
      </c>
      <c r="F78" s="79" t="s">
        <v>38</v>
      </c>
      <c r="G78" s="50"/>
      <c r="H78" s="54">
        <v>1.00895E-4</v>
      </c>
      <c r="I78" s="49">
        <f t="shared" si="5"/>
        <v>8.4135182288822214E-4</v>
      </c>
      <c r="K78" s="79" t="s">
        <v>38</v>
      </c>
      <c r="L78" s="26" t="e">
        <f t="shared" si="6"/>
        <v>#VALUE!</v>
      </c>
      <c r="M78" s="26" t="e">
        <f t="shared" si="7"/>
        <v>#VALUE!</v>
      </c>
      <c r="N78" s="79" t="s">
        <v>38</v>
      </c>
      <c r="O78" s="27"/>
      <c r="P78" s="79" t="s">
        <v>38</v>
      </c>
      <c r="Q78" s="26" t="e">
        <f t="shared" si="8"/>
        <v>#VALUE!</v>
      </c>
      <c r="R78" s="26" t="e">
        <f t="shared" si="9"/>
        <v>#VALUE!</v>
      </c>
      <c r="S78" s="79" t="s">
        <v>38</v>
      </c>
    </row>
    <row r="79" spans="1:19" x14ac:dyDescent="0.25">
      <c r="A79" s="57" t="s">
        <v>292</v>
      </c>
      <c r="B79" s="39" t="s">
        <v>38</v>
      </c>
      <c r="C79" s="79" t="s">
        <v>38</v>
      </c>
      <c r="D79" s="60"/>
      <c r="E79" s="39" t="s">
        <v>38</v>
      </c>
      <c r="F79" s="79" t="s">
        <v>38</v>
      </c>
      <c r="G79" s="63"/>
      <c r="H79" s="54">
        <v>1.001423E-4</v>
      </c>
      <c r="I79" s="59">
        <f t="shared" ref="I79:I110" si="10">SQRT((H79*(1-H79))/H$13)*TINV(0.05,H$13)</f>
        <v>8.3820792381239832E-4</v>
      </c>
      <c r="J79" s="60"/>
      <c r="K79" s="79" t="s">
        <v>38</v>
      </c>
      <c r="L79" s="61" t="e">
        <f t="shared" ref="L79:L110" si="11">(((K79)^2)^0.5)</f>
        <v>#VALUE!</v>
      </c>
      <c r="M79" s="61" t="e">
        <f t="shared" ref="M79:M111" si="12">(((((1-B79)*B79)/B$13)+(((1-H79)*H79)/H$13))^0.5)*(TINV(0.05,B$13+H$13-1))</f>
        <v>#VALUE!</v>
      </c>
      <c r="N79" s="79" t="s">
        <v>38</v>
      </c>
      <c r="O79" s="62"/>
      <c r="P79" s="79" t="s">
        <v>38</v>
      </c>
      <c r="Q79" s="61" t="e">
        <f t="shared" ref="Q79:Q110" si="13">(((P79)^2)^0.5)</f>
        <v>#VALUE!</v>
      </c>
      <c r="R79" s="61" t="e">
        <f t="shared" ref="R79:R111" si="14">(((((1-E79)*E79)/E$13)+(((1-H79)*H79)/H$13))^0.5)*(TINV(0.05,E$13+H$13-1))</f>
        <v>#VALUE!</v>
      </c>
      <c r="S79" s="79" t="s">
        <v>38</v>
      </c>
    </row>
    <row r="80" spans="1:19" x14ac:dyDescent="0.25">
      <c r="A80" s="57" t="s">
        <v>227</v>
      </c>
      <c r="B80" s="39" t="s">
        <v>38</v>
      </c>
      <c r="C80" s="79" t="s">
        <v>38</v>
      </c>
      <c r="D80" s="60"/>
      <c r="E80" s="39" t="s">
        <v>38</v>
      </c>
      <c r="F80" s="79" t="s">
        <v>38</v>
      </c>
      <c r="G80" s="63"/>
      <c r="H80" s="54">
        <v>9.8269099999999997E-5</v>
      </c>
      <c r="I80" s="59">
        <f t="shared" si="10"/>
        <v>8.3033219462869004E-4</v>
      </c>
      <c r="J80" s="60"/>
      <c r="K80" s="79" t="s">
        <v>38</v>
      </c>
      <c r="L80" s="61" t="e">
        <f t="shared" si="11"/>
        <v>#VALUE!</v>
      </c>
      <c r="M80" s="61" t="e">
        <f t="shared" si="12"/>
        <v>#VALUE!</v>
      </c>
      <c r="N80" s="79" t="s">
        <v>38</v>
      </c>
      <c r="O80" s="62"/>
      <c r="P80" s="79" t="s">
        <v>38</v>
      </c>
      <c r="Q80" s="61" t="e">
        <f t="shared" si="13"/>
        <v>#VALUE!</v>
      </c>
      <c r="R80" s="61" t="e">
        <f t="shared" si="14"/>
        <v>#VALUE!</v>
      </c>
      <c r="S80" s="79" t="s">
        <v>38</v>
      </c>
    </row>
    <row r="81" spans="1:19" x14ac:dyDescent="0.25">
      <c r="A81" s="57" t="s">
        <v>307</v>
      </c>
      <c r="B81" s="39" t="s">
        <v>38</v>
      </c>
      <c r="C81" s="79" t="s">
        <v>38</v>
      </c>
      <c r="D81" s="60"/>
      <c r="E81" s="39" t="s">
        <v>38</v>
      </c>
      <c r="F81" s="79" t="s">
        <v>38</v>
      </c>
      <c r="G81" s="63"/>
      <c r="H81" s="54">
        <v>9.3117300000000004E-5</v>
      </c>
      <c r="I81" s="59">
        <f t="shared" si="10"/>
        <v>8.0827601973583463E-4</v>
      </c>
      <c r="J81" s="60"/>
      <c r="K81" s="79" t="s">
        <v>38</v>
      </c>
      <c r="L81" s="61" t="e">
        <f t="shared" si="11"/>
        <v>#VALUE!</v>
      </c>
      <c r="M81" s="61" t="e">
        <f t="shared" si="12"/>
        <v>#VALUE!</v>
      </c>
      <c r="N81" s="79" t="s">
        <v>38</v>
      </c>
      <c r="O81" s="62"/>
      <c r="P81" s="79" t="s">
        <v>38</v>
      </c>
      <c r="Q81" s="61" t="e">
        <f t="shared" si="13"/>
        <v>#VALUE!</v>
      </c>
      <c r="R81" s="61" t="e">
        <f t="shared" si="14"/>
        <v>#VALUE!</v>
      </c>
      <c r="S81" s="79" t="s">
        <v>38</v>
      </c>
    </row>
    <row r="82" spans="1:19" x14ac:dyDescent="0.25">
      <c r="A82" s="57" t="s">
        <v>216</v>
      </c>
      <c r="B82" s="39" t="s">
        <v>38</v>
      </c>
      <c r="C82" s="79" t="s">
        <v>38</v>
      </c>
      <c r="D82" s="60"/>
      <c r="E82" s="39" t="s">
        <v>38</v>
      </c>
      <c r="F82" s="79" t="s">
        <v>38</v>
      </c>
      <c r="G82" s="63"/>
      <c r="H82" s="54">
        <v>9.2078199999999995E-5</v>
      </c>
      <c r="I82" s="59">
        <f t="shared" si="10"/>
        <v>8.0375399180174451E-4</v>
      </c>
      <c r="J82" s="60"/>
      <c r="K82" s="79" t="s">
        <v>38</v>
      </c>
      <c r="L82" s="61" t="e">
        <f t="shared" si="11"/>
        <v>#VALUE!</v>
      </c>
      <c r="M82" s="61" t="e">
        <f t="shared" si="12"/>
        <v>#VALUE!</v>
      </c>
      <c r="N82" s="79" t="s">
        <v>38</v>
      </c>
      <c r="O82" s="62"/>
      <c r="P82" s="79" t="s">
        <v>38</v>
      </c>
      <c r="Q82" s="61" t="e">
        <f t="shared" si="13"/>
        <v>#VALUE!</v>
      </c>
      <c r="R82" s="61" t="e">
        <f t="shared" si="14"/>
        <v>#VALUE!</v>
      </c>
      <c r="S82" s="79" t="s">
        <v>38</v>
      </c>
    </row>
    <row r="83" spans="1:19" x14ac:dyDescent="0.25">
      <c r="A83" s="57" t="s">
        <v>287</v>
      </c>
      <c r="B83" s="39" t="s">
        <v>38</v>
      </c>
      <c r="C83" s="79" t="s">
        <v>38</v>
      </c>
      <c r="D83" s="60"/>
      <c r="E83" s="39" t="s">
        <v>38</v>
      </c>
      <c r="F83" s="79" t="s">
        <v>38</v>
      </c>
      <c r="G83" s="63"/>
      <c r="H83" s="54">
        <v>8.1452200000000006E-5</v>
      </c>
      <c r="I83" s="59">
        <f t="shared" si="10"/>
        <v>7.5595936144333908E-4</v>
      </c>
      <c r="J83" s="60"/>
      <c r="K83" s="79" t="s">
        <v>38</v>
      </c>
      <c r="L83" s="61" t="e">
        <f t="shared" si="11"/>
        <v>#VALUE!</v>
      </c>
      <c r="M83" s="61" t="e">
        <f t="shared" si="12"/>
        <v>#VALUE!</v>
      </c>
      <c r="N83" s="79" t="s">
        <v>38</v>
      </c>
      <c r="O83" s="62"/>
      <c r="P83" s="79" t="s">
        <v>38</v>
      </c>
      <c r="Q83" s="61" t="e">
        <f t="shared" si="13"/>
        <v>#VALUE!</v>
      </c>
      <c r="R83" s="61" t="e">
        <f t="shared" si="14"/>
        <v>#VALUE!</v>
      </c>
      <c r="S83" s="79" t="s">
        <v>38</v>
      </c>
    </row>
    <row r="84" spans="1:19" x14ac:dyDescent="0.25">
      <c r="A84" s="57" t="s">
        <v>254</v>
      </c>
      <c r="B84" s="39" t="s">
        <v>38</v>
      </c>
      <c r="C84" s="79" t="s">
        <v>38</v>
      </c>
      <c r="D84" s="60"/>
      <c r="E84" s="39" t="s">
        <v>38</v>
      </c>
      <c r="F84" s="79" t="s">
        <v>38</v>
      </c>
      <c r="G84" s="63"/>
      <c r="H84" s="54">
        <v>7.7679299999999993E-5</v>
      </c>
      <c r="I84" s="59">
        <f t="shared" si="10"/>
        <v>7.3824499450006529E-4</v>
      </c>
      <c r="J84" s="60"/>
      <c r="K84" s="79" t="s">
        <v>38</v>
      </c>
      <c r="L84" s="61" t="e">
        <f t="shared" si="11"/>
        <v>#VALUE!</v>
      </c>
      <c r="M84" s="61" t="e">
        <f t="shared" si="12"/>
        <v>#VALUE!</v>
      </c>
      <c r="N84" s="79" t="s">
        <v>38</v>
      </c>
      <c r="O84" s="62"/>
      <c r="P84" s="79" t="s">
        <v>38</v>
      </c>
      <c r="Q84" s="61" t="e">
        <f t="shared" si="13"/>
        <v>#VALUE!</v>
      </c>
      <c r="R84" s="61" t="e">
        <f t="shared" si="14"/>
        <v>#VALUE!</v>
      </c>
      <c r="S84" s="79" t="s">
        <v>38</v>
      </c>
    </row>
    <row r="85" spans="1:19" x14ac:dyDescent="0.25">
      <c r="A85" s="57" t="s">
        <v>270</v>
      </c>
      <c r="B85" s="39" t="s">
        <v>38</v>
      </c>
      <c r="C85" s="79" t="s">
        <v>38</v>
      </c>
      <c r="D85" s="60"/>
      <c r="E85" s="39" t="s">
        <v>38</v>
      </c>
      <c r="F85" s="79" t="s">
        <v>38</v>
      </c>
      <c r="G85" s="63"/>
      <c r="H85" s="54">
        <v>7.3677200000000007E-5</v>
      </c>
      <c r="I85" s="59">
        <f t="shared" si="10"/>
        <v>7.189774755767352E-4</v>
      </c>
      <c r="J85" s="60"/>
      <c r="K85" s="79" t="s">
        <v>38</v>
      </c>
      <c r="L85" s="61" t="e">
        <f t="shared" si="11"/>
        <v>#VALUE!</v>
      </c>
      <c r="M85" s="61" t="e">
        <f t="shared" si="12"/>
        <v>#VALUE!</v>
      </c>
      <c r="N85" s="79" t="s">
        <v>38</v>
      </c>
      <c r="O85" s="62"/>
      <c r="P85" s="79" t="s">
        <v>38</v>
      </c>
      <c r="Q85" s="61" t="e">
        <f t="shared" si="13"/>
        <v>#VALUE!</v>
      </c>
      <c r="R85" s="61" t="e">
        <f t="shared" si="14"/>
        <v>#VALUE!</v>
      </c>
      <c r="S85" s="79" t="s">
        <v>38</v>
      </c>
    </row>
    <row r="86" spans="1:19" x14ac:dyDescent="0.25">
      <c r="A86" s="57" t="s">
        <v>237</v>
      </c>
      <c r="B86" s="39" t="s">
        <v>38</v>
      </c>
      <c r="C86" s="79" t="s">
        <v>38</v>
      </c>
      <c r="D86" s="60"/>
      <c r="E86" s="39" t="s">
        <v>38</v>
      </c>
      <c r="F86" s="79" t="s">
        <v>38</v>
      </c>
      <c r="G86" s="63"/>
      <c r="H86" s="54">
        <v>7.0527199999999998E-5</v>
      </c>
      <c r="I86" s="59">
        <f t="shared" si="10"/>
        <v>7.0344109091080088E-4</v>
      </c>
      <c r="J86" s="60"/>
      <c r="K86" s="79" t="s">
        <v>38</v>
      </c>
      <c r="L86" s="61" t="e">
        <f t="shared" si="11"/>
        <v>#VALUE!</v>
      </c>
      <c r="M86" s="61" t="e">
        <f t="shared" si="12"/>
        <v>#VALUE!</v>
      </c>
      <c r="N86" s="79" t="s">
        <v>38</v>
      </c>
      <c r="O86" s="62"/>
      <c r="P86" s="79" t="s">
        <v>38</v>
      </c>
      <c r="Q86" s="61" t="e">
        <f t="shared" si="13"/>
        <v>#VALUE!</v>
      </c>
      <c r="R86" s="61" t="e">
        <f t="shared" si="14"/>
        <v>#VALUE!</v>
      </c>
      <c r="S86" s="79" t="s">
        <v>38</v>
      </c>
    </row>
    <row r="87" spans="1:19" x14ac:dyDescent="0.25">
      <c r="A87" s="57" t="s">
        <v>297</v>
      </c>
      <c r="B87" s="39" t="s">
        <v>38</v>
      </c>
      <c r="C87" s="79" t="s">
        <v>38</v>
      </c>
      <c r="D87" s="60"/>
      <c r="E87" s="39" t="s">
        <v>38</v>
      </c>
      <c r="F87" s="79" t="s">
        <v>38</v>
      </c>
      <c r="G87" s="63"/>
      <c r="H87" s="54">
        <v>6.8406100000000002E-5</v>
      </c>
      <c r="I87" s="59">
        <f t="shared" si="10"/>
        <v>6.9278310609123962E-4</v>
      </c>
      <c r="J87" s="60"/>
      <c r="K87" s="79" t="s">
        <v>38</v>
      </c>
      <c r="L87" s="61" t="e">
        <f t="shared" si="11"/>
        <v>#VALUE!</v>
      </c>
      <c r="M87" s="61" t="e">
        <f t="shared" si="12"/>
        <v>#VALUE!</v>
      </c>
      <c r="N87" s="79" t="s">
        <v>38</v>
      </c>
      <c r="O87" s="62"/>
      <c r="P87" s="79" t="s">
        <v>38</v>
      </c>
      <c r="Q87" s="61" t="e">
        <f t="shared" si="13"/>
        <v>#VALUE!</v>
      </c>
      <c r="R87" s="61" t="e">
        <f t="shared" si="14"/>
        <v>#VALUE!</v>
      </c>
      <c r="S87" s="79" t="s">
        <v>38</v>
      </c>
    </row>
    <row r="88" spans="1:19" x14ac:dyDescent="0.25">
      <c r="A88" s="57" t="s">
        <v>241</v>
      </c>
      <c r="B88" s="39" t="s">
        <v>38</v>
      </c>
      <c r="C88" s="79" t="s">
        <v>38</v>
      </c>
      <c r="D88" s="60"/>
      <c r="E88" s="39" t="s">
        <v>38</v>
      </c>
      <c r="F88" s="79" t="s">
        <v>38</v>
      </c>
      <c r="G88" s="63"/>
      <c r="H88" s="54">
        <v>6.0053699999999997E-5</v>
      </c>
      <c r="I88" s="59">
        <f t="shared" si="10"/>
        <v>6.4911489079248579E-4</v>
      </c>
      <c r="J88" s="60"/>
      <c r="K88" s="79" t="s">
        <v>38</v>
      </c>
      <c r="L88" s="61" t="e">
        <f t="shared" si="11"/>
        <v>#VALUE!</v>
      </c>
      <c r="M88" s="61" t="e">
        <f t="shared" si="12"/>
        <v>#VALUE!</v>
      </c>
      <c r="N88" s="79" t="s">
        <v>38</v>
      </c>
      <c r="O88" s="62"/>
      <c r="P88" s="79" t="s">
        <v>38</v>
      </c>
      <c r="Q88" s="61" t="e">
        <f t="shared" si="13"/>
        <v>#VALUE!</v>
      </c>
      <c r="R88" s="61" t="e">
        <f t="shared" si="14"/>
        <v>#VALUE!</v>
      </c>
      <c r="S88" s="79" t="s">
        <v>38</v>
      </c>
    </row>
    <row r="89" spans="1:19" x14ac:dyDescent="0.25">
      <c r="A89" s="57" t="s">
        <v>231</v>
      </c>
      <c r="B89" s="39" t="s">
        <v>38</v>
      </c>
      <c r="C89" s="79" t="s">
        <v>38</v>
      </c>
      <c r="D89" s="60"/>
      <c r="E89" s="39" t="s">
        <v>38</v>
      </c>
      <c r="F89" s="79" t="s">
        <v>38</v>
      </c>
      <c r="G89" s="63"/>
      <c r="H89" s="54">
        <v>4.4956800000000003E-5</v>
      </c>
      <c r="I89" s="59">
        <f t="shared" si="10"/>
        <v>5.6163305559748177E-4</v>
      </c>
      <c r="J89" s="60"/>
      <c r="K89" s="79" t="s">
        <v>38</v>
      </c>
      <c r="L89" s="61" t="e">
        <f t="shared" si="11"/>
        <v>#VALUE!</v>
      </c>
      <c r="M89" s="61" t="e">
        <f t="shared" si="12"/>
        <v>#VALUE!</v>
      </c>
      <c r="N89" s="79" t="s">
        <v>38</v>
      </c>
      <c r="O89" s="62"/>
      <c r="P89" s="79" t="s">
        <v>38</v>
      </c>
      <c r="Q89" s="61" t="e">
        <f t="shared" si="13"/>
        <v>#VALUE!</v>
      </c>
      <c r="R89" s="61" t="e">
        <f t="shared" si="14"/>
        <v>#VALUE!</v>
      </c>
      <c r="S89" s="79" t="s">
        <v>38</v>
      </c>
    </row>
    <row r="90" spans="1:19" x14ac:dyDescent="0.25">
      <c r="A90" s="57" t="s">
        <v>258</v>
      </c>
      <c r="B90" s="39" t="s">
        <v>38</v>
      </c>
      <c r="C90" s="79" t="s">
        <v>38</v>
      </c>
      <c r="D90" s="60"/>
      <c r="E90" s="39" t="s">
        <v>38</v>
      </c>
      <c r="F90" s="79" t="s">
        <v>38</v>
      </c>
      <c r="G90" s="63"/>
      <c r="H90" s="54">
        <v>4.4956800000000003E-5</v>
      </c>
      <c r="I90" s="59">
        <f t="shared" si="10"/>
        <v>5.6163305559748177E-4</v>
      </c>
      <c r="J90" s="60"/>
      <c r="K90" s="79" t="s">
        <v>38</v>
      </c>
      <c r="L90" s="61" t="e">
        <f t="shared" si="11"/>
        <v>#VALUE!</v>
      </c>
      <c r="M90" s="61" t="e">
        <f t="shared" si="12"/>
        <v>#VALUE!</v>
      </c>
      <c r="N90" s="79" t="s">
        <v>38</v>
      </c>
      <c r="O90" s="62"/>
      <c r="P90" s="79" t="s">
        <v>38</v>
      </c>
      <c r="Q90" s="61" t="e">
        <f t="shared" si="13"/>
        <v>#VALUE!</v>
      </c>
      <c r="R90" s="61" t="e">
        <f t="shared" si="14"/>
        <v>#VALUE!</v>
      </c>
      <c r="S90" s="79" t="s">
        <v>38</v>
      </c>
    </row>
    <row r="91" spans="1:19" x14ac:dyDescent="0.25">
      <c r="A91" s="57" t="s">
        <v>295</v>
      </c>
      <c r="B91" s="39" t="s">
        <v>38</v>
      </c>
      <c r="C91" s="79" t="s">
        <v>38</v>
      </c>
      <c r="D91" s="60"/>
      <c r="E91" s="39" t="s">
        <v>38</v>
      </c>
      <c r="F91" s="79" t="s">
        <v>38</v>
      </c>
      <c r="G91" s="63"/>
      <c r="H91" s="54">
        <v>2.0564399999999999E-5</v>
      </c>
      <c r="I91" s="59">
        <f t="shared" si="10"/>
        <v>3.7985538164300839E-4</v>
      </c>
      <c r="J91" s="60"/>
      <c r="K91" s="79" t="s">
        <v>38</v>
      </c>
      <c r="L91" s="61" t="e">
        <f t="shared" si="11"/>
        <v>#VALUE!</v>
      </c>
      <c r="M91" s="61" t="e">
        <f t="shared" si="12"/>
        <v>#VALUE!</v>
      </c>
      <c r="N91" s="79" t="s">
        <v>38</v>
      </c>
      <c r="O91" s="62"/>
      <c r="P91" s="79" t="s">
        <v>38</v>
      </c>
      <c r="Q91" s="61" t="e">
        <f t="shared" si="13"/>
        <v>#VALUE!</v>
      </c>
      <c r="R91" s="61" t="e">
        <f t="shared" si="14"/>
        <v>#VALUE!</v>
      </c>
      <c r="S91" s="79" t="s">
        <v>38</v>
      </c>
    </row>
    <row r="92" spans="1:19" x14ac:dyDescent="0.25">
      <c r="A92" s="57" t="s">
        <v>217</v>
      </c>
      <c r="B92" s="39" t="s">
        <v>38</v>
      </c>
      <c r="C92" s="79" t="s">
        <v>38</v>
      </c>
      <c r="D92" s="60"/>
      <c r="E92" s="39" t="s">
        <v>38</v>
      </c>
      <c r="F92" s="79" t="s">
        <v>38</v>
      </c>
      <c r="G92" s="63"/>
      <c r="H92" s="54">
        <v>1.30274E-5</v>
      </c>
      <c r="I92" s="59">
        <f t="shared" si="10"/>
        <v>3.0233663358898689E-4</v>
      </c>
      <c r="J92" s="60"/>
      <c r="K92" s="79" t="s">
        <v>38</v>
      </c>
      <c r="L92" s="61" t="e">
        <f t="shared" si="11"/>
        <v>#VALUE!</v>
      </c>
      <c r="M92" s="61" t="e">
        <f t="shared" si="12"/>
        <v>#VALUE!</v>
      </c>
      <c r="N92" s="79" t="s">
        <v>38</v>
      </c>
      <c r="O92" s="62"/>
      <c r="P92" s="79" t="s">
        <v>38</v>
      </c>
      <c r="Q92" s="61" t="e">
        <f t="shared" si="13"/>
        <v>#VALUE!</v>
      </c>
      <c r="R92" s="61" t="e">
        <f t="shared" si="14"/>
        <v>#VALUE!</v>
      </c>
      <c r="S92" s="79" t="s">
        <v>38</v>
      </c>
    </row>
    <row r="93" spans="1:19" x14ac:dyDescent="0.25">
      <c r="A93" s="57" t="s">
        <v>264</v>
      </c>
      <c r="B93" s="39" t="s">
        <v>38</v>
      </c>
      <c r="C93" s="79" t="s">
        <v>38</v>
      </c>
      <c r="D93" s="60"/>
      <c r="E93" s="39" t="s">
        <v>38</v>
      </c>
      <c r="F93" s="79" t="s">
        <v>38</v>
      </c>
      <c r="G93" s="63"/>
      <c r="H93" s="54">
        <v>7.7190000000000001E-6</v>
      </c>
      <c r="I93" s="59">
        <f t="shared" si="10"/>
        <v>2.3272528571564996E-4</v>
      </c>
      <c r="J93" s="60"/>
      <c r="K93" s="79" t="s">
        <v>38</v>
      </c>
      <c r="L93" s="61" t="e">
        <f t="shared" si="11"/>
        <v>#VALUE!</v>
      </c>
      <c r="M93" s="61" t="e">
        <f t="shared" si="12"/>
        <v>#VALUE!</v>
      </c>
      <c r="N93" s="79" t="s">
        <v>38</v>
      </c>
      <c r="O93" s="62"/>
      <c r="P93" s="79" t="s">
        <v>38</v>
      </c>
      <c r="Q93" s="61" t="e">
        <f t="shared" si="13"/>
        <v>#VALUE!</v>
      </c>
      <c r="R93" s="61" t="e">
        <f t="shared" si="14"/>
        <v>#VALUE!</v>
      </c>
      <c r="S93" s="79" t="s">
        <v>38</v>
      </c>
    </row>
    <row r="94" spans="1:19" x14ac:dyDescent="0.25">
      <c r="A94" s="57" t="s">
        <v>243</v>
      </c>
      <c r="B94" s="39" t="s">
        <v>38</v>
      </c>
      <c r="C94" s="79" t="s">
        <v>38</v>
      </c>
      <c r="D94" s="60"/>
      <c r="E94" s="39" t="s">
        <v>38</v>
      </c>
      <c r="F94" s="79" t="s">
        <v>38</v>
      </c>
      <c r="G94" s="63"/>
      <c r="H94" s="54">
        <v>3.3422E-6</v>
      </c>
      <c r="I94" s="59">
        <f t="shared" si="10"/>
        <v>1.5313702985324482E-4</v>
      </c>
      <c r="J94" s="60"/>
      <c r="K94" s="79" t="s">
        <v>38</v>
      </c>
      <c r="L94" s="61" t="e">
        <f t="shared" si="11"/>
        <v>#VALUE!</v>
      </c>
      <c r="M94" s="61" t="e">
        <f t="shared" si="12"/>
        <v>#VALUE!</v>
      </c>
      <c r="N94" s="79" t="s">
        <v>38</v>
      </c>
      <c r="O94" s="62"/>
      <c r="P94" s="79" t="s">
        <v>38</v>
      </c>
      <c r="Q94" s="61" t="e">
        <f t="shared" si="13"/>
        <v>#VALUE!</v>
      </c>
      <c r="R94" s="61" t="e">
        <f t="shared" si="14"/>
        <v>#VALUE!</v>
      </c>
      <c r="S94" s="79" t="s">
        <v>38</v>
      </c>
    </row>
    <row r="95" spans="1:19" x14ac:dyDescent="0.25">
      <c r="A95" s="57" t="s">
        <v>220</v>
      </c>
      <c r="B95" s="39" t="s">
        <v>38</v>
      </c>
      <c r="C95" s="79" t="s">
        <v>38</v>
      </c>
      <c r="D95" s="60"/>
      <c r="E95" s="39" t="s">
        <v>38</v>
      </c>
      <c r="F95" s="79" t="s">
        <v>38</v>
      </c>
      <c r="G95" s="63"/>
      <c r="H95" s="54">
        <v>0</v>
      </c>
      <c r="I95" s="59">
        <f t="shared" si="10"/>
        <v>0</v>
      </c>
      <c r="J95" s="60"/>
      <c r="K95" s="79" t="s">
        <v>38</v>
      </c>
      <c r="L95" s="61" t="e">
        <f t="shared" si="11"/>
        <v>#VALUE!</v>
      </c>
      <c r="M95" s="61" t="e">
        <f t="shared" si="12"/>
        <v>#VALUE!</v>
      </c>
      <c r="N95" s="79" t="s">
        <v>38</v>
      </c>
      <c r="O95" s="62"/>
      <c r="P95" s="79" t="s">
        <v>38</v>
      </c>
      <c r="Q95" s="61" t="e">
        <f t="shared" si="13"/>
        <v>#VALUE!</v>
      </c>
      <c r="R95" s="61" t="e">
        <f t="shared" si="14"/>
        <v>#VALUE!</v>
      </c>
      <c r="S95" s="79" t="s">
        <v>38</v>
      </c>
    </row>
    <row r="96" spans="1:19" x14ac:dyDescent="0.25">
      <c r="A96" s="57" t="s">
        <v>226</v>
      </c>
      <c r="B96" s="39" t="s">
        <v>38</v>
      </c>
      <c r="C96" s="79" t="s">
        <v>38</v>
      </c>
      <c r="D96" s="60"/>
      <c r="E96" s="39" t="s">
        <v>38</v>
      </c>
      <c r="F96" s="79" t="s">
        <v>38</v>
      </c>
      <c r="G96" s="63"/>
      <c r="H96" s="54">
        <v>0</v>
      </c>
      <c r="I96" s="59">
        <f t="shared" si="10"/>
        <v>0</v>
      </c>
      <c r="J96" s="60"/>
      <c r="K96" s="79" t="s">
        <v>38</v>
      </c>
      <c r="L96" s="61" t="e">
        <f t="shared" si="11"/>
        <v>#VALUE!</v>
      </c>
      <c r="M96" s="61" t="e">
        <f t="shared" si="12"/>
        <v>#VALUE!</v>
      </c>
      <c r="N96" s="79" t="s">
        <v>38</v>
      </c>
      <c r="O96" s="62"/>
      <c r="P96" s="79" t="s">
        <v>38</v>
      </c>
      <c r="Q96" s="61" t="e">
        <f t="shared" si="13"/>
        <v>#VALUE!</v>
      </c>
      <c r="R96" s="61" t="e">
        <f t="shared" si="14"/>
        <v>#VALUE!</v>
      </c>
      <c r="S96" s="79" t="s">
        <v>38</v>
      </c>
    </row>
    <row r="97" spans="1:19" x14ac:dyDescent="0.25">
      <c r="A97" s="57" t="s">
        <v>238</v>
      </c>
      <c r="B97" s="39" t="s">
        <v>38</v>
      </c>
      <c r="C97" s="79" t="s">
        <v>38</v>
      </c>
      <c r="D97" s="60"/>
      <c r="E97" s="39" t="s">
        <v>38</v>
      </c>
      <c r="F97" s="79" t="s">
        <v>38</v>
      </c>
      <c r="G97" s="63"/>
      <c r="H97" s="54">
        <v>0</v>
      </c>
      <c r="I97" s="59">
        <f t="shared" si="10"/>
        <v>0</v>
      </c>
      <c r="J97" s="60"/>
      <c r="K97" s="79" t="s">
        <v>38</v>
      </c>
      <c r="L97" s="61" t="e">
        <f t="shared" si="11"/>
        <v>#VALUE!</v>
      </c>
      <c r="M97" s="61" t="e">
        <f t="shared" si="12"/>
        <v>#VALUE!</v>
      </c>
      <c r="N97" s="79" t="s">
        <v>38</v>
      </c>
      <c r="O97" s="62"/>
      <c r="P97" s="79" t="s">
        <v>38</v>
      </c>
      <c r="Q97" s="61" t="e">
        <f t="shared" si="13"/>
        <v>#VALUE!</v>
      </c>
      <c r="R97" s="61" t="e">
        <f t="shared" si="14"/>
        <v>#VALUE!</v>
      </c>
      <c r="S97" s="79" t="s">
        <v>38</v>
      </c>
    </row>
    <row r="98" spans="1:19" x14ac:dyDescent="0.25">
      <c r="A98" s="57" t="s">
        <v>240</v>
      </c>
      <c r="B98" s="39" t="s">
        <v>38</v>
      </c>
      <c r="C98" s="79" t="s">
        <v>38</v>
      </c>
      <c r="D98" s="60"/>
      <c r="E98" s="39" t="s">
        <v>38</v>
      </c>
      <c r="F98" s="79" t="s">
        <v>38</v>
      </c>
      <c r="G98" s="63"/>
      <c r="H98" s="54">
        <v>0</v>
      </c>
      <c r="I98" s="59">
        <f t="shared" si="10"/>
        <v>0</v>
      </c>
      <c r="J98" s="60"/>
      <c r="K98" s="79" t="s">
        <v>38</v>
      </c>
      <c r="L98" s="61" t="e">
        <f t="shared" si="11"/>
        <v>#VALUE!</v>
      </c>
      <c r="M98" s="61" t="e">
        <f t="shared" si="12"/>
        <v>#VALUE!</v>
      </c>
      <c r="N98" s="79" t="s">
        <v>38</v>
      </c>
      <c r="O98" s="62"/>
      <c r="P98" s="79" t="s">
        <v>38</v>
      </c>
      <c r="Q98" s="61" t="e">
        <f t="shared" si="13"/>
        <v>#VALUE!</v>
      </c>
      <c r="R98" s="61" t="e">
        <f t="shared" si="14"/>
        <v>#VALUE!</v>
      </c>
      <c r="S98" s="79" t="s">
        <v>38</v>
      </c>
    </row>
    <row r="99" spans="1:19" x14ac:dyDescent="0.25">
      <c r="A99" s="57" t="s">
        <v>245</v>
      </c>
      <c r="B99" s="39" t="s">
        <v>38</v>
      </c>
      <c r="C99" s="79" t="s">
        <v>38</v>
      </c>
      <c r="D99" s="60"/>
      <c r="E99" s="39" t="s">
        <v>38</v>
      </c>
      <c r="F99" s="79" t="s">
        <v>38</v>
      </c>
      <c r="G99" s="63"/>
      <c r="H99" s="54">
        <v>0</v>
      </c>
      <c r="I99" s="59">
        <f t="shared" si="10"/>
        <v>0</v>
      </c>
      <c r="J99" s="60"/>
      <c r="K99" s="79" t="s">
        <v>38</v>
      </c>
      <c r="L99" s="61" t="e">
        <f t="shared" si="11"/>
        <v>#VALUE!</v>
      </c>
      <c r="M99" s="61" t="e">
        <f t="shared" si="12"/>
        <v>#VALUE!</v>
      </c>
      <c r="N99" s="79" t="s">
        <v>38</v>
      </c>
      <c r="O99" s="62"/>
      <c r="P99" s="79" t="s">
        <v>38</v>
      </c>
      <c r="Q99" s="61" t="e">
        <f t="shared" si="13"/>
        <v>#VALUE!</v>
      </c>
      <c r="R99" s="61" t="e">
        <f t="shared" si="14"/>
        <v>#VALUE!</v>
      </c>
      <c r="S99" s="79" t="s">
        <v>38</v>
      </c>
    </row>
    <row r="100" spans="1:19" x14ac:dyDescent="0.25">
      <c r="A100" s="57" t="s">
        <v>247</v>
      </c>
      <c r="B100" s="39" t="s">
        <v>38</v>
      </c>
      <c r="C100" s="79" t="s">
        <v>38</v>
      </c>
      <c r="D100" s="60"/>
      <c r="E100" s="39" t="s">
        <v>38</v>
      </c>
      <c r="F100" s="79" t="s">
        <v>38</v>
      </c>
      <c r="G100" s="63"/>
      <c r="H100" s="54">
        <v>0</v>
      </c>
      <c r="I100" s="59">
        <f t="shared" si="10"/>
        <v>0</v>
      </c>
      <c r="J100" s="60"/>
      <c r="K100" s="79" t="s">
        <v>38</v>
      </c>
      <c r="L100" s="61" t="e">
        <f t="shared" si="11"/>
        <v>#VALUE!</v>
      </c>
      <c r="M100" s="61" t="e">
        <f t="shared" si="12"/>
        <v>#VALUE!</v>
      </c>
      <c r="N100" s="79" t="s">
        <v>38</v>
      </c>
      <c r="O100" s="62"/>
      <c r="P100" s="79" t="s">
        <v>38</v>
      </c>
      <c r="Q100" s="61" t="e">
        <f t="shared" si="13"/>
        <v>#VALUE!</v>
      </c>
      <c r="R100" s="61" t="e">
        <f t="shared" si="14"/>
        <v>#VALUE!</v>
      </c>
      <c r="S100" s="79" t="s">
        <v>38</v>
      </c>
    </row>
    <row r="101" spans="1:19" x14ac:dyDescent="0.25">
      <c r="A101" s="38" t="s">
        <v>255</v>
      </c>
      <c r="B101" s="39" t="s">
        <v>38</v>
      </c>
      <c r="C101" s="79" t="s">
        <v>38</v>
      </c>
      <c r="E101" s="39" t="s">
        <v>38</v>
      </c>
      <c r="F101" s="79" t="s">
        <v>38</v>
      </c>
      <c r="G101" s="50"/>
      <c r="H101" s="54">
        <v>0</v>
      </c>
      <c r="I101" s="49">
        <f t="shared" si="10"/>
        <v>0</v>
      </c>
      <c r="K101" s="79" t="s">
        <v>38</v>
      </c>
      <c r="L101" s="26" t="e">
        <f t="shared" si="11"/>
        <v>#VALUE!</v>
      </c>
      <c r="M101" s="26" t="e">
        <f t="shared" si="12"/>
        <v>#VALUE!</v>
      </c>
      <c r="N101" s="79" t="s">
        <v>38</v>
      </c>
      <c r="O101" s="27"/>
      <c r="P101" s="79" t="s">
        <v>38</v>
      </c>
      <c r="Q101" s="26" t="e">
        <f t="shared" si="13"/>
        <v>#VALUE!</v>
      </c>
      <c r="R101" s="26" t="e">
        <f t="shared" si="14"/>
        <v>#VALUE!</v>
      </c>
      <c r="S101" s="79" t="s">
        <v>38</v>
      </c>
    </row>
    <row r="102" spans="1:19" x14ac:dyDescent="0.25">
      <c r="A102" s="57" t="s">
        <v>261</v>
      </c>
      <c r="B102" s="39" t="s">
        <v>38</v>
      </c>
      <c r="C102" s="79" t="s">
        <v>38</v>
      </c>
      <c r="D102" s="60"/>
      <c r="E102" s="39" t="s">
        <v>38</v>
      </c>
      <c r="F102" s="79" t="s">
        <v>38</v>
      </c>
      <c r="G102" s="63"/>
      <c r="H102" s="54">
        <v>0</v>
      </c>
      <c r="I102" s="59">
        <f t="shared" si="10"/>
        <v>0</v>
      </c>
      <c r="J102" s="60"/>
      <c r="K102" s="79" t="s">
        <v>38</v>
      </c>
      <c r="L102" s="61" t="e">
        <f t="shared" si="11"/>
        <v>#VALUE!</v>
      </c>
      <c r="M102" s="61" t="e">
        <f t="shared" si="12"/>
        <v>#VALUE!</v>
      </c>
      <c r="N102" s="79" t="s">
        <v>38</v>
      </c>
      <c r="O102" s="62"/>
      <c r="P102" s="79" t="s">
        <v>38</v>
      </c>
      <c r="Q102" s="61" t="e">
        <f t="shared" si="13"/>
        <v>#VALUE!</v>
      </c>
      <c r="R102" s="61" t="e">
        <f t="shared" si="14"/>
        <v>#VALUE!</v>
      </c>
      <c r="S102" s="79" t="s">
        <v>38</v>
      </c>
    </row>
    <row r="103" spans="1:19" x14ac:dyDescent="0.25">
      <c r="A103" s="57" t="s">
        <v>268</v>
      </c>
      <c r="B103" s="39" t="s">
        <v>38</v>
      </c>
      <c r="C103" s="79" t="s">
        <v>38</v>
      </c>
      <c r="D103" s="60"/>
      <c r="E103" s="39" t="s">
        <v>38</v>
      </c>
      <c r="F103" s="79" t="s">
        <v>38</v>
      </c>
      <c r="G103" s="63"/>
      <c r="H103" s="54">
        <v>0</v>
      </c>
      <c r="I103" s="59">
        <f t="shared" si="10"/>
        <v>0</v>
      </c>
      <c r="J103" s="60"/>
      <c r="K103" s="79" t="s">
        <v>38</v>
      </c>
      <c r="L103" s="61" t="e">
        <f t="shared" si="11"/>
        <v>#VALUE!</v>
      </c>
      <c r="M103" s="61" t="e">
        <f t="shared" si="12"/>
        <v>#VALUE!</v>
      </c>
      <c r="N103" s="79" t="s">
        <v>38</v>
      </c>
      <c r="O103" s="62"/>
      <c r="P103" s="79" t="s">
        <v>38</v>
      </c>
      <c r="Q103" s="61" t="e">
        <f t="shared" si="13"/>
        <v>#VALUE!</v>
      </c>
      <c r="R103" s="61" t="e">
        <f t="shared" si="14"/>
        <v>#VALUE!</v>
      </c>
      <c r="S103" s="79" t="s">
        <v>38</v>
      </c>
    </row>
    <row r="104" spans="1:19" x14ac:dyDescent="0.25">
      <c r="A104" s="57" t="s">
        <v>269</v>
      </c>
      <c r="B104" s="39" t="s">
        <v>38</v>
      </c>
      <c r="C104" s="79" t="s">
        <v>38</v>
      </c>
      <c r="D104" s="60"/>
      <c r="E104" s="39" t="s">
        <v>38</v>
      </c>
      <c r="F104" s="79" t="s">
        <v>38</v>
      </c>
      <c r="G104" s="63"/>
      <c r="H104" s="54">
        <v>0</v>
      </c>
      <c r="I104" s="59">
        <f t="shared" si="10"/>
        <v>0</v>
      </c>
      <c r="J104" s="60"/>
      <c r="K104" s="79" t="s">
        <v>38</v>
      </c>
      <c r="L104" s="61" t="e">
        <f t="shared" si="11"/>
        <v>#VALUE!</v>
      </c>
      <c r="M104" s="61" t="e">
        <f t="shared" si="12"/>
        <v>#VALUE!</v>
      </c>
      <c r="N104" s="79" t="s">
        <v>38</v>
      </c>
      <c r="O104" s="62"/>
      <c r="P104" s="79" t="s">
        <v>38</v>
      </c>
      <c r="Q104" s="61" t="e">
        <f t="shared" si="13"/>
        <v>#VALUE!</v>
      </c>
      <c r="R104" s="61" t="e">
        <f t="shared" si="14"/>
        <v>#VALUE!</v>
      </c>
      <c r="S104" s="79" t="s">
        <v>38</v>
      </c>
    </row>
    <row r="105" spans="1:19" x14ac:dyDescent="0.25">
      <c r="A105" s="57" t="s">
        <v>271</v>
      </c>
      <c r="B105" s="39" t="s">
        <v>38</v>
      </c>
      <c r="C105" s="79" t="s">
        <v>38</v>
      </c>
      <c r="D105" s="60"/>
      <c r="E105" s="39" t="s">
        <v>38</v>
      </c>
      <c r="F105" s="79" t="s">
        <v>38</v>
      </c>
      <c r="G105" s="63"/>
      <c r="H105" s="54">
        <v>0</v>
      </c>
      <c r="I105" s="59">
        <f t="shared" si="10"/>
        <v>0</v>
      </c>
      <c r="J105" s="60"/>
      <c r="K105" s="79" t="s">
        <v>38</v>
      </c>
      <c r="L105" s="61" t="e">
        <f t="shared" si="11"/>
        <v>#VALUE!</v>
      </c>
      <c r="M105" s="61" t="e">
        <f t="shared" si="12"/>
        <v>#VALUE!</v>
      </c>
      <c r="N105" s="79" t="s">
        <v>38</v>
      </c>
      <c r="O105" s="62"/>
      <c r="P105" s="79" t="s">
        <v>38</v>
      </c>
      <c r="Q105" s="61" t="e">
        <f t="shared" si="13"/>
        <v>#VALUE!</v>
      </c>
      <c r="R105" s="61" t="e">
        <f t="shared" si="14"/>
        <v>#VALUE!</v>
      </c>
      <c r="S105" s="79" t="s">
        <v>38</v>
      </c>
    </row>
    <row r="106" spans="1:19" x14ac:dyDescent="0.25">
      <c r="A106" s="57" t="s">
        <v>278</v>
      </c>
      <c r="B106" s="39" t="s">
        <v>38</v>
      </c>
      <c r="C106" s="79" t="s">
        <v>38</v>
      </c>
      <c r="D106" s="60"/>
      <c r="E106" s="39" t="s">
        <v>38</v>
      </c>
      <c r="F106" s="79" t="s">
        <v>38</v>
      </c>
      <c r="G106" s="63"/>
      <c r="H106" s="54">
        <v>0</v>
      </c>
      <c r="I106" s="59">
        <f t="shared" si="10"/>
        <v>0</v>
      </c>
      <c r="J106" s="60"/>
      <c r="K106" s="79" t="s">
        <v>38</v>
      </c>
      <c r="L106" s="61" t="e">
        <f t="shared" si="11"/>
        <v>#VALUE!</v>
      </c>
      <c r="M106" s="61" t="e">
        <f t="shared" si="12"/>
        <v>#VALUE!</v>
      </c>
      <c r="N106" s="79" t="s">
        <v>38</v>
      </c>
      <c r="O106" s="62"/>
      <c r="P106" s="79" t="s">
        <v>38</v>
      </c>
      <c r="Q106" s="61" t="e">
        <f t="shared" si="13"/>
        <v>#VALUE!</v>
      </c>
      <c r="R106" s="61" t="e">
        <f t="shared" si="14"/>
        <v>#VALUE!</v>
      </c>
      <c r="S106" s="79" t="s">
        <v>38</v>
      </c>
    </row>
    <row r="107" spans="1:19" x14ac:dyDescent="0.25">
      <c r="A107" s="57" t="s">
        <v>284</v>
      </c>
      <c r="B107" s="39" t="s">
        <v>38</v>
      </c>
      <c r="C107" s="79" t="s">
        <v>38</v>
      </c>
      <c r="D107" s="60"/>
      <c r="E107" s="39" t="s">
        <v>38</v>
      </c>
      <c r="F107" s="79" t="s">
        <v>38</v>
      </c>
      <c r="G107" s="63"/>
      <c r="H107" s="54">
        <v>0</v>
      </c>
      <c r="I107" s="59">
        <f t="shared" si="10"/>
        <v>0</v>
      </c>
      <c r="J107" s="60"/>
      <c r="K107" s="79" t="s">
        <v>38</v>
      </c>
      <c r="L107" s="61" t="e">
        <f t="shared" si="11"/>
        <v>#VALUE!</v>
      </c>
      <c r="M107" s="61" t="e">
        <f t="shared" si="12"/>
        <v>#VALUE!</v>
      </c>
      <c r="N107" s="79" t="s">
        <v>38</v>
      </c>
      <c r="O107" s="62"/>
      <c r="P107" s="79" t="s">
        <v>38</v>
      </c>
      <c r="Q107" s="61" t="e">
        <f t="shared" si="13"/>
        <v>#VALUE!</v>
      </c>
      <c r="R107" s="61" t="e">
        <f t="shared" si="14"/>
        <v>#VALUE!</v>
      </c>
      <c r="S107" s="79" t="s">
        <v>38</v>
      </c>
    </row>
    <row r="108" spans="1:19" x14ac:dyDescent="0.25">
      <c r="A108" s="57" t="s">
        <v>290</v>
      </c>
      <c r="B108" s="39" t="s">
        <v>38</v>
      </c>
      <c r="C108" s="79" t="s">
        <v>38</v>
      </c>
      <c r="D108" s="60"/>
      <c r="E108" s="39" t="s">
        <v>38</v>
      </c>
      <c r="F108" s="79" t="s">
        <v>38</v>
      </c>
      <c r="G108" s="63"/>
      <c r="H108" s="54">
        <v>0</v>
      </c>
      <c r="I108" s="59">
        <f t="shared" si="10"/>
        <v>0</v>
      </c>
      <c r="J108" s="60"/>
      <c r="K108" s="79" t="s">
        <v>38</v>
      </c>
      <c r="L108" s="61" t="e">
        <f t="shared" si="11"/>
        <v>#VALUE!</v>
      </c>
      <c r="M108" s="61" t="e">
        <f t="shared" si="12"/>
        <v>#VALUE!</v>
      </c>
      <c r="N108" s="79" t="s">
        <v>38</v>
      </c>
      <c r="O108" s="62"/>
      <c r="P108" s="79" t="s">
        <v>38</v>
      </c>
      <c r="Q108" s="61" t="e">
        <f t="shared" si="13"/>
        <v>#VALUE!</v>
      </c>
      <c r="R108" s="61" t="e">
        <f t="shared" si="14"/>
        <v>#VALUE!</v>
      </c>
      <c r="S108" s="79" t="s">
        <v>38</v>
      </c>
    </row>
    <row r="109" spans="1:19" x14ac:dyDescent="0.25">
      <c r="A109" s="57" t="s">
        <v>302</v>
      </c>
      <c r="B109" s="39" t="s">
        <v>38</v>
      </c>
      <c r="C109" s="79" t="s">
        <v>38</v>
      </c>
      <c r="D109" s="60"/>
      <c r="E109" s="39" t="s">
        <v>38</v>
      </c>
      <c r="F109" s="79" t="s">
        <v>38</v>
      </c>
      <c r="G109" s="63"/>
      <c r="H109" s="54">
        <v>0</v>
      </c>
      <c r="I109" s="59">
        <f t="shared" si="10"/>
        <v>0</v>
      </c>
      <c r="J109" s="60"/>
      <c r="K109" s="79" t="s">
        <v>38</v>
      </c>
      <c r="L109" s="61" t="e">
        <f t="shared" si="11"/>
        <v>#VALUE!</v>
      </c>
      <c r="M109" s="61" t="e">
        <f t="shared" si="12"/>
        <v>#VALUE!</v>
      </c>
      <c r="N109" s="79" t="s">
        <v>38</v>
      </c>
      <c r="O109" s="62"/>
      <c r="P109" s="79" t="s">
        <v>38</v>
      </c>
      <c r="Q109" s="61" t="e">
        <f t="shared" si="13"/>
        <v>#VALUE!</v>
      </c>
      <c r="R109" s="61" t="e">
        <f t="shared" si="14"/>
        <v>#VALUE!</v>
      </c>
      <c r="S109" s="79" t="s">
        <v>38</v>
      </c>
    </row>
    <row r="110" spans="1:19" x14ac:dyDescent="0.25">
      <c r="A110" s="57" t="s">
        <v>303</v>
      </c>
      <c r="B110" s="39" t="s">
        <v>38</v>
      </c>
      <c r="C110" s="79" t="s">
        <v>38</v>
      </c>
      <c r="D110" s="60"/>
      <c r="E110" s="39" t="s">
        <v>38</v>
      </c>
      <c r="F110" s="79" t="s">
        <v>38</v>
      </c>
      <c r="G110" s="63"/>
      <c r="H110" s="54">
        <v>0</v>
      </c>
      <c r="I110" s="59">
        <f t="shared" si="10"/>
        <v>0</v>
      </c>
      <c r="J110" s="60"/>
      <c r="K110" s="79" t="s">
        <v>38</v>
      </c>
      <c r="L110" s="61" t="e">
        <f t="shared" si="11"/>
        <v>#VALUE!</v>
      </c>
      <c r="M110" s="61" t="e">
        <f t="shared" si="12"/>
        <v>#VALUE!</v>
      </c>
      <c r="N110" s="79" t="s">
        <v>38</v>
      </c>
      <c r="O110" s="62"/>
      <c r="P110" s="79" t="s">
        <v>38</v>
      </c>
      <c r="Q110" s="61" t="e">
        <f t="shared" si="13"/>
        <v>#VALUE!</v>
      </c>
      <c r="R110" s="61" t="e">
        <f t="shared" si="14"/>
        <v>#VALUE!</v>
      </c>
      <c r="S110" s="79" t="s">
        <v>38</v>
      </c>
    </row>
    <row r="111" spans="1:19" x14ac:dyDescent="0.25">
      <c r="A111" s="57" t="s">
        <v>309</v>
      </c>
      <c r="B111" s="39" t="s">
        <v>38</v>
      </c>
      <c r="C111" s="79" t="s">
        <v>38</v>
      </c>
      <c r="D111" s="60"/>
      <c r="E111" s="39" t="s">
        <v>38</v>
      </c>
      <c r="F111" s="79" t="s">
        <v>38</v>
      </c>
      <c r="G111" s="63"/>
      <c r="H111" s="54">
        <v>0</v>
      </c>
      <c r="I111" s="59">
        <f t="shared" ref="I111" si="15">SQRT((H111*(1-H111))/H$13)*TINV(0.05,H$13)</f>
        <v>0</v>
      </c>
      <c r="J111" s="60"/>
      <c r="K111" s="79" t="s">
        <v>38</v>
      </c>
      <c r="L111" s="61" t="e">
        <f t="shared" ref="L111" si="16">(((K111)^2)^0.5)</f>
        <v>#VALUE!</v>
      </c>
      <c r="M111" s="61" t="e">
        <f t="shared" si="12"/>
        <v>#VALUE!</v>
      </c>
      <c r="N111" s="79" t="s">
        <v>38</v>
      </c>
      <c r="O111" s="62"/>
      <c r="P111" s="79" t="s">
        <v>38</v>
      </c>
      <c r="Q111" s="61" t="e">
        <f t="shared" ref="Q111" si="17">(((P111)^2)^0.5)</f>
        <v>#VALUE!</v>
      </c>
      <c r="R111" s="61" t="e">
        <f t="shared" si="14"/>
        <v>#VALUE!</v>
      </c>
      <c r="S111" s="79" t="s">
        <v>38</v>
      </c>
    </row>
    <row r="112" spans="1:19" x14ac:dyDescent="0.25">
      <c r="A112" s="57" t="s">
        <v>310</v>
      </c>
      <c r="B112" s="39" t="s">
        <v>38</v>
      </c>
      <c r="C112" s="79" t="s">
        <v>38</v>
      </c>
      <c r="D112" s="60"/>
      <c r="E112" s="39" t="s">
        <v>38</v>
      </c>
      <c r="F112" s="79" t="s">
        <v>38</v>
      </c>
      <c r="G112" s="63"/>
      <c r="H112" s="54">
        <v>6.3119300000000005E-4</v>
      </c>
      <c r="I112" s="59">
        <f t="shared" ref="I112:I117" si="18">SQRT((H112*(1-H112))/H$13)*TINV(0.05,H$13)</f>
        <v>2.1038206310630392E-3</v>
      </c>
      <c r="J112" s="60"/>
      <c r="K112" s="79" t="s">
        <v>38</v>
      </c>
      <c r="L112" s="61" t="e">
        <f t="shared" ref="L112:L117" si="19">(((K112)^2)^0.5)</f>
        <v>#VALUE!</v>
      </c>
      <c r="M112" s="61" t="e">
        <f t="shared" ref="M112:M117" si="20">(((((1-B112)*B112)/B$13)+(((1-H112)*H112)/H$13))^0.5)*(TINV(0.05,B$13+H$13-1))</f>
        <v>#VALUE!</v>
      </c>
      <c r="N112" s="79" t="s">
        <v>38</v>
      </c>
      <c r="O112" s="62"/>
      <c r="P112" s="79" t="s">
        <v>38</v>
      </c>
      <c r="Q112" s="61" t="e">
        <f t="shared" ref="Q112:Q117" si="21">(((P112)^2)^0.5)</f>
        <v>#VALUE!</v>
      </c>
      <c r="R112" s="61" t="e">
        <f t="shared" ref="R112:R117" si="22">(((((1-E112)*E112)/E$13)+(((1-H112)*H112)/H$13))^0.5)*(TINV(0.05,E$13+H$13-1))</f>
        <v>#VALUE!</v>
      </c>
      <c r="S112" s="79" t="s">
        <v>38</v>
      </c>
    </row>
    <row r="113" spans="1:19" x14ac:dyDescent="0.25">
      <c r="A113" s="57" t="s">
        <v>311</v>
      </c>
      <c r="B113" s="39" t="s">
        <v>38</v>
      </c>
      <c r="C113" s="79" t="s">
        <v>38</v>
      </c>
      <c r="D113" s="60"/>
      <c r="E113" s="39" t="s">
        <v>38</v>
      </c>
      <c r="F113" s="79" t="s">
        <v>38</v>
      </c>
      <c r="G113" s="63"/>
      <c r="H113" s="54">
        <v>0</v>
      </c>
      <c r="I113" s="59">
        <f t="shared" si="18"/>
        <v>0</v>
      </c>
      <c r="J113" s="60"/>
      <c r="K113" s="79" t="s">
        <v>38</v>
      </c>
      <c r="L113" s="61" t="e">
        <f t="shared" si="19"/>
        <v>#VALUE!</v>
      </c>
      <c r="M113" s="61" t="e">
        <f t="shared" si="20"/>
        <v>#VALUE!</v>
      </c>
      <c r="N113" s="79" t="s">
        <v>38</v>
      </c>
      <c r="O113" s="62"/>
      <c r="P113" s="79" t="s">
        <v>38</v>
      </c>
      <c r="Q113" s="61" t="e">
        <f t="shared" si="21"/>
        <v>#VALUE!</v>
      </c>
      <c r="R113" s="61" t="e">
        <f t="shared" si="22"/>
        <v>#VALUE!</v>
      </c>
      <c r="S113" s="79" t="s">
        <v>38</v>
      </c>
    </row>
    <row r="114" spans="1:19" x14ac:dyDescent="0.25">
      <c r="A114" s="57" t="s">
        <v>157</v>
      </c>
      <c r="B114" s="39" t="s">
        <v>38</v>
      </c>
      <c r="C114" s="79" t="s">
        <v>38</v>
      </c>
      <c r="D114" s="60"/>
      <c r="E114" s="39" t="s">
        <v>38</v>
      </c>
      <c r="F114" s="79" t="s">
        <v>38</v>
      </c>
      <c r="G114" s="63"/>
      <c r="H114" s="54">
        <v>1.6081883000000001E-3</v>
      </c>
      <c r="I114" s="59">
        <f t="shared" si="18"/>
        <v>3.3564770512702095E-3</v>
      </c>
      <c r="J114" s="60"/>
      <c r="K114" s="79" t="s">
        <v>38</v>
      </c>
      <c r="L114" s="61" t="e">
        <f t="shared" si="19"/>
        <v>#VALUE!</v>
      </c>
      <c r="M114" s="61" t="e">
        <f t="shared" si="20"/>
        <v>#VALUE!</v>
      </c>
      <c r="N114" s="79" t="s">
        <v>38</v>
      </c>
      <c r="O114" s="62"/>
      <c r="P114" s="79" t="s">
        <v>38</v>
      </c>
      <c r="Q114" s="61" t="e">
        <f t="shared" si="21"/>
        <v>#VALUE!</v>
      </c>
      <c r="R114" s="61" t="e">
        <f t="shared" si="22"/>
        <v>#VALUE!</v>
      </c>
      <c r="S114" s="79" t="s">
        <v>38</v>
      </c>
    </row>
    <row r="115" spans="1:19" x14ac:dyDescent="0.25">
      <c r="A115" s="57" t="s">
        <v>313</v>
      </c>
      <c r="B115" s="39" t="s">
        <v>38</v>
      </c>
      <c r="C115" s="79" t="s">
        <v>38</v>
      </c>
      <c r="D115" s="60"/>
      <c r="E115" s="39" t="s">
        <v>38</v>
      </c>
      <c r="F115" s="79" t="s">
        <v>38</v>
      </c>
      <c r="G115" s="63"/>
      <c r="H115" s="54">
        <v>0.86161147169999996</v>
      </c>
      <c r="I115" s="59">
        <f t="shared" si="18"/>
        <v>2.8924809648755326E-2</v>
      </c>
      <c r="J115" s="60"/>
      <c r="K115" s="79" t="s">
        <v>38</v>
      </c>
      <c r="L115" s="61" t="e">
        <f t="shared" si="19"/>
        <v>#VALUE!</v>
      </c>
      <c r="M115" s="61" t="e">
        <f t="shared" si="20"/>
        <v>#VALUE!</v>
      </c>
      <c r="N115" s="79" t="s">
        <v>38</v>
      </c>
      <c r="O115" s="62"/>
      <c r="P115" s="79" t="s">
        <v>38</v>
      </c>
      <c r="Q115" s="61" t="e">
        <f t="shared" si="21"/>
        <v>#VALUE!</v>
      </c>
      <c r="R115" s="61" t="e">
        <f t="shared" si="22"/>
        <v>#VALUE!</v>
      </c>
      <c r="S115" s="79" t="s">
        <v>38</v>
      </c>
    </row>
    <row r="116" spans="1:19" x14ac:dyDescent="0.25">
      <c r="A116" s="57" t="s">
        <v>37</v>
      </c>
      <c r="B116" s="39" t="s">
        <v>38</v>
      </c>
      <c r="C116" s="79" t="s">
        <v>38</v>
      </c>
      <c r="D116" s="60"/>
      <c r="E116" s="39" t="s">
        <v>38</v>
      </c>
      <c r="F116" s="79" t="s">
        <v>38</v>
      </c>
      <c r="G116" s="63"/>
      <c r="H116" s="54">
        <v>3.2928471999999999E-3</v>
      </c>
      <c r="I116" s="59">
        <f t="shared" si="18"/>
        <v>4.7988182797846181E-3</v>
      </c>
      <c r="J116" s="60"/>
      <c r="K116" s="79" t="s">
        <v>38</v>
      </c>
      <c r="L116" s="61" t="e">
        <f t="shared" si="19"/>
        <v>#VALUE!</v>
      </c>
      <c r="M116" s="61" t="e">
        <f t="shared" si="20"/>
        <v>#VALUE!</v>
      </c>
      <c r="N116" s="79" t="s">
        <v>38</v>
      </c>
      <c r="O116" s="62"/>
      <c r="P116" s="79" t="s">
        <v>38</v>
      </c>
      <c r="Q116" s="61" t="e">
        <f t="shared" si="21"/>
        <v>#VALUE!</v>
      </c>
      <c r="R116" s="61" t="e">
        <f t="shared" si="22"/>
        <v>#VALUE!</v>
      </c>
      <c r="S116" s="79" t="s">
        <v>38</v>
      </c>
    </row>
    <row r="117" spans="1:19" x14ac:dyDescent="0.25">
      <c r="A117" s="40" t="s">
        <v>55</v>
      </c>
      <c r="B117" s="41" t="s">
        <v>38</v>
      </c>
      <c r="C117" s="80" t="s">
        <v>38</v>
      </c>
      <c r="D117" s="42"/>
      <c r="E117" s="41" t="s">
        <v>38</v>
      </c>
      <c r="F117" s="80" t="s">
        <v>38</v>
      </c>
      <c r="G117" s="64"/>
      <c r="H117" s="55">
        <v>1.7871053000000001E-3</v>
      </c>
      <c r="I117" s="51">
        <f t="shared" si="18"/>
        <v>3.5379475246639768E-3</v>
      </c>
      <c r="J117" s="42"/>
      <c r="K117" s="80" t="s">
        <v>38</v>
      </c>
      <c r="L117" s="30" t="e">
        <f t="shared" si="19"/>
        <v>#VALUE!</v>
      </c>
      <c r="M117" s="30" t="e">
        <f t="shared" si="20"/>
        <v>#VALUE!</v>
      </c>
      <c r="N117" s="80" t="s">
        <v>38</v>
      </c>
      <c r="O117" s="31"/>
      <c r="P117" s="80" t="s">
        <v>38</v>
      </c>
      <c r="Q117" s="30" t="e">
        <f t="shared" si="21"/>
        <v>#VALUE!</v>
      </c>
      <c r="R117" s="30" t="e">
        <f t="shared" si="22"/>
        <v>#VALUE!</v>
      </c>
      <c r="S117" s="80" t="s">
        <v>38</v>
      </c>
    </row>
    <row r="118" spans="1:19" x14ac:dyDescent="0.25">
      <c r="B118" s="39"/>
      <c r="C118" s="39"/>
      <c r="D118" s="60"/>
      <c r="E118" s="39"/>
      <c r="F118" s="39"/>
      <c r="G118" s="63"/>
      <c r="H118" s="54"/>
      <c r="I118" s="59"/>
      <c r="J118" s="60"/>
      <c r="K118" s="39"/>
      <c r="L118" s="61"/>
      <c r="M118" s="61"/>
      <c r="N118" s="39"/>
      <c r="O118" s="62"/>
      <c r="P118" s="39"/>
      <c r="Q118" s="61"/>
      <c r="R118" s="61"/>
      <c r="S118" s="39"/>
    </row>
  </sheetData>
  <sortState ref="A16:S111">
    <sortCondition descending="1" ref="H16:H111"/>
  </sortState>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603</v>
      </c>
      <c r="B3" s="48"/>
    </row>
    <row r="4" spans="1:19" ht="18.75" x14ac:dyDescent="0.25">
      <c r="A4" s="34" t="s">
        <v>315</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518</v>
      </c>
    </row>
    <row r="12" spans="1:19" ht="13.5" customHeight="1" x14ac:dyDescent="0.25">
      <c r="A12" s="36" t="s">
        <v>26</v>
      </c>
      <c r="B12" s="39" t="s">
        <v>38</v>
      </c>
      <c r="E12" s="39" t="s">
        <v>38</v>
      </c>
      <c r="H12" s="37">
        <v>418</v>
      </c>
    </row>
    <row r="13" spans="1:19" ht="13.5" customHeight="1" x14ac:dyDescent="0.25">
      <c r="A13" s="36" t="s">
        <v>8</v>
      </c>
      <c r="B13" s="39" t="s">
        <v>38</v>
      </c>
      <c r="E13" s="39" t="s">
        <v>38</v>
      </c>
      <c r="H13" s="37">
        <v>80.7</v>
      </c>
    </row>
    <row r="14" spans="1:19" x14ac:dyDescent="0.25">
      <c r="A14" s="36"/>
    </row>
    <row r="15" spans="1:19" x14ac:dyDescent="0.25">
      <c r="A15" s="57" t="s">
        <v>328</v>
      </c>
      <c r="B15" s="39" t="s">
        <v>38</v>
      </c>
      <c r="C15" s="79" t="s">
        <v>38</v>
      </c>
      <c r="D15" s="60"/>
      <c r="E15" s="39" t="s">
        <v>38</v>
      </c>
      <c r="F15" s="79" t="s">
        <v>38</v>
      </c>
      <c r="G15" s="63"/>
      <c r="H15" s="54">
        <v>8.6266785499999998E-2</v>
      </c>
      <c r="I15" s="59">
        <f t="shared" ref="I15:I46" si="0">SQRT((H15*(1-H15))/H$13)*TINV(0.05,H$13)</f>
        <v>6.219588666669517E-2</v>
      </c>
      <c r="J15" s="60"/>
      <c r="K15" s="79" t="s">
        <v>38</v>
      </c>
      <c r="L15" s="61" t="e">
        <f t="shared" ref="L15:L46" si="1">(((K15)^2)^0.5)</f>
        <v>#VALUE!</v>
      </c>
      <c r="M15" s="61" t="e">
        <f t="shared" ref="M15:M46" si="2">(((((1-B15)*B15)/B$13)+(((1-H15)*H15)/H$13))^0.5)*(TINV(0.05,B$13+H$13-1))</f>
        <v>#VALUE!</v>
      </c>
      <c r="N15" s="79" t="s">
        <v>38</v>
      </c>
      <c r="O15" s="62"/>
      <c r="P15" s="79" t="s">
        <v>38</v>
      </c>
      <c r="Q15" s="61" t="e">
        <f t="shared" ref="Q15:Q46" si="3">(((P15)^2)^0.5)</f>
        <v>#VALUE!</v>
      </c>
      <c r="R15" s="61" t="e">
        <f t="shared" ref="R15:R46" si="4">(((((1-E15)*E15)/E$13)+(((1-H15)*H15)/H$13))^0.5)*(TINV(0.05,E$13+H$13-1))</f>
        <v>#VALUE!</v>
      </c>
      <c r="S15" s="79" t="s">
        <v>38</v>
      </c>
    </row>
    <row r="16" spans="1:19" x14ac:dyDescent="0.25">
      <c r="A16" s="57" t="s">
        <v>186</v>
      </c>
      <c r="B16" s="39" t="s">
        <v>38</v>
      </c>
      <c r="C16" s="79" t="s">
        <v>38</v>
      </c>
      <c r="D16" s="60"/>
      <c r="E16" s="39" t="s">
        <v>38</v>
      </c>
      <c r="F16" s="79" t="s">
        <v>38</v>
      </c>
      <c r="G16" s="63"/>
      <c r="H16" s="54">
        <v>7.8898653200000002E-2</v>
      </c>
      <c r="I16" s="59">
        <f t="shared" si="0"/>
        <v>5.9719842457326019E-2</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38" t="s">
        <v>167</v>
      </c>
      <c r="B17" s="39" t="s">
        <v>38</v>
      </c>
      <c r="C17" s="79" t="s">
        <v>38</v>
      </c>
      <c r="E17" s="39" t="s">
        <v>38</v>
      </c>
      <c r="F17" s="79" t="s">
        <v>38</v>
      </c>
      <c r="G17" s="50"/>
      <c r="H17" s="54">
        <v>7.0250568900000004E-2</v>
      </c>
      <c r="I17" s="49">
        <f t="shared" si="0"/>
        <v>5.6615850163413875E-2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57" t="s">
        <v>175</v>
      </c>
      <c r="B18" s="39" t="s">
        <v>38</v>
      </c>
      <c r="C18" s="79" t="s">
        <v>38</v>
      </c>
      <c r="D18" s="60"/>
      <c r="E18" s="39" t="s">
        <v>38</v>
      </c>
      <c r="F18" s="79" t="s">
        <v>38</v>
      </c>
      <c r="G18" s="63"/>
      <c r="H18" s="54">
        <v>6.8638597400000001E-2</v>
      </c>
      <c r="I18" s="59">
        <f t="shared" si="0"/>
        <v>5.6011018243211863E-2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57" t="s">
        <v>329</v>
      </c>
      <c r="B19" s="39" t="s">
        <v>38</v>
      </c>
      <c r="C19" s="79" t="s">
        <v>38</v>
      </c>
      <c r="D19" s="60"/>
      <c r="E19" s="39" t="s">
        <v>38</v>
      </c>
      <c r="F19" s="79" t="s">
        <v>38</v>
      </c>
      <c r="G19" s="63"/>
      <c r="H19" s="54">
        <v>6.6163055700000001E-2</v>
      </c>
      <c r="I19" s="59">
        <f t="shared" si="0"/>
        <v>5.5064722231341359E-2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334</v>
      </c>
      <c r="B20" s="39" t="s">
        <v>38</v>
      </c>
      <c r="C20" s="79" t="s">
        <v>38</v>
      </c>
      <c r="E20" s="39" t="s">
        <v>38</v>
      </c>
      <c r="F20" s="79" t="s">
        <v>38</v>
      </c>
      <c r="G20" s="63"/>
      <c r="H20" s="54">
        <v>6.3577114200000007E-2</v>
      </c>
      <c r="I20" s="59">
        <f t="shared" si="0"/>
        <v>5.4052597014771449E-2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57" t="s">
        <v>319</v>
      </c>
      <c r="B21" s="39" t="s">
        <v>38</v>
      </c>
      <c r="C21" s="79" t="s">
        <v>38</v>
      </c>
      <c r="E21" s="39" t="s">
        <v>38</v>
      </c>
      <c r="F21" s="79" t="s">
        <v>38</v>
      </c>
      <c r="G21" s="63"/>
      <c r="H21" s="54">
        <v>5.26399257E-2</v>
      </c>
      <c r="I21" s="59">
        <f t="shared" si="0"/>
        <v>4.9470388672724394E-2</v>
      </c>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57" t="s">
        <v>337</v>
      </c>
      <c r="B22" s="39" t="s">
        <v>38</v>
      </c>
      <c r="C22" s="79" t="s">
        <v>38</v>
      </c>
      <c r="D22" s="60"/>
      <c r="E22" s="39" t="s">
        <v>38</v>
      </c>
      <c r="F22" s="79" t="s">
        <v>38</v>
      </c>
      <c r="G22" s="63"/>
      <c r="H22" s="54">
        <v>4.9068441300000001E-2</v>
      </c>
      <c r="I22" s="59">
        <f t="shared" si="0"/>
        <v>4.7852640970517411E-2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188</v>
      </c>
      <c r="B23" s="39" t="s">
        <v>38</v>
      </c>
      <c r="C23" s="79" t="s">
        <v>38</v>
      </c>
      <c r="D23" s="60"/>
      <c r="E23" s="39" t="s">
        <v>38</v>
      </c>
      <c r="F23" s="79" t="s">
        <v>38</v>
      </c>
      <c r="G23" s="63"/>
      <c r="H23" s="54">
        <v>4.8474073100000001E-2</v>
      </c>
      <c r="I23" s="59">
        <f t="shared" si="0"/>
        <v>4.7576799066826776E-2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57" t="s">
        <v>322</v>
      </c>
      <c r="B24" s="39" t="s">
        <v>38</v>
      </c>
      <c r="C24" s="79" t="s">
        <v>38</v>
      </c>
      <c r="D24" s="60"/>
      <c r="E24" s="39" t="s">
        <v>38</v>
      </c>
      <c r="F24" s="79" t="s">
        <v>38</v>
      </c>
      <c r="G24" s="63"/>
      <c r="H24" s="54">
        <v>4.0152241999999998E-2</v>
      </c>
      <c r="I24" s="59">
        <f t="shared" si="0"/>
        <v>4.3489681519918291E-2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57" t="s">
        <v>192</v>
      </c>
      <c r="B25" s="39" t="s">
        <v>38</v>
      </c>
      <c r="C25" s="79" t="s">
        <v>38</v>
      </c>
      <c r="D25" s="60"/>
      <c r="E25" s="39" t="s">
        <v>38</v>
      </c>
      <c r="F25" s="79" t="s">
        <v>38</v>
      </c>
      <c r="G25" s="63"/>
      <c r="H25" s="54">
        <v>3.9574173999999997E-2</v>
      </c>
      <c r="I25" s="59">
        <f t="shared" si="0"/>
        <v>4.3188487422880922E-2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19" x14ac:dyDescent="0.25">
      <c r="A26" s="57" t="s">
        <v>171</v>
      </c>
      <c r="B26" s="39" t="s">
        <v>38</v>
      </c>
      <c r="C26" s="79" t="s">
        <v>38</v>
      </c>
      <c r="D26" s="60"/>
      <c r="E26" s="39" t="s">
        <v>38</v>
      </c>
      <c r="F26" s="79" t="s">
        <v>38</v>
      </c>
      <c r="G26" s="63"/>
      <c r="H26" s="54">
        <v>3.4409753100000003E-2</v>
      </c>
      <c r="I26" s="59">
        <f t="shared" si="0"/>
        <v>4.0380097499303977E-2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19" x14ac:dyDescent="0.25">
      <c r="A27" s="57" t="s">
        <v>180</v>
      </c>
      <c r="B27" s="39" t="s">
        <v>38</v>
      </c>
      <c r="C27" s="79" t="s">
        <v>38</v>
      </c>
      <c r="D27" s="60"/>
      <c r="E27" s="39" t="s">
        <v>38</v>
      </c>
      <c r="F27" s="79" t="s">
        <v>38</v>
      </c>
      <c r="G27" s="63"/>
      <c r="H27" s="54">
        <v>3.4171430500000002E-2</v>
      </c>
      <c r="I27" s="59">
        <f t="shared" si="0"/>
        <v>4.0244983493144211E-2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19" x14ac:dyDescent="0.25">
      <c r="A28" s="57" t="s">
        <v>183</v>
      </c>
      <c r="B28" s="39" t="s">
        <v>38</v>
      </c>
      <c r="C28" s="79" t="s">
        <v>38</v>
      </c>
      <c r="D28" s="60"/>
      <c r="E28" s="39" t="s">
        <v>38</v>
      </c>
      <c r="F28" s="79" t="s">
        <v>38</v>
      </c>
      <c r="G28" s="63"/>
      <c r="H28" s="54">
        <v>3.1921568800000001E-2</v>
      </c>
      <c r="I28" s="59">
        <f t="shared" si="0"/>
        <v>3.89428323737675E-2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19" x14ac:dyDescent="0.25">
      <c r="A29" s="57" t="s">
        <v>332</v>
      </c>
      <c r="B29" s="39" t="s">
        <v>38</v>
      </c>
      <c r="C29" s="79" t="s">
        <v>38</v>
      </c>
      <c r="D29" s="60"/>
      <c r="E29" s="39" t="s">
        <v>38</v>
      </c>
      <c r="F29" s="79" t="s">
        <v>38</v>
      </c>
      <c r="G29" s="63"/>
      <c r="H29" s="54">
        <v>2.9563355199999999E-2</v>
      </c>
      <c r="I29" s="59">
        <f t="shared" si="0"/>
        <v>3.7522399606860483E-2</v>
      </c>
      <c r="J29" s="60"/>
      <c r="K29" s="79" t="s">
        <v>38</v>
      </c>
      <c r="L29" s="61" t="e">
        <f t="shared" si="1"/>
        <v>#VALUE!</v>
      </c>
      <c r="M29" s="61" t="e">
        <f t="shared" si="2"/>
        <v>#VALUE!</v>
      </c>
      <c r="N29" s="79" t="s">
        <v>38</v>
      </c>
      <c r="O29" s="62"/>
      <c r="P29" s="79" t="s">
        <v>38</v>
      </c>
      <c r="Q29" s="61" t="e">
        <f t="shared" si="3"/>
        <v>#VALUE!</v>
      </c>
      <c r="R29" s="61" t="e">
        <f t="shared" si="4"/>
        <v>#VALUE!</v>
      </c>
      <c r="S29" s="79" t="s">
        <v>38</v>
      </c>
    </row>
    <row r="30" spans="1:19" x14ac:dyDescent="0.25">
      <c r="A30" s="57" t="s">
        <v>205</v>
      </c>
      <c r="B30" s="39" t="s">
        <v>38</v>
      </c>
      <c r="C30" s="79" t="s">
        <v>38</v>
      </c>
      <c r="D30" s="60"/>
      <c r="E30" s="39" t="s">
        <v>38</v>
      </c>
      <c r="F30" s="79" t="s">
        <v>38</v>
      </c>
      <c r="G30" s="63"/>
      <c r="H30" s="54">
        <v>2.87587945E-2</v>
      </c>
      <c r="I30" s="59">
        <f t="shared" si="0"/>
        <v>3.7023633502099085E-2</v>
      </c>
      <c r="J30" s="60"/>
      <c r="K30" s="79" t="s">
        <v>38</v>
      </c>
      <c r="L30" s="61" t="e">
        <f t="shared" si="1"/>
        <v>#VALUE!</v>
      </c>
      <c r="M30" s="61" t="e">
        <f t="shared" si="2"/>
        <v>#VALUE!</v>
      </c>
      <c r="N30" s="79" t="s">
        <v>38</v>
      </c>
      <c r="O30" s="62"/>
      <c r="P30" s="79" t="s">
        <v>38</v>
      </c>
      <c r="Q30" s="61" t="e">
        <f t="shared" si="3"/>
        <v>#VALUE!</v>
      </c>
      <c r="R30" s="61" t="e">
        <f t="shared" si="4"/>
        <v>#VALUE!</v>
      </c>
      <c r="S30" s="79" t="s">
        <v>38</v>
      </c>
    </row>
    <row r="31" spans="1:19" ht="25.5" x14ac:dyDescent="0.25">
      <c r="A31" s="38" t="s">
        <v>166</v>
      </c>
      <c r="B31" s="39" t="s">
        <v>38</v>
      </c>
      <c r="C31" s="79" t="s">
        <v>38</v>
      </c>
      <c r="E31" s="39" t="s">
        <v>38</v>
      </c>
      <c r="F31" s="79" t="s">
        <v>38</v>
      </c>
      <c r="G31" s="50"/>
      <c r="H31" s="54">
        <v>2.8415783600000001E-2</v>
      </c>
      <c r="I31" s="49">
        <f t="shared" si="0"/>
        <v>3.6808675779389489E-2</v>
      </c>
      <c r="K31" s="79" t="s">
        <v>38</v>
      </c>
      <c r="L31" s="26" t="e">
        <f t="shared" si="1"/>
        <v>#VALUE!</v>
      </c>
      <c r="M31" s="26" t="e">
        <f t="shared" si="2"/>
        <v>#VALUE!</v>
      </c>
      <c r="N31" s="79" t="s">
        <v>38</v>
      </c>
      <c r="O31" s="27"/>
      <c r="P31" s="79" t="s">
        <v>38</v>
      </c>
      <c r="Q31" s="26" t="e">
        <f t="shared" si="3"/>
        <v>#VALUE!</v>
      </c>
      <c r="R31" s="26" t="e">
        <f t="shared" si="4"/>
        <v>#VALUE!</v>
      </c>
      <c r="S31" s="79" t="s">
        <v>38</v>
      </c>
    </row>
    <row r="32" spans="1:19" x14ac:dyDescent="0.25">
      <c r="A32" s="57" t="s">
        <v>184</v>
      </c>
      <c r="B32" s="39" t="s">
        <v>38</v>
      </c>
      <c r="C32" s="79" t="s">
        <v>38</v>
      </c>
      <c r="D32" s="60"/>
      <c r="E32" s="39" t="s">
        <v>38</v>
      </c>
      <c r="F32" s="79" t="s">
        <v>38</v>
      </c>
      <c r="G32" s="63"/>
      <c r="H32" s="54">
        <v>2.5870013399999999E-2</v>
      </c>
      <c r="I32" s="59">
        <f t="shared" si="0"/>
        <v>3.516713048320666E-2</v>
      </c>
      <c r="J32" s="60"/>
      <c r="K32" s="79" t="s">
        <v>38</v>
      </c>
      <c r="L32" s="61" t="e">
        <f t="shared" si="1"/>
        <v>#VALUE!</v>
      </c>
      <c r="M32" s="61" t="e">
        <f t="shared" si="2"/>
        <v>#VALUE!</v>
      </c>
      <c r="N32" s="79" t="s">
        <v>38</v>
      </c>
      <c r="O32" s="62"/>
      <c r="P32" s="79" t="s">
        <v>38</v>
      </c>
      <c r="Q32" s="61" t="e">
        <f t="shared" si="3"/>
        <v>#VALUE!</v>
      </c>
      <c r="R32" s="61" t="e">
        <f t="shared" si="4"/>
        <v>#VALUE!</v>
      </c>
      <c r="S32" s="79" t="s">
        <v>38</v>
      </c>
    </row>
    <row r="33" spans="1:19" x14ac:dyDescent="0.25">
      <c r="A33" s="57" t="s">
        <v>206</v>
      </c>
      <c r="B33" s="39" t="s">
        <v>38</v>
      </c>
      <c r="C33" s="79" t="s">
        <v>38</v>
      </c>
      <c r="D33" s="60"/>
      <c r="E33" s="39" t="s">
        <v>38</v>
      </c>
      <c r="F33" s="79" t="s">
        <v>38</v>
      </c>
      <c r="G33" s="63"/>
      <c r="H33" s="54">
        <v>2.5309084900000001E-2</v>
      </c>
      <c r="I33" s="59">
        <f t="shared" si="0"/>
        <v>3.4793797390084383E-2</v>
      </c>
      <c r="J33" s="60"/>
      <c r="K33" s="79" t="s">
        <v>38</v>
      </c>
      <c r="L33" s="61" t="e">
        <f t="shared" si="1"/>
        <v>#VALUE!</v>
      </c>
      <c r="M33" s="61" t="e">
        <f t="shared" si="2"/>
        <v>#VALUE!</v>
      </c>
      <c r="N33" s="79" t="s">
        <v>38</v>
      </c>
      <c r="O33" s="62"/>
      <c r="P33" s="79" t="s">
        <v>38</v>
      </c>
      <c r="Q33" s="61" t="e">
        <f t="shared" si="3"/>
        <v>#VALUE!</v>
      </c>
      <c r="R33" s="61" t="e">
        <f t="shared" si="4"/>
        <v>#VALUE!</v>
      </c>
      <c r="S33" s="79" t="s">
        <v>38</v>
      </c>
    </row>
    <row r="34" spans="1:19" x14ac:dyDescent="0.25">
      <c r="A34" s="57" t="s">
        <v>174</v>
      </c>
      <c r="B34" s="39" t="s">
        <v>38</v>
      </c>
      <c r="C34" s="79" t="s">
        <v>38</v>
      </c>
      <c r="D34" s="60"/>
      <c r="E34" s="39" t="s">
        <v>38</v>
      </c>
      <c r="F34" s="79" t="s">
        <v>38</v>
      </c>
      <c r="G34" s="63"/>
      <c r="H34" s="54">
        <v>2.5113870699999999E-2</v>
      </c>
      <c r="I34" s="59">
        <f t="shared" si="0"/>
        <v>3.4662822432043508E-2</v>
      </c>
      <c r="J34" s="60"/>
      <c r="K34" s="79" t="s">
        <v>38</v>
      </c>
      <c r="L34" s="61" t="e">
        <f t="shared" si="1"/>
        <v>#VALUE!</v>
      </c>
      <c r="M34" s="61" t="e">
        <f t="shared" si="2"/>
        <v>#VALUE!</v>
      </c>
      <c r="N34" s="79" t="s">
        <v>38</v>
      </c>
      <c r="O34" s="62"/>
      <c r="P34" s="79" t="s">
        <v>38</v>
      </c>
      <c r="Q34" s="61" t="e">
        <f t="shared" si="3"/>
        <v>#VALUE!</v>
      </c>
      <c r="R34" s="61" t="e">
        <f t="shared" si="4"/>
        <v>#VALUE!</v>
      </c>
      <c r="S34" s="79" t="s">
        <v>38</v>
      </c>
    </row>
    <row r="35" spans="1:19" x14ac:dyDescent="0.25">
      <c r="A35" s="57" t="s">
        <v>193</v>
      </c>
      <c r="B35" s="39" t="s">
        <v>38</v>
      </c>
      <c r="C35" s="79" t="s">
        <v>38</v>
      </c>
      <c r="D35" s="60"/>
      <c r="E35" s="39" t="s">
        <v>38</v>
      </c>
      <c r="F35" s="79" t="s">
        <v>38</v>
      </c>
      <c r="G35" s="63"/>
      <c r="H35" s="54">
        <v>2.4263692699999999E-2</v>
      </c>
      <c r="I35" s="59">
        <f t="shared" si="0"/>
        <v>3.4085905137842286E-2</v>
      </c>
      <c r="J35" s="60"/>
      <c r="K35" s="79" t="s">
        <v>38</v>
      </c>
      <c r="L35" s="61" t="e">
        <f t="shared" si="1"/>
        <v>#VALUE!</v>
      </c>
      <c r="M35" s="61" t="e">
        <f t="shared" si="2"/>
        <v>#VALUE!</v>
      </c>
      <c r="N35" s="79" t="s">
        <v>38</v>
      </c>
      <c r="O35" s="62"/>
      <c r="P35" s="79" t="s">
        <v>38</v>
      </c>
      <c r="Q35" s="61" t="e">
        <f t="shared" si="3"/>
        <v>#VALUE!</v>
      </c>
      <c r="R35" s="61" t="e">
        <f t="shared" si="4"/>
        <v>#VALUE!</v>
      </c>
      <c r="S35" s="79" t="s">
        <v>38</v>
      </c>
    </row>
    <row r="36" spans="1:19" x14ac:dyDescent="0.25">
      <c r="A36" s="57" t="s">
        <v>323</v>
      </c>
      <c r="B36" s="39" t="s">
        <v>38</v>
      </c>
      <c r="C36" s="79" t="s">
        <v>38</v>
      </c>
      <c r="D36" s="60"/>
      <c r="E36" s="39" t="s">
        <v>38</v>
      </c>
      <c r="F36" s="79" t="s">
        <v>38</v>
      </c>
      <c r="G36" s="63"/>
      <c r="H36" s="54">
        <v>2.3767799700000002E-2</v>
      </c>
      <c r="I36" s="59">
        <f t="shared" si="0"/>
        <v>3.3744360602974907E-2</v>
      </c>
      <c r="J36" s="60"/>
      <c r="K36" s="79" t="s">
        <v>38</v>
      </c>
      <c r="L36" s="61" t="e">
        <f t="shared" si="1"/>
        <v>#VALUE!</v>
      </c>
      <c r="M36" s="61" t="e">
        <f t="shared" si="2"/>
        <v>#VALUE!</v>
      </c>
      <c r="N36" s="79" t="s">
        <v>38</v>
      </c>
      <c r="O36" s="62"/>
      <c r="P36" s="79" t="s">
        <v>38</v>
      </c>
      <c r="Q36" s="61" t="e">
        <f t="shared" si="3"/>
        <v>#VALUE!</v>
      </c>
      <c r="R36" s="61" t="e">
        <f t="shared" si="4"/>
        <v>#VALUE!</v>
      </c>
      <c r="S36" s="79" t="s">
        <v>38</v>
      </c>
    </row>
    <row r="37" spans="1:19" x14ac:dyDescent="0.25">
      <c r="A37" s="57" t="s">
        <v>317</v>
      </c>
      <c r="B37" s="39" t="s">
        <v>38</v>
      </c>
      <c r="C37" s="79" t="s">
        <v>38</v>
      </c>
      <c r="D37" s="60"/>
      <c r="E37" s="39" t="s">
        <v>38</v>
      </c>
      <c r="F37" s="79" t="s">
        <v>38</v>
      </c>
      <c r="G37" s="63"/>
      <c r="H37" s="54">
        <v>2.2278545600000001E-2</v>
      </c>
      <c r="I37" s="59">
        <f t="shared" si="0"/>
        <v>3.2694984825881922E-2</v>
      </c>
      <c r="J37" s="60"/>
      <c r="K37" s="79" t="s">
        <v>38</v>
      </c>
      <c r="L37" s="61" t="e">
        <f t="shared" si="1"/>
        <v>#VALUE!</v>
      </c>
      <c r="M37" s="61" t="e">
        <f t="shared" si="2"/>
        <v>#VALUE!</v>
      </c>
      <c r="N37" s="79" t="s">
        <v>38</v>
      </c>
      <c r="O37" s="62"/>
      <c r="P37" s="79" t="s">
        <v>38</v>
      </c>
      <c r="Q37" s="61" t="e">
        <f t="shared" si="3"/>
        <v>#VALUE!</v>
      </c>
      <c r="R37" s="61" t="e">
        <f t="shared" si="4"/>
        <v>#VALUE!</v>
      </c>
      <c r="S37" s="79" t="s">
        <v>38</v>
      </c>
    </row>
    <row r="38" spans="1:19" x14ac:dyDescent="0.25">
      <c r="A38" s="57" t="s">
        <v>321</v>
      </c>
      <c r="B38" s="39" t="s">
        <v>38</v>
      </c>
      <c r="C38" s="79" t="s">
        <v>38</v>
      </c>
      <c r="D38" s="60"/>
      <c r="E38" s="39" t="s">
        <v>38</v>
      </c>
      <c r="F38" s="79" t="s">
        <v>38</v>
      </c>
      <c r="G38" s="63"/>
      <c r="H38" s="54">
        <v>2.1526997499999999E-2</v>
      </c>
      <c r="I38" s="59">
        <f t="shared" si="0"/>
        <v>3.215113460320871E-2</v>
      </c>
      <c r="J38" s="60"/>
      <c r="K38" s="79" t="s">
        <v>38</v>
      </c>
      <c r="L38" s="61" t="e">
        <f t="shared" si="1"/>
        <v>#VALUE!</v>
      </c>
      <c r="M38" s="61" t="e">
        <f t="shared" si="2"/>
        <v>#VALUE!</v>
      </c>
      <c r="N38" s="79" t="s">
        <v>38</v>
      </c>
      <c r="O38" s="62"/>
      <c r="P38" s="79" t="s">
        <v>38</v>
      </c>
      <c r="Q38" s="61" t="e">
        <f t="shared" si="3"/>
        <v>#VALUE!</v>
      </c>
      <c r="R38" s="61" t="e">
        <f t="shared" si="4"/>
        <v>#VALUE!</v>
      </c>
      <c r="S38" s="79" t="s">
        <v>38</v>
      </c>
    </row>
    <row r="39" spans="1:19" x14ac:dyDescent="0.25">
      <c r="A39" s="57" t="s">
        <v>324</v>
      </c>
      <c r="B39" s="39" t="s">
        <v>38</v>
      </c>
      <c r="C39" s="79" t="s">
        <v>38</v>
      </c>
      <c r="D39" s="60"/>
      <c r="E39" s="39" t="s">
        <v>38</v>
      </c>
      <c r="F39" s="79" t="s">
        <v>38</v>
      </c>
      <c r="G39" s="63"/>
      <c r="H39" s="54">
        <v>2.12432156E-2</v>
      </c>
      <c r="I39" s="59">
        <f t="shared" si="0"/>
        <v>3.1943144856272324E-2</v>
      </c>
      <c r="J39" s="60"/>
      <c r="K39" s="79" t="s">
        <v>38</v>
      </c>
      <c r="L39" s="61" t="e">
        <f t="shared" si="1"/>
        <v>#VALUE!</v>
      </c>
      <c r="M39" s="61" t="e">
        <f t="shared" si="2"/>
        <v>#VALUE!</v>
      </c>
      <c r="N39" s="79" t="s">
        <v>38</v>
      </c>
      <c r="O39" s="62"/>
      <c r="P39" s="79" t="s">
        <v>38</v>
      </c>
      <c r="Q39" s="61" t="e">
        <f t="shared" si="3"/>
        <v>#VALUE!</v>
      </c>
      <c r="R39" s="61" t="e">
        <f t="shared" si="4"/>
        <v>#VALUE!</v>
      </c>
      <c r="S39" s="79" t="s">
        <v>38</v>
      </c>
    </row>
    <row r="40" spans="1:19" x14ac:dyDescent="0.25">
      <c r="A40" s="38" t="s">
        <v>169</v>
      </c>
      <c r="B40" s="39" t="s">
        <v>38</v>
      </c>
      <c r="C40" s="79" t="s">
        <v>38</v>
      </c>
      <c r="E40" s="39" t="s">
        <v>38</v>
      </c>
      <c r="F40" s="79" t="s">
        <v>38</v>
      </c>
      <c r="G40" s="50"/>
      <c r="H40" s="54">
        <v>1.89611898E-2</v>
      </c>
      <c r="I40" s="49">
        <f t="shared" si="0"/>
        <v>3.0213847775806255E-2</v>
      </c>
      <c r="K40" s="79" t="s">
        <v>38</v>
      </c>
      <c r="L40" s="26" t="e">
        <f t="shared" si="1"/>
        <v>#VALUE!</v>
      </c>
      <c r="M40" s="26" t="e">
        <f t="shared" si="2"/>
        <v>#VALUE!</v>
      </c>
      <c r="N40" s="79" t="s">
        <v>38</v>
      </c>
      <c r="O40" s="27"/>
      <c r="P40" s="79" t="s">
        <v>38</v>
      </c>
      <c r="Q40" s="26" t="e">
        <f t="shared" si="3"/>
        <v>#VALUE!</v>
      </c>
      <c r="R40" s="26" t="e">
        <f t="shared" si="4"/>
        <v>#VALUE!</v>
      </c>
      <c r="S40" s="79" t="s">
        <v>38</v>
      </c>
    </row>
    <row r="41" spans="1:19" x14ac:dyDescent="0.25">
      <c r="A41" s="57" t="s">
        <v>173</v>
      </c>
      <c r="B41" s="39" t="s">
        <v>38</v>
      </c>
      <c r="C41" s="79" t="s">
        <v>38</v>
      </c>
      <c r="D41" s="60"/>
      <c r="E41" s="39" t="s">
        <v>38</v>
      </c>
      <c r="F41" s="79" t="s">
        <v>38</v>
      </c>
      <c r="G41" s="63"/>
      <c r="H41" s="54">
        <v>1.5805496299999999E-2</v>
      </c>
      <c r="I41" s="59">
        <f t="shared" si="0"/>
        <v>2.7629605636719002E-2</v>
      </c>
      <c r="J41" s="60"/>
      <c r="K41" s="79" t="s">
        <v>38</v>
      </c>
      <c r="L41" s="61" t="e">
        <f t="shared" si="1"/>
        <v>#VALUE!</v>
      </c>
      <c r="M41" s="61" t="e">
        <f t="shared" si="2"/>
        <v>#VALUE!</v>
      </c>
      <c r="N41" s="79" t="s">
        <v>38</v>
      </c>
      <c r="O41" s="62"/>
      <c r="P41" s="79" t="s">
        <v>38</v>
      </c>
      <c r="Q41" s="61" t="e">
        <f t="shared" si="3"/>
        <v>#VALUE!</v>
      </c>
      <c r="R41" s="61" t="e">
        <f t="shared" si="4"/>
        <v>#VALUE!</v>
      </c>
      <c r="S41" s="79" t="s">
        <v>38</v>
      </c>
    </row>
    <row r="42" spans="1:19" x14ac:dyDescent="0.25">
      <c r="A42" s="57" t="s">
        <v>181</v>
      </c>
      <c r="B42" s="39" t="s">
        <v>38</v>
      </c>
      <c r="C42" s="79" t="s">
        <v>38</v>
      </c>
      <c r="D42" s="60"/>
      <c r="E42" s="39" t="s">
        <v>38</v>
      </c>
      <c r="F42" s="79" t="s">
        <v>38</v>
      </c>
      <c r="G42" s="63"/>
      <c r="H42" s="54">
        <v>1.13452151E-2</v>
      </c>
      <c r="I42" s="59">
        <f t="shared" si="0"/>
        <v>2.3461666289465499E-2</v>
      </c>
      <c r="J42" s="60"/>
      <c r="K42" s="79" t="s">
        <v>38</v>
      </c>
      <c r="L42" s="61" t="e">
        <f t="shared" si="1"/>
        <v>#VALUE!</v>
      </c>
      <c r="M42" s="61" t="e">
        <f t="shared" si="2"/>
        <v>#VALUE!</v>
      </c>
      <c r="N42" s="79" t="s">
        <v>38</v>
      </c>
      <c r="O42" s="62"/>
      <c r="P42" s="79" t="s">
        <v>38</v>
      </c>
      <c r="Q42" s="61" t="e">
        <f t="shared" si="3"/>
        <v>#VALUE!</v>
      </c>
      <c r="R42" s="61" t="e">
        <f t="shared" si="4"/>
        <v>#VALUE!</v>
      </c>
      <c r="S42" s="79" t="s">
        <v>38</v>
      </c>
    </row>
    <row r="43" spans="1:19" x14ac:dyDescent="0.25">
      <c r="A43" s="57" t="s">
        <v>325</v>
      </c>
      <c r="B43" s="39" t="s">
        <v>38</v>
      </c>
      <c r="C43" s="79" t="s">
        <v>38</v>
      </c>
      <c r="D43" s="60"/>
      <c r="E43" s="39" t="s">
        <v>38</v>
      </c>
      <c r="F43" s="79" t="s">
        <v>38</v>
      </c>
      <c r="G43" s="63"/>
      <c r="H43" s="54">
        <v>1.1169732999999999E-2</v>
      </c>
      <c r="I43" s="59">
        <f t="shared" si="0"/>
        <v>2.328157844864864E-2</v>
      </c>
      <c r="J43" s="60"/>
      <c r="K43" s="79" t="s">
        <v>38</v>
      </c>
      <c r="L43" s="61" t="e">
        <f t="shared" si="1"/>
        <v>#VALUE!</v>
      </c>
      <c r="M43" s="61" t="e">
        <f t="shared" si="2"/>
        <v>#VALUE!</v>
      </c>
      <c r="N43" s="79" t="s">
        <v>38</v>
      </c>
      <c r="O43" s="62"/>
      <c r="P43" s="79" t="s">
        <v>38</v>
      </c>
      <c r="Q43" s="61" t="e">
        <f t="shared" si="3"/>
        <v>#VALUE!</v>
      </c>
      <c r="R43" s="61" t="e">
        <f t="shared" si="4"/>
        <v>#VALUE!</v>
      </c>
      <c r="S43" s="79" t="s">
        <v>38</v>
      </c>
    </row>
    <row r="44" spans="1:19" x14ac:dyDescent="0.25">
      <c r="A44" s="57" t="s">
        <v>327</v>
      </c>
      <c r="B44" s="39" t="s">
        <v>38</v>
      </c>
      <c r="C44" s="79" t="s">
        <v>38</v>
      </c>
      <c r="D44" s="60"/>
      <c r="E44" s="39" t="s">
        <v>38</v>
      </c>
      <c r="F44" s="79" t="s">
        <v>38</v>
      </c>
      <c r="G44" s="63"/>
      <c r="H44" s="54">
        <v>1.1084703499999999E-2</v>
      </c>
      <c r="I44" s="59">
        <f t="shared" si="0"/>
        <v>2.3193790898599229E-2</v>
      </c>
      <c r="J44" s="60"/>
      <c r="K44" s="79" t="s">
        <v>38</v>
      </c>
      <c r="L44" s="61" t="e">
        <f t="shared" si="1"/>
        <v>#VALUE!</v>
      </c>
      <c r="M44" s="61" t="e">
        <f t="shared" si="2"/>
        <v>#VALUE!</v>
      </c>
      <c r="N44" s="79" t="s">
        <v>38</v>
      </c>
      <c r="O44" s="62"/>
      <c r="P44" s="79" t="s">
        <v>38</v>
      </c>
      <c r="Q44" s="61" t="e">
        <f t="shared" si="3"/>
        <v>#VALUE!</v>
      </c>
      <c r="R44" s="61" t="e">
        <f t="shared" si="4"/>
        <v>#VALUE!</v>
      </c>
      <c r="S44" s="79" t="s">
        <v>38</v>
      </c>
    </row>
    <row r="45" spans="1:19" x14ac:dyDescent="0.25">
      <c r="A45" s="57" t="s">
        <v>207</v>
      </c>
      <c r="B45" s="39" t="s">
        <v>38</v>
      </c>
      <c r="C45" s="79" t="s">
        <v>38</v>
      </c>
      <c r="D45" s="60"/>
      <c r="E45" s="39" t="s">
        <v>38</v>
      </c>
      <c r="F45" s="79" t="s">
        <v>38</v>
      </c>
      <c r="G45" s="63"/>
      <c r="H45" s="54">
        <v>1.01951087E-2</v>
      </c>
      <c r="I45" s="59">
        <f t="shared" si="0"/>
        <v>2.2253630763963431E-2</v>
      </c>
      <c r="J45" s="60"/>
      <c r="K45" s="79" t="s">
        <v>38</v>
      </c>
      <c r="L45" s="61" t="e">
        <f t="shared" si="1"/>
        <v>#VALUE!</v>
      </c>
      <c r="M45" s="61" t="e">
        <f t="shared" si="2"/>
        <v>#VALUE!</v>
      </c>
      <c r="N45" s="79" t="s">
        <v>38</v>
      </c>
      <c r="O45" s="62"/>
      <c r="P45" s="79" t="s">
        <v>38</v>
      </c>
      <c r="Q45" s="61" t="e">
        <f t="shared" si="3"/>
        <v>#VALUE!</v>
      </c>
      <c r="R45" s="61" t="e">
        <f t="shared" si="4"/>
        <v>#VALUE!</v>
      </c>
      <c r="S45" s="79" t="s">
        <v>38</v>
      </c>
    </row>
    <row r="46" spans="1:19" x14ac:dyDescent="0.25">
      <c r="A46" s="57" t="s">
        <v>194</v>
      </c>
      <c r="B46" s="39" t="s">
        <v>38</v>
      </c>
      <c r="C46" s="79" t="s">
        <v>38</v>
      </c>
      <c r="D46" s="60"/>
      <c r="E46" s="39" t="s">
        <v>38</v>
      </c>
      <c r="F46" s="79" t="s">
        <v>38</v>
      </c>
      <c r="G46" s="63"/>
      <c r="H46" s="54">
        <v>8.2388662999999997E-3</v>
      </c>
      <c r="I46" s="59">
        <f t="shared" si="0"/>
        <v>2.0024764611307071E-2</v>
      </c>
      <c r="J46" s="60"/>
      <c r="K46" s="79" t="s">
        <v>38</v>
      </c>
      <c r="L46" s="61" t="e">
        <f t="shared" si="1"/>
        <v>#VALUE!</v>
      </c>
      <c r="M46" s="61" t="e">
        <f t="shared" si="2"/>
        <v>#VALUE!</v>
      </c>
      <c r="N46" s="79" t="s">
        <v>38</v>
      </c>
      <c r="O46" s="62"/>
      <c r="P46" s="79" t="s">
        <v>38</v>
      </c>
      <c r="Q46" s="61" t="e">
        <f t="shared" si="3"/>
        <v>#VALUE!</v>
      </c>
      <c r="R46" s="61" t="e">
        <f t="shared" si="4"/>
        <v>#VALUE!</v>
      </c>
      <c r="S46" s="79" t="s">
        <v>38</v>
      </c>
    </row>
    <row r="47" spans="1:19" x14ac:dyDescent="0.25">
      <c r="A47" s="57" t="s">
        <v>318</v>
      </c>
      <c r="B47" s="39" t="s">
        <v>38</v>
      </c>
      <c r="C47" s="79" t="s">
        <v>38</v>
      </c>
      <c r="D47" s="60"/>
      <c r="E47" s="39" t="s">
        <v>38</v>
      </c>
      <c r="F47" s="79" t="s">
        <v>38</v>
      </c>
      <c r="G47" s="63"/>
      <c r="H47" s="54">
        <v>7.5530985999999996E-3</v>
      </c>
      <c r="I47" s="59">
        <f t="shared" ref="I47:I70" si="5">SQRT((H47*(1-H47))/H$13)*TINV(0.05,H$13)</f>
        <v>1.9179901253632791E-2</v>
      </c>
      <c r="J47" s="60"/>
      <c r="K47" s="79" t="s">
        <v>38</v>
      </c>
      <c r="L47" s="61" t="e">
        <f t="shared" ref="L47:L70" si="6">(((K47)^2)^0.5)</f>
        <v>#VALUE!</v>
      </c>
      <c r="M47" s="61" t="e">
        <f t="shared" ref="M47:M70" si="7">(((((1-B47)*B47)/B$13)+(((1-H47)*H47)/H$13))^0.5)*(TINV(0.05,B$13+H$13-1))</f>
        <v>#VALUE!</v>
      </c>
      <c r="N47" s="79" t="s">
        <v>38</v>
      </c>
      <c r="O47" s="62"/>
      <c r="P47" s="79" t="s">
        <v>38</v>
      </c>
      <c r="Q47" s="61" t="e">
        <f t="shared" ref="Q47:Q70" si="8">(((P47)^2)^0.5)</f>
        <v>#VALUE!</v>
      </c>
      <c r="R47" s="61" t="e">
        <f t="shared" ref="R47:R70" si="9">(((((1-E47)*E47)/E$13)+(((1-H47)*H47)/H$13))^0.5)*(TINV(0.05,E$13+H$13-1))</f>
        <v>#VALUE!</v>
      </c>
      <c r="S47" s="79" t="s">
        <v>38</v>
      </c>
    </row>
    <row r="48" spans="1:19" x14ac:dyDescent="0.25">
      <c r="A48" s="57" t="s">
        <v>182</v>
      </c>
      <c r="B48" s="39" t="s">
        <v>38</v>
      </c>
      <c r="C48" s="79" t="s">
        <v>38</v>
      </c>
      <c r="D48" s="60"/>
      <c r="E48" s="39" t="s">
        <v>38</v>
      </c>
      <c r="F48" s="79" t="s">
        <v>38</v>
      </c>
      <c r="G48" s="63"/>
      <c r="H48" s="54">
        <v>7.3911847000000001E-3</v>
      </c>
      <c r="I48" s="59">
        <f t="shared" si="5"/>
        <v>1.8974757805106188E-2</v>
      </c>
      <c r="J48" s="60"/>
      <c r="K48" s="79" t="s">
        <v>38</v>
      </c>
      <c r="L48" s="61" t="e">
        <f t="shared" si="6"/>
        <v>#VALUE!</v>
      </c>
      <c r="M48" s="61" t="e">
        <f t="shared" si="7"/>
        <v>#VALUE!</v>
      </c>
      <c r="N48" s="79" t="s">
        <v>38</v>
      </c>
      <c r="O48" s="62"/>
      <c r="P48" s="79" t="s">
        <v>38</v>
      </c>
      <c r="Q48" s="61" t="e">
        <f t="shared" si="8"/>
        <v>#VALUE!</v>
      </c>
      <c r="R48" s="61" t="e">
        <f t="shared" si="9"/>
        <v>#VALUE!</v>
      </c>
      <c r="S48" s="79" t="s">
        <v>38</v>
      </c>
    </row>
    <row r="49" spans="1:19" x14ac:dyDescent="0.25">
      <c r="A49" s="57" t="s">
        <v>179</v>
      </c>
      <c r="B49" s="39" t="s">
        <v>38</v>
      </c>
      <c r="C49" s="79" t="s">
        <v>38</v>
      </c>
      <c r="D49" s="60"/>
      <c r="E49" s="39" t="s">
        <v>38</v>
      </c>
      <c r="F49" s="79" t="s">
        <v>38</v>
      </c>
      <c r="G49" s="63"/>
      <c r="H49" s="54">
        <v>7.3165964999999996E-3</v>
      </c>
      <c r="I49" s="59">
        <f t="shared" si="5"/>
        <v>1.8879482368860397E-2</v>
      </c>
      <c r="J49" s="60"/>
      <c r="K49" s="79" t="s">
        <v>38</v>
      </c>
      <c r="L49" s="61" t="e">
        <f t="shared" si="6"/>
        <v>#VALUE!</v>
      </c>
      <c r="M49" s="61" t="e">
        <f t="shared" si="7"/>
        <v>#VALUE!</v>
      </c>
      <c r="N49" s="79" t="s">
        <v>38</v>
      </c>
      <c r="O49" s="62"/>
      <c r="P49" s="79" t="s">
        <v>38</v>
      </c>
      <c r="Q49" s="61" t="e">
        <f t="shared" si="8"/>
        <v>#VALUE!</v>
      </c>
      <c r="R49" s="61" t="e">
        <f t="shared" si="9"/>
        <v>#VALUE!</v>
      </c>
      <c r="S49" s="79" t="s">
        <v>38</v>
      </c>
    </row>
    <row r="50" spans="1:19" x14ac:dyDescent="0.25">
      <c r="A50" s="57" t="s">
        <v>330</v>
      </c>
      <c r="B50" s="39" t="s">
        <v>38</v>
      </c>
      <c r="C50" s="79" t="s">
        <v>38</v>
      </c>
      <c r="D50" s="60"/>
      <c r="E50" s="39" t="s">
        <v>38</v>
      </c>
      <c r="F50" s="79" t="s">
        <v>38</v>
      </c>
      <c r="G50" s="63"/>
      <c r="H50" s="54">
        <v>7.1412925000000002E-3</v>
      </c>
      <c r="I50" s="59">
        <f t="shared" si="5"/>
        <v>1.8653583911366404E-2</v>
      </c>
      <c r="J50" s="60"/>
      <c r="K50" s="79" t="s">
        <v>38</v>
      </c>
      <c r="L50" s="61" t="e">
        <f t="shared" si="6"/>
        <v>#VALUE!</v>
      </c>
      <c r="M50" s="61" t="e">
        <f t="shared" si="7"/>
        <v>#VALUE!</v>
      </c>
      <c r="N50" s="79" t="s">
        <v>38</v>
      </c>
      <c r="O50" s="62"/>
      <c r="P50" s="79" t="s">
        <v>38</v>
      </c>
      <c r="Q50" s="61" t="e">
        <f t="shared" si="8"/>
        <v>#VALUE!</v>
      </c>
      <c r="R50" s="61" t="e">
        <f t="shared" si="9"/>
        <v>#VALUE!</v>
      </c>
      <c r="S50" s="79" t="s">
        <v>38</v>
      </c>
    </row>
    <row r="51" spans="1:19" x14ac:dyDescent="0.25">
      <c r="A51" s="57" t="s">
        <v>204</v>
      </c>
      <c r="B51" s="39" t="s">
        <v>38</v>
      </c>
      <c r="C51" s="79" t="s">
        <v>38</v>
      </c>
      <c r="D51" s="60"/>
      <c r="E51" s="39" t="s">
        <v>38</v>
      </c>
      <c r="F51" s="79" t="s">
        <v>38</v>
      </c>
      <c r="G51" s="63"/>
      <c r="H51" s="54">
        <v>4.7143295000000003E-3</v>
      </c>
      <c r="I51" s="59">
        <f t="shared" si="5"/>
        <v>1.517448610332682E-2</v>
      </c>
      <c r="J51" s="60"/>
      <c r="K51" s="79" t="s">
        <v>38</v>
      </c>
      <c r="L51" s="61" t="e">
        <f t="shared" si="6"/>
        <v>#VALUE!</v>
      </c>
      <c r="M51" s="61" t="e">
        <f t="shared" si="7"/>
        <v>#VALUE!</v>
      </c>
      <c r="N51" s="79" t="s">
        <v>38</v>
      </c>
      <c r="O51" s="62"/>
      <c r="P51" s="79" t="s">
        <v>38</v>
      </c>
      <c r="Q51" s="61" t="e">
        <f t="shared" si="8"/>
        <v>#VALUE!</v>
      </c>
      <c r="R51" s="61" t="e">
        <f t="shared" si="9"/>
        <v>#VALUE!</v>
      </c>
      <c r="S51" s="79" t="s">
        <v>38</v>
      </c>
    </row>
    <row r="52" spans="1:19" x14ac:dyDescent="0.25">
      <c r="A52" s="38" t="s">
        <v>168</v>
      </c>
      <c r="B52" s="39" t="s">
        <v>38</v>
      </c>
      <c r="C52" s="79" t="s">
        <v>38</v>
      </c>
      <c r="E52" s="39" t="s">
        <v>38</v>
      </c>
      <c r="F52" s="79" t="s">
        <v>38</v>
      </c>
      <c r="G52" s="50"/>
      <c r="H52" s="54">
        <v>3.8866949999999999E-3</v>
      </c>
      <c r="I52" s="49">
        <f t="shared" si="5"/>
        <v>1.3783983706951939E-2</v>
      </c>
      <c r="K52" s="79" t="s">
        <v>38</v>
      </c>
      <c r="L52" s="26" t="e">
        <f t="shared" si="6"/>
        <v>#VALUE!</v>
      </c>
      <c r="M52" s="26" t="e">
        <f t="shared" si="7"/>
        <v>#VALUE!</v>
      </c>
      <c r="N52" s="79" t="s">
        <v>38</v>
      </c>
      <c r="O52" s="27"/>
      <c r="P52" s="79" t="s">
        <v>38</v>
      </c>
      <c r="Q52" s="26" t="e">
        <f t="shared" si="8"/>
        <v>#VALUE!</v>
      </c>
      <c r="R52" s="26" t="e">
        <f t="shared" si="9"/>
        <v>#VALUE!</v>
      </c>
      <c r="S52" s="79" t="s">
        <v>38</v>
      </c>
    </row>
    <row r="53" spans="1:19" x14ac:dyDescent="0.25">
      <c r="A53" s="57" t="s">
        <v>326</v>
      </c>
      <c r="B53" s="39" t="s">
        <v>38</v>
      </c>
      <c r="C53" s="79" t="s">
        <v>38</v>
      </c>
      <c r="D53" s="60"/>
      <c r="E53" s="39" t="s">
        <v>38</v>
      </c>
      <c r="F53" s="79" t="s">
        <v>38</v>
      </c>
      <c r="G53" s="63"/>
      <c r="H53" s="54">
        <v>3.7530349E-3</v>
      </c>
      <c r="I53" s="59">
        <f t="shared" si="5"/>
        <v>1.3545809291699108E-2</v>
      </c>
      <c r="J53" s="60"/>
      <c r="K53" s="79" t="s">
        <v>38</v>
      </c>
      <c r="L53" s="61" t="e">
        <f t="shared" si="6"/>
        <v>#VALUE!</v>
      </c>
      <c r="M53" s="61" t="e">
        <f t="shared" si="7"/>
        <v>#VALUE!</v>
      </c>
      <c r="N53" s="79" t="s">
        <v>38</v>
      </c>
      <c r="O53" s="62"/>
      <c r="P53" s="79" t="s">
        <v>38</v>
      </c>
      <c r="Q53" s="61" t="e">
        <f t="shared" si="8"/>
        <v>#VALUE!</v>
      </c>
      <c r="R53" s="61" t="e">
        <f t="shared" si="9"/>
        <v>#VALUE!</v>
      </c>
      <c r="S53" s="79" t="s">
        <v>38</v>
      </c>
    </row>
    <row r="54" spans="1:19" x14ac:dyDescent="0.25">
      <c r="A54" s="57" t="s">
        <v>335</v>
      </c>
      <c r="B54" s="39" t="s">
        <v>38</v>
      </c>
      <c r="C54" s="79" t="s">
        <v>38</v>
      </c>
      <c r="D54" s="60"/>
      <c r="E54" s="39" t="s">
        <v>38</v>
      </c>
      <c r="F54" s="79" t="s">
        <v>38</v>
      </c>
      <c r="G54" s="63"/>
      <c r="H54" s="54">
        <v>3.6802762999999998E-3</v>
      </c>
      <c r="I54" s="59">
        <f t="shared" si="5"/>
        <v>1.3414352863050054E-2</v>
      </c>
      <c r="J54" s="60"/>
      <c r="K54" s="79" t="s">
        <v>38</v>
      </c>
      <c r="L54" s="61" t="e">
        <f t="shared" si="6"/>
        <v>#VALUE!</v>
      </c>
      <c r="M54" s="61" t="e">
        <f t="shared" si="7"/>
        <v>#VALUE!</v>
      </c>
      <c r="N54" s="79" t="s">
        <v>38</v>
      </c>
      <c r="O54" s="62"/>
      <c r="P54" s="79" t="s">
        <v>38</v>
      </c>
      <c r="Q54" s="61" t="e">
        <f t="shared" si="8"/>
        <v>#VALUE!</v>
      </c>
      <c r="R54" s="61" t="e">
        <f t="shared" si="9"/>
        <v>#VALUE!</v>
      </c>
      <c r="S54" s="79" t="s">
        <v>38</v>
      </c>
    </row>
    <row r="55" spans="1:19" x14ac:dyDescent="0.25">
      <c r="A55" s="57" t="s">
        <v>170</v>
      </c>
      <c r="B55" s="39" t="s">
        <v>38</v>
      </c>
      <c r="C55" s="79" t="s">
        <v>38</v>
      </c>
      <c r="D55" s="60"/>
      <c r="E55" s="39" t="s">
        <v>38</v>
      </c>
      <c r="F55" s="79" t="s">
        <v>38</v>
      </c>
      <c r="G55" s="50"/>
      <c r="H55" s="54">
        <v>3.1809478999999998E-3</v>
      </c>
      <c r="I55" s="59">
        <f t="shared" si="5"/>
        <v>1.2474311730253431E-2</v>
      </c>
      <c r="J55" s="60"/>
      <c r="K55" s="79" t="s">
        <v>38</v>
      </c>
      <c r="L55" s="61" t="e">
        <f t="shared" si="6"/>
        <v>#VALUE!</v>
      </c>
      <c r="M55" s="61" t="e">
        <f t="shared" si="7"/>
        <v>#VALUE!</v>
      </c>
      <c r="N55" s="79" t="s">
        <v>38</v>
      </c>
      <c r="O55" s="62"/>
      <c r="P55" s="79" t="s">
        <v>38</v>
      </c>
      <c r="Q55" s="61" t="e">
        <f t="shared" si="8"/>
        <v>#VALUE!</v>
      </c>
      <c r="R55" s="61" t="e">
        <f t="shared" si="9"/>
        <v>#VALUE!</v>
      </c>
      <c r="S55" s="79" t="s">
        <v>38</v>
      </c>
    </row>
    <row r="56" spans="1:19" x14ac:dyDescent="0.25">
      <c r="A56" s="57" t="s">
        <v>185</v>
      </c>
      <c r="B56" s="39" t="s">
        <v>38</v>
      </c>
      <c r="C56" s="79" t="s">
        <v>38</v>
      </c>
      <c r="D56" s="60"/>
      <c r="E56" s="39" t="s">
        <v>38</v>
      </c>
      <c r="F56" s="79" t="s">
        <v>38</v>
      </c>
      <c r="G56" s="63"/>
      <c r="H56" s="54">
        <v>3.1156748E-3</v>
      </c>
      <c r="I56" s="59">
        <f t="shared" si="5"/>
        <v>1.2346065999091558E-2</v>
      </c>
      <c r="J56" s="60"/>
      <c r="K56" s="79" t="s">
        <v>38</v>
      </c>
      <c r="L56" s="61" t="e">
        <f t="shared" si="6"/>
        <v>#VALUE!</v>
      </c>
      <c r="M56" s="61" t="e">
        <f t="shared" si="7"/>
        <v>#VALUE!</v>
      </c>
      <c r="N56" s="79" t="s">
        <v>38</v>
      </c>
      <c r="O56" s="62"/>
      <c r="P56" s="79" t="s">
        <v>38</v>
      </c>
      <c r="Q56" s="61" t="e">
        <f t="shared" si="8"/>
        <v>#VALUE!</v>
      </c>
      <c r="R56" s="61" t="e">
        <f t="shared" si="9"/>
        <v>#VALUE!</v>
      </c>
      <c r="S56" s="79" t="s">
        <v>38</v>
      </c>
    </row>
    <row r="57" spans="1:19" x14ac:dyDescent="0.25">
      <c r="A57" s="57" t="s">
        <v>320</v>
      </c>
      <c r="B57" s="39" t="s">
        <v>38</v>
      </c>
      <c r="C57" s="79" t="s">
        <v>38</v>
      </c>
      <c r="D57" s="60"/>
      <c r="E57" s="39" t="s">
        <v>38</v>
      </c>
      <c r="F57" s="79" t="s">
        <v>38</v>
      </c>
      <c r="G57" s="63"/>
      <c r="H57" s="54">
        <v>2.7161415999999998E-3</v>
      </c>
      <c r="I57" s="59">
        <f t="shared" si="5"/>
        <v>1.1529640029684918E-2</v>
      </c>
      <c r="J57" s="60"/>
      <c r="K57" s="79" t="s">
        <v>38</v>
      </c>
      <c r="L57" s="61" t="e">
        <f t="shared" si="6"/>
        <v>#VALUE!</v>
      </c>
      <c r="M57" s="61" t="e">
        <f t="shared" si="7"/>
        <v>#VALUE!</v>
      </c>
      <c r="N57" s="79" t="s">
        <v>38</v>
      </c>
      <c r="O57" s="62"/>
      <c r="P57" s="79" t="s">
        <v>38</v>
      </c>
      <c r="Q57" s="61" t="e">
        <f t="shared" si="8"/>
        <v>#VALUE!</v>
      </c>
      <c r="R57" s="61" t="e">
        <f t="shared" si="9"/>
        <v>#VALUE!</v>
      </c>
      <c r="S57" s="79" t="s">
        <v>38</v>
      </c>
    </row>
    <row r="58" spans="1:19" x14ac:dyDescent="0.25">
      <c r="A58" s="57" t="s">
        <v>331</v>
      </c>
      <c r="B58" s="39" t="s">
        <v>38</v>
      </c>
      <c r="C58" s="79" t="s">
        <v>38</v>
      </c>
      <c r="D58" s="60"/>
      <c r="E58" s="39" t="s">
        <v>38</v>
      </c>
      <c r="F58" s="79" t="s">
        <v>38</v>
      </c>
      <c r="G58" s="63"/>
      <c r="H58" s="54">
        <v>2.4018518999999999E-3</v>
      </c>
      <c r="I58" s="59">
        <f t="shared" si="5"/>
        <v>1.0843789523667052E-2</v>
      </c>
      <c r="J58" s="60"/>
      <c r="K58" s="79" t="s">
        <v>38</v>
      </c>
      <c r="L58" s="61" t="e">
        <f t="shared" si="6"/>
        <v>#VALUE!</v>
      </c>
      <c r="M58" s="61" t="e">
        <f t="shared" si="7"/>
        <v>#VALUE!</v>
      </c>
      <c r="N58" s="79" t="s">
        <v>38</v>
      </c>
      <c r="O58" s="62"/>
      <c r="P58" s="79" t="s">
        <v>38</v>
      </c>
      <c r="Q58" s="61" t="e">
        <f t="shared" si="8"/>
        <v>#VALUE!</v>
      </c>
      <c r="R58" s="61" t="e">
        <f t="shared" si="9"/>
        <v>#VALUE!</v>
      </c>
      <c r="S58" s="79" t="s">
        <v>38</v>
      </c>
    </row>
    <row r="59" spans="1:19" x14ac:dyDescent="0.25">
      <c r="A59" s="57" t="s">
        <v>187</v>
      </c>
      <c r="B59" s="39" t="s">
        <v>38</v>
      </c>
      <c r="C59" s="79" t="s">
        <v>38</v>
      </c>
      <c r="D59" s="60"/>
      <c r="E59" s="39" t="s">
        <v>38</v>
      </c>
      <c r="F59" s="79" t="s">
        <v>38</v>
      </c>
      <c r="G59" s="63"/>
      <c r="H59" s="54">
        <v>2.1365932000000001E-3</v>
      </c>
      <c r="I59" s="59">
        <f t="shared" si="5"/>
        <v>1.0228845502832283E-2</v>
      </c>
      <c r="J59" s="60"/>
      <c r="K59" s="79" t="s">
        <v>38</v>
      </c>
      <c r="L59" s="61" t="e">
        <f t="shared" si="6"/>
        <v>#VALUE!</v>
      </c>
      <c r="M59" s="61" t="e">
        <f t="shared" si="7"/>
        <v>#VALUE!</v>
      </c>
      <c r="N59" s="79" t="s">
        <v>38</v>
      </c>
      <c r="O59" s="62"/>
      <c r="P59" s="79" t="s">
        <v>38</v>
      </c>
      <c r="Q59" s="61" t="e">
        <f t="shared" si="8"/>
        <v>#VALUE!</v>
      </c>
      <c r="R59" s="61" t="e">
        <f t="shared" si="9"/>
        <v>#VALUE!</v>
      </c>
      <c r="S59" s="79" t="s">
        <v>38</v>
      </c>
    </row>
    <row r="60" spans="1:19" ht="25.5" x14ac:dyDescent="0.25">
      <c r="A60" s="57" t="s">
        <v>316</v>
      </c>
      <c r="B60" s="39" t="s">
        <v>38</v>
      </c>
      <c r="C60" s="79" t="s">
        <v>38</v>
      </c>
      <c r="D60" s="60"/>
      <c r="E60" s="39" t="s">
        <v>38</v>
      </c>
      <c r="F60" s="79" t="s">
        <v>38</v>
      </c>
      <c r="G60" s="63"/>
      <c r="H60" s="54">
        <v>1.3998025999999999E-3</v>
      </c>
      <c r="I60" s="59">
        <f t="shared" si="5"/>
        <v>8.2824604643038022E-3</v>
      </c>
      <c r="J60" s="60"/>
      <c r="K60" s="79" t="s">
        <v>38</v>
      </c>
      <c r="L60" s="61" t="e">
        <f t="shared" si="6"/>
        <v>#VALUE!</v>
      </c>
      <c r="M60" s="61" t="e">
        <f t="shared" si="7"/>
        <v>#VALUE!</v>
      </c>
      <c r="N60" s="79" t="s">
        <v>38</v>
      </c>
      <c r="O60" s="62"/>
      <c r="P60" s="79" t="s">
        <v>38</v>
      </c>
      <c r="Q60" s="61" t="e">
        <f t="shared" si="8"/>
        <v>#VALUE!</v>
      </c>
      <c r="R60" s="61" t="e">
        <f t="shared" si="9"/>
        <v>#VALUE!</v>
      </c>
      <c r="S60" s="79" t="s">
        <v>38</v>
      </c>
    </row>
    <row r="61" spans="1:19" x14ac:dyDescent="0.25">
      <c r="A61" s="57" t="s">
        <v>196</v>
      </c>
      <c r="B61" s="39" t="s">
        <v>38</v>
      </c>
      <c r="C61" s="79" t="s">
        <v>38</v>
      </c>
      <c r="D61" s="60"/>
      <c r="E61" s="39" t="s">
        <v>38</v>
      </c>
      <c r="F61" s="79" t="s">
        <v>38</v>
      </c>
      <c r="G61" s="63"/>
      <c r="H61" s="54">
        <v>1.2897948E-3</v>
      </c>
      <c r="I61" s="59">
        <f t="shared" si="5"/>
        <v>7.9507885655689444E-3</v>
      </c>
      <c r="J61" s="60"/>
      <c r="K61" s="79" t="s">
        <v>38</v>
      </c>
      <c r="L61" s="61" t="e">
        <f t="shared" si="6"/>
        <v>#VALUE!</v>
      </c>
      <c r="M61" s="61" t="e">
        <f t="shared" si="7"/>
        <v>#VALUE!</v>
      </c>
      <c r="N61" s="79" t="s">
        <v>38</v>
      </c>
      <c r="O61" s="62"/>
      <c r="P61" s="79" t="s">
        <v>38</v>
      </c>
      <c r="Q61" s="61" t="e">
        <f t="shared" si="8"/>
        <v>#VALUE!</v>
      </c>
      <c r="R61" s="61" t="e">
        <f t="shared" si="9"/>
        <v>#VALUE!</v>
      </c>
      <c r="S61" s="79" t="s">
        <v>38</v>
      </c>
    </row>
    <row r="62" spans="1:19" x14ac:dyDescent="0.25">
      <c r="A62" s="57" t="s">
        <v>338</v>
      </c>
      <c r="B62" s="39" t="s">
        <v>38</v>
      </c>
      <c r="C62" s="79" t="s">
        <v>38</v>
      </c>
      <c r="D62" s="60"/>
      <c r="E62" s="39" t="s">
        <v>38</v>
      </c>
      <c r="F62" s="79" t="s">
        <v>38</v>
      </c>
      <c r="G62" s="63"/>
      <c r="H62" s="54">
        <v>8.1661699999999995E-4</v>
      </c>
      <c r="I62" s="59">
        <f t="shared" si="5"/>
        <v>6.3279342723108426E-3</v>
      </c>
      <c r="J62" s="60"/>
      <c r="K62" s="79" t="s">
        <v>38</v>
      </c>
      <c r="L62" s="61" t="e">
        <f t="shared" si="6"/>
        <v>#VALUE!</v>
      </c>
      <c r="M62" s="61" t="e">
        <f t="shared" si="7"/>
        <v>#VALUE!</v>
      </c>
      <c r="N62" s="79" t="s">
        <v>38</v>
      </c>
      <c r="O62" s="62"/>
      <c r="P62" s="79" t="s">
        <v>38</v>
      </c>
      <c r="Q62" s="61" t="e">
        <f t="shared" si="8"/>
        <v>#VALUE!</v>
      </c>
      <c r="R62" s="61" t="e">
        <f t="shared" si="9"/>
        <v>#VALUE!</v>
      </c>
      <c r="S62" s="79" t="s">
        <v>38</v>
      </c>
    </row>
    <row r="63" spans="1:19" x14ac:dyDescent="0.25">
      <c r="A63" s="57" t="s">
        <v>333</v>
      </c>
      <c r="B63" s="39" t="s">
        <v>38</v>
      </c>
      <c r="C63" s="79" t="s">
        <v>38</v>
      </c>
      <c r="D63" s="60"/>
      <c r="E63" s="39" t="s">
        <v>38</v>
      </c>
      <c r="F63" s="79" t="s">
        <v>38</v>
      </c>
      <c r="G63" s="63"/>
      <c r="H63" s="54">
        <v>7.4314550000000002E-4</v>
      </c>
      <c r="I63" s="59">
        <f t="shared" si="5"/>
        <v>6.0367840996378161E-3</v>
      </c>
      <c r="J63" s="60"/>
      <c r="K63" s="79" t="s">
        <v>38</v>
      </c>
      <c r="L63" s="61" t="e">
        <f t="shared" si="6"/>
        <v>#VALUE!</v>
      </c>
      <c r="M63" s="61" t="e">
        <f t="shared" si="7"/>
        <v>#VALUE!</v>
      </c>
      <c r="N63" s="79" t="s">
        <v>38</v>
      </c>
      <c r="O63" s="62"/>
      <c r="P63" s="79" t="s">
        <v>38</v>
      </c>
      <c r="Q63" s="61" t="e">
        <f t="shared" si="8"/>
        <v>#VALUE!</v>
      </c>
      <c r="R63" s="61" t="e">
        <f t="shared" si="9"/>
        <v>#VALUE!</v>
      </c>
      <c r="S63" s="79" t="s">
        <v>38</v>
      </c>
    </row>
    <row r="64" spans="1:19" x14ac:dyDescent="0.25">
      <c r="A64" s="57" t="s">
        <v>172</v>
      </c>
      <c r="B64" s="39" t="s">
        <v>38</v>
      </c>
      <c r="C64" s="79" t="s">
        <v>38</v>
      </c>
      <c r="D64" s="60"/>
      <c r="E64" s="39" t="s">
        <v>38</v>
      </c>
      <c r="F64" s="79" t="s">
        <v>38</v>
      </c>
      <c r="G64" s="63"/>
      <c r="H64" s="54">
        <v>6.0372270000000003E-4</v>
      </c>
      <c r="I64" s="59">
        <f t="shared" si="5"/>
        <v>5.441489134333035E-3</v>
      </c>
      <c r="J64" s="60"/>
      <c r="K64" s="79" t="s">
        <v>38</v>
      </c>
      <c r="L64" s="61" t="e">
        <f t="shared" si="6"/>
        <v>#VALUE!</v>
      </c>
      <c r="M64" s="61" t="e">
        <f t="shared" si="7"/>
        <v>#VALUE!</v>
      </c>
      <c r="N64" s="79" t="s">
        <v>38</v>
      </c>
      <c r="O64" s="62"/>
      <c r="P64" s="79" t="s">
        <v>38</v>
      </c>
      <c r="Q64" s="61" t="e">
        <f t="shared" si="8"/>
        <v>#VALUE!</v>
      </c>
      <c r="R64" s="61" t="e">
        <f t="shared" si="9"/>
        <v>#VALUE!</v>
      </c>
      <c r="S64" s="79" t="s">
        <v>38</v>
      </c>
    </row>
    <row r="65" spans="1:19" x14ac:dyDescent="0.25">
      <c r="A65" s="57" t="s">
        <v>203</v>
      </c>
      <c r="B65" s="39" t="s">
        <v>38</v>
      </c>
      <c r="C65" s="79" t="s">
        <v>38</v>
      </c>
      <c r="D65" s="60"/>
      <c r="E65" s="39" t="s">
        <v>38</v>
      </c>
      <c r="F65" s="79" t="s">
        <v>38</v>
      </c>
      <c r="G65" s="63"/>
      <c r="H65" s="54">
        <v>3.8741209999999999E-4</v>
      </c>
      <c r="I65" s="59">
        <f t="shared" si="5"/>
        <v>4.3594590090184288E-3</v>
      </c>
      <c r="J65" s="60"/>
      <c r="K65" s="79" t="s">
        <v>38</v>
      </c>
      <c r="L65" s="61" t="e">
        <f t="shared" si="6"/>
        <v>#VALUE!</v>
      </c>
      <c r="M65" s="61" t="e">
        <f t="shared" si="7"/>
        <v>#VALUE!</v>
      </c>
      <c r="N65" s="79" t="s">
        <v>38</v>
      </c>
      <c r="O65" s="62"/>
      <c r="P65" s="79" t="s">
        <v>38</v>
      </c>
      <c r="Q65" s="61" t="e">
        <f t="shared" si="8"/>
        <v>#VALUE!</v>
      </c>
      <c r="R65" s="61" t="e">
        <f t="shared" si="9"/>
        <v>#VALUE!</v>
      </c>
      <c r="S65" s="79" t="s">
        <v>38</v>
      </c>
    </row>
    <row r="66" spans="1:19" x14ac:dyDescent="0.25">
      <c r="A66" s="57" t="s">
        <v>336</v>
      </c>
      <c r="B66" s="39" t="s">
        <v>38</v>
      </c>
      <c r="C66" s="79" t="s">
        <v>38</v>
      </c>
      <c r="D66" s="60"/>
      <c r="E66" s="39" t="s">
        <v>38</v>
      </c>
      <c r="F66" s="79" t="s">
        <v>38</v>
      </c>
      <c r="G66" s="63"/>
      <c r="H66" s="54">
        <v>3.5303990000000001E-4</v>
      </c>
      <c r="I66" s="59">
        <f t="shared" si="5"/>
        <v>4.1616482523357057E-3</v>
      </c>
      <c r="J66" s="60"/>
      <c r="K66" s="79" t="s">
        <v>38</v>
      </c>
      <c r="L66" s="61" t="e">
        <f t="shared" si="6"/>
        <v>#VALUE!</v>
      </c>
      <c r="M66" s="61" t="e">
        <f t="shared" si="7"/>
        <v>#VALUE!</v>
      </c>
      <c r="N66" s="79" t="s">
        <v>38</v>
      </c>
      <c r="O66" s="62"/>
      <c r="P66" s="79" t="s">
        <v>38</v>
      </c>
      <c r="Q66" s="61" t="e">
        <f t="shared" si="8"/>
        <v>#VALUE!</v>
      </c>
      <c r="R66" s="61" t="e">
        <f t="shared" si="9"/>
        <v>#VALUE!</v>
      </c>
      <c r="S66" s="79" t="s">
        <v>38</v>
      </c>
    </row>
    <row r="67" spans="1:19" x14ac:dyDescent="0.25">
      <c r="A67" s="57" t="s">
        <v>208</v>
      </c>
      <c r="B67" s="39" t="s">
        <v>38</v>
      </c>
      <c r="C67" s="79" t="s">
        <v>38</v>
      </c>
      <c r="D67" s="60"/>
      <c r="E67" s="39" t="s">
        <v>38</v>
      </c>
      <c r="F67" s="79" t="s">
        <v>38</v>
      </c>
      <c r="G67" s="63"/>
      <c r="H67" s="54">
        <v>4.7835399999999999E-5</v>
      </c>
      <c r="I67" s="59">
        <f t="shared" si="5"/>
        <v>1.5321259456324804E-3</v>
      </c>
      <c r="J67" s="60"/>
      <c r="K67" s="79" t="s">
        <v>38</v>
      </c>
      <c r="L67" s="61" t="e">
        <f t="shared" si="6"/>
        <v>#VALUE!</v>
      </c>
      <c r="M67" s="61" t="e">
        <f t="shared" si="7"/>
        <v>#VALUE!</v>
      </c>
      <c r="N67" s="79" t="s">
        <v>38</v>
      </c>
      <c r="O67" s="62"/>
      <c r="P67" s="79" t="s">
        <v>38</v>
      </c>
      <c r="Q67" s="61" t="e">
        <f t="shared" si="8"/>
        <v>#VALUE!</v>
      </c>
      <c r="R67" s="61" t="e">
        <f t="shared" si="9"/>
        <v>#VALUE!</v>
      </c>
      <c r="S67" s="79" t="s">
        <v>38</v>
      </c>
    </row>
    <row r="68" spans="1:19" x14ac:dyDescent="0.25">
      <c r="A68" s="57" t="s">
        <v>195</v>
      </c>
      <c r="B68" s="39" t="s">
        <v>38</v>
      </c>
      <c r="C68" s="79" t="s">
        <v>38</v>
      </c>
      <c r="D68" s="60"/>
      <c r="E68" s="39" t="s">
        <v>38</v>
      </c>
      <c r="F68" s="79" t="s">
        <v>38</v>
      </c>
      <c r="G68" s="63"/>
      <c r="H68" s="54">
        <v>0</v>
      </c>
      <c r="I68" s="59">
        <f t="shared" si="5"/>
        <v>0</v>
      </c>
      <c r="J68" s="60"/>
      <c r="K68" s="79" t="s">
        <v>38</v>
      </c>
      <c r="L68" s="61" t="e">
        <f t="shared" si="6"/>
        <v>#VALUE!</v>
      </c>
      <c r="M68" s="61" t="e">
        <f t="shared" si="7"/>
        <v>#VALUE!</v>
      </c>
      <c r="N68" s="79" t="s">
        <v>38</v>
      </c>
      <c r="O68" s="62"/>
      <c r="P68" s="79" t="s">
        <v>38</v>
      </c>
      <c r="Q68" s="61" t="e">
        <f t="shared" si="8"/>
        <v>#VALUE!</v>
      </c>
      <c r="R68" s="61" t="e">
        <f t="shared" si="9"/>
        <v>#VALUE!</v>
      </c>
      <c r="S68" s="79" t="s">
        <v>38</v>
      </c>
    </row>
    <row r="69" spans="1:19" x14ac:dyDescent="0.25">
      <c r="A69" s="57" t="s">
        <v>198</v>
      </c>
      <c r="B69" s="39" t="s">
        <v>38</v>
      </c>
      <c r="C69" s="79" t="s">
        <v>38</v>
      </c>
      <c r="D69" s="60"/>
      <c r="E69" s="39" t="s">
        <v>38</v>
      </c>
      <c r="F69" s="79" t="s">
        <v>38</v>
      </c>
      <c r="G69" s="63"/>
      <c r="H69" s="54">
        <v>0</v>
      </c>
      <c r="I69" s="59">
        <f t="shared" si="5"/>
        <v>0</v>
      </c>
      <c r="J69" s="60"/>
      <c r="K69" s="79" t="s">
        <v>38</v>
      </c>
      <c r="L69" s="61" t="e">
        <f t="shared" si="6"/>
        <v>#VALUE!</v>
      </c>
      <c r="M69" s="61" t="e">
        <f t="shared" si="7"/>
        <v>#VALUE!</v>
      </c>
      <c r="N69" s="79" t="s">
        <v>38</v>
      </c>
      <c r="O69" s="62"/>
      <c r="P69" s="79" t="s">
        <v>38</v>
      </c>
      <c r="Q69" s="61" t="e">
        <f t="shared" si="8"/>
        <v>#VALUE!</v>
      </c>
      <c r="R69" s="61" t="e">
        <f t="shared" si="9"/>
        <v>#VALUE!</v>
      </c>
      <c r="S69" s="79" t="s">
        <v>38</v>
      </c>
    </row>
    <row r="70" spans="1:19" x14ac:dyDescent="0.25">
      <c r="A70" s="57" t="s">
        <v>199</v>
      </c>
      <c r="B70" s="39" t="s">
        <v>38</v>
      </c>
      <c r="C70" s="79" t="s">
        <v>38</v>
      </c>
      <c r="D70" s="60"/>
      <c r="E70" s="39" t="s">
        <v>38</v>
      </c>
      <c r="F70" s="79" t="s">
        <v>38</v>
      </c>
      <c r="G70" s="63"/>
      <c r="H70" s="54">
        <v>0</v>
      </c>
      <c r="I70" s="59">
        <f t="shared" si="5"/>
        <v>0</v>
      </c>
      <c r="J70" s="60"/>
      <c r="K70" s="79" t="s">
        <v>38</v>
      </c>
      <c r="L70" s="61" t="e">
        <f t="shared" si="6"/>
        <v>#VALUE!</v>
      </c>
      <c r="M70" s="61" t="e">
        <f t="shared" si="7"/>
        <v>#VALUE!</v>
      </c>
      <c r="N70" s="79" t="s">
        <v>38</v>
      </c>
      <c r="O70" s="62"/>
      <c r="P70" s="79" t="s">
        <v>38</v>
      </c>
      <c r="Q70" s="61" t="e">
        <f t="shared" si="8"/>
        <v>#VALUE!</v>
      </c>
      <c r="R70" s="61" t="e">
        <f t="shared" si="9"/>
        <v>#VALUE!</v>
      </c>
      <c r="S70" s="79" t="s">
        <v>38</v>
      </c>
    </row>
    <row r="71" spans="1:19" x14ac:dyDescent="0.25">
      <c r="A71" s="57" t="s">
        <v>339</v>
      </c>
      <c r="B71" s="39" t="s">
        <v>38</v>
      </c>
      <c r="C71" s="79" t="s">
        <v>38</v>
      </c>
      <c r="D71" s="60"/>
      <c r="E71" s="39" t="s">
        <v>38</v>
      </c>
      <c r="F71" s="79" t="s">
        <v>38</v>
      </c>
      <c r="G71" s="63"/>
      <c r="H71" s="54">
        <v>0.1578367544</v>
      </c>
      <c r="I71" s="59">
        <f t="shared" ref="I71:I79" si="10">SQRT((H71*(1-H71))/H$13)*TINV(0.05,H$13)</f>
        <v>8.0766704448100829E-2</v>
      </c>
      <c r="J71" s="60"/>
      <c r="K71" s="79" t="s">
        <v>38</v>
      </c>
      <c r="L71" s="61" t="e">
        <f t="shared" ref="L71:L79" si="11">(((K71)^2)^0.5)</f>
        <v>#VALUE!</v>
      </c>
      <c r="M71" s="61" t="e">
        <f t="shared" ref="M71:M79" si="12">(((((1-B71)*B71)/B$13)+(((1-H71)*H71)/H$13))^0.5)*(TINV(0.05,B$13+H$13-1))</f>
        <v>#VALUE!</v>
      </c>
      <c r="N71" s="79" t="s">
        <v>38</v>
      </c>
      <c r="O71" s="62"/>
      <c r="P71" s="79" t="s">
        <v>38</v>
      </c>
      <c r="Q71" s="61" t="e">
        <f t="shared" ref="Q71:Q79" si="13">(((P71)^2)^0.5)</f>
        <v>#VALUE!</v>
      </c>
      <c r="R71" s="61" t="e">
        <f t="shared" ref="R71:R79" si="14">(((((1-E71)*E71)/E$13)+(((1-H71)*H71)/H$13))^0.5)*(TINV(0.05,E$13+H$13-1))</f>
        <v>#VALUE!</v>
      </c>
      <c r="S71" s="79" t="s">
        <v>38</v>
      </c>
    </row>
    <row r="72" spans="1:19" x14ac:dyDescent="0.25">
      <c r="A72" s="57" t="s">
        <v>340</v>
      </c>
      <c r="B72" s="39" t="s">
        <v>38</v>
      </c>
      <c r="C72" s="79" t="s">
        <v>38</v>
      </c>
      <c r="D72" s="60"/>
      <c r="E72" s="39" t="s">
        <v>38</v>
      </c>
      <c r="F72" s="79" t="s">
        <v>38</v>
      </c>
      <c r="G72" s="63"/>
      <c r="H72" s="54">
        <v>4.4623824600000001E-2</v>
      </c>
      <c r="I72" s="59">
        <f t="shared" si="10"/>
        <v>4.5740483201463233E-2</v>
      </c>
      <c r="J72" s="60"/>
      <c r="K72" s="79" t="s">
        <v>38</v>
      </c>
      <c r="L72" s="61" t="e">
        <f t="shared" si="11"/>
        <v>#VALUE!</v>
      </c>
      <c r="M72" s="61" t="e">
        <f t="shared" si="12"/>
        <v>#VALUE!</v>
      </c>
      <c r="N72" s="79" t="s">
        <v>38</v>
      </c>
      <c r="O72" s="62"/>
      <c r="P72" s="79" t="s">
        <v>38</v>
      </c>
      <c r="Q72" s="61" t="e">
        <f t="shared" si="13"/>
        <v>#VALUE!</v>
      </c>
      <c r="R72" s="61" t="e">
        <f t="shared" si="14"/>
        <v>#VALUE!</v>
      </c>
      <c r="S72" s="79" t="s">
        <v>38</v>
      </c>
    </row>
    <row r="73" spans="1:19" x14ac:dyDescent="0.25">
      <c r="A73" s="57" t="s">
        <v>177</v>
      </c>
      <c r="B73" s="39" t="s">
        <v>38</v>
      </c>
      <c r="C73" s="79" t="s">
        <v>38</v>
      </c>
      <c r="D73" s="60"/>
      <c r="E73" s="39" t="s">
        <v>38</v>
      </c>
      <c r="F73" s="79" t="s">
        <v>38</v>
      </c>
      <c r="G73" s="63"/>
      <c r="H73" s="54">
        <v>5.9199809999999997E-4</v>
      </c>
      <c r="I73" s="59">
        <f t="shared" si="10"/>
        <v>5.3884234489405001E-3</v>
      </c>
      <c r="J73" s="60"/>
      <c r="K73" s="79" t="s">
        <v>38</v>
      </c>
      <c r="L73" s="61" t="e">
        <f t="shared" si="11"/>
        <v>#VALUE!</v>
      </c>
      <c r="M73" s="61" t="e">
        <f t="shared" si="12"/>
        <v>#VALUE!</v>
      </c>
      <c r="N73" s="79" t="s">
        <v>38</v>
      </c>
      <c r="O73" s="62"/>
      <c r="P73" s="79" t="s">
        <v>38</v>
      </c>
      <c r="Q73" s="61" t="e">
        <f t="shared" si="13"/>
        <v>#VALUE!</v>
      </c>
      <c r="R73" s="61" t="e">
        <f t="shared" si="14"/>
        <v>#VALUE!</v>
      </c>
      <c r="S73" s="79" t="s">
        <v>38</v>
      </c>
    </row>
    <row r="74" spans="1:19" x14ac:dyDescent="0.25">
      <c r="A74" s="57" t="s">
        <v>49</v>
      </c>
      <c r="B74" s="39" t="s">
        <v>38</v>
      </c>
      <c r="C74" s="79" t="s">
        <v>38</v>
      </c>
      <c r="D74" s="60"/>
      <c r="E74" s="39" t="s">
        <v>38</v>
      </c>
      <c r="F74" s="79" t="s">
        <v>38</v>
      </c>
      <c r="G74" s="63"/>
      <c r="H74" s="54">
        <v>2.1941070999999999E-3</v>
      </c>
      <c r="I74" s="59">
        <f t="shared" si="10"/>
        <v>1.0365305182607285E-2</v>
      </c>
      <c r="J74" s="60"/>
      <c r="K74" s="79" t="s">
        <v>38</v>
      </c>
      <c r="L74" s="61" t="e">
        <f t="shared" si="11"/>
        <v>#VALUE!</v>
      </c>
      <c r="M74" s="61" t="e">
        <f t="shared" si="12"/>
        <v>#VALUE!</v>
      </c>
      <c r="N74" s="79" t="s">
        <v>38</v>
      </c>
      <c r="O74" s="62"/>
      <c r="P74" s="79" t="s">
        <v>38</v>
      </c>
      <c r="Q74" s="61" t="e">
        <f t="shared" si="13"/>
        <v>#VALUE!</v>
      </c>
      <c r="R74" s="61" t="e">
        <f t="shared" si="14"/>
        <v>#VALUE!</v>
      </c>
      <c r="S74" s="79" t="s">
        <v>38</v>
      </c>
    </row>
    <row r="75" spans="1:19" x14ac:dyDescent="0.25">
      <c r="A75" s="57" t="s">
        <v>341</v>
      </c>
      <c r="B75" s="39" t="s">
        <v>38</v>
      </c>
      <c r="C75" s="79" t="s">
        <v>38</v>
      </c>
      <c r="D75" s="60"/>
      <c r="E75" s="39" t="s">
        <v>38</v>
      </c>
      <c r="F75" s="79" t="s">
        <v>38</v>
      </c>
      <c r="G75" s="63"/>
      <c r="H75" s="54">
        <v>0.29838787039999998</v>
      </c>
      <c r="I75" s="59">
        <f t="shared" si="10"/>
        <v>0.10136062423820241</v>
      </c>
      <c r="J75" s="60"/>
      <c r="K75" s="79" t="s">
        <v>38</v>
      </c>
      <c r="L75" s="61" t="e">
        <f t="shared" si="11"/>
        <v>#VALUE!</v>
      </c>
      <c r="M75" s="61" t="e">
        <f t="shared" si="12"/>
        <v>#VALUE!</v>
      </c>
      <c r="N75" s="79" t="s">
        <v>38</v>
      </c>
      <c r="O75" s="62"/>
      <c r="P75" s="79" t="s">
        <v>38</v>
      </c>
      <c r="Q75" s="61" t="e">
        <f t="shared" si="13"/>
        <v>#VALUE!</v>
      </c>
      <c r="R75" s="61" t="e">
        <f t="shared" si="14"/>
        <v>#VALUE!</v>
      </c>
      <c r="S75" s="79" t="s">
        <v>38</v>
      </c>
    </row>
    <row r="76" spans="1:19" x14ac:dyDescent="0.25">
      <c r="A76" s="57" t="s">
        <v>342</v>
      </c>
      <c r="B76" s="39" t="s">
        <v>38</v>
      </c>
      <c r="C76" s="79" t="s">
        <v>38</v>
      </c>
      <c r="D76" s="60"/>
      <c r="E76" s="39" t="s">
        <v>38</v>
      </c>
      <c r="F76" s="79" t="s">
        <v>38</v>
      </c>
      <c r="G76" s="63"/>
      <c r="H76" s="54">
        <v>0.18032096189999999</v>
      </c>
      <c r="I76" s="59">
        <f t="shared" si="10"/>
        <v>8.5167749591154043E-2</v>
      </c>
      <c r="J76" s="60"/>
      <c r="K76" s="79" t="s">
        <v>38</v>
      </c>
      <c r="L76" s="61" t="e">
        <f t="shared" si="11"/>
        <v>#VALUE!</v>
      </c>
      <c r="M76" s="61" t="e">
        <f t="shared" si="12"/>
        <v>#VALUE!</v>
      </c>
      <c r="N76" s="79" t="s">
        <v>38</v>
      </c>
      <c r="O76" s="62"/>
      <c r="P76" s="79" t="s">
        <v>38</v>
      </c>
      <c r="Q76" s="61" t="e">
        <f t="shared" si="13"/>
        <v>#VALUE!</v>
      </c>
      <c r="R76" s="61" t="e">
        <f t="shared" si="14"/>
        <v>#VALUE!</v>
      </c>
      <c r="S76" s="79" t="s">
        <v>38</v>
      </c>
    </row>
    <row r="77" spans="1:19" x14ac:dyDescent="0.25">
      <c r="A77" s="57" t="s">
        <v>344</v>
      </c>
      <c r="B77" s="39" t="s">
        <v>38</v>
      </c>
      <c r="C77" s="79" t="s">
        <v>38</v>
      </c>
      <c r="D77" s="60"/>
      <c r="E77" s="39" t="s">
        <v>38</v>
      </c>
      <c r="F77" s="79" t="s">
        <v>38</v>
      </c>
      <c r="G77" s="63"/>
      <c r="H77" s="54">
        <v>0.13051358369999999</v>
      </c>
      <c r="I77" s="59">
        <f>SQRT((H77*(1-H77))/H$13)*TINV(0.05,H$13)</f>
        <v>7.4625870130949887E-2</v>
      </c>
      <c r="J77" s="60"/>
      <c r="K77" s="79" t="s">
        <v>38</v>
      </c>
      <c r="L77" s="61" t="e">
        <f>(((K77)^2)^0.5)</f>
        <v>#VALUE!</v>
      </c>
      <c r="M77" s="61" t="e">
        <f>(((((1-B77)*B77)/B$13)+(((1-H77)*H77)/H$13))^0.5)*(TINV(0.05,B$13+H$13-1))</f>
        <v>#VALUE!</v>
      </c>
      <c r="N77" s="79" t="s">
        <v>38</v>
      </c>
      <c r="O77" s="62"/>
      <c r="P77" s="79" t="s">
        <v>38</v>
      </c>
      <c r="Q77" s="61" t="e">
        <f>(((P77)^2)^0.5)</f>
        <v>#VALUE!</v>
      </c>
      <c r="R77" s="61" t="e">
        <f>(((((1-E77)*E77)/E$13)+(((1-H77)*H77)/H$13))^0.5)*(TINV(0.05,E$13+H$13-1))</f>
        <v>#VALUE!</v>
      </c>
      <c r="S77" s="79" t="s">
        <v>38</v>
      </c>
    </row>
    <row r="78" spans="1:19" x14ac:dyDescent="0.25">
      <c r="A78" s="57" t="s">
        <v>343</v>
      </c>
      <c r="B78" s="39" t="s">
        <v>38</v>
      </c>
      <c r="C78" s="79" t="s">
        <v>38</v>
      </c>
      <c r="D78" s="60"/>
      <c r="E78" s="39" t="s">
        <v>38</v>
      </c>
      <c r="F78" s="79" t="s">
        <v>38</v>
      </c>
      <c r="G78" s="63"/>
      <c r="H78" s="54">
        <v>9.2413615300000002E-2</v>
      </c>
      <c r="I78" s="59">
        <f t="shared" si="10"/>
        <v>6.4156714607832441E-2</v>
      </c>
      <c r="J78" s="60"/>
      <c r="K78" s="79" t="s">
        <v>38</v>
      </c>
      <c r="L78" s="61" t="e">
        <f t="shared" si="11"/>
        <v>#VALUE!</v>
      </c>
      <c r="M78" s="61" t="e">
        <f t="shared" si="12"/>
        <v>#VALUE!</v>
      </c>
      <c r="N78" s="79" t="s">
        <v>38</v>
      </c>
      <c r="O78" s="62"/>
      <c r="P78" s="79" t="s">
        <v>38</v>
      </c>
      <c r="Q78" s="61" t="e">
        <f t="shared" si="13"/>
        <v>#VALUE!</v>
      </c>
      <c r="R78" s="61" t="e">
        <f t="shared" si="14"/>
        <v>#VALUE!</v>
      </c>
      <c r="S78" s="79" t="s">
        <v>38</v>
      </c>
    </row>
    <row r="79" spans="1:19" x14ac:dyDescent="0.25">
      <c r="A79" s="40" t="s">
        <v>345</v>
      </c>
      <c r="B79" s="41" t="s">
        <v>38</v>
      </c>
      <c r="C79" s="80" t="s">
        <v>38</v>
      </c>
      <c r="D79" s="42"/>
      <c r="E79" s="41" t="s">
        <v>38</v>
      </c>
      <c r="F79" s="80" t="s">
        <v>38</v>
      </c>
      <c r="G79" s="64"/>
      <c r="H79" s="55">
        <v>0.2861873305</v>
      </c>
      <c r="I79" s="51">
        <f t="shared" si="10"/>
        <v>0.10012614086952788</v>
      </c>
      <c r="J79" s="42"/>
      <c r="K79" s="80" t="s">
        <v>38</v>
      </c>
      <c r="L79" s="30" t="e">
        <f t="shared" si="11"/>
        <v>#VALUE!</v>
      </c>
      <c r="M79" s="30" t="e">
        <f t="shared" si="12"/>
        <v>#VALUE!</v>
      </c>
      <c r="N79" s="80" t="s">
        <v>38</v>
      </c>
      <c r="O79" s="31"/>
      <c r="P79" s="80" t="s">
        <v>38</v>
      </c>
      <c r="Q79" s="30" t="e">
        <f t="shared" si="13"/>
        <v>#VALUE!</v>
      </c>
      <c r="R79" s="30" t="e">
        <f t="shared" si="14"/>
        <v>#VALUE!</v>
      </c>
      <c r="S79" s="80" t="s">
        <v>38</v>
      </c>
    </row>
    <row r="80" spans="1:19" x14ac:dyDescent="0.25">
      <c r="A80" s="57"/>
      <c r="B80" s="39"/>
      <c r="C80" s="39"/>
      <c r="D80" s="60"/>
      <c r="E80" s="39"/>
      <c r="F80" s="39"/>
      <c r="G80" s="63"/>
      <c r="H80" s="54"/>
      <c r="I80" s="59"/>
      <c r="J80" s="60"/>
      <c r="K80" s="39"/>
      <c r="L80" s="61"/>
      <c r="M80" s="61"/>
      <c r="N80" s="39"/>
      <c r="O80" s="62"/>
      <c r="P80" s="39"/>
      <c r="Q80" s="61"/>
      <c r="R80" s="61"/>
      <c r="S80" s="39"/>
    </row>
    <row r="81" spans="1:19" x14ac:dyDescent="0.25">
      <c r="A81" s="57"/>
      <c r="B81" s="39"/>
      <c r="C81" s="39"/>
      <c r="D81" s="60"/>
      <c r="E81" s="39"/>
      <c r="F81" s="39"/>
      <c r="G81" s="63"/>
      <c r="H81" s="54"/>
      <c r="I81" s="59"/>
      <c r="J81" s="60"/>
      <c r="K81" s="39"/>
      <c r="L81" s="61"/>
      <c r="M81" s="61"/>
      <c r="N81" s="39"/>
      <c r="O81" s="62"/>
      <c r="P81" s="39"/>
      <c r="Q81" s="61"/>
      <c r="R81" s="61"/>
      <c r="S81" s="39"/>
    </row>
  </sheetData>
  <sortState ref="A15:S70">
    <sortCondition descending="1" ref="H15:H70"/>
  </sortState>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8"/>
  <sheetViews>
    <sheetView zoomScale="85" zoomScaleNormal="85" workbookViewId="0"/>
  </sheetViews>
  <sheetFormatPr defaultRowHeight="15" x14ac:dyDescent="0.25"/>
  <cols>
    <col min="1" max="1" width="90.5703125" style="4" customWidth="1"/>
  </cols>
  <sheetData>
    <row r="1" spans="1:104" s="11" customFormat="1" ht="57.75" customHeight="1" x14ac:dyDescent="0.25">
      <c r="A1" s="53" t="s">
        <v>21</v>
      </c>
      <c r="B1" s="47"/>
      <c r="C1" s="48"/>
      <c r="E1" s="7"/>
      <c r="F1" s="48"/>
      <c r="G1" s="48"/>
      <c r="H1" s="48"/>
      <c r="I1" s="48"/>
      <c r="K1" s="27"/>
    </row>
    <row r="2" spans="1:104" s="11" customFormat="1" ht="18.75" x14ac:dyDescent="0.25">
      <c r="A2" s="32" t="s">
        <v>28</v>
      </c>
      <c r="B2" s="48"/>
      <c r="C2" s="48"/>
      <c r="E2" s="7"/>
      <c r="F2" s="48"/>
      <c r="G2" s="48"/>
      <c r="H2" s="48"/>
      <c r="I2" s="48"/>
      <c r="K2" s="27"/>
      <c r="L2" s="27"/>
      <c r="M2" s="27"/>
      <c r="N2" s="27"/>
      <c r="P2" s="27"/>
      <c r="Q2" s="27"/>
      <c r="R2" s="27"/>
      <c r="S2" s="27"/>
    </row>
    <row r="3" spans="1:104" s="11" customFormat="1" ht="18.75" x14ac:dyDescent="0.25">
      <c r="A3" s="33" t="s">
        <v>604</v>
      </c>
      <c r="B3" s="48"/>
      <c r="C3" s="48"/>
      <c r="E3" s="7"/>
      <c r="F3" s="48"/>
      <c r="G3" s="48"/>
      <c r="H3" s="48"/>
      <c r="I3" s="48"/>
      <c r="K3" s="27"/>
      <c r="L3" s="27"/>
      <c r="M3" s="27"/>
      <c r="N3" s="27"/>
      <c r="P3" s="27"/>
      <c r="Q3" s="27"/>
      <c r="R3" s="27"/>
      <c r="S3" s="27"/>
    </row>
    <row r="4" spans="1:104" s="11" customFormat="1" ht="18.75" x14ac:dyDescent="0.25">
      <c r="A4" s="34" t="s">
        <v>315</v>
      </c>
      <c r="B4" s="43"/>
      <c r="C4" s="48"/>
      <c r="E4" s="7"/>
      <c r="F4" s="48"/>
      <c r="G4" s="48"/>
      <c r="H4" s="48"/>
      <c r="I4" s="48"/>
      <c r="K4" s="27"/>
      <c r="L4" s="27"/>
      <c r="M4" s="27"/>
      <c r="N4" s="27"/>
      <c r="P4" s="27"/>
      <c r="Q4" s="27"/>
      <c r="R4" s="27"/>
      <c r="S4" s="27"/>
    </row>
    <row r="5" spans="1:104" s="11" customFormat="1" x14ac:dyDescent="0.25">
      <c r="A5" s="68" t="s">
        <v>348</v>
      </c>
      <c r="B5" s="43"/>
      <c r="C5" s="48"/>
      <c r="E5" s="7"/>
      <c r="F5" s="48"/>
      <c r="G5" s="48"/>
      <c r="H5" s="48"/>
      <c r="I5" s="48"/>
      <c r="K5" s="27"/>
      <c r="L5" s="27"/>
      <c r="M5" s="27"/>
      <c r="N5" s="27"/>
      <c r="P5" s="27"/>
      <c r="Q5" s="27"/>
      <c r="R5" s="27"/>
      <c r="S5" s="27"/>
    </row>
    <row r="6" spans="1:104" s="11" customFormat="1" x14ac:dyDescent="0.25">
      <c r="A6" s="35"/>
      <c r="B6" s="43"/>
      <c r="C6" s="48"/>
      <c r="E6" s="7"/>
      <c r="F6" s="48"/>
      <c r="G6" s="48"/>
      <c r="H6" s="48"/>
      <c r="I6" s="48"/>
      <c r="K6" s="27"/>
      <c r="L6" s="27"/>
      <c r="M6" s="27"/>
      <c r="N6" s="27"/>
      <c r="P6" s="27"/>
      <c r="Q6" s="27"/>
      <c r="R6" s="27"/>
      <c r="S6" s="27"/>
    </row>
    <row r="7" spans="1:104" s="11" customFormat="1" x14ac:dyDescent="0.25">
      <c r="A7" s="35" t="s">
        <v>27</v>
      </c>
      <c r="B7" s="43"/>
      <c r="C7" s="48"/>
      <c r="E7" s="7"/>
      <c r="F7" s="48"/>
      <c r="G7" s="48"/>
      <c r="H7" s="48"/>
      <c r="I7" s="48"/>
      <c r="K7" s="27"/>
      <c r="L7" s="27"/>
      <c r="M7" s="27"/>
      <c r="N7" s="27"/>
      <c r="P7" s="27"/>
      <c r="Q7" s="27"/>
      <c r="R7" s="27"/>
      <c r="S7" s="27"/>
    </row>
    <row r="8" spans="1:104" s="11" customFormat="1" x14ac:dyDescent="0.25">
      <c r="A8" s="35"/>
      <c r="B8" s="43"/>
      <c r="C8" s="48"/>
      <c r="E8" s="7"/>
      <c r="F8" s="48"/>
      <c r="G8" s="48"/>
      <c r="H8" s="48"/>
      <c r="I8" s="48"/>
      <c r="K8" s="27"/>
      <c r="L8" s="27"/>
      <c r="M8" s="27"/>
      <c r="N8" s="27"/>
      <c r="P8" s="27"/>
      <c r="Q8" s="27"/>
      <c r="R8" s="27"/>
      <c r="S8" s="27"/>
    </row>
    <row r="9" spans="1:104" ht="63.75" x14ac:dyDescent="0.25">
      <c r="A9" s="69"/>
      <c r="B9" s="70" t="s">
        <v>346</v>
      </c>
      <c r="C9" s="70" t="s">
        <v>214</v>
      </c>
      <c r="D9" s="70" t="s">
        <v>215</v>
      </c>
      <c r="E9" s="70" t="s">
        <v>216</v>
      </c>
      <c r="F9" s="70" t="s">
        <v>217</v>
      </c>
      <c r="G9" s="70" t="s">
        <v>218</v>
      </c>
      <c r="H9" s="70" t="s">
        <v>219</v>
      </c>
      <c r="I9" s="70" t="s">
        <v>220</v>
      </c>
      <c r="J9" s="70" t="s">
        <v>221</v>
      </c>
      <c r="K9" s="70" t="s">
        <v>222</v>
      </c>
      <c r="L9" s="70" t="s">
        <v>223</v>
      </c>
      <c r="M9" s="70" t="s">
        <v>224</v>
      </c>
      <c r="N9" s="70" t="s">
        <v>225</v>
      </c>
      <c r="O9" s="70" t="s">
        <v>226</v>
      </c>
      <c r="P9" s="70" t="s">
        <v>227</v>
      </c>
      <c r="Q9" s="70" t="s">
        <v>228</v>
      </c>
      <c r="R9" s="70" t="s">
        <v>229</v>
      </c>
      <c r="S9" s="70" t="s">
        <v>230</v>
      </c>
      <c r="T9" s="70" t="s">
        <v>231</v>
      </c>
      <c r="U9" s="70" t="s">
        <v>232</v>
      </c>
      <c r="V9" s="70" t="s">
        <v>233</v>
      </c>
      <c r="W9" s="70" t="s">
        <v>234</v>
      </c>
      <c r="X9" s="70" t="s">
        <v>235</v>
      </c>
      <c r="Y9" s="70" t="s">
        <v>236</v>
      </c>
      <c r="Z9" s="70" t="s">
        <v>237</v>
      </c>
      <c r="AA9" s="70" t="s">
        <v>238</v>
      </c>
      <c r="AB9" s="70" t="s">
        <v>239</v>
      </c>
      <c r="AC9" s="70" t="s">
        <v>240</v>
      </c>
      <c r="AD9" s="70" t="s">
        <v>241</v>
      </c>
      <c r="AE9" s="70" t="s">
        <v>242</v>
      </c>
      <c r="AF9" s="70" t="s">
        <v>243</v>
      </c>
      <c r="AG9" s="70" t="s">
        <v>244</v>
      </c>
      <c r="AH9" s="70" t="s">
        <v>245</v>
      </c>
      <c r="AI9" s="70" t="s">
        <v>246</v>
      </c>
      <c r="AJ9" s="70" t="s">
        <v>247</v>
      </c>
      <c r="AK9" s="70" t="s">
        <v>248</v>
      </c>
      <c r="AL9" s="70" t="s">
        <v>249</v>
      </c>
      <c r="AM9" s="70" t="s">
        <v>250</v>
      </c>
      <c r="AN9" s="70" t="s">
        <v>251</v>
      </c>
      <c r="AO9" s="70" t="s">
        <v>252</v>
      </c>
      <c r="AP9" s="70" t="s">
        <v>253</v>
      </c>
      <c r="AQ9" s="70" t="s">
        <v>254</v>
      </c>
      <c r="AR9" s="70" t="s">
        <v>255</v>
      </c>
      <c r="AS9" s="70" t="s">
        <v>256</v>
      </c>
      <c r="AT9" s="70" t="s">
        <v>257</v>
      </c>
      <c r="AU9" s="70" t="s">
        <v>258</v>
      </c>
      <c r="AV9" s="70" t="s">
        <v>259</v>
      </c>
      <c r="AW9" s="70" t="s">
        <v>260</v>
      </c>
      <c r="AX9" s="70" t="s">
        <v>261</v>
      </c>
      <c r="AY9" s="70" t="s">
        <v>262</v>
      </c>
      <c r="AZ9" s="70" t="s">
        <v>157</v>
      </c>
      <c r="BA9" s="70" t="s">
        <v>313</v>
      </c>
      <c r="BB9" s="70" t="s">
        <v>263</v>
      </c>
      <c r="BC9" s="70" t="s">
        <v>264</v>
      </c>
      <c r="BD9" s="70" t="s">
        <v>265</v>
      </c>
      <c r="BE9" s="70" t="s">
        <v>266</v>
      </c>
      <c r="BF9" s="70" t="s">
        <v>267</v>
      </c>
      <c r="BG9" s="70" t="s">
        <v>268</v>
      </c>
      <c r="BH9" s="70" t="s">
        <v>269</v>
      </c>
      <c r="BI9" s="70" t="s">
        <v>270</v>
      </c>
      <c r="BJ9" s="70" t="s">
        <v>271</v>
      </c>
      <c r="BK9" s="70" t="s">
        <v>272</v>
      </c>
      <c r="BL9" s="70" t="s">
        <v>273</v>
      </c>
      <c r="BM9" s="70" t="s">
        <v>274</v>
      </c>
      <c r="BN9" s="70" t="s">
        <v>275</v>
      </c>
      <c r="BO9" s="70" t="s">
        <v>276</v>
      </c>
      <c r="BP9" s="70" t="s">
        <v>277</v>
      </c>
      <c r="BQ9" s="70" t="s">
        <v>278</v>
      </c>
      <c r="BR9" s="70" t="s">
        <v>279</v>
      </c>
      <c r="BS9" s="70" t="s">
        <v>280</v>
      </c>
      <c r="BT9" s="70" t="s">
        <v>281</v>
      </c>
      <c r="BU9" s="70" t="s">
        <v>282</v>
      </c>
      <c r="BV9" s="70" t="s">
        <v>283</v>
      </c>
      <c r="BW9" s="70" t="s">
        <v>284</v>
      </c>
      <c r="BX9" s="70" t="s">
        <v>285</v>
      </c>
      <c r="BY9" s="70" t="s">
        <v>286</v>
      </c>
      <c r="BZ9" s="70" t="s">
        <v>287</v>
      </c>
      <c r="CA9" s="70" t="s">
        <v>288</v>
      </c>
      <c r="CB9" s="70" t="s">
        <v>289</v>
      </c>
      <c r="CC9" s="70" t="s">
        <v>290</v>
      </c>
      <c r="CD9" s="70" t="s">
        <v>291</v>
      </c>
      <c r="CE9" s="70" t="s">
        <v>292</v>
      </c>
      <c r="CF9" s="70" t="s">
        <v>293</v>
      </c>
      <c r="CG9" s="70" t="s">
        <v>294</v>
      </c>
      <c r="CH9" s="70" t="s">
        <v>295</v>
      </c>
      <c r="CI9" s="70" t="s">
        <v>296</v>
      </c>
      <c r="CJ9" s="70" t="s">
        <v>297</v>
      </c>
      <c r="CK9" s="70" t="s">
        <v>298</v>
      </c>
      <c r="CL9" s="70" t="s">
        <v>299</v>
      </c>
      <c r="CM9" s="70" t="s">
        <v>300</v>
      </c>
      <c r="CN9" s="70" t="s">
        <v>301</v>
      </c>
      <c r="CO9" s="70" t="s">
        <v>302</v>
      </c>
      <c r="CP9" s="70" t="s">
        <v>303</v>
      </c>
      <c r="CQ9" s="70" t="s">
        <v>304</v>
      </c>
      <c r="CR9" s="70" t="s">
        <v>305</v>
      </c>
      <c r="CS9" s="70" t="s">
        <v>306</v>
      </c>
      <c r="CT9" s="70" t="s">
        <v>307</v>
      </c>
      <c r="CU9" s="70" t="s">
        <v>308</v>
      </c>
      <c r="CV9" s="70" t="s">
        <v>309</v>
      </c>
      <c r="CW9" s="70" t="s">
        <v>310</v>
      </c>
      <c r="CX9" s="70" t="s">
        <v>311</v>
      </c>
      <c r="CY9" s="70" t="s">
        <v>37</v>
      </c>
      <c r="CZ9" s="70" t="s">
        <v>55</v>
      </c>
    </row>
    <row r="10" spans="1:104" x14ac:dyDescent="0.25">
      <c r="A10" s="36" t="s">
        <v>7</v>
      </c>
      <c r="B10" s="37">
        <v>518</v>
      </c>
      <c r="C10" s="37">
        <v>3</v>
      </c>
      <c r="D10" s="37">
        <v>24</v>
      </c>
      <c r="E10" s="37">
        <v>2</v>
      </c>
      <c r="F10" s="37">
        <v>1</v>
      </c>
      <c r="G10" s="37">
        <v>9</v>
      </c>
      <c r="H10" s="37">
        <v>21</v>
      </c>
      <c r="I10" s="37" t="s">
        <v>158</v>
      </c>
      <c r="J10" s="37">
        <v>10</v>
      </c>
      <c r="K10" s="37">
        <v>46</v>
      </c>
      <c r="L10" s="37">
        <v>2</v>
      </c>
      <c r="M10" s="37">
        <v>1</v>
      </c>
      <c r="N10" s="37">
        <v>9</v>
      </c>
      <c r="O10" s="37" t="s">
        <v>158</v>
      </c>
      <c r="P10" s="37">
        <v>3</v>
      </c>
      <c r="Q10" s="37">
        <v>50</v>
      </c>
      <c r="R10" s="37">
        <v>41</v>
      </c>
      <c r="S10" s="37">
        <v>6</v>
      </c>
      <c r="T10" s="37">
        <v>1</v>
      </c>
      <c r="U10" s="37">
        <v>42</v>
      </c>
      <c r="V10" s="37">
        <v>6</v>
      </c>
      <c r="W10" s="37">
        <v>32</v>
      </c>
      <c r="X10" s="37">
        <v>19</v>
      </c>
      <c r="Y10" s="37">
        <v>7</v>
      </c>
      <c r="Z10" s="37">
        <v>3</v>
      </c>
      <c r="AA10" s="37" t="s">
        <v>158</v>
      </c>
      <c r="AB10" s="37">
        <v>4</v>
      </c>
      <c r="AC10" s="37" t="s">
        <v>158</v>
      </c>
      <c r="AD10" s="37">
        <v>4</v>
      </c>
      <c r="AE10" s="37">
        <v>4</v>
      </c>
      <c r="AF10" s="37">
        <v>1</v>
      </c>
      <c r="AG10" s="37">
        <v>5</v>
      </c>
      <c r="AH10" s="37" t="s">
        <v>158</v>
      </c>
      <c r="AI10" s="37">
        <v>7</v>
      </c>
      <c r="AJ10" s="37" t="s">
        <v>158</v>
      </c>
      <c r="AK10" s="37">
        <v>8</v>
      </c>
      <c r="AL10" s="37">
        <v>5</v>
      </c>
      <c r="AM10" s="37">
        <v>6</v>
      </c>
      <c r="AN10" s="37">
        <v>3</v>
      </c>
      <c r="AO10" s="37">
        <v>45</v>
      </c>
      <c r="AP10" s="37">
        <v>12</v>
      </c>
      <c r="AQ10" s="37">
        <v>1</v>
      </c>
      <c r="AR10" s="37" t="s">
        <v>158</v>
      </c>
      <c r="AS10" s="37">
        <v>21</v>
      </c>
      <c r="AT10" s="37">
        <v>8</v>
      </c>
      <c r="AU10" s="37">
        <v>1</v>
      </c>
      <c r="AV10" s="37">
        <v>15</v>
      </c>
      <c r="AW10" s="37">
        <v>27</v>
      </c>
      <c r="AX10" s="37" t="s">
        <v>158</v>
      </c>
      <c r="AY10" s="37">
        <v>69</v>
      </c>
      <c r="AZ10" s="37">
        <v>10</v>
      </c>
      <c r="BA10" s="37">
        <v>7</v>
      </c>
      <c r="BB10" s="37">
        <v>28</v>
      </c>
      <c r="BC10" s="37">
        <v>2</v>
      </c>
      <c r="BD10" s="37">
        <v>1</v>
      </c>
      <c r="BE10" s="37">
        <v>19</v>
      </c>
      <c r="BF10" s="37">
        <v>2</v>
      </c>
      <c r="BG10" s="37" t="s">
        <v>158</v>
      </c>
      <c r="BH10" s="37" t="s">
        <v>158</v>
      </c>
      <c r="BI10" s="37">
        <v>2</v>
      </c>
      <c r="BJ10" s="37" t="s">
        <v>158</v>
      </c>
      <c r="BK10" s="37">
        <v>1</v>
      </c>
      <c r="BL10" s="37">
        <v>11</v>
      </c>
      <c r="BM10" s="37">
        <v>5</v>
      </c>
      <c r="BN10" s="37">
        <v>10</v>
      </c>
      <c r="BO10" s="37">
        <v>15</v>
      </c>
      <c r="BP10" s="37">
        <v>5</v>
      </c>
      <c r="BQ10" s="37" t="s">
        <v>158</v>
      </c>
      <c r="BR10" s="37">
        <v>3</v>
      </c>
      <c r="BS10" s="37">
        <v>2</v>
      </c>
      <c r="BT10" s="37">
        <v>32</v>
      </c>
      <c r="BU10" s="37">
        <v>5</v>
      </c>
      <c r="BV10" s="37">
        <v>4</v>
      </c>
      <c r="BW10" s="37" t="s">
        <v>158</v>
      </c>
      <c r="BX10" s="37">
        <v>2</v>
      </c>
      <c r="BY10" s="37">
        <v>3</v>
      </c>
      <c r="BZ10" s="37">
        <v>3</v>
      </c>
      <c r="CA10" s="37">
        <v>3</v>
      </c>
      <c r="CB10" s="37">
        <v>20</v>
      </c>
      <c r="CC10" s="37" t="s">
        <v>158</v>
      </c>
      <c r="CD10" s="37">
        <v>11</v>
      </c>
      <c r="CE10" s="37">
        <v>1</v>
      </c>
      <c r="CF10" s="37">
        <v>5</v>
      </c>
      <c r="CG10" s="37">
        <v>1</v>
      </c>
      <c r="CH10" s="37">
        <v>1</v>
      </c>
      <c r="CI10" s="37">
        <v>5</v>
      </c>
      <c r="CJ10" s="37">
        <v>1</v>
      </c>
      <c r="CK10" s="37">
        <v>5</v>
      </c>
      <c r="CL10" s="37">
        <v>11</v>
      </c>
      <c r="CM10" s="37">
        <v>3</v>
      </c>
      <c r="CN10" s="37">
        <v>8</v>
      </c>
      <c r="CO10" s="37" t="s">
        <v>158</v>
      </c>
      <c r="CP10" s="37" t="s">
        <v>158</v>
      </c>
      <c r="CQ10" s="37">
        <v>2</v>
      </c>
      <c r="CR10" s="37">
        <v>1</v>
      </c>
      <c r="CS10" s="37">
        <v>10</v>
      </c>
      <c r="CT10" s="37">
        <v>5</v>
      </c>
      <c r="CU10" s="37">
        <v>2</v>
      </c>
      <c r="CV10" s="37" t="s">
        <v>158</v>
      </c>
      <c r="CW10" s="37">
        <v>2</v>
      </c>
      <c r="CX10" s="37" t="s">
        <v>158</v>
      </c>
      <c r="CY10" s="37">
        <v>9</v>
      </c>
      <c r="CZ10" s="37">
        <v>11</v>
      </c>
    </row>
    <row r="11" spans="1:104" x14ac:dyDescent="0.25">
      <c r="A11" s="36" t="s">
        <v>26</v>
      </c>
      <c r="B11" s="37">
        <v>418</v>
      </c>
      <c r="C11" s="37">
        <v>3</v>
      </c>
      <c r="D11" s="37">
        <v>20</v>
      </c>
      <c r="E11" s="37" t="s">
        <v>347</v>
      </c>
      <c r="F11" s="37" t="s">
        <v>347</v>
      </c>
      <c r="G11" s="37">
        <v>4</v>
      </c>
      <c r="H11" s="37">
        <v>9</v>
      </c>
      <c r="I11" s="37" t="s">
        <v>158</v>
      </c>
      <c r="J11" s="37">
        <v>3</v>
      </c>
      <c r="K11" s="37">
        <v>16</v>
      </c>
      <c r="L11" s="37">
        <v>4</v>
      </c>
      <c r="M11" s="37" t="s">
        <v>347</v>
      </c>
      <c r="N11" s="37">
        <v>1</v>
      </c>
      <c r="O11" s="37" t="s">
        <v>158</v>
      </c>
      <c r="P11" s="37" t="s">
        <v>347</v>
      </c>
      <c r="Q11" s="37">
        <v>49</v>
      </c>
      <c r="R11" s="37">
        <v>30</v>
      </c>
      <c r="S11" s="37">
        <v>8</v>
      </c>
      <c r="T11" s="37" t="s">
        <v>347</v>
      </c>
      <c r="U11" s="37">
        <v>36</v>
      </c>
      <c r="V11" s="37">
        <v>9</v>
      </c>
      <c r="W11" s="37">
        <v>22</v>
      </c>
      <c r="X11" s="37">
        <v>32</v>
      </c>
      <c r="Y11" s="37">
        <v>1</v>
      </c>
      <c r="Z11" s="37" t="s">
        <v>347</v>
      </c>
      <c r="AA11" s="37" t="s">
        <v>158</v>
      </c>
      <c r="AB11" s="37">
        <v>3</v>
      </c>
      <c r="AC11" s="37" t="s">
        <v>158</v>
      </c>
      <c r="AD11" s="37" t="s">
        <v>347</v>
      </c>
      <c r="AE11" s="37">
        <v>5</v>
      </c>
      <c r="AF11" s="37" t="s">
        <v>347</v>
      </c>
      <c r="AG11" s="37">
        <v>14</v>
      </c>
      <c r="AH11" s="37" t="s">
        <v>158</v>
      </c>
      <c r="AI11" s="37">
        <v>25</v>
      </c>
      <c r="AJ11" s="37" t="s">
        <v>158</v>
      </c>
      <c r="AK11" s="37">
        <v>17</v>
      </c>
      <c r="AL11" s="37">
        <v>2</v>
      </c>
      <c r="AM11" s="37">
        <v>1</v>
      </c>
      <c r="AN11" s="37" t="s">
        <v>347</v>
      </c>
      <c r="AO11" s="37">
        <v>23</v>
      </c>
      <c r="AP11" s="37">
        <v>9</v>
      </c>
      <c r="AQ11" s="37" t="s">
        <v>347</v>
      </c>
      <c r="AR11" s="37" t="s">
        <v>158</v>
      </c>
      <c r="AS11" s="37">
        <v>23</v>
      </c>
      <c r="AT11" s="37">
        <v>1</v>
      </c>
      <c r="AU11" s="37" t="s">
        <v>347</v>
      </c>
      <c r="AV11" s="37">
        <v>26</v>
      </c>
      <c r="AW11" s="37">
        <v>11</v>
      </c>
      <c r="AX11" s="37" t="s">
        <v>158</v>
      </c>
      <c r="AY11" s="37">
        <v>52</v>
      </c>
      <c r="AZ11" s="37">
        <v>5</v>
      </c>
      <c r="BA11" s="37">
        <v>4</v>
      </c>
      <c r="BB11" s="37">
        <v>22</v>
      </c>
      <c r="BC11" s="37" t="s">
        <v>347</v>
      </c>
      <c r="BD11" s="37">
        <v>9</v>
      </c>
      <c r="BE11" s="37">
        <v>28</v>
      </c>
      <c r="BF11" s="37">
        <v>9</v>
      </c>
      <c r="BG11" s="37" t="s">
        <v>158</v>
      </c>
      <c r="BH11" s="37" t="s">
        <v>158</v>
      </c>
      <c r="BI11" s="37" t="s">
        <v>347</v>
      </c>
      <c r="BJ11" s="37" t="s">
        <v>158</v>
      </c>
      <c r="BK11" s="37">
        <v>1</v>
      </c>
      <c r="BL11" s="37">
        <v>2</v>
      </c>
      <c r="BM11" s="37">
        <v>3</v>
      </c>
      <c r="BN11" s="37">
        <v>12</v>
      </c>
      <c r="BO11" s="37">
        <v>14</v>
      </c>
      <c r="BP11" s="37" t="s">
        <v>347</v>
      </c>
      <c r="BQ11" s="37" t="s">
        <v>158</v>
      </c>
      <c r="BR11" s="37">
        <v>3</v>
      </c>
      <c r="BS11" s="37">
        <v>1</v>
      </c>
      <c r="BT11" s="37">
        <v>7</v>
      </c>
      <c r="BU11" s="37">
        <v>2</v>
      </c>
      <c r="BV11" s="37">
        <v>4</v>
      </c>
      <c r="BW11" s="37" t="s">
        <v>158</v>
      </c>
      <c r="BX11" s="37">
        <v>8</v>
      </c>
      <c r="BY11" s="37" t="s">
        <v>347</v>
      </c>
      <c r="BZ11" s="37" t="s">
        <v>347</v>
      </c>
      <c r="CA11" s="37">
        <v>3</v>
      </c>
      <c r="CB11" s="37">
        <v>19</v>
      </c>
      <c r="CC11" s="37" t="s">
        <v>158</v>
      </c>
      <c r="CD11" s="37">
        <v>12</v>
      </c>
      <c r="CE11" s="37" t="s">
        <v>347</v>
      </c>
      <c r="CF11" s="37">
        <v>3</v>
      </c>
      <c r="CG11" s="37">
        <v>1</v>
      </c>
      <c r="CH11" s="37" t="s">
        <v>347</v>
      </c>
      <c r="CI11" s="37">
        <v>2</v>
      </c>
      <c r="CJ11" s="37" t="s">
        <v>347</v>
      </c>
      <c r="CK11" s="37">
        <v>1</v>
      </c>
      <c r="CL11" s="37">
        <v>16</v>
      </c>
      <c r="CM11" s="37" t="s">
        <v>347</v>
      </c>
      <c r="CN11" s="37">
        <v>20</v>
      </c>
      <c r="CO11" s="37" t="s">
        <v>158</v>
      </c>
      <c r="CP11" s="37" t="s">
        <v>158</v>
      </c>
      <c r="CQ11" s="37" t="s">
        <v>347</v>
      </c>
      <c r="CR11" s="37">
        <v>9</v>
      </c>
      <c r="CS11" s="37">
        <v>11</v>
      </c>
      <c r="CT11" s="37" t="s">
        <v>347</v>
      </c>
      <c r="CU11" s="37">
        <v>1</v>
      </c>
      <c r="CV11" s="37" t="s">
        <v>158</v>
      </c>
      <c r="CW11" s="37">
        <v>2</v>
      </c>
      <c r="CX11" s="37" t="s">
        <v>158</v>
      </c>
      <c r="CY11" s="37">
        <v>10</v>
      </c>
      <c r="CZ11" s="37">
        <v>5</v>
      </c>
    </row>
    <row r="12" spans="1:104" x14ac:dyDescent="0.25">
      <c r="A12" s="36" t="s">
        <v>8</v>
      </c>
      <c r="B12" s="37">
        <v>80.7</v>
      </c>
      <c r="C12" s="37">
        <v>1.7</v>
      </c>
      <c r="D12" s="37">
        <v>4.5999999999999996</v>
      </c>
      <c r="E12" s="37">
        <v>1.4</v>
      </c>
      <c r="F12" s="37">
        <v>1</v>
      </c>
      <c r="G12" s="37">
        <v>1.3</v>
      </c>
      <c r="H12" s="37">
        <v>5.0999999999999996</v>
      </c>
      <c r="I12" s="37" t="s">
        <v>158</v>
      </c>
      <c r="J12" s="37">
        <v>5</v>
      </c>
      <c r="K12" s="37">
        <v>14.7</v>
      </c>
      <c r="L12" s="37">
        <v>1</v>
      </c>
      <c r="M12" s="37">
        <v>1</v>
      </c>
      <c r="N12" s="37">
        <v>3.3</v>
      </c>
      <c r="O12" s="37" t="s">
        <v>158</v>
      </c>
      <c r="P12" s="37">
        <v>1.7</v>
      </c>
      <c r="Q12" s="37">
        <v>9.4</v>
      </c>
      <c r="R12" s="37">
        <v>5.8</v>
      </c>
      <c r="S12" s="37">
        <v>1.1000000000000001</v>
      </c>
      <c r="T12" s="37">
        <v>1</v>
      </c>
      <c r="U12" s="37">
        <v>6.8</v>
      </c>
      <c r="V12" s="37">
        <v>1.5</v>
      </c>
      <c r="W12" s="37">
        <v>4.7</v>
      </c>
      <c r="X12" s="37">
        <v>4.8</v>
      </c>
      <c r="Y12" s="37">
        <v>4.0999999999999996</v>
      </c>
      <c r="Z12" s="37">
        <v>2</v>
      </c>
      <c r="AA12" s="37" t="s">
        <v>158</v>
      </c>
      <c r="AB12" s="37">
        <v>1.1000000000000001</v>
      </c>
      <c r="AC12" s="37" t="s">
        <v>158</v>
      </c>
      <c r="AD12" s="37">
        <v>2.6</v>
      </c>
      <c r="AE12" s="37">
        <v>2.1</v>
      </c>
      <c r="AF12" s="37">
        <v>1</v>
      </c>
      <c r="AG12" s="37">
        <v>2.2000000000000002</v>
      </c>
      <c r="AH12" s="37" t="s">
        <v>158</v>
      </c>
      <c r="AI12" s="37">
        <v>3.2</v>
      </c>
      <c r="AJ12" s="37" t="s">
        <v>158</v>
      </c>
      <c r="AK12" s="37">
        <v>3.3</v>
      </c>
      <c r="AL12" s="37">
        <v>2</v>
      </c>
      <c r="AM12" s="37">
        <v>4.7</v>
      </c>
      <c r="AN12" s="37">
        <v>2.2000000000000002</v>
      </c>
      <c r="AO12" s="37">
        <v>4.2</v>
      </c>
      <c r="AP12" s="37">
        <v>1.4</v>
      </c>
      <c r="AQ12" s="37">
        <v>1</v>
      </c>
      <c r="AR12" s="37" t="s">
        <v>158</v>
      </c>
      <c r="AS12" s="37">
        <v>3.9</v>
      </c>
      <c r="AT12" s="37">
        <v>3.1</v>
      </c>
      <c r="AU12" s="37">
        <v>1</v>
      </c>
      <c r="AV12" s="37">
        <v>4.8</v>
      </c>
      <c r="AW12" s="37">
        <v>2</v>
      </c>
      <c r="AX12" s="37" t="s">
        <v>158</v>
      </c>
      <c r="AY12" s="37">
        <v>13.5</v>
      </c>
      <c r="AZ12" s="37">
        <v>1.9</v>
      </c>
      <c r="BA12" s="37">
        <v>2</v>
      </c>
      <c r="BB12" s="37">
        <v>3.6</v>
      </c>
      <c r="BC12" s="37">
        <v>2</v>
      </c>
      <c r="BD12" s="37">
        <v>1</v>
      </c>
      <c r="BE12" s="37">
        <v>4.0999999999999996</v>
      </c>
      <c r="BF12" s="37">
        <v>1</v>
      </c>
      <c r="BG12" s="37" t="s">
        <v>158</v>
      </c>
      <c r="BH12" s="37" t="s">
        <v>158</v>
      </c>
      <c r="BI12" s="37">
        <v>1.5</v>
      </c>
      <c r="BJ12" s="37" t="s">
        <v>158</v>
      </c>
      <c r="BK12" s="37">
        <v>1</v>
      </c>
      <c r="BL12" s="37">
        <v>2.1</v>
      </c>
      <c r="BM12" s="37">
        <v>1.7</v>
      </c>
      <c r="BN12" s="37">
        <v>1.8</v>
      </c>
      <c r="BO12" s="37">
        <v>3.4</v>
      </c>
      <c r="BP12" s="37">
        <v>3.2</v>
      </c>
      <c r="BQ12" s="37" t="s">
        <v>158</v>
      </c>
      <c r="BR12" s="37">
        <v>1.3</v>
      </c>
      <c r="BS12" s="37">
        <v>1.8</v>
      </c>
      <c r="BT12" s="37">
        <v>17.5</v>
      </c>
      <c r="BU12" s="37">
        <v>2.8</v>
      </c>
      <c r="BV12" s="37">
        <v>1.6</v>
      </c>
      <c r="BW12" s="37" t="s">
        <v>158</v>
      </c>
      <c r="BX12" s="37">
        <v>1</v>
      </c>
      <c r="BY12" s="37">
        <v>1.1000000000000001</v>
      </c>
      <c r="BZ12" s="37">
        <v>1.2</v>
      </c>
      <c r="CA12" s="37">
        <v>1.2</v>
      </c>
      <c r="CB12" s="37">
        <v>2.8</v>
      </c>
      <c r="CC12" s="37" t="s">
        <v>158</v>
      </c>
      <c r="CD12" s="37">
        <v>1.8</v>
      </c>
      <c r="CE12" s="37">
        <v>1</v>
      </c>
      <c r="CF12" s="37">
        <v>1.2</v>
      </c>
      <c r="CG12" s="37">
        <v>1</v>
      </c>
      <c r="CH12" s="37">
        <v>1</v>
      </c>
      <c r="CI12" s="37">
        <v>3.2</v>
      </c>
      <c r="CJ12" s="37">
        <v>1</v>
      </c>
      <c r="CK12" s="37">
        <v>2.9</v>
      </c>
      <c r="CL12" s="37">
        <v>3.2</v>
      </c>
      <c r="CM12" s="37">
        <v>1.1000000000000001</v>
      </c>
      <c r="CN12" s="37">
        <v>3.2</v>
      </c>
      <c r="CO12" s="37" t="s">
        <v>158</v>
      </c>
      <c r="CP12" s="37" t="s">
        <v>158</v>
      </c>
      <c r="CQ12" s="37">
        <v>1.3</v>
      </c>
      <c r="CR12" s="37">
        <v>1</v>
      </c>
      <c r="CS12" s="37">
        <v>2</v>
      </c>
      <c r="CT12" s="37">
        <v>1.4</v>
      </c>
      <c r="CU12" s="37">
        <v>1.5</v>
      </c>
      <c r="CV12" s="37" t="s">
        <v>158</v>
      </c>
      <c r="CW12" s="37">
        <v>2</v>
      </c>
      <c r="CX12" s="37" t="s">
        <v>158</v>
      </c>
      <c r="CY12" s="37">
        <v>1.2</v>
      </c>
      <c r="CZ12" s="37">
        <v>2.8</v>
      </c>
    </row>
    <row r="13" spans="1:104" x14ac:dyDescent="0.25">
      <c r="A13" s="36"/>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row>
    <row r="14" spans="1:104" x14ac:dyDescent="0.25">
      <c r="A14" s="57" t="s">
        <v>328</v>
      </c>
      <c r="B14" s="54">
        <v>8.6266785499999998E-2</v>
      </c>
      <c r="C14" s="54" t="s">
        <v>158</v>
      </c>
      <c r="D14" s="54">
        <v>0.45981102509999999</v>
      </c>
      <c r="E14" s="54">
        <v>0.15637647569999999</v>
      </c>
      <c r="F14" s="54" t="s">
        <v>158</v>
      </c>
      <c r="G14" s="54">
        <v>1.8201624600000001E-2</v>
      </c>
      <c r="H14" s="54">
        <v>1.1738915E-3</v>
      </c>
      <c r="I14" s="54" t="s">
        <v>158</v>
      </c>
      <c r="J14" s="54">
        <v>3.0663511300000001E-2</v>
      </c>
      <c r="K14" s="54">
        <v>0.11249395450000001</v>
      </c>
      <c r="L14" s="54">
        <v>2.1955526600000001E-2</v>
      </c>
      <c r="M14" s="54" t="s">
        <v>158</v>
      </c>
      <c r="N14" s="54">
        <v>0.1026079793</v>
      </c>
      <c r="O14" s="54" t="s">
        <v>158</v>
      </c>
      <c r="P14" s="54" t="s">
        <v>158</v>
      </c>
      <c r="Q14" s="54">
        <v>3.008185E-2</v>
      </c>
      <c r="R14" s="54">
        <v>4.2862002599999997E-2</v>
      </c>
      <c r="S14" s="54" t="s">
        <v>158</v>
      </c>
      <c r="T14" s="54" t="s">
        <v>158</v>
      </c>
      <c r="U14" s="54">
        <v>0.21595012799999999</v>
      </c>
      <c r="V14" s="54" t="s">
        <v>158</v>
      </c>
      <c r="W14" s="54">
        <v>3.1741771699999997E-2</v>
      </c>
      <c r="X14" s="54" t="s">
        <v>158</v>
      </c>
      <c r="Y14" s="54">
        <v>0.23705983459999999</v>
      </c>
      <c r="Z14" s="54" t="s">
        <v>158</v>
      </c>
      <c r="AA14" s="54" t="s">
        <v>158</v>
      </c>
      <c r="AB14" s="54">
        <v>2.8155056800000001E-2</v>
      </c>
      <c r="AC14" s="54" t="s">
        <v>158</v>
      </c>
      <c r="AD14" s="54">
        <v>0.43573247199999998</v>
      </c>
      <c r="AE14" s="54" t="s">
        <v>158</v>
      </c>
      <c r="AF14" s="54" t="s">
        <v>158</v>
      </c>
      <c r="AG14" s="54" t="s">
        <v>158</v>
      </c>
      <c r="AH14" s="54" t="s">
        <v>158</v>
      </c>
      <c r="AI14" s="54" t="s">
        <v>158</v>
      </c>
      <c r="AJ14" s="54" t="s">
        <v>158</v>
      </c>
      <c r="AK14" s="54" t="s">
        <v>158</v>
      </c>
      <c r="AL14" s="54" t="s">
        <v>158</v>
      </c>
      <c r="AM14" s="54" t="s">
        <v>158</v>
      </c>
      <c r="AN14" s="54" t="s">
        <v>158</v>
      </c>
      <c r="AO14" s="54">
        <v>3.9299356100000002E-2</v>
      </c>
      <c r="AP14" s="54">
        <v>2.6276047600000001E-2</v>
      </c>
      <c r="AQ14" s="54">
        <v>1</v>
      </c>
      <c r="AR14" s="54" t="s">
        <v>158</v>
      </c>
      <c r="AS14" s="54">
        <v>2.2802597E-3</v>
      </c>
      <c r="AT14" s="54" t="s">
        <v>158</v>
      </c>
      <c r="AU14" s="54" t="s">
        <v>158</v>
      </c>
      <c r="AV14" s="54">
        <v>2.0713881E-3</v>
      </c>
      <c r="AW14" s="54">
        <v>0.7015328394</v>
      </c>
      <c r="AX14" s="54" t="s">
        <v>158</v>
      </c>
      <c r="AY14" s="54">
        <v>8.02985544E-2</v>
      </c>
      <c r="AZ14" s="54">
        <v>4.4226262400000001E-2</v>
      </c>
      <c r="BA14" s="54" t="s">
        <v>158</v>
      </c>
      <c r="BB14" s="54">
        <v>2.8554042299999999E-2</v>
      </c>
      <c r="BC14" s="54">
        <v>0.4329893138</v>
      </c>
      <c r="BD14" s="54">
        <v>1</v>
      </c>
      <c r="BE14" s="54">
        <v>1.61655811E-2</v>
      </c>
      <c r="BF14" s="54">
        <v>1</v>
      </c>
      <c r="BG14" s="54" t="s">
        <v>158</v>
      </c>
      <c r="BH14" s="54" t="s">
        <v>158</v>
      </c>
      <c r="BI14" s="54" t="s">
        <v>158</v>
      </c>
      <c r="BJ14" s="54" t="s">
        <v>158</v>
      </c>
      <c r="BK14" s="54" t="s">
        <v>158</v>
      </c>
      <c r="BL14" s="54">
        <v>6.8099733999999997E-3</v>
      </c>
      <c r="BM14" s="54" t="s">
        <v>158</v>
      </c>
      <c r="BN14" s="54">
        <v>0.72543776400000004</v>
      </c>
      <c r="BO14" s="54">
        <v>1.4410310900000001E-2</v>
      </c>
      <c r="BP14" s="54" t="s">
        <v>158</v>
      </c>
      <c r="BQ14" s="54" t="s">
        <v>158</v>
      </c>
      <c r="BR14" s="54">
        <v>0.1139610018</v>
      </c>
      <c r="BS14" s="54" t="s">
        <v>158</v>
      </c>
      <c r="BT14" s="54">
        <v>0.18227480930000001</v>
      </c>
      <c r="BU14" s="54" t="s">
        <v>158</v>
      </c>
      <c r="BV14" s="54">
        <v>0.7909266854</v>
      </c>
      <c r="BW14" s="54" t="s">
        <v>158</v>
      </c>
      <c r="BX14" s="54" t="s">
        <v>158</v>
      </c>
      <c r="BY14" s="54">
        <v>2.56825935E-2</v>
      </c>
      <c r="BZ14" s="54" t="s">
        <v>158</v>
      </c>
      <c r="CA14" s="54">
        <v>4.8910724500000002E-2</v>
      </c>
      <c r="CB14" s="54">
        <v>1.5350227100000001E-2</v>
      </c>
      <c r="CC14" s="54" t="s">
        <v>158</v>
      </c>
      <c r="CD14" s="54">
        <v>0.75650755790000002</v>
      </c>
      <c r="CE14" s="54" t="s">
        <v>158</v>
      </c>
      <c r="CF14" s="54" t="s">
        <v>158</v>
      </c>
      <c r="CG14" s="54" t="s">
        <v>158</v>
      </c>
      <c r="CH14" s="54" t="s">
        <v>158</v>
      </c>
      <c r="CI14" s="54">
        <v>7.7663427300000004E-2</v>
      </c>
      <c r="CJ14" s="54" t="s">
        <v>158</v>
      </c>
      <c r="CK14" s="54">
        <v>1.98761535E-2</v>
      </c>
      <c r="CL14" s="54">
        <v>2.3388596300000002E-2</v>
      </c>
      <c r="CM14" s="54" t="s">
        <v>158</v>
      </c>
      <c r="CN14" s="54" t="s">
        <v>158</v>
      </c>
      <c r="CO14" s="54" t="s">
        <v>158</v>
      </c>
      <c r="CP14" s="54" t="s">
        <v>158</v>
      </c>
      <c r="CQ14" s="54" t="s">
        <v>158</v>
      </c>
      <c r="CR14" s="54">
        <v>1</v>
      </c>
      <c r="CS14" s="54">
        <v>1.17545519E-2</v>
      </c>
      <c r="CT14" s="54" t="s">
        <v>158</v>
      </c>
      <c r="CU14" s="54" t="s">
        <v>158</v>
      </c>
      <c r="CV14" s="54" t="s">
        <v>158</v>
      </c>
      <c r="CW14" s="54" t="s">
        <v>158</v>
      </c>
      <c r="CX14" s="54" t="s">
        <v>158</v>
      </c>
      <c r="CY14" s="54" t="s">
        <v>158</v>
      </c>
      <c r="CZ14" s="54" t="s">
        <v>158</v>
      </c>
    </row>
    <row r="15" spans="1:104" x14ac:dyDescent="0.25">
      <c r="A15" s="57" t="s">
        <v>186</v>
      </c>
      <c r="B15" s="54">
        <v>7.8898653200000002E-2</v>
      </c>
      <c r="C15" s="54" t="s">
        <v>158</v>
      </c>
      <c r="D15" s="54">
        <v>1.7491672699999999E-2</v>
      </c>
      <c r="E15" s="54" t="s">
        <v>158</v>
      </c>
      <c r="F15" s="54" t="s">
        <v>158</v>
      </c>
      <c r="G15" s="54">
        <v>3.0444093999999998E-3</v>
      </c>
      <c r="H15" s="54" t="s">
        <v>158</v>
      </c>
      <c r="I15" s="54" t="s">
        <v>158</v>
      </c>
      <c r="J15" s="54">
        <v>0.13372095689999999</v>
      </c>
      <c r="K15" s="54">
        <v>0.1861822229</v>
      </c>
      <c r="L15" s="54" t="s">
        <v>158</v>
      </c>
      <c r="M15" s="54" t="s">
        <v>158</v>
      </c>
      <c r="N15" s="54">
        <v>1.7162242899999999E-2</v>
      </c>
      <c r="O15" s="54" t="s">
        <v>158</v>
      </c>
      <c r="P15" s="54" t="s">
        <v>158</v>
      </c>
      <c r="Q15" s="54">
        <v>1.82876488E-2</v>
      </c>
      <c r="R15" s="54">
        <v>3.9267377999999999E-2</v>
      </c>
      <c r="S15" s="54" t="s">
        <v>158</v>
      </c>
      <c r="T15" s="54" t="s">
        <v>158</v>
      </c>
      <c r="U15" s="54">
        <v>2.2278510299999998E-2</v>
      </c>
      <c r="V15" s="54" t="s">
        <v>158</v>
      </c>
      <c r="W15" s="54">
        <v>1.0639701200000001E-2</v>
      </c>
      <c r="X15" s="54">
        <v>4.2388408000000001E-3</v>
      </c>
      <c r="Y15" s="54">
        <v>0.39819971739999999</v>
      </c>
      <c r="Z15" s="54" t="s">
        <v>158</v>
      </c>
      <c r="AA15" s="54" t="s">
        <v>158</v>
      </c>
      <c r="AB15" s="54" t="s">
        <v>158</v>
      </c>
      <c r="AC15" s="54" t="s">
        <v>158</v>
      </c>
      <c r="AD15" s="54" t="s">
        <v>158</v>
      </c>
      <c r="AE15" s="54" t="s">
        <v>158</v>
      </c>
      <c r="AF15" s="54" t="s">
        <v>158</v>
      </c>
      <c r="AG15" s="54">
        <v>2.4720400399999998E-2</v>
      </c>
      <c r="AH15" s="54" t="s">
        <v>158</v>
      </c>
      <c r="AI15" s="54" t="s">
        <v>158</v>
      </c>
      <c r="AJ15" s="54" t="s">
        <v>158</v>
      </c>
      <c r="AK15" s="54">
        <v>0.46293203059999999</v>
      </c>
      <c r="AL15" s="54">
        <v>8.3473968999999999E-3</v>
      </c>
      <c r="AM15" s="54" t="s">
        <v>158</v>
      </c>
      <c r="AN15" s="54" t="s">
        <v>158</v>
      </c>
      <c r="AO15" s="54">
        <v>0.68647988770000001</v>
      </c>
      <c r="AP15" s="54" t="s">
        <v>158</v>
      </c>
      <c r="AQ15" s="54">
        <v>1</v>
      </c>
      <c r="AR15" s="54" t="s">
        <v>158</v>
      </c>
      <c r="AS15" s="54">
        <v>2.9872941199999999E-2</v>
      </c>
      <c r="AT15" s="54" t="s">
        <v>158</v>
      </c>
      <c r="AU15" s="54" t="s">
        <v>158</v>
      </c>
      <c r="AV15" s="54">
        <v>0.31941619809999999</v>
      </c>
      <c r="AW15" s="54">
        <v>1.6701435099999998E-2</v>
      </c>
      <c r="AX15" s="54" t="s">
        <v>158</v>
      </c>
      <c r="AY15" s="54">
        <v>1.3187826499999999E-2</v>
      </c>
      <c r="AZ15" s="54" t="s">
        <v>158</v>
      </c>
      <c r="BA15" s="54">
        <v>9.0623694099999999E-2</v>
      </c>
      <c r="BB15" s="54">
        <v>3.5490364999999999E-3</v>
      </c>
      <c r="BC15" s="54" t="s">
        <v>158</v>
      </c>
      <c r="BD15" s="54" t="s">
        <v>158</v>
      </c>
      <c r="BE15" s="54">
        <v>2.04110583E-2</v>
      </c>
      <c r="BF15" s="54" t="s">
        <v>158</v>
      </c>
      <c r="BG15" s="54" t="s">
        <v>158</v>
      </c>
      <c r="BH15" s="54" t="s">
        <v>158</v>
      </c>
      <c r="BI15" s="54" t="s">
        <v>158</v>
      </c>
      <c r="BJ15" s="54" t="s">
        <v>158</v>
      </c>
      <c r="BK15" s="54" t="s">
        <v>158</v>
      </c>
      <c r="BL15" s="54" t="s">
        <v>158</v>
      </c>
      <c r="BM15" s="54" t="s">
        <v>158</v>
      </c>
      <c r="BN15" s="54" t="s">
        <v>158</v>
      </c>
      <c r="BO15" s="54">
        <v>0.1020528809</v>
      </c>
      <c r="BP15" s="54">
        <v>0.25760507799999999</v>
      </c>
      <c r="BQ15" s="54" t="s">
        <v>158</v>
      </c>
      <c r="BR15" s="54" t="s">
        <v>158</v>
      </c>
      <c r="BS15" s="54" t="s">
        <v>158</v>
      </c>
      <c r="BT15" s="54">
        <v>9.0003341599999995E-2</v>
      </c>
      <c r="BU15" s="54" t="s">
        <v>158</v>
      </c>
      <c r="BV15" s="54" t="s">
        <v>158</v>
      </c>
      <c r="BW15" s="54" t="s">
        <v>158</v>
      </c>
      <c r="BX15" s="54" t="s">
        <v>158</v>
      </c>
      <c r="BY15" s="54" t="s">
        <v>158</v>
      </c>
      <c r="BZ15" s="54" t="s">
        <v>158</v>
      </c>
      <c r="CA15" s="54" t="s">
        <v>158</v>
      </c>
      <c r="CB15" s="54">
        <v>0.43288158799999998</v>
      </c>
      <c r="CC15" s="54" t="s">
        <v>158</v>
      </c>
      <c r="CD15" s="54">
        <v>6.3905734000000002E-3</v>
      </c>
      <c r="CE15" s="54" t="s">
        <v>158</v>
      </c>
      <c r="CF15" s="54" t="s">
        <v>158</v>
      </c>
      <c r="CG15" s="54" t="s">
        <v>158</v>
      </c>
      <c r="CH15" s="54" t="s">
        <v>158</v>
      </c>
      <c r="CI15" s="54" t="s">
        <v>158</v>
      </c>
      <c r="CJ15" s="54">
        <v>1</v>
      </c>
      <c r="CK15" s="54" t="s">
        <v>158</v>
      </c>
      <c r="CL15" s="54">
        <v>1.23094789E-2</v>
      </c>
      <c r="CM15" s="54">
        <v>0.93721345769999997</v>
      </c>
      <c r="CN15" s="54" t="s">
        <v>158</v>
      </c>
      <c r="CO15" s="54" t="s">
        <v>158</v>
      </c>
      <c r="CP15" s="54" t="s">
        <v>158</v>
      </c>
      <c r="CQ15" s="54" t="s">
        <v>158</v>
      </c>
      <c r="CR15" s="54" t="s">
        <v>158</v>
      </c>
      <c r="CS15" s="54" t="s">
        <v>158</v>
      </c>
      <c r="CT15" s="54" t="s">
        <v>158</v>
      </c>
      <c r="CU15" s="54" t="s">
        <v>158</v>
      </c>
      <c r="CV15" s="54" t="s">
        <v>158</v>
      </c>
      <c r="CW15" s="54" t="s">
        <v>158</v>
      </c>
      <c r="CX15" s="54" t="s">
        <v>158</v>
      </c>
      <c r="CY15" s="54" t="s">
        <v>158</v>
      </c>
      <c r="CZ15" s="54" t="s">
        <v>158</v>
      </c>
    </row>
    <row r="16" spans="1:104" x14ac:dyDescent="0.25">
      <c r="A16" s="57" t="s">
        <v>167</v>
      </c>
      <c r="B16" s="54">
        <v>7.0250568900000004E-2</v>
      </c>
      <c r="C16" s="54">
        <v>0.7292639179</v>
      </c>
      <c r="D16" s="54">
        <v>6.0203266800000002E-2</v>
      </c>
      <c r="E16" s="54" t="s">
        <v>158</v>
      </c>
      <c r="F16" s="54" t="s">
        <v>158</v>
      </c>
      <c r="G16" s="54" t="s">
        <v>158</v>
      </c>
      <c r="H16" s="54">
        <v>0.31332062259999999</v>
      </c>
      <c r="I16" s="54" t="s">
        <v>158</v>
      </c>
      <c r="J16" s="54" t="s">
        <v>158</v>
      </c>
      <c r="K16" s="54">
        <v>8.8593155100000001E-2</v>
      </c>
      <c r="L16" s="54">
        <v>0.9780444734</v>
      </c>
      <c r="M16" s="54" t="s">
        <v>158</v>
      </c>
      <c r="N16" s="54" t="s">
        <v>158</v>
      </c>
      <c r="O16" s="54" t="s">
        <v>158</v>
      </c>
      <c r="P16" s="54">
        <v>3.4011169899999999E-2</v>
      </c>
      <c r="Q16" s="54">
        <v>7.3883763000000005E-2</v>
      </c>
      <c r="R16" s="54">
        <v>3.2399747999999999E-3</v>
      </c>
      <c r="S16" s="54" t="s">
        <v>158</v>
      </c>
      <c r="T16" s="54" t="s">
        <v>158</v>
      </c>
      <c r="U16" s="54">
        <v>1.6331913100000001E-2</v>
      </c>
      <c r="V16" s="54" t="s">
        <v>158</v>
      </c>
      <c r="W16" s="54">
        <v>9.4664184100000007E-2</v>
      </c>
      <c r="X16" s="54">
        <v>0.17020023949999999</v>
      </c>
      <c r="Y16" s="54">
        <v>0.2137515928</v>
      </c>
      <c r="Z16" s="54">
        <v>4.7389471199999998E-2</v>
      </c>
      <c r="AA16" s="54" t="s">
        <v>158</v>
      </c>
      <c r="AB16" s="54">
        <v>0.94612229400000003</v>
      </c>
      <c r="AC16" s="54" t="s">
        <v>158</v>
      </c>
      <c r="AD16" s="54" t="s">
        <v>158</v>
      </c>
      <c r="AE16" s="54">
        <v>0.46879229430000002</v>
      </c>
      <c r="AF16" s="54" t="s">
        <v>158</v>
      </c>
      <c r="AG16" s="54" t="s">
        <v>158</v>
      </c>
      <c r="AH16" s="54" t="s">
        <v>158</v>
      </c>
      <c r="AI16" s="54" t="s">
        <v>158</v>
      </c>
      <c r="AJ16" s="54" t="s">
        <v>158</v>
      </c>
      <c r="AK16" s="54">
        <v>0.18882014990000001</v>
      </c>
      <c r="AL16" s="54">
        <v>0.23347614720000001</v>
      </c>
      <c r="AM16" s="54" t="s">
        <v>158</v>
      </c>
      <c r="AN16" s="54" t="s">
        <v>158</v>
      </c>
      <c r="AO16" s="54">
        <v>3.4380736500000002E-2</v>
      </c>
      <c r="AP16" s="54" t="s">
        <v>158</v>
      </c>
      <c r="AQ16" s="54" t="s">
        <v>158</v>
      </c>
      <c r="AR16" s="54" t="s">
        <v>158</v>
      </c>
      <c r="AS16" s="54">
        <v>0.15358836919999999</v>
      </c>
      <c r="AT16" s="54">
        <v>8.0254400999999996E-3</v>
      </c>
      <c r="AU16" s="54" t="s">
        <v>158</v>
      </c>
      <c r="AV16" s="54">
        <v>0.53359739319999999</v>
      </c>
      <c r="AW16" s="54" t="s">
        <v>158</v>
      </c>
      <c r="AX16" s="54" t="s">
        <v>158</v>
      </c>
      <c r="AY16" s="54">
        <v>6.6400357800000004E-2</v>
      </c>
      <c r="AZ16" s="54" t="s">
        <v>158</v>
      </c>
      <c r="BA16" s="54" t="s">
        <v>158</v>
      </c>
      <c r="BB16" s="54">
        <v>8.9468133999999998E-3</v>
      </c>
      <c r="BC16" s="54" t="s">
        <v>158</v>
      </c>
      <c r="BD16" s="54" t="s">
        <v>158</v>
      </c>
      <c r="BE16" s="54">
        <v>3.5155789999999999E-4</v>
      </c>
      <c r="BF16" s="54" t="s">
        <v>158</v>
      </c>
      <c r="BG16" s="54" t="s">
        <v>158</v>
      </c>
      <c r="BH16" s="54" t="s">
        <v>158</v>
      </c>
      <c r="BI16" s="54" t="s">
        <v>158</v>
      </c>
      <c r="BJ16" s="54" t="s">
        <v>158</v>
      </c>
      <c r="BK16" s="54" t="s">
        <v>158</v>
      </c>
      <c r="BL16" s="54">
        <v>5.2003353E-3</v>
      </c>
      <c r="BM16" s="54">
        <v>0.24031526459999999</v>
      </c>
      <c r="BN16" s="54">
        <v>4.7391901399999999E-2</v>
      </c>
      <c r="BO16" s="54">
        <v>6.37292993E-2</v>
      </c>
      <c r="BP16" s="54">
        <v>0.44558015690000002</v>
      </c>
      <c r="BQ16" s="54" t="s">
        <v>158</v>
      </c>
      <c r="BR16" s="54" t="s">
        <v>158</v>
      </c>
      <c r="BS16" s="54">
        <v>0.67361106589999997</v>
      </c>
      <c r="BT16" s="54" t="s">
        <v>158</v>
      </c>
      <c r="BU16" s="54" t="s">
        <v>158</v>
      </c>
      <c r="BV16" s="54">
        <v>7.6697308300000003E-2</v>
      </c>
      <c r="BW16" s="54" t="s">
        <v>158</v>
      </c>
      <c r="BX16" s="54" t="s">
        <v>158</v>
      </c>
      <c r="BY16" s="54" t="s">
        <v>158</v>
      </c>
      <c r="BZ16" s="54" t="s">
        <v>158</v>
      </c>
      <c r="CA16" s="54" t="s">
        <v>158</v>
      </c>
      <c r="CB16" s="54">
        <v>0.47565292339999998</v>
      </c>
      <c r="CC16" s="54" t="s">
        <v>158</v>
      </c>
      <c r="CD16" s="54" t="s">
        <v>158</v>
      </c>
      <c r="CE16" s="54" t="s">
        <v>158</v>
      </c>
      <c r="CF16" s="54">
        <v>0.90761443040000001</v>
      </c>
      <c r="CG16" s="54" t="s">
        <v>158</v>
      </c>
      <c r="CH16" s="54" t="s">
        <v>158</v>
      </c>
      <c r="CI16" s="54" t="s">
        <v>158</v>
      </c>
      <c r="CJ16" s="54" t="s">
        <v>158</v>
      </c>
      <c r="CK16" s="54" t="s">
        <v>158</v>
      </c>
      <c r="CL16" s="54">
        <v>3.77874354E-2</v>
      </c>
      <c r="CM16" s="54" t="s">
        <v>158</v>
      </c>
      <c r="CN16" s="54" t="s">
        <v>158</v>
      </c>
      <c r="CO16" s="54" t="s">
        <v>158</v>
      </c>
      <c r="CP16" s="54" t="s">
        <v>158</v>
      </c>
      <c r="CQ16" s="54" t="s">
        <v>158</v>
      </c>
      <c r="CR16" s="54" t="s">
        <v>158</v>
      </c>
      <c r="CS16" s="54" t="s">
        <v>158</v>
      </c>
      <c r="CT16" s="54" t="s">
        <v>158</v>
      </c>
      <c r="CU16" s="54" t="s">
        <v>158</v>
      </c>
      <c r="CV16" s="54" t="s">
        <v>158</v>
      </c>
      <c r="CW16" s="54" t="s">
        <v>158</v>
      </c>
      <c r="CX16" s="54" t="s">
        <v>158</v>
      </c>
      <c r="CY16" s="54">
        <v>4.3727701999999999E-3</v>
      </c>
      <c r="CZ16" s="54" t="s">
        <v>158</v>
      </c>
    </row>
    <row r="17" spans="1:104" x14ac:dyDescent="0.25">
      <c r="A17" s="57" t="s">
        <v>175</v>
      </c>
      <c r="B17" s="54">
        <v>6.8638597400000001E-2</v>
      </c>
      <c r="C17" s="54" t="s">
        <v>158</v>
      </c>
      <c r="D17" s="54">
        <v>0.216542498</v>
      </c>
      <c r="E17" s="54" t="s">
        <v>158</v>
      </c>
      <c r="F17" s="54" t="s">
        <v>158</v>
      </c>
      <c r="G17" s="54">
        <v>4.6496363999999997E-3</v>
      </c>
      <c r="H17" s="54">
        <v>2.55338419E-2</v>
      </c>
      <c r="I17" s="54" t="s">
        <v>158</v>
      </c>
      <c r="J17" s="54" t="s">
        <v>158</v>
      </c>
      <c r="K17" s="54">
        <v>3.7567747700000001E-2</v>
      </c>
      <c r="L17" s="54" t="s">
        <v>158</v>
      </c>
      <c r="M17" s="54" t="s">
        <v>158</v>
      </c>
      <c r="N17" s="54" t="s">
        <v>158</v>
      </c>
      <c r="O17" s="54" t="s">
        <v>158</v>
      </c>
      <c r="P17" s="54" t="s">
        <v>158</v>
      </c>
      <c r="Q17" s="54">
        <v>0.19010130650000001</v>
      </c>
      <c r="R17" s="54">
        <v>3.3176789999999999E-4</v>
      </c>
      <c r="S17" s="54" t="s">
        <v>158</v>
      </c>
      <c r="T17" s="54" t="s">
        <v>158</v>
      </c>
      <c r="U17" s="54">
        <v>3.5774182299999999E-2</v>
      </c>
      <c r="V17" s="54" t="s">
        <v>158</v>
      </c>
      <c r="W17" s="54">
        <v>4.5778589999999998E-4</v>
      </c>
      <c r="X17" s="54">
        <v>3.1513020000000001E-4</v>
      </c>
      <c r="Y17" s="54" t="s">
        <v>158</v>
      </c>
      <c r="Z17" s="54" t="s">
        <v>158</v>
      </c>
      <c r="AA17" s="54" t="s">
        <v>158</v>
      </c>
      <c r="AB17" s="54">
        <v>3.5961289E-3</v>
      </c>
      <c r="AC17" s="54" t="s">
        <v>158</v>
      </c>
      <c r="AD17" s="54" t="s">
        <v>158</v>
      </c>
      <c r="AE17" s="54" t="s">
        <v>158</v>
      </c>
      <c r="AF17" s="54" t="s">
        <v>158</v>
      </c>
      <c r="AG17" s="54">
        <v>0.30603232419999998</v>
      </c>
      <c r="AH17" s="54" t="s">
        <v>158</v>
      </c>
      <c r="AI17" s="54">
        <v>4.045198E-4</v>
      </c>
      <c r="AJ17" s="54" t="s">
        <v>158</v>
      </c>
      <c r="AK17" s="54">
        <v>0.46293203059999999</v>
      </c>
      <c r="AL17" s="54" t="s">
        <v>158</v>
      </c>
      <c r="AM17" s="54" t="s">
        <v>158</v>
      </c>
      <c r="AN17" s="54" t="s">
        <v>158</v>
      </c>
      <c r="AO17" s="54">
        <v>0.36336489859999999</v>
      </c>
      <c r="AP17" s="54" t="s">
        <v>158</v>
      </c>
      <c r="AQ17" s="54" t="s">
        <v>158</v>
      </c>
      <c r="AR17" s="54" t="s">
        <v>158</v>
      </c>
      <c r="AS17" s="54">
        <v>6.5861654000000006E-2</v>
      </c>
      <c r="AT17" s="54" t="s">
        <v>158</v>
      </c>
      <c r="AU17" s="54" t="s">
        <v>158</v>
      </c>
      <c r="AV17" s="54">
        <v>1.4394933999999999E-3</v>
      </c>
      <c r="AW17" s="54">
        <v>1.6701435099999998E-2</v>
      </c>
      <c r="AX17" s="54" t="s">
        <v>158</v>
      </c>
      <c r="AY17" s="54">
        <v>0.11131953880000001</v>
      </c>
      <c r="AZ17" s="54" t="s">
        <v>158</v>
      </c>
      <c r="BA17" s="54" t="s">
        <v>158</v>
      </c>
      <c r="BB17" s="54" t="s">
        <v>158</v>
      </c>
      <c r="BC17" s="54" t="s">
        <v>158</v>
      </c>
      <c r="BD17" s="54" t="s">
        <v>158</v>
      </c>
      <c r="BE17" s="54">
        <v>4.6037409999999997E-4</v>
      </c>
      <c r="BF17" s="54" t="s">
        <v>158</v>
      </c>
      <c r="BG17" s="54" t="s">
        <v>158</v>
      </c>
      <c r="BH17" s="54" t="s">
        <v>158</v>
      </c>
      <c r="BI17" s="54" t="s">
        <v>158</v>
      </c>
      <c r="BJ17" s="54" t="s">
        <v>158</v>
      </c>
      <c r="BK17" s="54" t="s">
        <v>158</v>
      </c>
      <c r="BL17" s="54" t="s">
        <v>158</v>
      </c>
      <c r="BM17" s="54">
        <v>0.17390295159999999</v>
      </c>
      <c r="BN17" s="54">
        <v>4.7391901399999999E-2</v>
      </c>
      <c r="BO17" s="54" t="s">
        <v>158</v>
      </c>
      <c r="BP17" s="54" t="s">
        <v>158</v>
      </c>
      <c r="BQ17" s="54" t="s">
        <v>158</v>
      </c>
      <c r="BR17" s="54" t="s">
        <v>158</v>
      </c>
      <c r="BS17" s="54" t="s">
        <v>158</v>
      </c>
      <c r="BT17" s="54" t="s">
        <v>158</v>
      </c>
      <c r="BU17" s="54" t="s">
        <v>158</v>
      </c>
      <c r="BV17" s="54" t="s">
        <v>158</v>
      </c>
      <c r="BW17" s="54" t="s">
        <v>158</v>
      </c>
      <c r="BX17" s="54" t="s">
        <v>158</v>
      </c>
      <c r="BY17" s="54" t="s">
        <v>158</v>
      </c>
      <c r="BZ17" s="54" t="s">
        <v>158</v>
      </c>
      <c r="CA17" s="54" t="s">
        <v>158</v>
      </c>
      <c r="CB17" s="54">
        <v>3.09512651E-2</v>
      </c>
      <c r="CC17" s="54" t="s">
        <v>158</v>
      </c>
      <c r="CD17" s="54">
        <v>1.0761385999999999E-3</v>
      </c>
      <c r="CE17" s="54" t="s">
        <v>158</v>
      </c>
      <c r="CF17" s="54" t="s">
        <v>158</v>
      </c>
      <c r="CG17" s="54" t="s">
        <v>158</v>
      </c>
      <c r="CH17" s="54" t="s">
        <v>158</v>
      </c>
      <c r="CI17" s="54" t="s">
        <v>158</v>
      </c>
      <c r="CJ17" s="54" t="s">
        <v>158</v>
      </c>
      <c r="CK17" s="54" t="s">
        <v>158</v>
      </c>
      <c r="CL17" s="54">
        <v>4.8203800300000002E-2</v>
      </c>
      <c r="CM17" s="54" t="s">
        <v>158</v>
      </c>
      <c r="CN17" s="54" t="s">
        <v>158</v>
      </c>
      <c r="CO17" s="54" t="s">
        <v>158</v>
      </c>
      <c r="CP17" s="54" t="s">
        <v>158</v>
      </c>
      <c r="CQ17" s="54" t="s">
        <v>158</v>
      </c>
      <c r="CR17" s="54" t="s">
        <v>158</v>
      </c>
      <c r="CS17" s="54" t="s">
        <v>158</v>
      </c>
      <c r="CT17" s="54" t="s">
        <v>158</v>
      </c>
      <c r="CU17" s="54" t="s">
        <v>158</v>
      </c>
      <c r="CV17" s="54" t="s">
        <v>158</v>
      </c>
      <c r="CW17" s="54" t="s">
        <v>158</v>
      </c>
      <c r="CX17" s="54" t="s">
        <v>158</v>
      </c>
      <c r="CY17" s="54">
        <v>4.3727701999999999E-3</v>
      </c>
      <c r="CZ17" s="54" t="s">
        <v>158</v>
      </c>
    </row>
    <row r="18" spans="1:104" x14ac:dyDescent="0.25">
      <c r="A18" s="57" t="s">
        <v>329</v>
      </c>
      <c r="B18" s="54">
        <v>6.6163055700000001E-2</v>
      </c>
      <c r="C18" s="54" t="s">
        <v>158</v>
      </c>
      <c r="D18" s="54" t="s">
        <v>158</v>
      </c>
      <c r="E18" s="54" t="s">
        <v>158</v>
      </c>
      <c r="F18" s="54" t="s">
        <v>158</v>
      </c>
      <c r="G18" s="54" t="s">
        <v>158</v>
      </c>
      <c r="H18" s="54">
        <v>3.5051382000000002E-3</v>
      </c>
      <c r="I18" s="54" t="s">
        <v>158</v>
      </c>
      <c r="J18" s="54" t="s">
        <v>158</v>
      </c>
      <c r="K18" s="54">
        <v>1.92330127E-2</v>
      </c>
      <c r="L18" s="54" t="s">
        <v>158</v>
      </c>
      <c r="M18" s="54" t="s">
        <v>158</v>
      </c>
      <c r="N18" s="54" t="s">
        <v>158</v>
      </c>
      <c r="O18" s="54" t="s">
        <v>158</v>
      </c>
      <c r="P18" s="54" t="s">
        <v>158</v>
      </c>
      <c r="Q18" s="54" t="s">
        <v>158</v>
      </c>
      <c r="R18" s="54" t="s">
        <v>158</v>
      </c>
      <c r="S18" s="54" t="s">
        <v>158</v>
      </c>
      <c r="T18" s="54" t="s">
        <v>158</v>
      </c>
      <c r="U18" s="54" t="s">
        <v>158</v>
      </c>
      <c r="V18" s="54" t="s">
        <v>158</v>
      </c>
      <c r="W18" s="54" t="s">
        <v>158</v>
      </c>
      <c r="X18" s="54" t="s">
        <v>158</v>
      </c>
      <c r="Y18" s="54" t="s">
        <v>158</v>
      </c>
      <c r="Z18" s="54" t="s">
        <v>158</v>
      </c>
      <c r="AA18" s="54" t="s">
        <v>158</v>
      </c>
      <c r="AB18" s="54" t="s">
        <v>158</v>
      </c>
      <c r="AC18" s="54" t="s">
        <v>158</v>
      </c>
      <c r="AD18" s="54" t="s">
        <v>158</v>
      </c>
      <c r="AE18" s="54" t="s">
        <v>158</v>
      </c>
      <c r="AF18" s="54" t="s">
        <v>158</v>
      </c>
      <c r="AG18" s="54" t="s">
        <v>158</v>
      </c>
      <c r="AH18" s="54" t="s">
        <v>158</v>
      </c>
      <c r="AI18" s="54">
        <v>0.35614534889999999</v>
      </c>
      <c r="AJ18" s="54" t="s">
        <v>158</v>
      </c>
      <c r="AK18" s="54" t="s">
        <v>158</v>
      </c>
      <c r="AL18" s="54" t="s">
        <v>158</v>
      </c>
      <c r="AM18" s="54">
        <v>0.15121237800000001</v>
      </c>
      <c r="AN18" s="54" t="s">
        <v>158</v>
      </c>
      <c r="AO18" s="54" t="s">
        <v>158</v>
      </c>
      <c r="AP18" s="54" t="s">
        <v>158</v>
      </c>
      <c r="AQ18" s="54" t="s">
        <v>158</v>
      </c>
      <c r="AR18" s="54" t="s">
        <v>158</v>
      </c>
      <c r="AS18" s="54" t="s">
        <v>158</v>
      </c>
      <c r="AT18" s="54" t="s">
        <v>158</v>
      </c>
      <c r="AU18" s="54" t="s">
        <v>158</v>
      </c>
      <c r="AV18" s="54" t="s">
        <v>158</v>
      </c>
      <c r="AW18" s="54" t="s">
        <v>158</v>
      </c>
      <c r="AX18" s="54" t="s">
        <v>158</v>
      </c>
      <c r="AY18" s="54" t="s">
        <v>158</v>
      </c>
      <c r="AZ18" s="54" t="s">
        <v>158</v>
      </c>
      <c r="BA18" s="54" t="s">
        <v>158</v>
      </c>
      <c r="BB18" s="54">
        <v>0.36652622140000002</v>
      </c>
      <c r="BC18" s="54" t="s">
        <v>158</v>
      </c>
      <c r="BD18" s="54">
        <v>1</v>
      </c>
      <c r="BE18" s="54">
        <v>0.32585844050000001</v>
      </c>
      <c r="BF18" s="54">
        <v>0.99118568230000004</v>
      </c>
      <c r="BG18" s="54" t="s">
        <v>158</v>
      </c>
      <c r="BH18" s="54" t="s">
        <v>158</v>
      </c>
      <c r="BI18" s="54" t="s">
        <v>158</v>
      </c>
      <c r="BJ18" s="54" t="s">
        <v>158</v>
      </c>
      <c r="BK18" s="54" t="s">
        <v>158</v>
      </c>
      <c r="BL18" s="54" t="s">
        <v>158</v>
      </c>
      <c r="BM18" s="54" t="s">
        <v>158</v>
      </c>
      <c r="BN18" s="54">
        <v>0.7139864816</v>
      </c>
      <c r="BO18" s="54">
        <v>4.2655642200000003E-2</v>
      </c>
      <c r="BP18" s="54" t="s">
        <v>158</v>
      </c>
      <c r="BQ18" s="54" t="s">
        <v>158</v>
      </c>
      <c r="BR18" s="54" t="s">
        <v>158</v>
      </c>
      <c r="BS18" s="54" t="s">
        <v>158</v>
      </c>
      <c r="BT18" s="54">
        <v>0.17788009930000001</v>
      </c>
      <c r="BU18" s="54" t="s">
        <v>158</v>
      </c>
      <c r="BV18" s="54">
        <v>5.56786981E-2</v>
      </c>
      <c r="BW18" s="54" t="s">
        <v>158</v>
      </c>
      <c r="BX18" s="54">
        <v>0.97718199630000002</v>
      </c>
      <c r="BY18" s="54" t="s">
        <v>158</v>
      </c>
      <c r="BZ18" s="54">
        <v>0.89253189610000006</v>
      </c>
      <c r="CA18" s="54" t="s">
        <v>158</v>
      </c>
      <c r="CB18" s="54" t="s">
        <v>158</v>
      </c>
      <c r="CC18" s="54" t="s">
        <v>158</v>
      </c>
      <c r="CD18" s="54">
        <v>0.72432690560000002</v>
      </c>
      <c r="CE18" s="54" t="s">
        <v>158</v>
      </c>
      <c r="CF18" s="54" t="s">
        <v>158</v>
      </c>
      <c r="CG18" s="54" t="s">
        <v>158</v>
      </c>
      <c r="CH18" s="54" t="s">
        <v>158</v>
      </c>
      <c r="CI18" s="54" t="s">
        <v>158</v>
      </c>
      <c r="CJ18" s="54" t="s">
        <v>158</v>
      </c>
      <c r="CK18" s="54" t="s">
        <v>158</v>
      </c>
      <c r="CL18" s="54" t="s">
        <v>158</v>
      </c>
      <c r="CM18" s="54">
        <v>3.5600640400000001E-2</v>
      </c>
      <c r="CN18" s="54" t="s">
        <v>158</v>
      </c>
      <c r="CO18" s="54" t="s">
        <v>158</v>
      </c>
      <c r="CP18" s="54" t="s">
        <v>158</v>
      </c>
      <c r="CQ18" s="54" t="s">
        <v>158</v>
      </c>
      <c r="CR18" s="54">
        <v>1</v>
      </c>
      <c r="CS18" s="54">
        <v>3.7647726999999998E-3</v>
      </c>
      <c r="CT18" s="54">
        <v>8.2895449999999996E-2</v>
      </c>
      <c r="CU18" s="54" t="s">
        <v>158</v>
      </c>
      <c r="CV18" s="54" t="s">
        <v>158</v>
      </c>
      <c r="CW18" s="54" t="s">
        <v>158</v>
      </c>
      <c r="CX18" s="54" t="s">
        <v>158</v>
      </c>
      <c r="CY18" s="54" t="s">
        <v>158</v>
      </c>
      <c r="CZ18" s="54" t="s">
        <v>158</v>
      </c>
    </row>
    <row r="19" spans="1:104" x14ac:dyDescent="0.25">
      <c r="A19" s="57" t="s">
        <v>334</v>
      </c>
      <c r="B19" s="54">
        <v>6.3577114200000007E-2</v>
      </c>
      <c r="C19" s="54" t="s">
        <v>158</v>
      </c>
      <c r="D19" s="54" t="s">
        <v>158</v>
      </c>
      <c r="E19" s="54" t="s">
        <v>158</v>
      </c>
      <c r="F19" s="54" t="s">
        <v>158</v>
      </c>
      <c r="G19" s="54" t="s">
        <v>158</v>
      </c>
      <c r="H19" s="54">
        <v>3.6346713500000002E-2</v>
      </c>
      <c r="I19" s="54" t="s">
        <v>158</v>
      </c>
      <c r="J19" s="54" t="s">
        <v>158</v>
      </c>
      <c r="K19" s="54">
        <v>0.18087714760000001</v>
      </c>
      <c r="L19" s="54" t="s">
        <v>158</v>
      </c>
      <c r="M19" s="54" t="s">
        <v>158</v>
      </c>
      <c r="N19" s="54" t="s">
        <v>158</v>
      </c>
      <c r="O19" s="54" t="s">
        <v>158</v>
      </c>
      <c r="P19" s="54" t="s">
        <v>158</v>
      </c>
      <c r="Q19" s="54" t="s">
        <v>158</v>
      </c>
      <c r="R19" s="54" t="s">
        <v>158</v>
      </c>
      <c r="S19" s="54" t="s">
        <v>158</v>
      </c>
      <c r="T19" s="54" t="s">
        <v>158</v>
      </c>
      <c r="U19" s="54">
        <v>0.23029018679999999</v>
      </c>
      <c r="V19" s="54" t="s">
        <v>158</v>
      </c>
      <c r="W19" s="54" t="s">
        <v>158</v>
      </c>
      <c r="X19" s="54">
        <v>1.6727549999999999E-3</v>
      </c>
      <c r="Y19" s="54" t="s">
        <v>158</v>
      </c>
      <c r="Z19" s="54" t="s">
        <v>158</v>
      </c>
      <c r="AA19" s="54" t="s">
        <v>158</v>
      </c>
      <c r="AB19" s="54" t="s">
        <v>158</v>
      </c>
      <c r="AC19" s="54" t="s">
        <v>158</v>
      </c>
      <c r="AD19" s="54" t="s">
        <v>158</v>
      </c>
      <c r="AE19" s="54" t="s">
        <v>158</v>
      </c>
      <c r="AF19" s="54" t="s">
        <v>158</v>
      </c>
      <c r="AG19" s="54">
        <v>9.4813639999999995E-4</v>
      </c>
      <c r="AH19" s="54" t="s">
        <v>158</v>
      </c>
      <c r="AI19" s="54">
        <v>5.4412278999999997E-3</v>
      </c>
      <c r="AJ19" s="54" t="s">
        <v>158</v>
      </c>
      <c r="AK19" s="54" t="s">
        <v>158</v>
      </c>
      <c r="AL19" s="54" t="s">
        <v>158</v>
      </c>
      <c r="AM19" s="54" t="s">
        <v>158</v>
      </c>
      <c r="AN19" s="54" t="s">
        <v>158</v>
      </c>
      <c r="AO19" s="54">
        <v>1.8963169700000001E-2</v>
      </c>
      <c r="AP19" s="54" t="s">
        <v>158</v>
      </c>
      <c r="AQ19" s="54" t="s">
        <v>158</v>
      </c>
      <c r="AR19" s="54" t="s">
        <v>158</v>
      </c>
      <c r="AS19" s="54">
        <v>9.9212129999999999E-4</v>
      </c>
      <c r="AT19" s="54" t="s">
        <v>158</v>
      </c>
      <c r="AU19" s="54" t="s">
        <v>158</v>
      </c>
      <c r="AV19" s="54" t="s">
        <v>158</v>
      </c>
      <c r="AW19" s="54" t="s">
        <v>158</v>
      </c>
      <c r="AX19" s="54" t="s">
        <v>158</v>
      </c>
      <c r="AY19" s="54">
        <v>1.3570584700000001E-2</v>
      </c>
      <c r="AZ19" s="54">
        <v>4.5205342099999997E-2</v>
      </c>
      <c r="BA19" s="54" t="s">
        <v>158</v>
      </c>
      <c r="BB19" s="54">
        <v>0.17110854750000001</v>
      </c>
      <c r="BC19" s="54">
        <v>0.4329893138</v>
      </c>
      <c r="BD19" s="54" t="s">
        <v>158</v>
      </c>
      <c r="BE19" s="54" t="s">
        <v>158</v>
      </c>
      <c r="BF19" s="54" t="s">
        <v>158</v>
      </c>
      <c r="BG19" s="54" t="s">
        <v>158</v>
      </c>
      <c r="BH19" s="54" t="s">
        <v>158</v>
      </c>
      <c r="BI19" s="54" t="s">
        <v>158</v>
      </c>
      <c r="BJ19" s="54" t="s">
        <v>158</v>
      </c>
      <c r="BK19" s="54" t="s">
        <v>158</v>
      </c>
      <c r="BL19" s="54" t="s">
        <v>158</v>
      </c>
      <c r="BM19" s="54">
        <v>1.9761698099999999E-2</v>
      </c>
      <c r="BN19" s="54" t="s">
        <v>158</v>
      </c>
      <c r="BO19" s="54">
        <v>0.51037335009999996</v>
      </c>
      <c r="BP19" s="54">
        <v>0.2203094602</v>
      </c>
      <c r="BQ19" s="54" t="s">
        <v>158</v>
      </c>
      <c r="BR19" s="54" t="s">
        <v>158</v>
      </c>
      <c r="BS19" s="54" t="s">
        <v>158</v>
      </c>
      <c r="BT19" s="54">
        <v>0.10392872760000001</v>
      </c>
      <c r="BU19" s="54" t="s">
        <v>158</v>
      </c>
      <c r="BV19" s="54" t="s">
        <v>158</v>
      </c>
      <c r="BW19" s="54" t="s">
        <v>158</v>
      </c>
      <c r="BX19" s="54" t="s">
        <v>158</v>
      </c>
      <c r="BY19" s="54">
        <v>3.3632019399999998E-2</v>
      </c>
      <c r="BZ19" s="54">
        <v>5.3734051900000003E-2</v>
      </c>
      <c r="CA19" s="54" t="s">
        <v>158</v>
      </c>
      <c r="CB19" s="54">
        <v>6.9254080000000001E-4</v>
      </c>
      <c r="CC19" s="54" t="s">
        <v>158</v>
      </c>
      <c r="CD19" s="54">
        <v>0.25962019069999998</v>
      </c>
      <c r="CE19" s="54" t="s">
        <v>158</v>
      </c>
      <c r="CF19" s="54" t="s">
        <v>158</v>
      </c>
      <c r="CG19" s="54">
        <v>1</v>
      </c>
      <c r="CH19" s="54" t="s">
        <v>158</v>
      </c>
      <c r="CI19" s="54" t="s">
        <v>158</v>
      </c>
      <c r="CJ19" s="54" t="s">
        <v>158</v>
      </c>
      <c r="CK19" s="54">
        <v>2.6028336199999998E-2</v>
      </c>
      <c r="CL19" s="54">
        <v>1.38895079E-2</v>
      </c>
      <c r="CM19" s="54" t="s">
        <v>158</v>
      </c>
      <c r="CN19" s="54" t="s">
        <v>158</v>
      </c>
      <c r="CO19" s="54" t="s">
        <v>158</v>
      </c>
      <c r="CP19" s="54" t="s">
        <v>158</v>
      </c>
      <c r="CQ19" s="54" t="s">
        <v>158</v>
      </c>
      <c r="CR19" s="54" t="s">
        <v>158</v>
      </c>
      <c r="CS19" s="54">
        <v>3.7647726999999998E-3</v>
      </c>
      <c r="CT19" s="54" t="s">
        <v>158</v>
      </c>
      <c r="CU19" s="54" t="s">
        <v>158</v>
      </c>
      <c r="CV19" s="54" t="s">
        <v>158</v>
      </c>
      <c r="CW19" s="54" t="s">
        <v>158</v>
      </c>
      <c r="CX19" s="54" t="s">
        <v>158</v>
      </c>
      <c r="CY19" s="54" t="s">
        <v>158</v>
      </c>
      <c r="CZ19" s="54" t="s">
        <v>158</v>
      </c>
    </row>
    <row r="20" spans="1:104" x14ac:dyDescent="0.25">
      <c r="A20" s="57" t="s">
        <v>319</v>
      </c>
      <c r="B20" s="54">
        <v>5.26399257E-2</v>
      </c>
      <c r="C20" s="54" t="s">
        <v>158</v>
      </c>
      <c r="D20" s="54" t="s">
        <v>158</v>
      </c>
      <c r="E20" s="54" t="s">
        <v>158</v>
      </c>
      <c r="F20" s="54" t="s">
        <v>158</v>
      </c>
      <c r="G20" s="54" t="s">
        <v>158</v>
      </c>
      <c r="H20" s="54">
        <v>0.3842724173</v>
      </c>
      <c r="I20" s="54" t="s">
        <v>158</v>
      </c>
      <c r="J20" s="54">
        <v>8.5190064699999998E-2</v>
      </c>
      <c r="K20" s="54">
        <v>0.19579598910000001</v>
      </c>
      <c r="L20" s="54" t="s">
        <v>158</v>
      </c>
      <c r="M20" s="54" t="s">
        <v>158</v>
      </c>
      <c r="N20" s="54" t="s">
        <v>158</v>
      </c>
      <c r="O20" s="54" t="s">
        <v>158</v>
      </c>
      <c r="P20" s="54" t="s">
        <v>158</v>
      </c>
      <c r="Q20" s="54">
        <v>6.1821689999999997E-4</v>
      </c>
      <c r="R20" s="54">
        <v>4.3445860000000002E-4</v>
      </c>
      <c r="S20" s="54">
        <v>1.2741396000000001E-3</v>
      </c>
      <c r="T20" s="54" t="s">
        <v>158</v>
      </c>
      <c r="U20" s="54">
        <v>8.8306445900000002E-2</v>
      </c>
      <c r="V20" s="54" t="s">
        <v>158</v>
      </c>
      <c r="W20" s="54" t="s">
        <v>158</v>
      </c>
      <c r="X20" s="54">
        <v>6.8545384000000004E-3</v>
      </c>
      <c r="Y20" s="54" t="s">
        <v>158</v>
      </c>
      <c r="Z20" s="54" t="s">
        <v>158</v>
      </c>
      <c r="AA20" s="54" t="s">
        <v>158</v>
      </c>
      <c r="AB20" s="54" t="s">
        <v>158</v>
      </c>
      <c r="AC20" s="54" t="s">
        <v>158</v>
      </c>
      <c r="AD20" s="54" t="s">
        <v>158</v>
      </c>
      <c r="AE20" s="54">
        <v>0.49729858020000001</v>
      </c>
      <c r="AF20" s="54" t="s">
        <v>158</v>
      </c>
      <c r="AG20" s="54" t="s">
        <v>158</v>
      </c>
      <c r="AH20" s="54" t="s">
        <v>158</v>
      </c>
      <c r="AI20" s="54" t="s">
        <v>158</v>
      </c>
      <c r="AJ20" s="54" t="s">
        <v>158</v>
      </c>
      <c r="AK20" s="54">
        <v>7.8918559999999996E-4</v>
      </c>
      <c r="AL20" s="54" t="s">
        <v>158</v>
      </c>
      <c r="AM20" s="54" t="s">
        <v>158</v>
      </c>
      <c r="AN20" s="54" t="s">
        <v>158</v>
      </c>
      <c r="AO20" s="54">
        <v>1.62474217E-2</v>
      </c>
      <c r="AP20" s="54">
        <v>2.5192126299999999E-2</v>
      </c>
      <c r="AQ20" s="54" t="s">
        <v>158</v>
      </c>
      <c r="AR20" s="54" t="s">
        <v>158</v>
      </c>
      <c r="AS20" s="54">
        <v>9.9212129999999999E-4</v>
      </c>
      <c r="AT20" s="54" t="s">
        <v>158</v>
      </c>
      <c r="AU20" s="54" t="s">
        <v>158</v>
      </c>
      <c r="AV20" s="54" t="s">
        <v>158</v>
      </c>
      <c r="AW20" s="54">
        <v>1.1838752000000001E-3</v>
      </c>
      <c r="AX20" s="54" t="s">
        <v>158</v>
      </c>
      <c r="AY20" s="54">
        <v>0.14835309220000001</v>
      </c>
      <c r="AZ20" s="54" t="s">
        <v>158</v>
      </c>
      <c r="BA20" s="54" t="s">
        <v>158</v>
      </c>
      <c r="BB20" s="54">
        <v>8.9468133999999998E-3</v>
      </c>
      <c r="BC20" s="54" t="s">
        <v>158</v>
      </c>
      <c r="BD20" s="54" t="s">
        <v>158</v>
      </c>
      <c r="BE20" s="54">
        <v>8.6186598000000003E-2</v>
      </c>
      <c r="BF20" s="54" t="s">
        <v>158</v>
      </c>
      <c r="BG20" s="54" t="s">
        <v>158</v>
      </c>
      <c r="BH20" s="54" t="s">
        <v>158</v>
      </c>
      <c r="BI20" s="54" t="s">
        <v>158</v>
      </c>
      <c r="BJ20" s="54" t="s">
        <v>158</v>
      </c>
      <c r="BK20" s="54" t="s">
        <v>158</v>
      </c>
      <c r="BL20" s="54">
        <v>1.20103087E-2</v>
      </c>
      <c r="BM20" s="54">
        <v>0.73992303729999997</v>
      </c>
      <c r="BN20" s="54" t="s">
        <v>158</v>
      </c>
      <c r="BO20" s="54" t="s">
        <v>158</v>
      </c>
      <c r="BP20" s="54" t="s">
        <v>158</v>
      </c>
      <c r="BQ20" s="54" t="s">
        <v>158</v>
      </c>
      <c r="BR20" s="54">
        <v>0.88603899819999998</v>
      </c>
      <c r="BS20" s="54" t="s">
        <v>158</v>
      </c>
      <c r="BT20" s="54" t="s">
        <v>158</v>
      </c>
      <c r="BU20" s="54" t="s">
        <v>158</v>
      </c>
      <c r="BV20" s="54" t="s">
        <v>158</v>
      </c>
      <c r="BW20" s="54" t="s">
        <v>158</v>
      </c>
      <c r="BX20" s="54" t="s">
        <v>158</v>
      </c>
      <c r="BY20" s="54" t="s">
        <v>158</v>
      </c>
      <c r="BZ20" s="54" t="s">
        <v>158</v>
      </c>
      <c r="CA20" s="54">
        <v>0.90226846019999996</v>
      </c>
      <c r="CB20" s="54">
        <v>7.8061238999999998E-3</v>
      </c>
      <c r="CC20" s="54" t="s">
        <v>158</v>
      </c>
      <c r="CD20" s="54" t="s">
        <v>158</v>
      </c>
      <c r="CE20" s="54" t="s">
        <v>158</v>
      </c>
      <c r="CF20" s="54" t="s">
        <v>158</v>
      </c>
      <c r="CG20" s="54" t="s">
        <v>158</v>
      </c>
      <c r="CH20" s="54" t="s">
        <v>158</v>
      </c>
      <c r="CI20" s="54">
        <v>0.49300909279999999</v>
      </c>
      <c r="CJ20" s="54" t="s">
        <v>158</v>
      </c>
      <c r="CK20" s="54" t="s">
        <v>158</v>
      </c>
      <c r="CL20" s="54">
        <v>2.3388596300000002E-2</v>
      </c>
      <c r="CM20" s="54" t="s">
        <v>158</v>
      </c>
      <c r="CN20" s="54">
        <v>0.12478065720000001</v>
      </c>
      <c r="CO20" s="54" t="s">
        <v>158</v>
      </c>
      <c r="CP20" s="54" t="s">
        <v>158</v>
      </c>
      <c r="CQ20" s="54" t="s">
        <v>158</v>
      </c>
      <c r="CR20" s="54" t="s">
        <v>158</v>
      </c>
      <c r="CS20" s="54">
        <v>0.26875257019999998</v>
      </c>
      <c r="CT20" s="54" t="s">
        <v>158</v>
      </c>
      <c r="CU20" s="54" t="s">
        <v>158</v>
      </c>
      <c r="CV20" s="54" t="s">
        <v>158</v>
      </c>
      <c r="CW20" s="54" t="s">
        <v>158</v>
      </c>
      <c r="CX20" s="54" t="s">
        <v>158</v>
      </c>
      <c r="CY20" s="54" t="s">
        <v>158</v>
      </c>
      <c r="CZ20" s="54">
        <v>0.52181796359999999</v>
      </c>
    </row>
    <row r="21" spans="1:104" x14ac:dyDescent="0.25">
      <c r="A21" s="57" t="s">
        <v>337</v>
      </c>
      <c r="B21" s="54">
        <v>4.9068441300000001E-2</v>
      </c>
      <c r="C21" s="54" t="s">
        <v>158</v>
      </c>
      <c r="D21" s="54" t="s">
        <v>158</v>
      </c>
      <c r="E21" s="54" t="s">
        <v>158</v>
      </c>
      <c r="F21" s="54" t="s">
        <v>158</v>
      </c>
      <c r="G21" s="54" t="s">
        <v>158</v>
      </c>
      <c r="H21" s="54" t="s">
        <v>158</v>
      </c>
      <c r="I21" s="54" t="s">
        <v>158</v>
      </c>
      <c r="J21" s="54" t="s">
        <v>158</v>
      </c>
      <c r="K21" s="54" t="s">
        <v>158</v>
      </c>
      <c r="L21" s="54" t="s">
        <v>158</v>
      </c>
      <c r="M21" s="54" t="s">
        <v>158</v>
      </c>
      <c r="N21" s="54" t="s">
        <v>158</v>
      </c>
      <c r="O21" s="54" t="s">
        <v>158</v>
      </c>
      <c r="P21" s="54" t="s">
        <v>158</v>
      </c>
      <c r="Q21" s="54" t="s">
        <v>158</v>
      </c>
      <c r="R21" s="54" t="s">
        <v>158</v>
      </c>
      <c r="S21" s="54" t="s">
        <v>158</v>
      </c>
      <c r="T21" s="54" t="s">
        <v>158</v>
      </c>
      <c r="U21" s="54">
        <v>1.0221048999999999E-2</v>
      </c>
      <c r="V21" s="54" t="s">
        <v>158</v>
      </c>
      <c r="W21" s="54">
        <v>0.37471424050000002</v>
      </c>
      <c r="X21" s="54" t="s">
        <v>158</v>
      </c>
      <c r="Y21" s="54" t="s">
        <v>158</v>
      </c>
      <c r="Z21" s="54" t="s">
        <v>158</v>
      </c>
      <c r="AA21" s="54" t="s">
        <v>158</v>
      </c>
      <c r="AB21" s="54" t="s">
        <v>158</v>
      </c>
      <c r="AC21" s="54" t="s">
        <v>158</v>
      </c>
      <c r="AD21" s="54" t="s">
        <v>158</v>
      </c>
      <c r="AE21" s="54" t="s">
        <v>158</v>
      </c>
      <c r="AF21" s="54" t="s">
        <v>158</v>
      </c>
      <c r="AG21" s="54" t="s">
        <v>158</v>
      </c>
      <c r="AH21" s="54" t="s">
        <v>158</v>
      </c>
      <c r="AI21" s="54" t="s">
        <v>158</v>
      </c>
      <c r="AJ21" s="54" t="s">
        <v>158</v>
      </c>
      <c r="AK21" s="54" t="s">
        <v>158</v>
      </c>
      <c r="AL21" s="54" t="s">
        <v>158</v>
      </c>
      <c r="AM21" s="54" t="s">
        <v>158</v>
      </c>
      <c r="AN21" s="54" t="s">
        <v>158</v>
      </c>
      <c r="AO21" s="54" t="s">
        <v>158</v>
      </c>
      <c r="AP21" s="54" t="s">
        <v>158</v>
      </c>
      <c r="AQ21" s="54" t="s">
        <v>158</v>
      </c>
      <c r="AR21" s="54" t="s">
        <v>158</v>
      </c>
      <c r="AS21" s="54" t="s">
        <v>158</v>
      </c>
      <c r="AT21" s="54" t="s">
        <v>158</v>
      </c>
      <c r="AU21" s="54" t="s">
        <v>158</v>
      </c>
      <c r="AV21" s="54" t="s">
        <v>158</v>
      </c>
      <c r="AW21" s="54" t="s">
        <v>158</v>
      </c>
      <c r="AX21" s="54" t="s">
        <v>158</v>
      </c>
      <c r="AY21" s="54">
        <v>4.7539486200000002E-2</v>
      </c>
      <c r="AZ21" s="54" t="s">
        <v>158</v>
      </c>
      <c r="BA21" s="54" t="s">
        <v>158</v>
      </c>
      <c r="BB21" s="54" t="s">
        <v>158</v>
      </c>
      <c r="BC21" s="54" t="s">
        <v>158</v>
      </c>
      <c r="BD21" s="54" t="s">
        <v>158</v>
      </c>
      <c r="BE21" s="54" t="s">
        <v>158</v>
      </c>
      <c r="BF21" s="54" t="s">
        <v>158</v>
      </c>
      <c r="BG21" s="54" t="s">
        <v>158</v>
      </c>
      <c r="BH21" s="54" t="s">
        <v>158</v>
      </c>
      <c r="BI21" s="54" t="s">
        <v>158</v>
      </c>
      <c r="BJ21" s="54" t="s">
        <v>158</v>
      </c>
      <c r="BK21" s="54" t="s">
        <v>158</v>
      </c>
      <c r="BL21" s="54" t="s">
        <v>158</v>
      </c>
      <c r="BM21" s="54" t="s">
        <v>158</v>
      </c>
      <c r="BN21" s="54" t="s">
        <v>158</v>
      </c>
      <c r="BO21" s="54" t="s">
        <v>158</v>
      </c>
      <c r="BP21" s="54" t="s">
        <v>158</v>
      </c>
      <c r="BQ21" s="54" t="s">
        <v>158</v>
      </c>
      <c r="BR21" s="54" t="s">
        <v>158</v>
      </c>
      <c r="BS21" s="54" t="s">
        <v>158</v>
      </c>
      <c r="BT21" s="54" t="s">
        <v>158</v>
      </c>
      <c r="BU21" s="54" t="s">
        <v>158</v>
      </c>
      <c r="BV21" s="54" t="s">
        <v>158</v>
      </c>
      <c r="BW21" s="54" t="s">
        <v>158</v>
      </c>
      <c r="BX21" s="54" t="s">
        <v>158</v>
      </c>
      <c r="BY21" s="54" t="s">
        <v>158</v>
      </c>
      <c r="BZ21" s="54" t="s">
        <v>158</v>
      </c>
      <c r="CA21" s="54" t="s">
        <v>158</v>
      </c>
      <c r="CB21" s="54" t="s">
        <v>158</v>
      </c>
      <c r="CC21" s="54" t="s">
        <v>158</v>
      </c>
      <c r="CD21" s="54" t="s">
        <v>158</v>
      </c>
      <c r="CE21" s="54" t="s">
        <v>158</v>
      </c>
      <c r="CF21" s="54" t="s">
        <v>158</v>
      </c>
      <c r="CG21" s="54" t="s">
        <v>158</v>
      </c>
      <c r="CH21" s="54" t="s">
        <v>158</v>
      </c>
      <c r="CI21" s="54" t="s">
        <v>158</v>
      </c>
      <c r="CJ21" s="54" t="s">
        <v>158</v>
      </c>
      <c r="CK21" s="54" t="s">
        <v>158</v>
      </c>
      <c r="CL21" s="54" t="s">
        <v>158</v>
      </c>
      <c r="CM21" s="54" t="s">
        <v>158</v>
      </c>
      <c r="CN21" s="54" t="s">
        <v>158</v>
      </c>
      <c r="CO21" s="54" t="s">
        <v>158</v>
      </c>
      <c r="CP21" s="54" t="s">
        <v>158</v>
      </c>
      <c r="CQ21" s="54" t="s">
        <v>158</v>
      </c>
      <c r="CR21" s="54" t="s">
        <v>158</v>
      </c>
      <c r="CS21" s="54" t="s">
        <v>158</v>
      </c>
      <c r="CT21" s="54" t="s">
        <v>158</v>
      </c>
      <c r="CU21" s="54" t="s">
        <v>158</v>
      </c>
      <c r="CV21" s="54" t="s">
        <v>158</v>
      </c>
      <c r="CW21" s="54" t="s">
        <v>158</v>
      </c>
      <c r="CX21" s="54" t="s">
        <v>158</v>
      </c>
      <c r="CY21" s="54">
        <v>0.92731154920000003</v>
      </c>
      <c r="CZ21" s="54">
        <v>6.8500512700000002E-2</v>
      </c>
    </row>
    <row r="22" spans="1:104" x14ac:dyDescent="0.25">
      <c r="A22" s="57" t="s">
        <v>188</v>
      </c>
      <c r="B22" s="54">
        <v>4.8474073100000001E-2</v>
      </c>
      <c r="C22" s="54" t="s">
        <v>158</v>
      </c>
      <c r="D22" s="54" t="s">
        <v>158</v>
      </c>
      <c r="E22" s="54" t="s">
        <v>158</v>
      </c>
      <c r="F22" s="54" t="s">
        <v>158</v>
      </c>
      <c r="G22" s="54" t="s">
        <v>158</v>
      </c>
      <c r="H22" s="54" t="s">
        <v>158</v>
      </c>
      <c r="I22" s="54" t="s">
        <v>158</v>
      </c>
      <c r="J22" s="54" t="s">
        <v>158</v>
      </c>
      <c r="K22" s="54">
        <v>2.7867273500000001E-2</v>
      </c>
      <c r="L22" s="54" t="s">
        <v>158</v>
      </c>
      <c r="M22" s="54" t="s">
        <v>158</v>
      </c>
      <c r="N22" s="54" t="s">
        <v>158</v>
      </c>
      <c r="O22" s="54" t="s">
        <v>158</v>
      </c>
      <c r="P22" s="54" t="s">
        <v>158</v>
      </c>
      <c r="Q22" s="54">
        <v>2.0124584000000001E-3</v>
      </c>
      <c r="R22" s="54">
        <v>0.31425393670000001</v>
      </c>
      <c r="S22" s="54" t="s">
        <v>158</v>
      </c>
      <c r="T22" s="54" t="s">
        <v>158</v>
      </c>
      <c r="U22" s="54">
        <v>0.2283981631</v>
      </c>
      <c r="V22" s="54">
        <v>0.81285916560000004</v>
      </c>
      <c r="W22" s="54">
        <v>9.1557170000000003E-4</v>
      </c>
      <c r="X22" s="54" t="s">
        <v>158</v>
      </c>
      <c r="Y22" s="54" t="s">
        <v>158</v>
      </c>
      <c r="Z22" s="54" t="s">
        <v>158</v>
      </c>
      <c r="AA22" s="54" t="s">
        <v>158</v>
      </c>
      <c r="AB22" s="54">
        <v>2.2126520300000001E-2</v>
      </c>
      <c r="AC22" s="54" t="s">
        <v>158</v>
      </c>
      <c r="AD22" s="54" t="s">
        <v>158</v>
      </c>
      <c r="AE22" s="54" t="s">
        <v>158</v>
      </c>
      <c r="AF22" s="54" t="s">
        <v>158</v>
      </c>
      <c r="AG22" s="54" t="s">
        <v>158</v>
      </c>
      <c r="AH22" s="54" t="s">
        <v>158</v>
      </c>
      <c r="AI22" s="54">
        <v>0.30719676060000001</v>
      </c>
      <c r="AJ22" s="54" t="s">
        <v>158</v>
      </c>
      <c r="AK22" s="54" t="s">
        <v>158</v>
      </c>
      <c r="AL22" s="54" t="s">
        <v>158</v>
      </c>
      <c r="AM22" s="54" t="s">
        <v>158</v>
      </c>
      <c r="AN22" s="54" t="s">
        <v>158</v>
      </c>
      <c r="AO22" s="54">
        <v>3.3530808999999999E-3</v>
      </c>
      <c r="AP22" s="54">
        <v>5.0680520200000002E-2</v>
      </c>
      <c r="AQ22" s="54" t="s">
        <v>158</v>
      </c>
      <c r="AR22" s="54" t="s">
        <v>158</v>
      </c>
      <c r="AS22" s="54">
        <v>0.385929574</v>
      </c>
      <c r="AT22" s="54" t="s">
        <v>158</v>
      </c>
      <c r="AU22" s="54" t="s">
        <v>158</v>
      </c>
      <c r="AV22" s="54">
        <v>3.4206612999999999E-3</v>
      </c>
      <c r="AW22" s="54">
        <v>6.9717560200000001E-2</v>
      </c>
      <c r="AX22" s="54" t="s">
        <v>158</v>
      </c>
      <c r="AY22" s="54">
        <v>3.862553E-4</v>
      </c>
      <c r="AZ22" s="54" t="s">
        <v>158</v>
      </c>
      <c r="BA22" s="54">
        <v>0.1650833901</v>
      </c>
      <c r="BB22" s="54">
        <v>9.2204942000000002E-3</v>
      </c>
      <c r="BC22" s="54" t="s">
        <v>158</v>
      </c>
      <c r="BD22" s="54" t="s">
        <v>158</v>
      </c>
      <c r="BE22" s="54">
        <v>0.2873879513</v>
      </c>
      <c r="BF22" s="54" t="s">
        <v>158</v>
      </c>
      <c r="BG22" s="54" t="s">
        <v>158</v>
      </c>
      <c r="BH22" s="54" t="s">
        <v>158</v>
      </c>
      <c r="BI22" s="54">
        <v>0.19557749429999999</v>
      </c>
      <c r="BJ22" s="54" t="s">
        <v>158</v>
      </c>
      <c r="BK22" s="54" t="s">
        <v>158</v>
      </c>
      <c r="BL22" s="54" t="s">
        <v>158</v>
      </c>
      <c r="BM22" s="54" t="s">
        <v>158</v>
      </c>
      <c r="BN22" s="54" t="s">
        <v>158</v>
      </c>
      <c r="BO22" s="54" t="s">
        <v>158</v>
      </c>
      <c r="BP22" s="54">
        <v>4.3379325400000002E-2</v>
      </c>
      <c r="BQ22" s="54" t="s">
        <v>158</v>
      </c>
      <c r="BR22" s="54" t="s">
        <v>158</v>
      </c>
      <c r="BS22" s="54" t="s">
        <v>158</v>
      </c>
      <c r="BT22" s="54">
        <v>1.4855895E-3</v>
      </c>
      <c r="BU22" s="54" t="s">
        <v>158</v>
      </c>
      <c r="BV22" s="54" t="s">
        <v>158</v>
      </c>
      <c r="BW22" s="54" t="s">
        <v>158</v>
      </c>
      <c r="BX22" s="54" t="s">
        <v>158</v>
      </c>
      <c r="BY22" s="54" t="s">
        <v>158</v>
      </c>
      <c r="BZ22" s="54" t="s">
        <v>158</v>
      </c>
      <c r="CA22" s="54" t="s">
        <v>158</v>
      </c>
      <c r="CB22" s="54">
        <v>1.58456685E-2</v>
      </c>
      <c r="CC22" s="54" t="s">
        <v>158</v>
      </c>
      <c r="CD22" s="54">
        <v>1.0761385999999999E-3</v>
      </c>
      <c r="CE22" s="54" t="s">
        <v>158</v>
      </c>
      <c r="CF22" s="54" t="s">
        <v>158</v>
      </c>
      <c r="CG22" s="54" t="s">
        <v>158</v>
      </c>
      <c r="CH22" s="54" t="s">
        <v>158</v>
      </c>
      <c r="CI22" s="54" t="s">
        <v>158</v>
      </c>
      <c r="CJ22" s="54" t="s">
        <v>158</v>
      </c>
      <c r="CK22" s="54" t="s">
        <v>158</v>
      </c>
      <c r="CL22" s="54" t="s">
        <v>158</v>
      </c>
      <c r="CM22" s="54" t="s">
        <v>158</v>
      </c>
      <c r="CN22" s="54" t="s">
        <v>158</v>
      </c>
      <c r="CO22" s="54" t="s">
        <v>158</v>
      </c>
      <c r="CP22" s="54" t="s">
        <v>158</v>
      </c>
      <c r="CQ22" s="54" t="s">
        <v>158</v>
      </c>
      <c r="CR22" s="54" t="s">
        <v>158</v>
      </c>
      <c r="CS22" s="54" t="s">
        <v>158</v>
      </c>
      <c r="CT22" s="54">
        <v>0.83420910010000004</v>
      </c>
      <c r="CU22" s="54" t="s">
        <v>158</v>
      </c>
      <c r="CV22" s="54" t="s">
        <v>158</v>
      </c>
      <c r="CW22" s="54" t="s">
        <v>158</v>
      </c>
      <c r="CX22" s="54" t="s">
        <v>158</v>
      </c>
      <c r="CY22" s="54" t="s">
        <v>158</v>
      </c>
      <c r="CZ22" s="54" t="s">
        <v>158</v>
      </c>
    </row>
    <row r="23" spans="1:104" x14ac:dyDescent="0.25">
      <c r="A23" s="57" t="s">
        <v>322</v>
      </c>
      <c r="B23" s="54">
        <v>4.0152241999999998E-2</v>
      </c>
      <c r="C23" s="54" t="s">
        <v>158</v>
      </c>
      <c r="D23" s="54" t="s">
        <v>158</v>
      </c>
      <c r="E23" s="54" t="s">
        <v>158</v>
      </c>
      <c r="F23" s="54" t="s">
        <v>158</v>
      </c>
      <c r="G23" s="54">
        <v>4.7582327600000002E-2</v>
      </c>
      <c r="H23" s="54" t="s">
        <v>158</v>
      </c>
      <c r="I23" s="54" t="s">
        <v>158</v>
      </c>
      <c r="J23" s="54" t="s">
        <v>158</v>
      </c>
      <c r="K23" s="54" t="s">
        <v>158</v>
      </c>
      <c r="L23" s="54" t="s">
        <v>158</v>
      </c>
      <c r="M23" s="54" t="s">
        <v>158</v>
      </c>
      <c r="N23" s="54" t="s">
        <v>158</v>
      </c>
      <c r="O23" s="54" t="s">
        <v>158</v>
      </c>
      <c r="P23" s="54" t="s">
        <v>158</v>
      </c>
      <c r="Q23" s="54" t="s">
        <v>158</v>
      </c>
      <c r="R23" s="54" t="s">
        <v>158</v>
      </c>
      <c r="S23" s="54" t="s">
        <v>158</v>
      </c>
      <c r="T23" s="54" t="s">
        <v>158</v>
      </c>
      <c r="U23" s="54">
        <v>5.532955E-3</v>
      </c>
      <c r="V23" s="54" t="s">
        <v>158</v>
      </c>
      <c r="W23" s="54" t="s">
        <v>158</v>
      </c>
      <c r="X23" s="54">
        <v>0.21712452409999999</v>
      </c>
      <c r="Y23" s="54" t="s">
        <v>158</v>
      </c>
      <c r="Z23" s="54" t="s">
        <v>158</v>
      </c>
      <c r="AA23" s="54" t="s">
        <v>158</v>
      </c>
      <c r="AB23" s="54" t="s">
        <v>158</v>
      </c>
      <c r="AC23" s="54" t="s">
        <v>158</v>
      </c>
      <c r="AD23" s="54" t="s">
        <v>158</v>
      </c>
      <c r="AE23" s="54" t="s">
        <v>158</v>
      </c>
      <c r="AF23" s="54" t="s">
        <v>158</v>
      </c>
      <c r="AG23" s="54" t="s">
        <v>158</v>
      </c>
      <c r="AH23" s="54" t="s">
        <v>158</v>
      </c>
      <c r="AI23" s="54">
        <v>0.35614534889999999</v>
      </c>
      <c r="AJ23" s="54" t="s">
        <v>158</v>
      </c>
      <c r="AK23" s="54" t="s">
        <v>158</v>
      </c>
      <c r="AL23" s="54" t="s">
        <v>158</v>
      </c>
      <c r="AM23" s="54" t="s">
        <v>158</v>
      </c>
      <c r="AN23" s="54" t="s">
        <v>158</v>
      </c>
      <c r="AO23" s="54">
        <v>7.5945472999999998E-3</v>
      </c>
      <c r="AP23" s="54" t="s">
        <v>158</v>
      </c>
      <c r="AQ23" s="54" t="s">
        <v>158</v>
      </c>
      <c r="AR23" s="54" t="s">
        <v>158</v>
      </c>
      <c r="AS23" s="54">
        <v>0.28718673560000002</v>
      </c>
      <c r="AT23" s="54" t="s">
        <v>158</v>
      </c>
      <c r="AU23" s="54" t="s">
        <v>158</v>
      </c>
      <c r="AV23" s="54">
        <v>0.26088045520000003</v>
      </c>
      <c r="AW23" s="54" t="s">
        <v>158</v>
      </c>
      <c r="AX23" s="54" t="s">
        <v>158</v>
      </c>
      <c r="AY23" s="54" t="s">
        <v>158</v>
      </c>
      <c r="AZ23" s="54" t="s">
        <v>158</v>
      </c>
      <c r="BA23" s="54" t="s">
        <v>158</v>
      </c>
      <c r="BB23" s="54" t="s">
        <v>158</v>
      </c>
      <c r="BC23" s="54" t="s">
        <v>158</v>
      </c>
      <c r="BD23" s="54" t="s">
        <v>158</v>
      </c>
      <c r="BE23" s="54">
        <v>0.30951686639999998</v>
      </c>
      <c r="BF23" s="54" t="s">
        <v>158</v>
      </c>
      <c r="BG23" s="54" t="s">
        <v>158</v>
      </c>
      <c r="BH23" s="54" t="s">
        <v>158</v>
      </c>
      <c r="BI23" s="54">
        <v>0.80442250569999996</v>
      </c>
      <c r="BJ23" s="54" t="s">
        <v>158</v>
      </c>
      <c r="BK23" s="54" t="s">
        <v>158</v>
      </c>
      <c r="BL23" s="54" t="s">
        <v>158</v>
      </c>
      <c r="BM23" s="54" t="s">
        <v>158</v>
      </c>
      <c r="BN23" s="54" t="s">
        <v>158</v>
      </c>
      <c r="BO23" s="54" t="s">
        <v>158</v>
      </c>
      <c r="BP23" s="54" t="s">
        <v>158</v>
      </c>
      <c r="BQ23" s="54" t="s">
        <v>158</v>
      </c>
      <c r="BR23" s="54" t="s">
        <v>158</v>
      </c>
      <c r="BS23" s="54" t="s">
        <v>158</v>
      </c>
      <c r="BT23" s="54" t="s">
        <v>158</v>
      </c>
      <c r="BU23" s="54" t="s">
        <v>158</v>
      </c>
      <c r="BV23" s="54" t="s">
        <v>158</v>
      </c>
      <c r="BW23" s="54" t="s">
        <v>158</v>
      </c>
      <c r="BX23" s="54" t="s">
        <v>158</v>
      </c>
      <c r="BY23" s="54" t="s">
        <v>158</v>
      </c>
      <c r="BZ23" s="54" t="s">
        <v>158</v>
      </c>
      <c r="CA23" s="54">
        <v>4.8820815300000001E-2</v>
      </c>
      <c r="CB23" s="54" t="s">
        <v>158</v>
      </c>
      <c r="CC23" s="54" t="s">
        <v>158</v>
      </c>
      <c r="CD23" s="54" t="s">
        <v>158</v>
      </c>
      <c r="CE23" s="54" t="s">
        <v>158</v>
      </c>
      <c r="CF23" s="54" t="s">
        <v>158</v>
      </c>
      <c r="CG23" s="54" t="s">
        <v>158</v>
      </c>
      <c r="CH23" s="54" t="s">
        <v>158</v>
      </c>
      <c r="CI23" s="54" t="s">
        <v>158</v>
      </c>
      <c r="CJ23" s="54" t="s">
        <v>158</v>
      </c>
      <c r="CK23" s="54" t="s">
        <v>158</v>
      </c>
      <c r="CL23" s="54" t="s">
        <v>158</v>
      </c>
      <c r="CM23" s="54" t="s">
        <v>158</v>
      </c>
      <c r="CN23" s="54" t="s">
        <v>158</v>
      </c>
      <c r="CO23" s="54" t="s">
        <v>158</v>
      </c>
      <c r="CP23" s="54" t="s">
        <v>158</v>
      </c>
      <c r="CQ23" s="54" t="s">
        <v>158</v>
      </c>
      <c r="CR23" s="54" t="s">
        <v>158</v>
      </c>
      <c r="CS23" s="54">
        <v>5.1144162899999998E-2</v>
      </c>
      <c r="CT23" s="54" t="s">
        <v>158</v>
      </c>
      <c r="CU23" s="54" t="s">
        <v>158</v>
      </c>
      <c r="CV23" s="54" t="s">
        <v>158</v>
      </c>
      <c r="CW23" s="54" t="s">
        <v>158</v>
      </c>
      <c r="CX23" s="54" t="s">
        <v>158</v>
      </c>
      <c r="CY23" s="54" t="s">
        <v>158</v>
      </c>
      <c r="CZ23" s="54" t="s">
        <v>158</v>
      </c>
    </row>
    <row r="24" spans="1:104" x14ac:dyDescent="0.25">
      <c r="A24" s="57" t="s">
        <v>192</v>
      </c>
      <c r="B24" s="54">
        <v>3.9574173999999997E-2</v>
      </c>
      <c r="C24" s="54" t="s">
        <v>158</v>
      </c>
      <c r="D24" s="54" t="s">
        <v>158</v>
      </c>
      <c r="E24" s="54" t="s">
        <v>158</v>
      </c>
      <c r="F24" s="54">
        <v>1</v>
      </c>
      <c r="G24" s="54" t="s">
        <v>158</v>
      </c>
      <c r="H24" s="54">
        <v>1.1738915E-3</v>
      </c>
      <c r="I24" s="54" t="s">
        <v>158</v>
      </c>
      <c r="J24" s="54" t="s">
        <v>158</v>
      </c>
      <c r="K24" s="54">
        <v>1.39622776E-2</v>
      </c>
      <c r="L24" s="54" t="s">
        <v>158</v>
      </c>
      <c r="M24" s="54" t="s">
        <v>158</v>
      </c>
      <c r="N24" s="54" t="s">
        <v>158</v>
      </c>
      <c r="O24" s="54" t="s">
        <v>158</v>
      </c>
      <c r="P24" s="54" t="s">
        <v>158</v>
      </c>
      <c r="Q24" s="54">
        <v>8.0246945000000004E-3</v>
      </c>
      <c r="R24" s="54" t="s">
        <v>158</v>
      </c>
      <c r="S24" s="54" t="s">
        <v>158</v>
      </c>
      <c r="T24" s="54" t="s">
        <v>158</v>
      </c>
      <c r="U24" s="54">
        <v>1.0877039000000001E-3</v>
      </c>
      <c r="V24" s="54" t="s">
        <v>158</v>
      </c>
      <c r="W24" s="54" t="s">
        <v>158</v>
      </c>
      <c r="X24" s="54">
        <v>6.4498063999999999E-3</v>
      </c>
      <c r="Y24" s="54" t="s">
        <v>158</v>
      </c>
      <c r="Z24" s="54" t="s">
        <v>158</v>
      </c>
      <c r="AA24" s="54" t="s">
        <v>158</v>
      </c>
      <c r="AB24" s="54" t="s">
        <v>158</v>
      </c>
      <c r="AC24" s="54" t="s">
        <v>158</v>
      </c>
      <c r="AD24" s="54" t="s">
        <v>158</v>
      </c>
      <c r="AE24" s="54" t="s">
        <v>158</v>
      </c>
      <c r="AF24" s="54" t="s">
        <v>158</v>
      </c>
      <c r="AG24" s="54" t="s">
        <v>158</v>
      </c>
      <c r="AH24" s="54" t="s">
        <v>158</v>
      </c>
      <c r="AI24" s="54" t="s">
        <v>158</v>
      </c>
      <c r="AJ24" s="54" t="s">
        <v>158</v>
      </c>
      <c r="AK24" s="54" t="s">
        <v>158</v>
      </c>
      <c r="AL24" s="54" t="s">
        <v>158</v>
      </c>
      <c r="AM24" s="54">
        <v>3.1904075300000001E-2</v>
      </c>
      <c r="AN24" s="54" t="s">
        <v>158</v>
      </c>
      <c r="AO24" s="54">
        <v>9.3156055000000008E-3</v>
      </c>
      <c r="AP24" s="54">
        <v>4.2249202999999997E-3</v>
      </c>
      <c r="AQ24" s="54" t="s">
        <v>158</v>
      </c>
      <c r="AR24" s="54" t="s">
        <v>158</v>
      </c>
      <c r="AS24" s="54" t="s">
        <v>158</v>
      </c>
      <c r="AT24" s="54">
        <v>8.0254400999999996E-3</v>
      </c>
      <c r="AU24" s="54" t="s">
        <v>158</v>
      </c>
      <c r="AV24" s="54" t="s">
        <v>158</v>
      </c>
      <c r="AW24" s="54">
        <v>4.7076862000000001E-3</v>
      </c>
      <c r="AX24" s="54" t="s">
        <v>158</v>
      </c>
      <c r="AY24" s="54">
        <v>0.158081956</v>
      </c>
      <c r="AZ24" s="54" t="s">
        <v>158</v>
      </c>
      <c r="BA24" s="54" t="s">
        <v>158</v>
      </c>
      <c r="BB24" s="54" t="s">
        <v>158</v>
      </c>
      <c r="BC24" s="54" t="s">
        <v>158</v>
      </c>
      <c r="BD24" s="54" t="s">
        <v>158</v>
      </c>
      <c r="BE24" s="54" t="s">
        <v>158</v>
      </c>
      <c r="BF24" s="54" t="s">
        <v>158</v>
      </c>
      <c r="BG24" s="54" t="s">
        <v>158</v>
      </c>
      <c r="BH24" s="54" t="s">
        <v>158</v>
      </c>
      <c r="BI24" s="54" t="s">
        <v>158</v>
      </c>
      <c r="BJ24" s="54" t="s">
        <v>158</v>
      </c>
      <c r="BK24" s="54" t="s">
        <v>158</v>
      </c>
      <c r="BL24" s="54">
        <v>2.70798961E-2</v>
      </c>
      <c r="BM24" s="54" t="s">
        <v>158</v>
      </c>
      <c r="BN24" s="54" t="s">
        <v>158</v>
      </c>
      <c r="BO24" s="54" t="s">
        <v>158</v>
      </c>
      <c r="BP24" s="54" t="s">
        <v>158</v>
      </c>
      <c r="BQ24" s="54" t="s">
        <v>158</v>
      </c>
      <c r="BR24" s="54" t="s">
        <v>158</v>
      </c>
      <c r="BS24" s="54" t="s">
        <v>158</v>
      </c>
      <c r="BT24" s="54" t="s">
        <v>158</v>
      </c>
      <c r="BU24" s="54" t="s">
        <v>158</v>
      </c>
      <c r="BV24" s="54" t="s">
        <v>158</v>
      </c>
      <c r="BW24" s="54" t="s">
        <v>158</v>
      </c>
      <c r="BX24" s="54" t="s">
        <v>158</v>
      </c>
      <c r="BY24" s="54" t="s">
        <v>158</v>
      </c>
      <c r="BZ24" s="54" t="s">
        <v>158</v>
      </c>
      <c r="CA24" s="54" t="s">
        <v>158</v>
      </c>
      <c r="CB24" s="54">
        <v>0.40624068549999998</v>
      </c>
      <c r="CC24" s="54" t="s">
        <v>158</v>
      </c>
      <c r="CD24" s="54" t="s">
        <v>158</v>
      </c>
      <c r="CE24" s="54" t="s">
        <v>158</v>
      </c>
      <c r="CF24" s="54">
        <v>2.8967976999999998E-3</v>
      </c>
      <c r="CG24" s="54" t="s">
        <v>158</v>
      </c>
      <c r="CH24" s="54" t="s">
        <v>158</v>
      </c>
      <c r="CI24" s="54" t="s">
        <v>158</v>
      </c>
      <c r="CJ24" s="54" t="s">
        <v>158</v>
      </c>
      <c r="CK24" s="54" t="s">
        <v>158</v>
      </c>
      <c r="CL24" s="54" t="s">
        <v>158</v>
      </c>
      <c r="CM24" s="54" t="s">
        <v>158</v>
      </c>
      <c r="CN24" s="54" t="s">
        <v>158</v>
      </c>
      <c r="CO24" s="54" t="s">
        <v>158</v>
      </c>
      <c r="CP24" s="54" t="s">
        <v>158</v>
      </c>
      <c r="CQ24" s="54" t="s">
        <v>158</v>
      </c>
      <c r="CR24" s="54" t="s">
        <v>158</v>
      </c>
      <c r="CS24" s="54" t="s">
        <v>158</v>
      </c>
      <c r="CT24" s="54" t="s">
        <v>158</v>
      </c>
      <c r="CU24" s="54" t="s">
        <v>158</v>
      </c>
      <c r="CV24" s="54" t="s">
        <v>158</v>
      </c>
      <c r="CW24" s="54" t="s">
        <v>158</v>
      </c>
      <c r="CX24" s="54" t="s">
        <v>158</v>
      </c>
      <c r="CY24" s="54" t="s">
        <v>158</v>
      </c>
      <c r="CZ24" s="54" t="s">
        <v>158</v>
      </c>
    </row>
    <row r="25" spans="1:104" x14ac:dyDescent="0.25">
      <c r="A25" s="57" t="s">
        <v>171</v>
      </c>
      <c r="B25" s="54">
        <v>3.4409753100000003E-2</v>
      </c>
      <c r="C25" s="54" t="s">
        <v>158</v>
      </c>
      <c r="D25" s="54">
        <v>6.6274798800000007E-2</v>
      </c>
      <c r="E25" s="54" t="s">
        <v>158</v>
      </c>
      <c r="F25" s="54" t="s">
        <v>158</v>
      </c>
      <c r="G25" s="54">
        <v>0.87455952000000003</v>
      </c>
      <c r="H25" s="54">
        <v>2.55338419E-2</v>
      </c>
      <c r="I25" s="54" t="s">
        <v>158</v>
      </c>
      <c r="J25" s="54" t="s">
        <v>158</v>
      </c>
      <c r="K25" s="54" t="s">
        <v>158</v>
      </c>
      <c r="L25" s="54" t="s">
        <v>158</v>
      </c>
      <c r="M25" s="54" t="s">
        <v>158</v>
      </c>
      <c r="N25" s="54" t="s">
        <v>158</v>
      </c>
      <c r="O25" s="54" t="s">
        <v>158</v>
      </c>
      <c r="P25" s="54" t="s">
        <v>158</v>
      </c>
      <c r="Q25" s="54" t="s">
        <v>158</v>
      </c>
      <c r="R25" s="54">
        <v>1.13274742E-2</v>
      </c>
      <c r="S25" s="54" t="s">
        <v>158</v>
      </c>
      <c r="T25" s="54" t="s">
        <v>158</v>
      </c>
      <c r="U25" s="54" t="s">
        <v>158</v>
      </c>
      <c r="V25" s="54" t="s">
        <v>158</v>
      </c>
      <c r="W25" s="54">
        <v>0.18897922389999999</v>
      </c>
      <c r="X25" s="54" t="s">
        <v>158</v>
      </c>
      <c r="Y25" s="54" t="s">
        <v>158</v>
      </c>
      <c r="Z25" s="54" t="s">
        <v>158</v>
      </c>
      <c r="AA25" s="54" t="s">
        <v>158</v>
      </c>
      <c r="AB25" s="54" t="s">
        <v>158</v>
      </c>
      <c r="AC25" s="54" t="s">
        <v>158</v>
      </c>
      <c r="AD25" s="54" t="s">
        <v>158</v>
      </c>
      <c r="AE25" s="54" t="s">
        <v>158</v>
      </c>
      <c r="AF25" s="54" t="s">
        <v>158</v>
      </c>
      <c r="AG25" s="54" t="s">
        <v>158</v>
      </c>
      <c r="AH25" s="54" t="s">
        <v>158</v>
      </c>
      <c r="AI25" s="54" t="s">
        <v>158</v>
      </c>
      <c r="AJ25" s="54" t="s">
        <v>158</v>
      </c>
      <c r="AK25" s="54" t="s">
        <v>158</v>
      </c>
      <c r="AL25" s="54" t="s">
        <v>158</v>
      </c>
      <c r="AM25" s="54" t="s">
        <v>158</v>
      </c>
      <c r="AN25" s="54" t="s">
        <v>158</v>
      </c>
      <c r="AO25" s="54" t="s">
        <v>158</v>
      </c>
      <c r="AP25" s="54">
        <v>4.6731686999999999E-3</v>
      </c>
      <c r="AQ25" s="54" t="s">
        <v>158</v>
      </c>
      <c r="AR25" s="54" t="s">
        <v>158</v>
      </c>
      <c r="AS25" s="54" t="s">
        <v>158</v>
      </c>
      <c r="AT25" s="54" t="s">
        <v>158</v>
      </c>
      <c r="AU25" s="54" t="s">
        <v>158</v>
      </c>
      <c r="AV25" s="54" t="s">
        <v>158</v>
      </c>
      <c r="AW25" s="54">
        <v>1.6701435099999998E-2</v>
      </c>
      <c r="AX25" s="54" t="s">
        <v>158</v>
      </c>
      <c r="AY25" s="54">
        <v>0.1841317163</v>
      </c>
      <c r="AZ25" s="54" t="s">
        <v>158</v>
      </c>
      <c r="BA25" s="54" t="s">
        <v>158</v>
      </c>
      <c r="BB25" s="54" t="s">
        <v>158</v>
      </c>
      <c r="BC25" s="54" t="s">
        <v>158</v>
      </c>
      <c r="BD25" s="54" t="s">
        <v>158</v>
      </c>
      <c r="BE25" s="54" t="s">
        <v>158</v>
      </c>
      <c r="BF25" s="54" t="s">
        <v>158</v>
      </c>
      <c r="BG25" s="54" t="s">
        <v>158</v>
      </c>
      <c r="BH25" s="54" t="s">
        <v>158</v>
      </c>
      <c r="BI25" s="54">
        <v>0.19557749429999999</v>
      </c>
      <c r="BJ25" s="54" t="s">
        <v>158</v>
      </c>
      <c r="BK25" s="54" t="s">
        <v>158</v>
      </c>
      <c r="BL25" s="54" t="s">
        <v>158</v>
      </c>
      <c r="BM25" s="54" t="s">
        <v>158</v>
      </c>
      <c r="BN25" s="54" t="s">
        <v>158</v>
      </c>
      <c r="BO25" s="54" t="s">
        <v>158</v>
      </c>
      <c r="BP25" s="54" t="s">
        <v>158</v>
      </c>
      <c r="BQ25" s="54" t="s">
        <v>158</v>
      </c>
      <c r="BR25" s="54" t="s">
        <v>158</v>
      </c>
      <c r="BS25" s="54" t="s">
        <v>158</v>
      </c>
      <c r="BT25" s="54" t="s">
        <v>158</v>
      </c>
      <c r="BU25" s="54" t="s">
        <v>158</v>
      </c>
      <c r="BV25" s="54" t="s">
        <v>158</v>
      </c>
      <c r="BW25" s="54" t="s">
        <v>158</v>
      </c>
      <c r="BX25" s="54" t="s">
        <v>158</v>
      </c>
      <c r="BY25" s="54" t="s">
        <v>158</v>
      </c>
      <c r="BZ25" s="54" t="s">
        <v>158</v>
      </c>
      <c r="CA25" s="54" t="s">
        <v>158</v>
      </c>
      <c r="CB25" s="54" t="s">
        <v>158</v>
      </c>
      <c r="CC25" s="54" t="s">
        <v>158</v>
      </c>
      <c r="CD25" s="54" t="s">
        <v>158</v>
      </c>
      <c r="CE25" s="54" t="s">
        <v>158</v>
      </c>
      <c r="CF25" s="54" t="s">
        <v>158</v>
      </c>
      <c r="CG25" s="54" t="s">
        <v>158</v>
      </c>
      <c r="CH25" s="54" t="s">
        <v>158</v>
      </c>
      <c r="CI25" s="54" t="s">
        <v>158</v>
      </c>
      <c r="CJ25" s="54" t="s">
        <v>158</v>
      </c>
      <c r="CK25" s="54">
        <v>0.43233516640000003</v>
      </c>
      <c r="CL25" s="54" t="s">
        <v>158</v>
      </c>
      <c r="CM25" s="54" t="s">
        <v>158</v>
      </c>
      <c r="CN25" s="54" t="s">
        <v>158</v>
      </c>
      <c r="CO25" s="54" t="s">
        <v>158</v>
      </c>
      <c r="CP25" s="54" t="s">
        <v>158</v>
      </c>
      <c r="CQ25" s="54" t="s">
        <v>158</v>
      </c>
      <c r="CR25" s="54" t="s">
        <v>158</v>
      </c>
      <c r="CS25" s="54" t="s">
        <v>158</v>
      </c>
      <c r="CT25" s="54" t="s">
        <v>158</v>
      </c>
      <c r="CU25" s="54" t="s">
        <v>158</v>
      </c>
      <c r="CV25" s="54" t="s">
        <v>158</v>
      </c>
      <c r="CW25" s="54" t="s">
        <v>158</v>
      </c>
      <c r="CX25" s="54" t="s">
        <v>158</v>
      </c>
      <c r="CY25" s="54">
        <v>6.2451768000000001E-3</v>
      </c>
      <c r="CZ25" s="54" t="s">
        <v>158</v>
      </c>
    </row>
    <row r="26" spans="1:104" x14ac:dyDescent="0.25">
      <c r="A26" s="57" t="s">
        <v>180</v>
      </c>
      <c r="B26" s="54">
        <v>3.4171430500000002E-2</v>
      </c>
      <c r="C26" s="54" t="s">
        <v>158</v>
      </c>
      <c r="D26" s="54">
        <v>5.35314421E-2</v>
      </c>
      <c r="E26" s="54" t="s">
        <v>158</v>
      </c>
      <c r="F26" s="54" t="s">
        <v>158</v>
      </c>
      <c r="G26" s="54" t="s">
        <v>158</v>
      </c>
      <c r="H26" s="54" t="s">
        <v>158</v>
      </c>
      <c r="I26" s="54" t="s">
        <v>158</v>
      </c>
      <c r="J26" s="54" t="s">
        <v>158</v>
      </c>
      <c r="K26" s="54">
        <v>1.49188415E-2</v>
      </c>
      <c r="L26" s="54" t="s">
        <v>158</v>
      </c>
      <c r="M26" s="54" t="s">
        <v>158</v>
      </c>
      <c r="N26" s="54" t="s">
        <v>158</v>
      </c>
      <c r="O26" s="54" t="s">
        <v>158</v>
      </c>
      <c r="P26" s="54" t="s">
        <v>158</v>
      </c>
      <c r="Q26" s="54" t="s">
        <v>158</v>
      </c>
      <c r="R26" s="54">
        <v>3.4666554799999999E-2</v>
      </c>
      <c r="S26" s="54" t="s">
        <v>158</v>
      </c>
      <c r="T26" s="54">
        <v>1</v>
      </c>
      <c r="U26" s="54">
        <v>0.22811910799999999</v>
      </c>
      <c r="V26" s="54">
        <v>0.81285916560000004</v>
      </c>
      <c r="W26" s="54">
        <v>0.2005697018</v>
      </c>
      <c r="X26" s="54" t="s">
        <v>158</v>
      </c>
      <c r="Y26" s="54" t="s">
        <v>158</v>
      </c>
      <c r="Z26" s="54" t="s">
        <v>158</v>
      </c>
      <c r="AA26" s="54" t="s">
        <v>158</v>
      </c>
      <c r="AB26" s="54" t="s">
        <v>158</v>
      </c>
      <c r="AC26" s="54" t="s">
        <v>158</v>
      </c>
      <c r="AD26" s="54" t="s">
        <v>158</v>
      </c>
      <c r="AE26" s="54" t="s">
        <v>158</v>
      </c>
      <c r="AF26" s="54" t="s">
        <v>158</v>
      </c>
      <c r="AG26" s="54" t="s">
        <v>158</v>
      </c>
      <c r="AH26" s="54" t="s">
        <v>158</v>
      </c>
      <c r="AI26" s="54">
        <v>0.30719676060000001</v>
      </c>
      <c r="AJ26" s="54" t="s">
        <v>158</v>
      </c>
      <c r="AK26" s="54" t="s">
        <v>158</v>
      </c>
      <c r="AL26" s="54" t="s">
        <v>158</v>
      </c>
      <c r="AM26" s="54" t="s">
        <v>158</v>
      </c>
      <c r="AN26" s="54">
        <v>0.33138453439999999</v>
      </c>
      <c r="AO26" s="54" t="s">
        <v>158</v>
      </c>
      <c r="AP26" s="54" t="s">
        <v>158</v>
      </c>
      <c r="AQ26" s="54" t="s">
        <v>158</v>
      </c>
      <c r="AR26" s="54" t="s">
        <v>158</v>
      </c>
      <c r="AS26" s="54" t="s">
        <v>158</v>
      </c>
      <c r="AT26" s="54" t="s">
        <v>158</v>
      </c>
      <c r="AU26" s="54">
        <v>1</v>
      </c>
      <c r="AV26" s="54" t="s">
        <v>158</v>
      </c>
      <c r="AW26" s="54">
        <v>1.6701435099999998E-2</v>
      </c>
      <c r="AX26" s="54" t="s">
        <v>158</v>
      </c>
      <c r="AY26" s="54" t="s">
        <v>158</v>
      </c>
      <c r="AZ26" s="54" t="s">
        <v>158</v>
      </c>
      <c r="BA26" s="54" t="s">
        <v>158</v>
      </c>
      <c r="BB26" s="54" t="s">
        <v>158</v>
      </c>
      <c r="BC26" s="54" t="s">
        <v>158</v>
      </c>
      <c r="BD26" s="54" t="s">
        <v>158</v>
      </c>
      <c r="BE26" s="54">
        <v>0.2873879513</v>
      </c>
      <c r="BF26" s="54" t="s">
        <v>158</v>
      </c>
      <c r="BG26" s="54" t="s">
        <v>158</v>
      </c>
      <c r="BH26" s="54" t="s">
        <v>158</v>
      </c>
      <c r="BI26" s="54" t="s">
        <v>158</v>
      </c>
      <c r="BJ26" s="54" t="s">
        <v>158</v>
      </c>
      <c r="BK26" s="54" t="s">
        <v>158</v>
      </c>
      <c r="BL26" s="54" t="s">
        <v>158</v>
      </c>
      <c r="BM26" s="54" t="s">
        <v>158</v>
      </c>
      <c r="BN26" s="54" t="s">
        <v>158</v>
      </c>
      <c r="BO26" s="54">
        <v>9.4705189000000006E-3</v>
      </c>
      <c r="BP26" s="54" t="s">
        <v>158</v>
      </c>
      <c r="BQ26" s="54" t="s">
        <v>158</v>
      </c>
      <c r="BR26" s="54" t="s">
        <v>158</v>
      </c>
      <c r="BS26" s="54" t="s">
        <v>158</v>
      </c>
      <c r="BT26" s="54">
        <v>1.9982780799999999E-2</v>
      </c>
      <c r="BU26" s="54" t="s">
        <v>158</v>
      </c>
      <c r="BV26" s="54" t="s">
        <v>158</v>
      </c>
      <c r="BW26" s="54" t="s">
        <v>158</v>
      </c>
      <c r="BX26" s="54" t="s">
        <v>158</v>
      </c>
      <c r="BY26" s="54" t="s">
        <v>158</v>
      </c>
      <c r="BZ26" s="54" t="s">
        <v>158</v>
      </c>
      <c r="CA26" s="54" t="s">
        <v>158</v>
      </c>
      <c r="CB26" s="54" t="s">
        <v>158</v>
      </c>
      <c r="CC26" s="54" t="s">
        <v>158</v>
      </c>
      <c r="CD26" s="54" t="s">
        <v>158</v>
      </c>
      <c r="CE26" s="54" t="s">
        <v>158</v>
      </c>
      <c r="CF26" s="54" t="s">
        <v>158</v>
      </c>
      <c r="CG26" s="54" t="s">
        <v>158</v>
      </c>
      <c r="CH26" s="54" t="s">
        <v>158</v>
      </c>
      <c r="CI26" s="54" t="s">
        <v>158</v>
      </c>
      <c r="CJ26" s="54" t="s">
        <v>158</v>
      </c>
      <c r="CK26" s="54" t="s">
        <v>158</v>
      </c>
      <c r="CL26" s="54" t="s">
        <v>158</v>
      </c>
      <c r="CM26" s="54" t="s">
        <v>158</v>
      </c>
      <c r="CN26" s="54">
        <v>5.2359671199999999E-2</v>
      </c>
      <c r="CO26" s="54" t="s">
        <v>158</v>
      </c>
      <c r="CP26" s="54" t="s">
        <v>158</v>
      </c>
      <c r="CQ26" s="54" t="s">
        <v>158</v>
      </c>
      <c r="CR26" s="54" t="s">
        <v>158</v>
      </c>
      <c r="CS26" s="54" t="s">
        <v>158</v>
      </c>
      <c r="CT26" s="54" t="s">
        <v>158</v>
      </c>
      <c r="CU26" s="54" t="s">
        <v>158</v>
      </c>
      <c r="CV26" s="54" t="s">
        <v>158</v>
      </c>
      <c r="CW26" s="54" t="s">
        <v>158</v>
      </c>
      <c r="CX26" s="54" t="s">
        <v>158</v>
      </c>
      <c r="CY26" s="54" t="s">
        <v>158</v>
      </c>
      <c r="CZ26" s="54" t="s">
        <v>158</v>
      </c>
    </row>
    <row r="27" spans="1:104" x14ac:dyDescent="0.25">
      <c r="A27" s="57" t="s">
        <v>183</v>
      </c>
      <c r="B27" s="54">
        <v>3.1921568800000001E-2</v>
      </c>
      <c r="C27" s="54" t="s">
        <v>158</v>
      </c>
      <c r="D27" s="54">
        <v>6.8881565300000003E-2</v>
      </c>
      <c r="E27" s="54" t="s">
        <v>158</v>
      </c>
      <c r="F27" s="54" t="s">
        <v>158</v>
      </c>
      <c r="G27" s="54" t="s">
        <v>158</v>
      </c>
      <c r="H27" s="54" t="s">
        <v>158</v>
      </c>
      <c r="I27" s="54" t="s">
        <v>158</v>
      </c>
      <c r="J27" s="54" t="s">
        <v>158</v>
      </c>
      <c r="K27" s="54">
        <v>1.49188415E-2</v>
      </c>
      <c r="L27" s="54" t="s">
        <v>158</v>
      </c>
      <c r="M27" s="54" t="s">
        <v>158</v>
      </c>
      <c r="N27" s="54" t="s">
        <v>158</v>
      </c>
      <c r="O27" s="54" t="s">
        <v>158</v>
      </c>
      <c r="P27" s="54" t="s">
        <v>158</v>
      </c>
      <c r="Q27" s="54">
        <v>0.19002215089999999</v>
      </c>
      <c r="R27" s="54">
        <v>3.4666554799999999E-2</v>
      </c>
      <c r="S27" s="54" t="s">
        <v>158</v>
      </c>
      <c r="T27" s="54" t="s">
        <v>158</v>
      </c>
      <c r="U27" s="54">
        <v>1.6201627100000001E-2</v>
      </c>
      <c r="V27" s="54" t="s">
        <v>158</v>
      </c>
      <c r="W27" s="54">
        <v>4.5778589999999998E-4</v>
      </c>
      <c r="X27" s="54">
        <v>0.29058593980000003</v>
      </c>
      <c r="Y27" s="54" t="s">
        <v>158</v>
      </c>
      <c r="Z27" s="54" t="s">
        <v>158</v>
      </c>
      <c r="AA27" s="54" t="s">
        <v>158</v>
      </c>
      <c r="AB27" s="54" t="s">
        <v>158</v>
      </c>
      <c r="AC27" s="54" t="s">
        <v>158</v>
      </c>
      <c r="AD27" s="54" t="s">
        <v>158</v>
      </c>
      <c r="AE27" s="54" t="s">
        <v>158</v>
      </c>
      <c r="AF27" s="54" t="s">
        <v>158</v>
      </c>
      <c r="AG27" s="54" t="s">
        <v>158</v>
      </c>
      <c r="AH27" s="54" t="s">
        <v>158</v>
      </c>
      <c r="AI27" s="54" t="s">
        <v>158</v>
      </c>
      <c r="AJ27" s="54" t="s">
        <v>158</v>
      </c>
      <c r="AK27" s="54" t="s">
        <v>158</v>
      </c>
      <c r="AL27" s="54" t="s">
        <v>158</v>
      </c>
      <c r="AM27" s="54" t="s">
        <v>158</v>
      </c>
      <c r="AN27" s="54" t="s">
        <v>158</v>
      </c>
      <c r="AO27" s="54">
        <v>5.7607626999999998E-3</v>
      </c>
      <c r="AP27" s="54">
        <v>4.6731686999999999E-3</v>
      </c>
      <c r="AQ27" s="54" t="s">
        <v>158</v>
      </c>
      <c r="AR27" s="54" t="s">
        <v>158</v>
      </c>
      <c r="AS27" s="54" t="s">
        <v>158</v>
      </c>
      <c r="AT27" s="54" t="s">
        <v>158</v>
      </c>
      <c r="AU27" s="54" t="s">
        <v>158</v>
      </c>
      <c r="AV27" s="54" t="s">
        <v>158</v>
      </c>
      <c r="AW27" s="54">
        <v>1.6701435099999998E-2</v>
      </c>
      <c r="AX27" s="54" t="s">
        <v>158</v>
      </c>
      <c r="AY27" s="54" t="s">
        <v>158</v>
      </c>
      <c r="AZ27" s="54" t="s">
        <v>158</v>
      </c>
      <c r="BA27" s="54" t="s">
        <v>158</v>
      </c>
      <c r="BB27" s="54" t="s">
        <v>158</v>
      </c>
      <c r="BC27" s="54" t="s">
        <v>158</v>
      </c>
      <c r="BD27" s="54" t="s">
        <v>158</v>
      </c>
      <c r="BE27" s="54">
        <v>2.04110583E-2</v>
      </c>
      <c r="BF27" s="54" t="s">
        <v>158</v>
      </c>
      <c r="BG27" s="54" t="s">
        <v>158</v>
      </c>
      <c r="BH27" s="54" t="s">
        <v>158</v>
      </c>
      <c r="BI27" s="54">
        <v>0.19557749429999999</v>
      </c>
      <c r="BJ27" s="54" t="s">
        <v>158</v>
      </c>
      <c r="BK27" s="54" t="s">
        <v>158</v>
      </c>
      <c r="BL27" s="54" t="s">
        <v>158</v>
      </c>
      <c r="BM27" s="54" t="s">
        <v>158</v>
      </c>
      <c r="BN27" s="54" t="s">
        <v>158</v>
      </c>
      <c r="BO27" s="54">
        <v>7.3568687899999999E-2</v>
      </c>
      <c r="BP27" s="54">
        <v>4.3379325400000002E-2</v>
      </c>
      <c r="BQ27" s="54" t="s">
        <v>158</v>
      </c>
      <c r="BR27" s="54" t="s">
        <v>158</v>
      </c>
      <c r="BS27" s="54" t="s">
        <v>158</v>
      </c>
      <c r="BT27" s="54">
        <v>7.9831671100000001E-2</v>
      </c>
      <c r="BU27" s="54" t="s">
        <v>158</v>
      </c>
      <c r="BV27" s="54" t="s">
        <v>158</v>
      </c>
      <c r="BW27" s="54" t="s">
        <v>158</v>
      </c>
      <c r="BX27" s="54" t="s">
        <v>158</v>
      </c>
      <c r="BY27" s="54" t="s">
        <v>158</v>
      </c>
      <c r="BZ27" s="54" t="s">
        <v>158</v>
      </c>
      <c r="CA27" s="54" t="s">
        <v>158</v>
      </c>
      <c r="CB27" s="54" t="s">
        <v>158</v>
      </c>
      <c r="CC27" s="54" t="s">
        <v>158</v>
      </c>
      <c r="CD27" s="54">
        <v>1.0761385999999999E-3</v>
      </c>
      <c r="CE27" s="54" t="s">
        <v>158</v>
      </c>
      <c r="CF27" s="54" t="s">
        <v>158</v>
      </c>
      <c r="CG27" s="54" t="s">
        <v>158</v>
      </c>
      <c r="CH27" s="54" t="s">
        <v>158</v>
      </c>
      <c r="CI27" s="54" t="s">
        <v>158</v>
      </c>
      <c r="CJ27" s="54" t="s">
        <v>158</v>
      </c>
      <c r="CK27" s="54" t="s">
        <v>158</v>
      </c>
      <c r="CL27" s="54" t="s">
        <v>158</v>
      </c>
      <c r="CM27" s="54" t="s">
        <v>158</v>
      </c>
      <c r="CN27" s="54">
        <v>5.2359671199999999E-2</v>
      </c>
      <c r="CO27" s="54" t="s">
        <v>158</v>
      </c>
      <c r="CP27" s="54" t="s">
        <v>158</v>
      </c>
      <c r="CQ27" s="54" t="s">
        <v>158</v>
      </c>
      <c r="CR27" s="54" t="s">
        <v>158</v>
      </c>
      <c r="CS27" s="54" t="s">
        <v>158</v>
      </c>
      <c r="CT27" s="54" t="s">
        <v>158</v>
      </c>
      <c r="CU27" s="54" t="s">
        <v>158</v>
      </c>
      <c r="CV27" s="54" t="s">
        <v>158</v>
      </c>
      <c r="CW27" s="54" t="s">
        <v>158</v>
      </c>
      <c r="CX27" s="54" t="s">
        <v>158</v>
      </c>
      <c r="CY27" s="54" t="s">
        <v>158</v>
      </c>
      <c r="CZ27" s="54" t="s">
        <v>158</v>
      </c>
    </row>
    <row r="28" spans="1:104" x14ac:dyDescent="0.25">
      <c r="A28" s="57" t="s">
        <v>332</v>
      </c>
      <c r="B28" s="54">
        <v>2.9563355199999999E-2</v>
      </c>
      <c r="C28" s="54" t="s">
        <v>158</v>
      </c>
      <c r="D28" s="54" t="s">
        <v>158</v>
      </c>
      <c r="E28" s="54" t="s">
        <v>158</v>
      </c>
      <c r="F28" s="54" t="s">
        <v>158</v>
      </c>
      <c r="G28" s="54">
        <v>1.8201624600000001E-2</v>
      </c>
      <c r="H28" s="54" t="s">
        <v>158</v>
      </c>
      <c r="I28" s="54" t="s">
        <v>158</v>
      </c>
      <c r="J28" s="54">
        <v>3.0663511300000001E-2</v>
      </c>
      <c r="K28" s="54" t="s">
        <v>158</v>
      </c>
      <c r="L28" s="54">
        <v>2.1955526600000001E-2</v>
      </c>
      <c r="M28" s="54" t="s">
        <v>158</v>
      </c>
      <c r="N28" s="54">
        <v>0.1026079793</v>
      </c>
      <c r="O28" s="54" t="s">
        <v>158</v>
      </c>
      <c r="P28" s="54" t="s">
        <v>158</v>
      </c>
      <c r="Q28" s="54" t="s">
        <v>158</v>
      </c>
      <c r="R28" s="54" t="s">
        <v>158</v>
      </c>
      <c r="S28" s="54" t="s">
        <v>158</v>
      </c>
      <c r="T28" s="54" t="s">
        <v>158</v>
      </c>
      <c r="U28" s="54" t="s">
        <v>158</v>
      </c>
      <c r="V28" s="54" t="s">
        <v>158</v>
      </c>
      <c r="W28" s="54" t="s">
        <v>158</v>
      </c>
      <c r="X28" s="54" t="s">
        <v>158</v>
      </c>
      <c r="Y28" s="54">
        <v>8.7883821900000006E-2</v>
      </c>
      <c r="Z28" s="54" t="s">
        <v>158</v>
      </c>
      <c r="AA28" s="54" t="s">
        <v>158</v>
      </c>
      <c r="AB28" s="54">
        <v>2.8155056800000001E-2</v>
      </c>
      <c r="AC28" s="54" t="s">
        <v>158</v>
      </c>
      <c r="AD28" s="54">
        <v>0.43573247199999998</v>
      </c>
      <c r="AE28" s="54" t="s">
        <v>158</v>
      </c>
      <c r="AF28" s="54" t="s">
        <v>158</v>
      </c>
      <c r="AG28" s="54" t="s">
        <v>158</v>
      </c>
      <c r="AH28" s="54" t="s">
        <v>158</v>
      </c>
      <c r="AI28" s="54" t="s">
        <v>158</v>
      </c>
      <c r="AJ28" s="54" t="s">
        <v>158</v>
      </c>
      <c r="AK28" s="54" t="s">
        <v>158</v>
      </c>
      <c r="AL28" s="54" t="s">
        <v>158</v>
      </c>
      <c r="AM28" s="54">
        <v>0.2821760733</v>
      </c>
      <c r="AN28" s="54" t="s">
        <v>158</v>
      </c>
      <c r="AO28" s="54" t="s">
        <v>158</v>
      </c>
      <c r="AP28" s="54">
        <v>3.7367371000000003E-2</v>
      </c>
      <c r="AQ28" s="54" t="s">
        <v>158</v>
      </c>
      <c r="AR28" s="54" t="s">
        <v>158</v>
      </c>
      <c r="AS28" s="54" t="s">
        <v>158</v>
      </c>
      <c r="AT28" s="54" t="s">
        <v>158</v>
      </c>
      <c r="AU28" s="54" t="s">
        <v>158</v>
      </c>
      <c r="AV28" s="54" t="s">
        <v>158</v>
      </c>
      <c r="AW28" s="54">
        <v>7.0780401000000003E-3</v>
      </c>
      <c r="AX28" s="54" t="s">
        <v>158</v>
      </c>
      <c r="AY28" s="54">
        <v>1.5120482000000001E-3</v>
      </c>
      <c r="AZ28" s="54">
        <v>1.6271316599999999E-2</v>
      </c>
      <c r="BA28" s="54" t="s">
        <v>158</v>
      </c>
      <c r="BB28" s="54">
        <v>4.6271233E-3</v>
      </c>
      <c r="BC28" s="54" t="s">
        <v>158</v>
      </c>
      <c r="BD28" s="54">
        <v>1</v>
      </c>
      <c r="BE28" s="54">
        <v>2.7524409E-3</v>
      </c>
      <c r="BF28" s="54">
        <v>1</v>
      </c>
      <c r="BG28" s="54" t="s">
        <v>158</v>
      </c>
      <c r="BH28" s="54" t="s">
        <v>158</v>
      </c>
      <c r="BI28" s="54" t="s">
        <v>158</v>
      </c>
      <c r="BJ28" s="54" t="s">
        <v>158</v>
      </c>
      <c r="BK28" s="54" t="s">
        <v>158</v>
      </c>
      <c r="BL28" s="54" t="s">
        <v>158</v>
      </c>
      <c r="BM28" s="54" t="s">
        <v>158</v>
      </c>
      <c r="BN28" s="54">
        <v>0.935557729</v>
      </c>
      <c r="BO28" s="54" t="s">
        <v>158</v>
      </c>
      <c r="BP28" s="54" t="s">
        <v>158</v>
      </c>
      <c r="BQ28" s="54" t="s">
        <v>158</v>
      </c>
      <c r="BR28" s="54">
        <v>2.8296394200000002E-2</v>
      </c>
      <c r="BS28" s="54" t="s">
        <v>158</v>
      </c>
      <c r="BT28" s="54">
        <v>5.3601944300000003E-2</v>
      </c>
      <c r="BU28" s="54">
        <v>0.1988073363</v>
      </c>
      <c r="BV28" s="54" t="s">
        <v>158</v>
      </c>
      <c r="BW28" s="54" t="s">
        <v>158</v>
      </c>
      <c r="BX28" s="54" t="s">
        <v>158</v>
      </c>
      <c r="BY28" s="54" t="s">
        <v>158</v>
      </c>
      <c r="BZ28" s="54" t="s">
        <v>158</v>
      </c>
      <c r="CA28" s="54" t="s">
        <v>158</v>
      </c>
      <c r="CB28" s="54" t="s">
        <v>158</v>
      </c>
      <c r="CC28" s="54" t="s">
        <v>158</v>
      </c>
      <c r="CD28" s="54">
        <v>0.7299390429</v>
      </c>
      <c r="CE28" s="54" t="s">
        <v>158</v>
      </c>
      <c r="CF28" s="54" t="s">
        <v>158</v>
      </c>
      <c r="CG28" s="54" t="s">
        <v>158</v>
      </c>
      <c r="CH28" s="54" t="s">
        <v>158</v>
      </c>
      <c r="CI28" s="54" t="s">
        <v>158</v>
      </c>
      <c r="CJ28" s="54" t="s">
        <v>158</v>
      </c>
      <c r="CK28" s="54" t="s">
        <v>158</v>
      </c>
      <c r="CL28" s="54">
        <v>0.1755611923</v>
      </c>
      <c r="CM28" s="54" t="s">
        <v>158</v>
      </c>
      <c r="CN28" s="54" t="s">
        <v>158</v>
      </c>
      <c r="CO28" s="54" t="s">
        <v>158</v>
      </c>
      <c r="CP28" s="54" t="s">
        <v>158</v>
      </c>
      <c r="CQ28" s="54" t="s">
        <v>158</v>
      </c>
      <c r="CR28" s="54">
        <v>1</v>
      </c>
      <c r="CS28" s="54" t="s">
        <v>158</v>
      </c>
      <c r="CT28" s="54" t="s">
        <v>158</v>
      </c>
      <c r="CU28" s="54" t="s">
        <v>158</v>
      </c>
      <c r="CV28" s="54" t="s">
        <v>158</v>
      </c>
      <c r="CW28" s="54" t="s">
        <v>158</v>
      </c>
      <c r="CX28" s="54" t="s">
        <v>158</v>
      </c>
      <c r="CY28" s="54" t="s">
        <v>158</v>
      </c>
      <c r="CZ28" s="54" t="s">
        <v>158</v>
      </c>
    </row>
    <row r="29" spans="1:104" x14ac:dyDescent="0.25">
      <c r="A29" s="57" t="s">
        <v>205</v>
      </c>
      <c r="B29" s="54">
        <v>2.87587945E-2</v>
      </c>
      <c r="C29" s="54" t="s">
        <v>158</v>
      </c>
      <c r="D29" s="54">
        <v>6.8911183000000004E-3</v>
      </c>
      <c r="E29" s="54" t="s">
        <v>158</v>
      </c>
      <c r="F29" s="54" t="s">
        <v>158</v>
      </c>
      <c r="G29" s="54" t="s">
        <v>158</v>
      </c>
      <c r="H29" s="54" t="s">
        <v>158</v>
      </c>
      <c r="I29" s="54" t="s">
        <v>158</v>
      </c>
      <c r="J29" s="54" t="s">
        <v>158</v>
      </c>
      <c r="K29" s="54">
        <v>3.9986027399999999E-2</v>
      </c>
      <c r="L29" s="54" t="s">
        <v>158</v>
      </c>
      <c r="M29" s="54" t="s">
        <v>158</v>
      </c>
      <c r="N29" s="54" t="s">
        <v>158</v>
      </c>
      <c r="O29" s="54" t="s">
        <v>158</v>
      </c>
      <c r="P29" s="54" t="s">
        <v>158</v>
      </c>
      <c r="Q29" s="54">
        <v>5.4407612399999999E-2</v>
      </c>
      <c r="R29" s="54" t="s">
        <v>158</v>
      </c>
      <c r="S29" s="54" t="s">
        <v>158</v>
      </c>
      <c r="T29" s="54" t="s">
        <v>158</v>
      </c>
      <c r="U29" s="54">
        <v>6.3489080000000003E-3</v>
      </c>
      <c r="V29" s="54">
        <v>1.0703812000000001E-3</v>
      </c>
      <c r="W29" s="54" t="s">
        <v>158</v>
      </c>
      <c r="X29" s="54" t="s">
        <v>158</v>
      </c>
      <c r="Y29" s="54">
        <v>0.15098885519999999</v>
      </c>
      <c r="Z29" s="54" t="s">
        <v>158</v>
      </c>
      <c r="AA29" s="54" t="s">
        <v>158</v>
      </c>
      <c r="AB29" s="54" t="s">
        <v>158</v>
      </c>
      <c r="AC29" s="54" t="s">
        <v>158</v>
      </c>
      <c r="AD29" s="54" t="s">
        <v>158</v>
      </c>
      <c r="AE29" s="54" t="s">
        <v>158</v>
      </c>
      <c r="AF29" s="54" t="s">
        <v>158</v>
      </c>
      <c r="AG29" s="54">
        <v>0.59264492889999998</v>
      </c>
      <c r="AH29" s="54" t="s">
        <v>158</v>
      </c>
      <c r="AI29" s="54" t="s">
        <v>158</v>
      </c>
      <c r="AJ29" s="54" t="s">
        <v>158</v>
      </c>
      <c r="AK29" s="54" t="s">
        <v>158</v>
      </c>
      <c r="AL29" s="54" t="s">
        <v>158</v>
      </c>
      <c r="AM29" s="54" t="s">
        <v>158</v>
      </c>
      <c r="AN29" s="54" t="s">
        <v>158</v>
      </c>
      <c r="AO29" s="54" t="s">
        <v>158</v>
      </c>
      <c r="AP29" s="54">
        <v>1.9221036100000002E-2</v>
      </c>
      <c r="AQ29" s="54" t="s">
        <v>158</v>
      </c>
      <c r="AR29" s="54" t="s">
        <v>158</v>
      </c>
      <c r="AS29" s="54" t="s">
        <v>158</v>
      </c>
      <c r="AT29" s="54" t="s">
        <v>158</v>
      </c>
      <c r="AU29" s="54" t="s">
        <v>158</v>
      </c>
      <c r="AV29" s="54" t="s">
        <v>158</v>
      </c>
      <c r="AW29" s="54">
        <v>1.1838752000000001E-3</v>
      </c>
      <c r="AX29" s="54" t="s">
        <v>158</v>
      </c>
      <c r="AY29" s="54" t="s">
        <v>158</v>
      </c>
      <c r="AZ29" s="54">
        <v>3.6853654700000002E-2</v>
      </c>
      <c r="BA29" s="54" t="s">
        <v>158</v>
      </c>
      <c r="BB29" s="54">
        <v>8.0928930999999999E-3</v>
      </c>
      <c r="BC29" s="54" t="s">
        <v>158</v>
      </c>
      <c r="BD29" s="54" t="s">
        <v>158</v>
      </c>
      <c r="BE29" s="54" t="s">
        <v>158</v>
      </c>
      <c r="BF29" s="54" t="s">
        <v>158</v>
      </c>
      <c r="BG29" s="54" t="s">
        <v>158</v>
      </c>
      <c r="BH29" s="54" t="s">
        <v>158</v>
      </c>
      <c r="BI29" s="54" t="s">
        <v>158</v>
      </c>
      <c r="BJ29" s="54" t="s">
        <v>158</v>
      </c>
      <c r="BK29" s="54" t="s">
        <v>158</v>
      </c>
      <c r="BL29" s="54">
        <v>9.9026841700000007E-2</v>
      </c>
      <c r="BM29" s="54" t="s">
        <v>158</v>
      </c>
      <c r="BN29" s="54" t="s">
        <v>158</v>
      </c>
      <c r="BO29" s="54" t="s">
        <v>158</v>
      </c>
      <c r="BP29" s="54" t="s">
        <v>158</v>
      </c>
      <c r="BQ29" s="54" t="s">
        <v>158</v>
      </c>
      <c r="BR29" s="54" t="s">
        <v>158</v>
      </c>
      <c r="BS29" s="54" t="s">
        <v>158</v>
      </c>
      <c r="BT29" s="54" t="s">
        <v>158</v>
      </c>
      <c r="BU29" s="54" t="s">
        <v>158</v>
      </c>
      <c r="BV29" s="54" t="s">
        <v>158</v>
      </c>
      <c r="BW29" s="54" t="s">
        <v>158</v>
      </c>
      <c r="BX29" s="54">
        <v>2.2818003699999999E-2</v>
      </c>
      <c r="BY29" s="54" t="s">
        <v>158</v>
      </c>
      <c r="BZ29" s="54" t="s">
        <v>158</v>
      </c>
      <c r="CA29" s="54" t="s">
        <v>158</v>
      </c>
      <c r="CB29" s="54">
        <v>2.0881224300000001E-2</v>
      </c>
      <c r="CC29" s="54" t="s">
        <v>158</v>
      </c>
      <c r="CD29" s="54">
        <v>1.0761385999999999E-3</v>
      </c>
      <c r="CE29" s="54" t="s">
        <v>158</v>
      </c>
      <c r="CF29" s="54" t="s">
        <v>158</v>
      </c>
      <c r="CG29" s="54" t="s">
        <v>158</v>
      </c>
      <c r="CH29" s="54" t="s">
        <v>158</v>
      </c>
      <c r="CI29" s="54" t="s">
        <v>158</v>
      </c>
      <c r="CJ29" s="54" t="s">
        <v>158</v>
      </c>
      <c r="CK29" s="54" t="s">
        <v>158</v>
      </c>
      <c r="CL29" s="54" t="s">
        <v>158</v>
      </c>
      <c r="CM29" s="54">
        <v>2.71859019E-2</v>
      </c>
      <c r="CN29" s="54" t="s">
        <v>158</v>
      </c>
      <c r="CO29" s="54" t="s">
        <v>158</v>
      </c>
      <c r="CP29" s="54" t="s">
        <v>158</v>
      </c>
      <c r="CQ29" s="54" t="s">
        <v>158</v>
      </c>
      <c r="CR29" s="54" t="s">
        <v>158</v>
      </c>
      <c r="CS29" s="54" t="s">
        <v>158</v>
      </c>
      <c r="CT29" s="54" t="s">
        <v>158</v>
      </c>
      <c r="CU29" s="54" t="s">
        <v>158</v>
      </c>
      <c r="CV29" s="54" t="s">
        <v>158</v>
      </c>
      <c r="CW29" s="54" t="s">
        <v>158</v>
      </c>
      <c r="CX29" s="54" t="s">
        <v>158</v>
      </c>
      <c r="CY29" s="54" t="s">
        <v>158</v>
      </c>
      <c r="CZ29" s="54" t="s">
        <v>158</v>
      </c>
    </row>
    <row r="30" spans="1:104" ht="25.5" x14ac:dyDescent="0.25">
      <c r="A30" s="57" t="s">
        <v>166</v>
      </c>
      <c r="B30" s="54">
        <v>2.8415783600000001E-2</v>
      </c>
      <c r="C30" s="54" t="s">
        <v>158</v>
      </c>
      <c r="D30" s="54">
        <v>1.5862432900000001E-2</v>
      </c>
      <c r="E30" s="54" t="s">
        <v>158</v>
      </c>
      <c r="F30" s="54" t="s">
        <v>158</v>
      </c>
      <c r="G30" s="54" t="s">
        <v>158</v>
      </c>
      <c r="H30" s="54" t="s">
        <v>158</v>
      </c>
      <c r="I30" s="54" t="s">
        <v>158</v>
      </c>
      <c r="J30" s="54" t="s">
        <v>158</v>
      </c>
      <c r="K30" s="54">
        <v>1.39622776E-2</v>
      </c>
      <c r="L30" s="54" t="s">
        <v>158</v>
      </c>
      <c r="M30" s="54" t="s">
        <v>158</v>
      </c>
      <c r="N30" s="54" t="s">
        <v>158</v>
      </c>
      <c r="O30" s="54" t="s">
        <v>158</v>
      </c>
      <c r="P30" s="54" t="s">
        <v>158</v>
      </c>
      <c r="Q30" s="54" t="s">
        <v>158</v>
      </c>
      <c r="R30" s="54">
        <v>0.2519481469</v>
      </c>
      <c r="S30" s="54">
        <v>1.6685186999999999E-3</v>
      </c>
      <c r="T30" s="54" t="s">
        <v>158</v>
      </c>
      <c r="U30" s="54">
        <v>1.4733459000000001E-2</v>
      </c>
      <c r="V30" s="54" t="s">
        <v>158</v>
      </c>
      <c r="W30" s="54" t="s">
        <v>158</v>
      </c>
      <c r="X30" s="54">
        <v>9.4421144999999995E-3</v>
      </c>
      <c r="Y30" s="54" t="s">
        <v>158</v>
      </c>
      <c r="Z30" s="54">
        <v>4.7389471199999998E-2</v>
      </c>
      <c r="AA30" s="54" t="s">
        <v>158</v>
      </c>
      <c r="AB30" s="54" t="s">
        <v>158</v>
      </c>
      <c r="AC30" s="54" t="s">
        <v>158</v>
      </c>
      <c r="AD30" s="54" t="s">
        <v>158</v>
      </c>
      <c r="AE30" s="54" t="s">
        <v>158</v>
      </c>
      <c r="AF30" s="54" t="s">
        <v>158</v>
      </c>
      <c r="AG30" s="54" t="s">
        <v>158</v>
      </c>
      <c r="AH30" s="54" t="s">
        <v>158</v>
      </c>
      <c r="AI30" s="54" t="s">
        <v>158</v>
      </c>
      <c r="AJ30" s="54" t="s">
        <v>158</v>
      </c>
      <c r="AK30" s="54" t="s">
        <v>158</v>
      </c>
      <c r="AL30" s="54" t="s">
        <v>158</v>
      </c>
      <c r="AM30" s="54" t="s">
        <v>158</v>
      </c>
      <c r="AN30" s="54" t="s">
        <v>158</v>
      </c>
      <c r="AO30" s="54" t="s">
        <v>158</v>
      </c>
      <c r="AP30" s="54" t="s">
        <v>158</v>
      </c>
      <c r="AQ30" s="54" t="s">
        <v>158</v>
      </c>
      <c r="AR30" s="54" t="s">
        <v>158</v>
      </c>
      <c r="AS30" s="54" t="s">
        <v>158</v>
      </c>
      <c r="AT30" s="54" t="s">
        <v>158</v>
      </c>
      <c r="AU30" s="54" t="s">
        <v>158</v>
      </c>
      <c r="AV30" s="54" t="s">
        <v>158</v>
      </c>
      <c r="AW30" s="54">
        <v>1.6701435099999998E-2</v>
      </c>
      <c r="AX30" s="54" t="s">
        <v>158</v>
      </c>
      <c r="AY30" s="54">
        <v>3.2928887300000001E-2</v>
      </c>
      <c r="AZ30" s="54" t="s">
        <v>158</v>
      </c>
      <c r="BA30" s="54" t="s">
        <v>158</v>
      </c>
      <c r="BB30" s="54" t="s">
        <v>158</v>
      </c>
      <c r="BC30" s="54" t="s">
        <v>158</v>
      </c>
      <c r="BD30" s="54" t="s">
        <v>158</v>
      </c>
      <c r="BE30" s="54">
        <v>3.5155789999999999E-4</v>
      </c>
      <c r="BF30" s="54" t="s">
        <v>158</v>
      </c>
      <c r="BG30" s="54" t="s">
        <v>158</v>
      </c>
      <c r="BH30" s="54" t="s">
        <v>158</v>
      </c>
      <c r="BI30" s="54" t="s">
        <v>158</v>
      </c>
      <c r="BJ30" s="54" t="s">
        <v>158</v>
      </c>
      <c r="BK30" s="54" t="s">
        <v>158</v>
      </c>
      <c r="BL30" s="54">
        <v>0.68314054619999998</v>
      </c>
      <c r="BM30" s="54" t="s">
        <v>158</v>
      </c>
      <c r="BN30" s="54" t="s">
        <v>158</v>
      </c>
      <c r="BO30" s="54">
        <v>7.0407130000000001E-4</v>
      </c>
      <c r="BP30" s="54" t="s">
        <v>158</v>
      </c>
      <c r="BQ30" s="54" t="s">
        <v>158</v>
      </c>
      <c r="BR30" s="54" t="s">
        <v>158</v>
      </c>
      <c r="BS30" s="54" t="s">
        <v>158</v>
      </c>
      <c r="BT30" s="54" t="s">
        <v>158</v>
      </c>
      <c r="BU30" s="54" t="s">
        <v>158</v>
      </c>
      <c r="BV30" s="54" t="s">
        <v>158</v>
      </c>
      <c r="BW30" s="54" t="s">
        <v>158</v>
      </c>
      <c r="BX30" s="54" t="s">
        <v>158</v>
      </c>
      <c r="BY30" s="54" t="s">
        <v>158</v>
      </c>
      <c r="BZ30" s="54" t="s">
        <v>158</v>
      </c>
      <c r="CA30" s="54" t="s">
        <v>158</v>
      </c>
      <c r="CB30" s="54" t="s">
        <v>158</v>
      </c>
      <c r="CC30" s="54" t="s">
        <v>158</v>
      </c>
      <c r="CD30" s="54" t="s">
        <v>158</v>
      </c>
      <c r="CE30" s="54" t="s">
        <v>158</v>
      </c>
      <c r="CF30" s="54">
        <v>6.7326372400000001E-2</v>
      </c>
      <c r="CG30" s="54" t="s">
        <v>158</v>
      </c>
      <c r="CH30" s="54" t="s">
        <v>158</v>
      </c>
      <c r="CI30" s="54">
        <v>0.12711405019999999</v>
      </c>
      <c r="CJ30" s="54">
        <v>1</v>
      </c>
      <c r="CK30" s="54" t="s">
        <v>158</v>
      </c>
      <c r="CL30" s="54" t="s">
        <v>158</v>
      </c>
      <c r="CM30" s="54" t="s">
        <v>158</v>
      </c>
      <c r="CN30" s="54" t="s">
        <v>158</v>
      </c>
      <c r="CO30" s="54" t="s">
        <v>158</v>
      </c>
      <c r="CP30" s="54" t="s">
        <v>158</v>
      </c>
      <c r="CQ30" s="54" t="s">
        <v>158</v>
      </c>
      <c r="CR30" s="54" t="s">
        <v>158</v>
      </c>
      <c r="CS30" s="54" t="s">
        <v>158</v>
      </c>
      <c r="CT30" s="54" t="s">
        <v>158</v>
      </c>
      <c r="CU30" s="54" t="s">
        <v>158</v>
      </c>
      <c r="CV30" s="54" t="s">
        <v>158</v>
      </c>
      <c r="CW30" s="54" t="s">
        <v>158</v>
      </c>
      <c r="CX30" s="54" t="s">
        <v>158</v>
      </c>
      <c r="CY30" s="54" t="s">
        <v>158</v>
      </c>
      <c r="CZ30" s="54" t="s">
        <v>158</v>
      </c>
    </row>
    <row r="31" spans="1:104" x14ac:dyDescent="0.25">
      <c r="A31" s="57" t="s">
        <v>184</v>
      </c>
      <c r="B31" s="54">
        <v>2.5870013399999999E-2</v>
      </c>
      <c r="C31" s="54" t="s">
        <v>158</v>
      </c>
      <c r="D31" s="54">
        <v>6.9393874999999994E-2</v>
      </c>
      <c r="E31" s="54" t="s">
        <v>158</v>
      </c>
      <c r="F31" s="54" t="s">
        <v>158</v>
      </c>
      <c r="G31" s="54" t="s">
        <v>158</v>
      </c>
      <c r="H31" s="54" t="s">
        <v>158</v>
      </c>
      <c r="I31" s="54" t="s">
        <v>158</v>
      </c>
      <c r="J31" s="54" t="s">
        <v>158</v>
      </c>
      <c r="K31" s="54" t="s">
        <v>158</v>
      </c>
      <c r="L31" s="54" t="s">
        <v>158</v>
      </c>
      <c r="M31" s="54" t="s">
        <v>158</v>
      </c>
      <c r="N31" s="54" t="s">
        <v>158</v>
      </c>
      <c r="O31" s="54" t="s">
        <v>158</v>
      </c>
      <c r="P31" s="54" t="s">
        <v>158</v>
      </c>
      <c r="Q31" s="54" t="s">
        <v>158</v>
      </c>
      <c r="R31" s="54">
        <v>3.4666554799999999E-2</v>
      </c>
      <c r="S31" s="54" t="s">
        <v>158</v>
      </c>
      <c r="T31" s="54">
        <v>1</v>
      </c>
      <c r="U31" s="54">
        <v>0.22811910799999999</v>
      </c>
      <c r="V31" s="54">
        <v>0.81285916560000004</v>
      </c>
      <c r="W31" s="54">
        <v>6.1577137000000002E-3</v>
      </c>
      <c r="X31" s="54" t="s">
        <v>158</v>
      </c>
      <c r="Y31" s="54" t="s">
        <v>158</v>
      </c>
      <c r="Z31" s="54" t="s">
        <v>158</v>
      </c>
      <c r="AA31" s="54" t="s">
        <v>158</v>
      </c>
      <c r="AB31" s="54" t="s">
        <v>158</v>
      </c>
      <c r="AC31" s="54" t="s">
        <v>158</v>
      </c>
      <c r="AD31" s="54" t="s">
        <v>158</v>
      </c>
      <c r="AE31" s="54" t="s">
        <v>158</v>
      </c>
      <c r="AF31" s="54" t="s">
        <v>158</v>
      </c>
      <c r="AG31" s="54" t="s">
        <v>158</v>
      </c>
      <c r="AH31" s="54" t="s">
        <v>158</v>
      </c>
      <c r="AI31" s="54">
        <v>0.30719676060000001</v>
      </c>
      <c r="AJ31" s="54" t="s">
        <v>158</v>
      </c>
      <c r="AK31" s="54" t="s">
        <v>158</v>
      </c>
      <c r="AL31" s="54" t="s">
        <v>158</v>
      </c>
      <c r="AM31" s="54">
        <v>0.2821760733</v>
      </c>
      <c r="AN31" s="54">
        <v>0.33138453439999999</v>
      </c>
      <c r="AO31" s="54" t="s">
        <v>158</v>
      </c>
      <c r="AP31" s="54">
        <v>5.8182596199999999E-2</v>
      </c>
      <c r="AQ31" s="54" t="s">
        <v>158</v>
      </c>
      <c r="AR31" s="54" t="s">
        <v>158</v>
      </c>
      <c r="AS31" s="54" t="s">
        <v>158</v>
      </c>
      <c r="AT31" s="54" t="s">
        <v>158</v>
      </c>
      <c r="AU31" s="54">
        <v>1</v>
      </c>
      <c r="AV31" s="54" t="s">
        <v>158</v>
      </c>
      <c r="AW31" s="54">
        <v>4.87059704E-2</v>
      </c>
      <c r="AX31" s="54" t="s">
        <v>158</v>
      </c>
      <c r="AY31" s="54" t="s">
        <v>158</v>
      </c>
      <c r="AZ31" s="54" t="s">
        <v>158</v>
      </c>
      <c r="BA31" s="54" t="s">
        <v>158</v>
      </c>
      <c r="BB31" s="54" t="s">
        <v>158</v>
      </c>
      <c r="BC31" s="54" t="s">
        <v>158</v>
      </c>
      <c r="BD31" s="54" t="s">
        <v>158</v>
      </c>
      <c r="BE31" s="54">
        <v>0.2873879513</v>
      </c>
      <c r="BF31" s="54" t="s">
        <v>158</v>
      </c>
      <c r="BG31" s="54" t="s">
        <v>158</v>
      </c>
      <c r="BH31" s="54" t="s">
        <v>158</v>
      </c>
      <c r="BI31" s="54" t="s">
        <v>158</v>
      </c>
      <c r="BJ31" s="54" t="s">
        <v>158</v>
      </c>
      <c r="BK31" s="54" t="s">
        <v>158</v>
      </c>
      <c r="BL31" s="54" t="s">
        <v>158</v>
      </c>
      <c r="BM31" s="54" t="s">
        <v>158</v>
      </c>
      <c r="BN31" s="54">
        <v>1.0892163099999999E-2</v>
      </c>
      <c r="BO31" s="54">
        <v>9.4705189000000006E-3</v>
      </c>
      <c r="BP31" s="54" t="s">
        <v>158</v>
      </c>
      <c r="BQ31" s="54" t="s">
        <v>158</v>
      </c>
      <c r="BR31" s="54" t="s">
        <v>158</v>
      </c>
      <c r="BS31" s="54" t="s">
        <v>158</v>
      </c>
      <c r="BT31" s="54" t="s">
        <v>158</v>
      </c>
      <c r="BU31" s="54" t="s">
        <v>158</v>
      </c>
      <c r="BV31" s="54" t="s">
        <v>158</v>
      </c>
      <c r="BW31" s="54" t="s">
        <v>158</v>
      </c>
      <c r="BX31" s="54" t="s">
        <v>158</v>
      </c>
      <c r="BY31" s="54" t="s">
        <v>158</v>
      </c>
      <c r="BZ31" s="54" t="s">
        <v>158</v>
      </c>
      <c r="CA31" s="54" t="s">
        <v>158</v>
      </c>
      <c r="CB31" s="54" t="s">
        <v>158</v>
      </c>
      <c r="CC31" s="54" t="s">
        <v>158</v>
      </c>
      <c r="CD31" s="54" t="s">
        <v>158</v>
      </c>
      <c r="CE31" s="54" t="s">
        <v>158</v>
      </c>
      <c r="CF31" s="54" t="s">
        <v>158</v>
      </c>
      <c r="CG31" s="54" t="s">
        <v>158</v>
      </c>
      <c r="CH31" s="54" t="s">
        <v>158</v>
      </c>
      <c r="CI31" s="54" t="s">
        <v>158</v>
      </c>
      <c r="CJ31" s="54" t="s">
        <v>158</v>
      </c>
      <c r="CK31" s="54" t="s">
        <v>158</v>
      </c>
      <c r="CL31" s="54" t="s">
        <v>158</v>
      </c>
      <c r="CM31" s="54" t="s">
        <v>158</v>
      </c>
      <c r="CN31" s="54">
        <v>5.2359671199999999E-2</v>
      </c>
      <c r="CO31" s="54" t="s">
        <v>158</v>
      </c>
      <c r="CP31" s="54" t="s">
        <v>158</v>
      </c>
      <c r="CQ31" s="54" t="s">
        <v>158</v>
      </c>
      <c r="CR31" s="54" t="s">
        <v>158</v>
      </c>
      <c r="CS31" s="54">
        <v>1.17545519E-2</v>
      </c>
      <c r="CT31" s="54" t="s">
        <v>158</v>
      </c>
      <c r="CU31" s="54" t="s">
        <v>158</v>
      </c>
      <c r="CV31" s="54" t="s">
        <v>158</v>
      </c>
      <c r="CW31" s="54" t="s">
        <v>158</v>
      </c>
      <c r="CX31" s="54" t="s">
        <v>158</v>
      </c>
      <c r="CY31" s="54" t="s">
        <v>158</v>
      </c>
      <c r="CZ31" s="54" t="s">
        <v>158</v>
      </c>
    </row>
    <row r="32" spans="1:104" x14ac:dyDescent="0.25">
      <c r="A32" s="57" t="s">
        <v>206</v>
      </c>
      <c r="B32" s="54">
        <v>2.5309084900000001E-2</v>
      </c>
      <c r="C32" s="54" t="s">
        <v>158</v>
      </c>
      <c r="D32" s="54">
        <v>2.5576285599999998E-2</v>
      </c>
      <c r="E32" s="54" t="s">
        <v>158</v>
      </c>
      <c r="F32" s="54" t="s">
        <v>158</v>
      </c>
      <c r="G32" s="54">
        <v>2.0526442799999999E-2</v>
      </c>
      <c r="H32" s="54">
        <v>3.6346713500000002E-2</v>
      </c>
      <c r="I32" s="54" t="s">
        <v>158</v>
      </c>
      <c r="J32" s="54">
        <v>3.0663511300000001E-2</v>
      </c>
      <c r="K32" s="54">
        <v>3.2201743200000001E-2</v>
      </c>
      <c r="L32" s="54">
        <v>2.1955526600000001E-2</v>
      </c>
      <c r="M32" s="54" t="s">
        <v>158</v>
      </c>
      <c r="N32" s="54">
        <v>0.1026079793</v>
      </c>
      <c r="O32" s="54" t="s">
        <v>158</v>
      </c>
      <c r="P32" s="54" t="s">
        <v>158</v>
      </c>
      <c r="Q32" s="54">
        <v>1.77969254E-2</v>
      </c>
      <c r="R32" s="54">
        <v>6.6353579999999998E-4</v>
      </c>
      <c r="S32" s="54" t="s">
        <v>158</v>
      </c>
      <c r="T32" s="54" t="s">
        <v>158</v>
      </c>
      <c r="U32" s="54">
        <v>8.3716529999999995E-4</v>
      </c>
      <c r="V32" s="54">
        <v>1.43977818E-2</v>
      </c>
      <c r="W32" s="54">
        <v>9.1557170000000003E-4</v>
      </c>
      <c r="X32" s="54">
        <v>4.5539710000000004E-3</v>
      </c>
      <c r="Y32" s="54">
        <v>8.7883821900000006E-2</v>
      </c>
      <c r="Z32" s="54" t="s">
        <v>158</v>
      </c>
      <c r="AA32" s="54" t="s">
        <v>158</v>
      </c>
      <c r="AB32" s="54">
        <v>2.8155056800000001E-2</v>
      </c>
      <c r="AC32" s="54" t="s">
        <v>158</v>
      </c>
      <c r="AD32" s="54">
        <v>0.87146494399999996</v>
      </c>
      <c r="AE32" s="54" t="s">
        <v>158</v>
      </c>
      <c r="AF32" s="54" t="s">
        <v>158</v>
      </c>
      <c r="AG32" s="54" t="s">
        <v>158</v>
      </c>
      <c r="AH32" s="54" t="s">
        <v>158</v>
      </c>
      <c r="AI32" s="54" t="s">
        <v>158</v>
      </c>
      <c r="AJ32" s="54" t="s">
        <v>158</v>
      </c>
      <c r="AK32" s="54" t="s">
        <v>158</v>
      </c>
      <c r="AL32" s="54">
        <v>8.5742099299999999E-2</v>
      </c>
      <c r="AM32" s="54">
        <v>0.1100987854</v>
      </c>
      <c r="AN32" s="54" t="s">
        <v>158</v>
      </c>
      <c r="AO32" s="54">
        <v>8.5655029999999997E-4</v>
      </c>
      <c r="AP32" s="54">
        <v>0.84623077030000005</v>
      </c>
      <c r="AQ32" s="54" t="s">
        <v>158</v>
      </c>
      <c r="AR32" s="54" t="s">
        <v>158</v>
      </c>
      <c r="AS32" s="54">
        <v>4.2957789999999998E-4</v>
      </c>
      <c r="AT32" s="54" t="s">
        <v>158</v>
      </c>
      <c r="AU32" s="54" t="s">
        <v>158</v>
      </c>
      <c r="AV32" s="54" t="s">
        <v>158</v>
      </c>
      <c r="AW32" s="54">
        <v>1.9238471300000001E-2</v>
      </c>
      <c r="AX32" s="54" t="s">
        <v>158</v>
      </c>
      <c r="AY32" s="54">
        <v>7.6776720999999996E-3</v>
      </c>
      <c r="AZ32" s="54">
        <v>2.9058633E-2</v>
      </c>
      <c r="BA32" s="54" t="s">
        <v>158</v>
      </c>
      <c r="BB32" s="54">
        <v>3.5731063E-3</v>
      </c>
      <c r="BC32" s="54" t="s">
        <v>158</v>
      </c>
      <c r="BD32" s="54" t="s">
        <v>158</v>
      </c>
      <c r="BE32" s="54">
        <v>5.5048817000000003E-3</v>
      </c>
      <c r="BF32" s="54">
        <v>8.8143176999999993E-3</v>
      </c>
      <c r="BG32" s="54" t="s">
        <v>158</v>
      </c>
      <c r="BH32" s="54" t="s">
        <v>158</v>
      </c>
      <c r="BI32" s="54" t="s">
        <v>158</v>
      </c>
      <c r="BJ32" s="54" t="s">
        <v>158</v>
      </c>
      <c r="BK32" s="54" t="s">
        <v>158</v>
      </c>
      <c r="BL32" s="54" t="s">
        <v>158</v>
      </c>
      <c r="BM32" s="54" t="s">
        <v>158</v>
      </c>
      <c r="BN32" s="54">
        <v>8.0976129999999998E-4</v>
      </c>
      <c r="BO32" s="54">
        <v>7.0407130000000001E-4</v>
      </c>
      <c r="BP32" s="54" t="s">
        <v>158</v>
      </c>
      <c r="BQ32" s="54" t="s">
        <v>158</v>
      </c>
      <c r="BR32" s="54">
        <v>2.8296394200000002E-2</v>
      </c>
      <c r="BS32" s="54" t="s">
        <v>158</v>
      </c>
      <c r="BT32" s="54" t="s">
        <v>158</v>
      </c>
      <c r="BU32" s="54" t="s">
        <v>158</v>
      </c>
      <c r="BV32" s="54" t="s">
        <v>158</v>
      </c>
      <c r="BW32" s="54" t="s">
        <v>158</v>
      </c>
      <c r="BX32" s="54" t="s">
        <v>158</v>
      </c>
      <c r="BY32" s="54" t="s">
        <v>158</v>
      </c>
      <c r="BZ32" s="54" t="s">
        <v>158</v>
      </c>
      <c r="CA32" s="54" t="s">
        <v>158</v>
      </c>
      <c r="CB32" s="54" t="s">
        <v>158</v>
      </c>
      <c r="CC32" s="54" t="s">
        <v>158</v>
      </c>
      <c r="CD32" s="54">
        <v>7.5100532000000001E-3</v>
      </c>
      <c r="CE32" s="54" t="s">
        <v>158</v>
      </c>
      <c r="CF32" s="54">
        <v>2.8967976999999998E-3</v>
      </c>
      <c r="CG32" s="54" t="s">
        <v>158</v>
      </c>
      <c r="CH32" s="54" t="s">
        <v>158</v>
      </c>
      <c r="CI32" s="54" t="s">
        <v>158</v>
      </c>
      <c r="CJ32" s="54" t="s">
        <v>158</v>
      </c>
      <c r="CK32" s="54">
        <v>0.36719289690000001</v>
      </c>
      <c r="CL32" s="54" t="s">
        <v>158</v>
      </c>
      <c r="CM32" s="54" t="s">
        <v>158</v>
      </c>
      <c r="CN32" s="54" t="s">
        <v>158</v>
      </c>
      <c r="CO32" s="54" t="s">
        <v>158</v>
      </c>
      <c r="CP32" s="54" t="s">
        <v>158</v>
      </c>
      <c r="CQ32" s="54" t="s">
        <v>158</v>
      </c>
      <c r="CR32" s="54" t="s">
        <v>158</v>
      </c>
      <c r="CS32" s="54" t="s">
        <v>158</v>
      </c>
      <c r="CT32" s="54">
        <v>3.5892844E-2</v>
      </c>
      <c r="CU32" s="54">
        <v>0.79501805140000004</v>
      </c>
      <c r="CV32" s="54" t="s">
        <v>158</v>
      </c>
      <c r="CW32" s="54" t="s">
        <v>158</v>
      </c>
      <c r="CX32" s="54" t="s">
        <v>158</v>
      </c>
      <c r="CY32" s="54" t="s">
        <v>158</v>
      </c>
      <c r="CZ32" s="54">
        <v>1.8702011E-3</v>
      </c>
    </row>
    <row r="33" spans="1:104" x14ac:dyDescent="0.25">
      <c r="A33" s="57" t="s">
        <v>174</v>
      </c>
      <c r="B33" s="54">
        <v>2.5113870699999999E-2</v>
      </c>
      <c r="C33" s="54" t="s">
        <v>158</v>
      </c>
      <c r="D33" s="54" t="s">
        <v>158</v>
      </c>
      <c r="E33" s="54" t="s">
        <v>158</v>
      </c>
      <c r="F33" s="54" t="s">
        <v>158</v>
      </c>
      <c r="G33" s="54" t="s">
        <v>158</v>
      </c>
      <c r="H33" s="54" t="s">
        <v>158</v>
      </c>
      <c r="I33" s="54" t="s">
        <v>158</v>
      </c>
      <c r="J33" s="54" t="s">
        <v>158</v>
      </c>
      <c r="K33" s="54">
        <v>8.4058590000000001E-4</v>
      </c>
      <c r="L33" s="54" t="s">
        <v>158</v>
      </c>
      <c r="M33" s="54" t="s">
        <v>158</v>
      </c>
      <c r="N33" s="54" t="s">
        <v>158</v>
      </c>
      <c r="O33" s="54" t="s">
        <v>158</v>
      </c>
      <c r="P33" s="54" t="s">
        <v>158</v>
      </c>
      <c r="Q33" s="54" t="s">
        <v>158</v>
      </c>
      <c r="R33" s="54" t="s">
        <v>158</v>
      </c>
      <c r="S33" s="54" t="s">
        <v>158</v>
      </c>
      <c r="T33" s="54" t="s">
        <v>158</v>
      </c>
      <c r="U33" s="54">
        <v>3.3069506999999998E-2</v>
      </c>
      <c r="V33" s="54" t="s">
        <v>158</v>
      </c>
      <c r="W33" s="54">
        <v>1.32309991E-2</v>
      </c>
      <c r="X33" s="54" t="s">
        <v>158</v>
      </c>
      <c r="Y33" s="54">
        <v>1.4699475700000001E-2</v>
      </c>
      <c r="Z33" s="54" t="s">
        <v>158</v>
      </c>
      <c r="AA33" s="54" t="s">
        <v>158</v>
      </c>
      <c r="AB33" s="54" t="s">
        <v>158</v>
      </c>
      <c r="AC33" s="54" t="s">
        <v>158</v>
      </c>
      <c r="AD33" s="54" t="s">
        <v>158</v>
      </c>
      <c r="AE33" s="54" t="s">
        <v>158</v>
      </c>
      <c r="AF33" s="54" t="s">
        <v>158</v>
      </c>
      <c r="AG33" s="54" t="s">
        <v>158</v>
      </c>
      <c r="AH33" s="54" t="s">
        <v>158</v>
      </c>
      <c r="AI33" s="54" t="s">
        <v>158</v>
      </c>
      <c r="AJ33" s="54" t="s">
        <v>158</v>
      </c>
      <c r="AK33" s="54" t="s">
        <v>158</v>
      </c>
      <c r="AL33" s="54" t="s">
        <v>158</v>
      </c>
      <c r="AM33" s="54" t="s">
        <v>158</v>
      </c>
      <c r="AN33" s="54" t="s">
        <v>158</v>
      </c>
      <c r="AO33" s="54">
        <v>1.46224995E-2</v>
      </c>
      <c r="AP33" s="54" t="s">
        <v>158</v>
      </c>
      <c r="AQ33" s="54" t="s">
        <v>158</v>
      </c>
      <c r="AR33" s="54" t="s">
        <v>158</v>
      </c>
      <c r="AS33" s="54" t="s">
        <v>158</v>
      </c>
      <c r="AT33" s="54" t="s">
        <v>158</v>
      </c>
      <c r="AU33" s="54" t="s">
        <v>158</v>
      </c>
      <c r="AV33" s="54">
        <v>4.6024136200000003E-2</v>
      </c>
      <c r="AW33" s="54">
        <v>9.4842422999999992E-3</v>
      </c>
      <c r="AX33" s="54" t="s">
        <v>158</v>
      </c>
      <c r="AY33" s="54">
        <v>5.4484564000000001E-3</v>
      </c>
      <c r="AZ33" s="54" t="s">
        <v>158</v>
      </c>
      <c r="BA33" s="54" t="s">
        <v>158</v>
      </c>
      <c r="BB33" s="54" t="s">
        <v>158</v>
      </c>
      <c r="BC33" s="54" t="s">
        <v>158</v>
      </c>
      <c r="BD33" s="54" t="s">
        <v>158</v>
      </c>
      <c r="BE33" s="54" t="s">
        <v>158</v>
      </c>
      <c r="BF33" s="54" t="s">
        <v>158</v>
      </c>
      <c r="BG33" s="54" t="s">
        <v>158</v>
      </c>
      <c r="BH33" s="54" t="s">
        <v>158</v>
      </c>
      <c r="BI33" s="54" t="s">
        <v>158</v>
      </c>
      <c r="BJ33" s="54" t="s">
        <v>158</v>
      </c>
      <c r="BK33" s="54" t="s">
        <v>158</v>
      </c>
      <c r="BL33" s="54" t="s">
        <v>158</v>
      </c>
      <c r="BM33" s="54" t="s">
        <v>158</v>
      </c>
      <c r="BN33" s="54" t="s">
        <v>158</v>
      </c>
      <c r="BO33" s="54" t="s">
        <v>158</v>
      </c>
      <c r="BP33" s="54" t="s">
        <v>158</v>
      </c>
      <c r="BQ33" s="54" t="s">
        <v>158</v>
      </c>
      <c r="BR33" s="54" t="s">
        <v>158</v>
      </c>
      <c r="BS33" s="54" t="s">
        <v>158</v>
      </c>
      <c r="BT33" s="54" t="s">
        <v>158</v>
      </c>
      <c r="BU33" s="54" t="s">
        <v>158</v>
      </c>
      <c r="BV33" s="54" t="s">
        <v>158</v>
      </c>
      <c r="BW33" s="54" t="s">
        <v>158</v>
      </c>
      <c r="BX33" s="54" t="s">
        <v>158</v>
      </c>
      <c r="BY33" s="54" t="s">
        <v>158</v>
      </c>
      <c r="BZ33" s="54" t="s">
        <v>158</v>
      </c>
      <c r="CA33" s="54" t="s">
        <v>158</v>
      </c>
      <c r="CB33" s="54" t="s">
        <v>158</v>
      </c>
      <c r="CC33" s="54" t="s">
        <v>158</v>
      </c>
      <c r="CD33" s="54" t="s">
        <v>158</v>
      </c>
      <c r="CE33" s="54" t="s">
        <v>158</v>
      </c>
      <c r="CF33" s="54" t="s">
        <v>158</v>
      </c>
      <c r="CG33" s="54" t="s">
        <v>158</v>
      </c>
      <c r="CH33" s="54" t="s">
        <v>158</v>
      </c>
      <c r="CI33" s="54" t="s">
        <v>158</v>
      </c>
      <c r="CJ33" s="54" t="s">
        <v>158</v>
      </c>
      <c r="CK33" s="54" t="s">
        <v>158</v>
      </c>
      <c r="CL33" s="54" t="s">
        <v>158</v>
      </c>
      <c r="CM33" s="54" t="s">
        <v>158</v>
      </c>
      <c r="CN33" s="54">
        <v>0.3805374426</v>
      </c>
      <c r="CO33" s="54" t="s">
        <v>158</v>
      </c>
      <c r="CP33" s="54" t="s">
        <v>158</v>
      </c>
      <c r="CQ33" s="54" t="s">
        <v>158</v>
      </c>
      <c r="CR33" s="54" t="s">
        <v>158</v>
      </c>
      <c r="CS33" s="54" t="s">
        <v>158</v>
      </c>
      <c r="CT33" s="54" t="s">
        <v>158</v>
      </c>
      <c r="CU33" s="54" t="s">
        <v>158</v>
      </c>
      <c r="CV33" s="54" t="s">
        <v>158</v>
      </c>
      <c r="CW33" s="54" t="s">
        <v>158</v>
      </c>
      <c r="CX33" s="54" t="s">
        <v>158</v>
      </c>
      <c r="CY33" s="54" t="s">
        <v>158</v>
      </c>
      <c r="CZ33" s="54" t="s">
        <v>158</v>
      </c>
    </row>
    <row r="34" spans="1:104" x14ac:dyDescent="0.25">
      <c r="A34" s="57" t="s">
        <v>193</v>
      </c>
      <c r="B34" s="54">
        <v>2.4263692699999999E-2</v>
      </c>
      <c r="C34" s="54" t="s">
        <v>158</v>
      </c>
      <c r="D34" s="54" t="s">
        <v>158</v>
      </c>
      <c r="E34" s="54" t="s">
        <v>158</v>
      </c>
      <c r="F34" s="54" t="s">
        <v>158</v>
      </c>
      <c r="G34" s="54" t="s">
        <v>158</v>
      </c>
      <c r="H34" s="54" t="s">
        <v>158</v>
      </c>
      <c r="I34" s="54" t="s">
        <v>158</v>
      </c>
      <c r="J34" s="54" t="s">
        <v>158</v>
      </c>
      <c r="K34" s="54" t="s">
        <v>158</v>
      </c>
      <c r="L34" s="54" t="s">
        <v>158</v>
      </c>
      <c r="M34" s="54" t="s">
        <v>158</v>
      </c>
      <c r="N34" s="54" t="s">
        <v>158</v>
      </c>
      <c r="O34" s="54" t="s">
        <v>158</v>
      </c>
      <c r="P34" s="54" t="s">
        <v>158</v>
      </c>
      <c r="Q34" s="54">
        <v>1.7384780799999999E-2</v>
      </c>
      <c r="R34" s="54">
        <v>1.2151778800000001E-2</v>
      </c>
      <c r="S34" s="54" t="s">
        <v>158</v>
      </c>
      <c r="T34" s="54" t="s">
        <v>158</v>
      </c>
      <c r="U34" s="54">
        <v>1.0221048999999999E-2</v>
      </c>
      <c r="V34" s="54" t="s">
        <v>158</v>
      </c>
      <c r="W34" s="54" t="s">
        <v>158</v>
      </c>
      <c r="X34" s="54" t="s">
        <v>158</v>
      </c>
      <c r="Y34" s="54" t="s">
        <v>158</v>
      </c>
      <c r="Z34" s="54" t="s">
        <v>158</v>
      </c>
      <c r="AA34" s="54" t="s">
        <v>158</v>
      </c>
      <c r="AB34" s="54" t="s">
        <v>158</v>
      </c>
      <c r="AC34" s="54" t="s">
        <v>158</v>
      </c>
      <c r="AD34" s="54" t="s">
        <v>158</v>
      </c>
      <c r="AE34" s="54" t="s">
        <v>158</v>
      </c>
      <c r="AF34" s="54" t="s">
        <v>158</v>
      </c>
      <c r="AG34" s="54" t="s">
        <v>158</v>
      </c>
      <c r="AH34" s="54" t="s">
        <v>158</v>
      </c>
      <c r="AI34" s="54">
        <v>8.7988926999999998E-3</v>
      </c>
      <c r="AJ34" s="54" t="s">
        <v>158</v>
      </c>
      <c r="AK34" s="54" t="s">
        <v>158</v>
      </c>
      <c r="AL34" s="54" t="s">
        <v>158</v>
      </c>
      <c r="AM34" s="54" t="s">
        <v>158</v>
      </c>
      <c r="AN34" s="54" t="s">
        <v>158</v>
      </c>
      <c r="AO34" s="54">
        <v>0.35055865060000002</v>
      </c>
      <c r="AP34" s="54" t="s">
        <v>158</v>
      </c>
      <c r="AQ34" s="54" t="s">
        <v>158</v>
      </c>
      <c r="AR34" s="54" t="s">
        <v>158</v>
      </c>
      <c r="AS34" s="54" t="s">
        <v>158</v>
      </c>
      <c r="AT34" s="54" t="s">
        <v>158</v>
      </c>
      <c r="AU34" s="54" t="s">
        <v>158</v>
      </c>
      <c r="AV34" s="54" t="s">
        <v>158</v>
      </c>
      <c r="AW34" s="54">
        <v>1.1838752000000001E-3</v>
      </c>
      <c r="AX34" s="54" t="s">
        <v>158</v>
      </c>
      <c r="AY34" s="54" t="s">
        <v>158</v>
      </c>
      <c r="AZ34" s="54" t="s">
        <v>158</v>
      </c>
      <c r="BA34" s="54" t="s">
        <v>158</v>
      </c>
      <c r="BB34" s="54">
        <v>9.9268852000000008E-3</v>
      </c>
      <c r="BC34" s="54" t="s">
        <v>158</v>
      </c>
      <c r="BD34" s="54" t="s">
        <v>158</v>
      </c>
      <c r="BE34" s="54" t="s">
        <v>158</v>
      </c>
      <c r="BF34" s="54" t="s">
        <v>158</v>
      </c>
      <c r="BG34" s="54" t="s">
        <v>158</v>
      </c>
      <c r="BH34" s="54" t="s">
        <v>158</v>
      </c>
      <c r="BI34" s="54" t="s">
        <v>158</v>
      </c>
      <c r="BJ34" s="54" t="s">
        <v>158</v>
      </c>
      <c r="BK34" s="54" t="s">
        <v>158</v>
      </c>
      <c r="BL34" s="54">
        <v>6.8099733999999997E-3</v>
      </c>
      <c r="BM34" s="54" t="s">
        <v>158</v>
      </c>
      <c r="BN34" s="54" t="s">
        <v>158</v>
      </c>
      <c r="BO34" s="54" t="s">
        <v>158</v>
      </c>
      <c r="BP34" s="54" t="s">
        <v>158</v>
      </c>
      <c r="BQ34" s="54" t="s">
        <v>158</v>
      </c>
      <c r="BR34" s="54" t="s">
        <v>158</v>
      </c>
      <c r="BS34" s="54" t="s">
        <v>158</v>
      </c>
      <c r="BT34" s="54" t="s">
        <v>158</v>
      </c>
      <c r="BU34" s="54">
        <v>1.0942359400000001E-2</v>
      </c>
      <c r="BV34" s="54" t="s">
        <v>158</v>
      </c>
      <c r="BW34" s="54" t="s">
        <v>158</v>
      </c>
      <c r="BX34" s="54" t="s">
        <v>158</v>
      </c>
      <c r="BY34" s="54" t="s">
        <v>158</v>
      </c>
      <c r="BZ34" s="54" t="s">
        <v>158</v>
      </c>
      <c r="CA34" s="54">
        <v>4.8820815300000001E-2</v>
      </c>
      <c r="CB34" s="54" t="s">
        <v>158</v>
      </c>
      <c r="CC34" s="54" t="s">
        <v>158</v>
      </c>
      <c r="CD34" s="54" t="s">
        <v>158</v>
      </c>
      <c r="CE34" s="54" t="s">
        <v>158</v>
      </c>
      <c r="CF34" s="54" t="s">
        <v>158</v>
      </c>
      <c r="CG34" s="54" t="s">
        <v>158</v>
      </c>
      <c r="CH34" s="54" t="s">
        <v>158</v>
      </c>
      <c r="CI34" s="54" t="s">
        <v>158</v>
      </c>
      <c r="CJ34" s="54" t="s">
        <v>158</v>
      </c>
      <c r="CK34" s="54" t="s">
        <v>158</v>
      </c>
      <c r="CL34" s="54" t="s">
        <v>158</v>
      </c>
      <c r="CM34" s="54" t="s">
        <v>158</v>
      </c>
      <c r="CN34" s="54">
        <v>1.8353803599999999E-2</v>
      </c>
      <c r="CO34" s="54" t="s">
        <v>158</v>
      </c>
      <c r="CP34" s="54" t="s">
        <v>158</v>
      </c>
      <c r="CQ34" s="54" t="s">
        <v>158</v>
      </c>
      <c r="CR34" s="54" t="s">
        <v>158</v>
      </c>
      <c r="CS34" s="54" t="s">
        <v>158</v>
      </c>
      <c r="CT34" s="54" t="s">
        <v>158</v>
      </c>
      <c r="CU34" s="54">
        <v>0.79501805140000004</v>
      </c>
      <c r="CV34" s="54" t="s">
        <v>158</v>
      </c>
      <c r="CW34" s="54" t="s">
        <v>158</v>
      </c>
      <c r="CX34" s="54" t="s">
        <v>158</v>
      </c>
      <c r="CY34" s="54" t="s">
        <v>158</v>
      </c>
      <c r="CZ34" s="54" t="s">
        <v>158</v>
      </c>
    </row>
    <row r="35" spans="1:104" x14ac:dyDescent="0.25">
      <c r="A35" s="57" t="s">
        <v>323</v>
      </c>
      <c r="B35" s="54">
        <v>2.3767799700000002E-2</v>
      </c>
      <c r="C35" s="54" t="s">
        <v>158</v>
      </c>
      <c r="D35" s="54" t="s">
        <v>158</v>
      </c>
      <c r="E35" s="54" t="s">
        <v>158</v>
      </c>
      <c r="F35" s="54" t="s">
        <v>158</v>
      </c>
      <c r="G35" s="54" t="s">
        <v>158</v>
      </c>
      <c r="H35" s="54" t="s">
        <v>158</v>
      </c>
      <c r="I35" s="54" t="s">
        <v>158</v>
      </c>
      <c r="J35" s="54" t="s">
        <v>158</v>
      </c>
      <c r="K35" s="54" t="s">
        <v>158</v>
      </c>
      <c r="L35" s="54" t="s">
        <v>158</v>
      </c>
      <c r="M35" s="54" t="s">
        <v>158</v>
      </c>
      <c r="N35" s="54">
        <v>1.31056926E-2</v>
      </c>
      <c r="O35" s="54" t="s">
        <v>158</v>
      </c>
      <c r="P35" s="54">
        <v>0.73979227380000001</v>
      </c>
      <c r="Q35" s="54">
        <v>2.0607230000000001E-4</v>
      </c>
      <c r="R35" s="54">
        <v>0.1131723726</v>
      </c>
      <c r="S35" s="54">
        <v>2.52629586E-2</v>
      </c>
      <c r="T35" s="54" t="s">
        <v>158</v>
      </c>
      <c r="U35" s="54">
        <v>6.0698530000000001E-3</v>
      </c>
      <c r="V35" s="54">
        <v>3.6545778899999999E-2</v>
      </c>
      <c r="W35" s="54" t="s">
        <v>158</v>
      </c>
      <c r="X35" s="54" t="s">
        <v>158</v>
      </c>
      <c r="Y35" s="54" t="s">
        <v>158</v>
      </c>
      <c r="Z35" s="54" t="s">
        <v>158</v>
      </c>
      <c r="AA35" s="54" t="s">
        <v>158</v>
      </c>
      <c r="AB35" s="54" t="s">
        <v>158</v>
      </c>
      <c r="AC35" s="54" t="s">
        <v>158</v>
      </c>
      <c r="AD35" s="54" t="s">
        <v>158</v>
      </c>
      <c r="AE35" s="54" t="s">
        <v>158</v>
      </c>
      <c r="AF35" s="54" t="s">
        <v>158</v>
      </c>
      <c r="AG35" s="54" t="s">
        <v>158</v>
      </c>
      <c r="AH35" s="54" t="s">
        <v>158</v>
      </c>
      <c r="AI35" s="54" t="s">
        <v>158</v>
      </c>
      <c r="AJ35" s="54" t="s">
        <v>158</v>
      </c>
      <c r="AK35" s="54" t="s">
        <v>158</v>
      </c>
      <c r="AL35" s="54" t="s">
        <v>158</v>
      </c>
      <c r="AM35" s="54" t="s">
        <v>158</v>
      </c>
      <c r="AN35" s="54" t="s">
        <v>158</v>
      </c>
      <c r="AO35" s="54" t="s">
        <v>158</v>
      </c>
      <c r="AP35" s="54" t="s">
        <v>158</v>
      </c>
      <c r="AQ35" s="54" t="s">
        <v>158</v>
      </c>
      <c r="AR35" s="54" t="s">
        <v>158</v>
      </c>
      <c r="AS35" s="54" t="s">
        <v>158</v>
      </c>
      <c r="AT35" s="54">
        <v>0.17456496169999999</v>
      </c>
      <c r="AU35" s="54" t="s">
        <v>158</v>
      </c>
      <c r="AV35" s="54">
        <v>9.5666968599999999E-2</v>
      </c>
      <c r="AW35" s="54" t="s">
        <v>158</v>
      </c>
      <c r="AX35" s="54" t="s">
        <v>158</v>
      </c>
      <c r="AY35" s="54">
        <v>4.7346445199999997E-2</v>
      </c>
      <c r="AZ35" s="54" t="s">
        <v>158</v>
      </c>
      <c r="BA35" s="54" t="s">
        <v>158</v>
      </c>
      <c r="BB35" s="54" t="s">
        <v>158</v>
      </c>
      <c r="BC35" s="54" t="s">
        <v>158</v>
      </c>
      <c r="BD35" s="54" t="s">
        <v>158</v>
      </c>
      <c r="BE35" s="54" t="s">
        <v>158</v>
      </c>
      <c r="BF35" s="54" t="s">
        <v>158</v>
      </c>
      <c r="BG35" s="54" t="s">
        <v>158</v>
      </c>
      <c r="BH35" s="54" t="s">
        <v>158</v>
      </c>
      <c r="BI35" s="54" t="s">
        <v>158</v>
      </c>
      <c r="BJ35" s="54" t="s">
        <v>158</v>
      </c>
      <c r="BK35" s="54" t="s">
        <v>158</v>
      </c>
      <c r="BL35" s="54" t="s">
        <v>158</v>
      </c>
      <c r="BM35" s="54" t="s">
        <v>158</v>
      </c>
      <c r="BN35" s="54" t="s">
        <v>158</v>
      </c>
      <c r="BO35" s="54" t="s">
        <v>158</v>
      </c>
      <c r="BP35" s="54" t="s">
        <v>158</v>
      </c>
      <c r="BQ35" s="54" t="s">
        <v>158</v>
      </c>
      <c r="BR35" s="54" t="s">
        <v>158</v>
      </c>
      <c r="BS35" s="54" t="s">
        <v>158</v>
      </c>
      <c r="BT35" s="54" t="s">
        <v>158</v>
      </c>
      <c r="BU35" s="54" t="s">
        <v>158</v>
      </c>
      <c r="BV35" s="54">
        <v>0.7909266854</v>
      </c>
      <c r="BW35" s="54" t="s">
        <v>158</v>
      </c>
      <c r="BX35" s="54" t="s">
        <v>158</v>
      </c>
      <c r="BY35" s="54" t="s">
        <v>158</v>
      </c>
      <c r="BZ35" s="54" t="s">
        <v>158</v>
      </c>
      <c r="CA35" s="54" t="s">
        <v>158</v>
      </c>
      <c r="CB35" s="54" t="s">
        <v>158</v>
      </c>
      <c r="CC35" s="54" t="s">
        <v>158</v>
      </c>
      <c r="CD35" s="54" t="s">
        <v>158</v>
      </c>
      <c r="CE35" s="54" t="s">
        <v>158</v>
      </c>
      <c r="CF35" s="54" t="s">
        <v>158</v>
      </c>
      <c r="CG35" s="54" t="s">
        <v>158</v>
      </c>
      <c r="CH35" s="54" t="s">
        <v>158</v>
      </c>
      <c r="CI35" s="54" t="s">
        <v>158</v>
      </c>
      <c r="CJ35" s="54" t="s">
        <v>158</v>
      </c>
      <c r="CK35" s="54" t="s">
        <v>158</v>
      </c>
      <c r="CL35" s="54">
        <v>0.2178234956</v>
      </c>
      <c r="CM35" s="54" t="s">
        <v>158</v>
      </c>
      <c r="CN35" s="54" t="s">
        <v>158</v>
      </c>
      <c r="CO35" s="54" t="s">
        <v>158</v>
      </c>
      <c r="CP35" s="54" t="s">
        <v>158</v>
      </c>
      <c r="CQ35" s="54" t="s">
        <v>158</v>
      </c>
      <c r="CR35" s="54" t="s">
        <v>158</v>
      </c>
      <c r="CS35" s="54" t="s">
        <v>158</v>
      </c>
      <c r="CT35" s="54" t="s">
        <v>158</v>
      </c>
      <c r="CU35" s="54" t="s">
        <v>158</v>
      </c>
      <c r="CV35" s="54" t="s">
        <v>158</v>
      </c>
      <c r="CW35" s="54" t="s">
        <v>158</v>
      </c>
      <c r="CX35" s="54" t="s">
        <v>158</v>
      </c>
      <c r="CY35" s="54" t="s">
        <v>158</v>
      </c>
      <c r="CZ35" s="54" t="s">
        <v>158</v>
      </c>
    </row>
    <row r="36" spans="1:104" x14ac:dyDescent="0.25">
      <c r="A36" s="57" t="s">
        <v>317</v>
      </c>
      <c r="B36" s="54">
        <v>2.2278545600000001E-2</v>
      </c>
      <c r="C36" s="54" t="s">
        <v>158</v>
      </c>
      <c r="D36" s="54" t="s">
        <v>158</v>
      </c>
      <c r="E36" s="54" t="s">
        <v>158</v>
      </c>
      <c r="F36" s="54" t="s">
        <v>158</v>
      </c>
      <c r="G36" s="54" t="s">
        <v>158</v>
      </c>
      <c r="H36" s="54" t="s">
        <v>158</v>
      </c>
      <c r="I36" s="54" t="s">
        <v>158</v>
      </c>
      <c r="J36" s="54" t="s">
        <v>158</v>
      </c>
      <c r="K36" s="54" t="s">
        <v>158</v>
      </c>
      <c r="L36" s="54" t="s">
        <v>158</v>
      </c>
      <c r="M36" s="54" t="s">
        <v>158</v>
      </c>
      <c r="N36" s="54" t="s">
        <v>158</v>
      </c>
      <c r="O36" s="54" t="s">
        <v>158</v>
      </c>
      <c r="P36" s="54" t="s">
        <v>158</v>
      </c>
      <c r="Q36" s="54" t="s">
        <v>158</v>
      </c>
      <c r="R36" s="54" t="s">
        <v>158</v>
      </c>
      <c r="S36" s="54">
        <v>2.5303309000000002E-3</v>
      </c>
      <c r="T36" s="54" t="s">
        <v>158</v>
      </c>
      <c r="U36" s="54" t="s">
        <v>158</v>
      </c>
      <c r="V36" s="54" t="s">
        <v>158</v>
      </c>
      <c r="W36" s="54">
        <v>9.1557170000000003E-4</v>
      </c>
      <c r="X36" s="54" t="s">
        <v>158</v>
      </c>
      <c r="Y36" s="54" t="s">
        <v>158</v>
      </c>
      <c r="Z36" s="54" t="s">
        <v>158</v>
      </c>
      <c r="AA36" s="54" t="s">
        <v>158</v>
      </c>
      <c r="AB36" s="54" t="s">
        <v>158</v>
      </c>
      <c r="AC36" s="54" t="s">
        <v>158</v>
      </c>
      <c r="AD36" s="54" t="s">
        <v>158</v>
      </c>
      <c r="AE36" s="54" t="s">
        <v>158</v>
      </c>
      <c r="AF36" s="54" t="s">
        <v>158</v>
      </c>
      <c r="AG36" s="54" t="s">
        <v>158</v>
      </c>
      <c r="AH36" s="54" t="s">
        <v>158</v>
      </c>
      <c r="AI36" s="54">
        <v>0.35614534889999999</v>
      </c>
      <c r="AJ36" s="54" t="s">
        <v>158</v>
      </c>
      <c r="AK36" s="54" t="s">
        <v>158</v>
      </c>
      <c r="AL36" s="54" t="s">
        <v>158</v>
      </c>
      <c r="AM36" s="54" t="s">
        <v>158</v>
      </c>
      <c r="AN36" s="54" t="s">
        <v>158</v>
      </c>
      <c r="AO36" s="54">
        <v>5.7607626999999998E-3</v>
      </c>
      <c r="AP36" s="54" t="s">
        <v>158</v>
      </c>
      <c r="AQ36" s="54" t="s">
        <v>158</v>
      </c>
      <c r="AR36" s="54" t="s">
        <v>158</v>
      </c>
      <c r="AS36" s="54" t="s">
        <v>158</v>
      </c>
      <c r="AT36" s="54" t="s">
        <v>158</v>
      </c>
      <c r="AU36" s="54" t="s">
        <v>158</v>
      </c>
      <c r="AV36" s="54" t="s">
        <v>158</v>
      </c>
      <c r="AW36" s="54">
        <v>9.0404880000000002E-4</v>
      </c>
      <c r="AX36" s="54" t="s">
        <v>158</v>
      </c>
      <c r="AY36" s="54" t="s">
        <v>158</v>
      </c>
      <c r="AZ36" s="54" t="s">
        <v>158</v>
      </c>
      <c r="BA36" s="54" t="s">
        <v>158</v>
      </c>
      <c r="BB36" s="54">
        <v>6.7915242000000002E-3</v>
      </c>
      <c r="BC36" s="54" t="s">
        <v>158</v>
      </c>
      <c r="BD36" s="54" t="s">
        <v>158</v>
      </c>
      <c r="BE36" s="54">
        <v>0.30951686639999998</v>
      </c>
      <c r="BF36" s="54" t="s">
        <v>158</v>
      </c>
      <c r="BG36" s="54" t="s">
        <v>158</v>
      </c>
      <c r="BH36" s="54" t="s">
        <v>158</v>
      </c>
      <c r="BI36" s="54" t="s">
        <v>158</v>
      </c>
      <c r="BJ36" s="54" t="s">
        <v>158</v>
      </c>
      <c r="BK36" s="54" t="s">
        <v>158</v>
      </c>
      <c r="BL36" s="54" t="s">
        <v>158</v>
      </c>
      <c r="BM36" s="54" t="s">
        <v>158</v>
      </c>
      <c r="BN36" s="54">
        <v>1.6081158000000001E-3</v>
      </c>
      <c r="BO36" s="54" t="s">
        <v>158</v>
      </c>
      <c r="BP36" s="54" t="s">
        <v>158</v>
      </c>
      <c r="BQ36" s="54" t="s">
        <v>158</v>
      </c>
      <c r="BR36" s="54" t="s">
        <v>158</v>
      </c>
      <c r="BS36" s="54" t="s">
        <v>158</v>
      </c>
      <c r="BT36" s="54">
        <v>2.6343764400000001E-2</v>
      </c>
      <c r="BU36" s="54" t="s">
        <v>158</v>
      </c>
      <c r="BV36" s="54" t="s">
        <v>158</v>
      </c>
      <c r="BW36" s="54" t="s">
        <v>158</v>
      </c>
      <c r="BX36" s="54" t="s">
        <v>158</v>
      </c>
      <c r="BY36" s="54" t="s">
        <v>158</v>
      </c>
      <c r="BZ36" s="54" t="s">
        <v>158</v>
      </c>
      <c r="CA36" s="54" t="s">
        <v>158</v>
      </c>
      <c r="CB36" s="54" t="s">
        <v>158</v>
      </c>
      <c r="CC36" s="54" t="s">
        <v>158</v>
      </c>
      <c r="CD36" s="54" t="s">
        <v>158</v>
      </c>
      <c r="CE36" s="54" t="s">
        <v>158</v>
      </c>
      <c r="CF36" s="54" t="s">
        <v>158</v>
      </c>
      <c r="CG36" s="54" t="s">
        <v>158</v>
      </c>
      <c r="CH36" s="54" t="s">
        <v>158</v>
      </c>
      <c r="CI36" s="54" t="s">
        <v>158</v>
      </c>
      <c r="CJ36" s="54" t="s">
        <v>158</v>
      </c>
      <c r="CK36" s="54" t="s">
        <v>158</v>
      </c>
      <c r="CL36" s="54" t="s">
        <v>158</v>
      </c>
      <c r="CM36" s="54" t="s">
        <v>158</v>
      </c>
      <c r="CN36" s="54" t="s">
        <v>158</v>
      </c>
      <c r="CO36" s="54" t="s">
        <v>158</v>
      </c>
      <c r="CP36" s="54" t="s">
        <v>158</v>
      </c>
      <c r="CQ36" s="54" t="s">
        <v>158</v>
      </c>
      <c r="CR36" s="54" t="s">
        <v>158</v>
      </c>
      <c r="CS36" s="54" t="s">
        <v>158</v>
      </c>
      <c r="CT36" s="54" t="s">
        <v>158</v>
      </c>
      <c r="CU36" s="54" t="s">
        <v>158</v>
      </c>
      <c r="CV36" s="54" t="s">
        <v>158</v>
      </c>
      <c r="CW36" s="54" t="s">
        <v>158</v>
      </c>
      <c r="CX36" s="54" t="s">
        <v>158</v>
      </c>
      <c r="CY36" s="54" t="s">
        <v>158</v>
      </c>
      <c r="CZ36" s="54" t="s">
        <v>158</v>
      </c>
    </row>
    <row r="37" spans="1:104" x14ac:dyDescent="0.25">
      <c r="A37" s="57" t="s">
        <v>321</v>
      </c>
      <c r="B37" s="54">
        <v>2.1526997499999999E-2</v>
      </c>
      <c r="C37" s="54" t="s">
        <v>158</v>
      </c>
      <c r="D37" s="54">
        <v>1.7491672699999999E-2</v>
      </c>
      <c r="E37" s="54" t="s">
        <v>158</v>
      </c>
      <c r="F37" s="54" t="s">
        <v>158</v>
      </c>
      <c r="G37" s="54" t="s">
        <v>158</v>
      </c>
      <c r="H37" s="54" t="s">
        <v>158</v>
      </c>
      <c r="I37" s="54" t="s">
        <v>158</v>
      </c>
      <c r="J37" s="54" t="s">
        <v>158</v>
      </c>
      <c r="K37" s="54" t="s">
        <v>158</v>
      </c>
      <c r="L37" s="54" t="s">
        <v>158</v>
      </c>
      <c r="M37" s="54" t="s">
        <v>158</v>
      </c>
      <c r="N37" s="54" t="s">
        <v>158</v>
      </c>
      <c r="O37" s="54" t="s">
        <v>158</v>
      </c>
      <c r="P37" s="54" t="s">
        <v>158</v>
      </c>
      <c r="Q37" s="54">
        <v>0.1780261313</v>
      </c>
      <c r="R37" s="54" t="s">
        <v>158</v>
      </c>
      <c r="S37" s="54">
        <v>0.96759553340000004</v>
      </c>
      <c r="T37" s="54" t="s">
        <v>158</v>
      </c>
      <c r="U37" s="54" t="s">
        <v>158</v>
      </c>
      <c r="V37" s="54" t="s">
        <v>158</v>
      </c>
      <c r="W37" s="54">
        <v>4.5778589999999998E-4</v>
      </c>
      <c r="X37" s="54">
        <v>3.29280749E-2</v>
      </c>
      <c r="Y37" s="54" t="s">
        <v>158</v>
      </c>
      <c r="Z37" s="54" t="s">
        <v>158</v>
      </c>
      <c r="AA37" s="54" t="s">
        <v>158</v>
      </c>
      <c r="AB37" s="54" t="s">
        <v>158</v>
      </c>
      <c r="AC37" s="54" t="s">
        <v>158</v>
      </c>
      <c r="AD37" s="54" t="s">
        <v>158</v>
      </c>
      <c r="AE37" s="54" t="s">
        <v>158</v>
      </c>
      <c r="AF37" s="54" t="s">
        <v>158</v>
      </c>
      <c r="AG37" s="54">
        <v>2.4720400399999998E-2</v>
      </c>
      <c r="AH37" s="54" t="s">
        <v>158</v>
      </c>
      <c r="AI37" s="54" t="s">
        <v>158</v>
      </c>
      <c r="AJ37" s="54" t="s">
        <v>158</v>
      </c>
      <c r="AK37" s="54" t="s">
        <v>158</v>
      </c>
      <c r="AL37" s="54">
        <v>0.66605999059999998</v>
      </c>
      <c r="AM37" s="54" t="s">
        <v>158</v>
      </c>
      <c r="AN37" s="54" t="s">
        <v>158</v>
      </c>
      <c r="AO37" s="54" t="s">
        <v>158</v>
      </c>
      <c r="AP37" s="54" t="s">
        <v>158</v>
      </c>
      <c r="AQ37" s="54" t="s">
        <v>158</v>
      </c>
      <c r="AR37" s="54" t="s">
        <v>158</v>
      </c>
      <c r="AS37" s="54">
        <v>4.4886764099999997E-2</v>
      </c>
      <c r="AT37" s="54" t="s">
        <v>158</v>
      </c>
      <c r="AU37" s="54" t="s">
        <v>158</v>
      </c>
      <c r="AV37" s="54" t="s">
        <v>158</v>
      </c>
      <c r="AW37" s="54" t="s">
        <v>158</v>
      </c>
      <c r="AX37" s="54" t="s">
        <v>158</v>
      </c>
      <c r="AY37" s="54">
        <v>6.5939131999999999E-3</v>
      </c>
      <c r="AZ37" s="54" t="s">
        <v>158</v>
      </c>
      <c r="BA37" s="54" t="s">
        <v>158</v>
      </c>
      <c r="BB37" s="54" t="s">
        <v>158</v>
      </c>
      <c r="BC37" s="54" t="s">
        <v>158</v>
      </c>
      <c r="BD37" s="54" t="s">
        <v>158</v>
      </c>
      <c r="BE37" s="54" t="s">
        <v>158</v>
      </c>
      <c r="BF37" s="54" t="s">
        <v>158</v>
      </c>
      <c r="BG37" s="54" t="s">
        <v>158</v>
      </c>
      <c r="BH37" s="54" t="s">
        <v>158</v>
      </c>
      <c r="BI37" s="54" t="s">
        <v>158</v>
      </c>
      <c r="BJ37" s="54" t="s">
        <v>158</v>
      </c>
      <c r="BK37" s="54" t="s">
        <v>158</v>
      </c>
      <c r="BL37" s="54">
        <v>5.2003353E-3</v>
      </c>
      <c r="BM37" s="54" t="s">
        <v>158</v>
      </c>
      <c r="BN37" s="54" t="s">
        <v>158</v>
      </c>
      <c r="BO37" s="54">
        <v>7.0407130000000001E-4</v>
      </c>
      <c r="BP37" s="54" t="s">
        <v>158</v>
      </c>
      <c r="BQ37" s="54" t="s">
        <v>158</v>
      </c>
      <c r="BR37" s="54" t="s">
        <v>158</v>
      </c>
      <c r="BS37" s="54" t="s">
        <v>158</v>
      </c>
      <c r="BT37" s="54" t="s">
        <v>158</v>
      </c>
      <c r="BU37" s="54" t="s">
        <v>158</v>
      </c>
      <c r="BV37" s="54" t="s">
        <v>158</v>
      </c>
      <c r="BW37" s="54" t="s">
        <v>158</v>
      </c>
      <c r="BX37" s="54" t="s">
        <v>158</v>
      </c>
      <c r="BY37" s="54" t="s">
        <v>158</v>
      </c>
      <c r="BZ37" s="54" t="s">
        <v>158</v>
      </c>
      <c r="CA37" s="54" t="s">
        <v>158</v>
      </c>
      <c r="CB37" s="54" t="s">
        <v>158</v>
      </c>
      <c r="CC37" s="54" t="s">
        <v>158</v>
      </c>
      <c r="CD37" s="54" t="s">
        <v>158</v>
      </c>
      <c r="CE37" s="54" t="s">
        <v>158</v>
      </c>
      <c r="CF37" s="54" t="s">
        <v>158</v>
      </c>
      <c r="CG37" s="54" t="s">
        <v>158</v>
      </c>
      <c r="CH37" s="54" t="s">
        <v>158</v>
      </c>
      <c r="CI37" s="54" t="s">
        <v>158</v>
      </c>
      <c r="CJ37" s="54" t="s">
        <v>158</v>
      </c>
      <c r="CK37" s="54" t="s">
        <v>158</v>
      </c>
      <c r="CL37" s="54" t="s">
        <v>158</v>
      </c>
      <c r="CM37" s="54" t="s">
        <v>158</v>
      </c>
      <c r="CN37" s="54">
        <v>0.3805374426</v>
      </c>
      <c r="CO37" s="54" t="s">
        <v>158</v>
      </c>
      <c r="CP37" s="54" t="s">
        <v>158</v>
      </c>
      <c r="CQ37" s="54" t="s">
        <v>158</v>
      </c>
      <c r="CR37" s="54" t="s">
        <v>158</v>
      </c>
      <c r="CS37" s="54">
        <v>0.66362967360000003</v>
      </c>
      <c r="CT37" s="54" t="s">
        <v>158</v>
      </c>
      <c r="CU37" s="54" t="s">
        <v>158</v>
      </c>
      <c r="CV37" s="54" t="s">
        <v>158</v>
      </c>
      <c r="CW37" s="54" t="s">
        <v>158</v>
      </c>
      <c r="CX37" s="54" t="s">
        <v>158</v>
      </c>
      <c r="CY37" s="54" t="s">
        <v>158</v>
      </c>
      <c r="CZ37" s="54" t="s">
        <v>158</v>
      </c>
    </row>
    <row r="38" spans="1:104" x14ac:dyDescent="0.25">
      <c r="A38" s="57" t="s">
        <v>324</v>
      </c>
      <c r="B38" s="54">
        <v>2.12432156E-2</v>
      </c>
      <c r="C38" s="54" t="s">
        <v>158</v>
      </c>
      <c r="D38" s="54" t="s">
        <v>158</v>
      </c>
      <c r="E38" s="54" t="s">
        <v>158</v>
      </c>
      <c r="F38" s="54" t="s">
        <v>158</v>
      </c>
      <c r="G38" s="54" t="s">
        <v>158</v>
      </c>
      <c r="H38" s="54" t="s">
        <v>158</v>
      </c>
      <c r="I38" s="54" t="s">
        <v>158</v>
      </c>
      <c r="J38" s="54" t="s">
        <v>158</v>
      </c>
      <c r="K38" s="54" t="s">
        <v>158</v>
      </c>
      <c r="L38" s="54" t="s">
        <v>158</v>
      </c>
      <c r="M38" s="54" t="s">
        <v>158</v>
      </c>
      <c r="N38" s="54" t="s">
        <v>158</v>
      </c>
      <c r="O38" s="54" t="s">
        <v>158</v>
      </c>
      <c r="P38" s="54" t="s">
        <v>158</v>
      </c>
      <c r="Q38" s="54">
        <v>1.6025269E-3</v>
      </c>
      <c r="R38" s="54">
        <v>3.3176789999999999E-4</v>
      </c>
      <c r="S38" s="54" t="s">
        <v>158</v>
      </c>
      <c r="T38" s="54" t="s">
        <v>158</v>
      </c>
      <c r="U38" s="54" t="s">
        <v>158</v>
      </c>
      <c r="V38" s="54" t="s">
        <v>158</v>
      </c>
      <c r="W38" s="54" t="s">
        <v>158</v>
      </c>
      <c r="X38" s="54" t="s">
        <v>158</v>
      </c>
      <c r="Y38" s="54" t="s">
        <v>158</v>
      </c>
      <c r="Z38" s="54" t="s">
        <v>158</v>
      </c>
      <c r="AA38" s="54" t="s">
        <v>158</v>
      </c>
      <c r="AB38" s="54" t="s">
        <v>158</v>
      </c>
      <c r="AC38" s="54" t="s">
        <v>158</v>
      </c>
      <c r="AD38" s="54">
        <v>5.5654305699999997E-2</v>
      </c>
      <c r="AE38" s="54" t="s">
        <v>158</v>
      </c>
      <c r="AF38" s="54" t="s">
        <v>158</v>
      </c>
      <c r="AG38" s="54" t="s">
        <v>158</v>
      </c>
      <c r="AH38" s="54" t="s">
        <v>158</v>
      </c>
      <c r="AI38" s="54" t="s">
        <v>158</v>
      </c>
      <c r="AJ38" s="54" t="s">
        <v>158</v>
      </c>
      <c r="AK38" s="54" t="s">
        <v>158</v>
      </c>
      <c r="AL38" s="54" t="s">
        <v>158</v>
      </c>
      <c r="AM38" s="54" t="s">
        <v>158</v>
      </c>
      <c r="AN38" s="54" t="s">
        <v>158</v>
      </c>
      <c r="AO38" s="54" t="s">
        <v>158</v>
      </c>
      <c r="AP38" s="54">
        <v>0.8316508588</v>
      </c>
      <c r="AQ38" s="54" t="s">
        <v>158</v>
      </c>
      <c r="AR38" s="54" t="s">
        <v>158</v>
      </c>
      <c r="AS38" s="54" t="s">
        <v>158</v>
      </c>
      <c r="AT38" s="54" t="s">
        <v>158</v>
      </c>
      <c r="AU38" s="54" t="s">
        <v>158</v>
      </c>
      <c r="AV38" s="54" t="s">
        <v>158</v>
      </c>
      <c r="AW38" s="54" t="s">
        <v>158</v>
      </c>
      <c r="AX38" s="54" t="s">
        <v>158</v>
      </c>
      <c r="AY38" s="54">
        <v>2.1404693999999998E-2</v>
      </c>
      <c r="AZ38" s="54">
        <v>7.6121451100000001E-2</v>
      </c>
      <c r="BA38" s="54" t="s">
        <v>158</v>
      </c>
      <c r="BB38" s="54">
        <v>2.4524557999999998E-2</v>
      </c>
      <c r="BC38" s="54" t="s">
        <v>158</v>
      </c>
      <c r="BD38" s="54" t="s">
        <v>158</v>
      </c>
      <c r="BE38" s="54" t="s">
        <v>158</v>
      </c>
      <c r="BF38" s="54" t="s">
        <v>158</v>
      </c>
      <c r="BG38" s="54" t="s">
        <v>158</v>
      </c>
      <c r="BH38" s="54" t="s">
        <v>158</v>
      </c>
      <c r="BI38" s="54" t="s">
        <v>158</v>
      </c>
      <c r="BJ38" s="54" t="s">
        <v>158</v>
      </c>
      <c r="BK38" s="54" t="s">
        <v>158</v>
      </c>
      <c r="BL38" s="54" t="s">
        <v>158</v>
      </c>
      <c r="BM38" s="54" t="s">
        <v>158</v>
      </c>
      <c r="BN38" s="54">
        <v>1.0604033E-3</v>
      </c>
      <c r="BO38" s="54" t="s">
        <v>158</v>
      </c>
      <c r="BP38" s="54" t="s">
        <v>158</v>
      </c>
      <c r="BQ38" s="54" t="s">
        <v>158</v>
      </c>
      <c r="BR38" s="54" t="s">
        <v>158</v>
      </c>
      <c r="BS38" s="54" t="s">
        <v>158</v>
      </c>
      <c r="BT38" s="54">
        <v>7.9831671100000001E-2</v>
      </c>
      <c r="BU38" s="54" t="s">
        <v>158</v>
      </c>
      <c r="BV38" s="54" t="s">
        <v>158</v>
      </c>
      <c r="BW38" s="54" t="s">
        <v>158</v>
      </c>
      <c r="BX38" s="54" t="s">
        <v>158</v>
      </c>
      <c r="BY38" s="54" t="s">
        <v>158</v>
      </c>
      <c r="BZ38" s="54" t="s">
        <v>158</v>
      </c>
      <c r="CA38" s="54" t="s">
        <v>158</v>
      </c>
      <c r="CB38" s="54" t="s">
        <v>158</v>
      </c>
      <c r="CC38" s="54" t="s">
        <v>158</v>
      </c>
      <c r="CD38" s="54" t="s">
        <v>158</v>
      </c>
      <c r="CE38" s="54" t="s">
        <v>158</v>
      </c>
      <c r="CF38" s="54" t="s">
        <v>158</v>
      </c>
      <c r="CG38" s="54" t="s">
        <v>158</v>
      </c>
      <c r="CH38" s="54" t="s">
        <v>158</v>
      </c>
      <c r="CI38" s="54" t="s">
        <v>158</v>
      </c>
      <c r="CJ38" s="54" t="s">
        <v>158</v>
      </c>
      <c r="CK38" s="54" t="s">
        <v>158</v>
      </c>
      <c r="CL38" s="54" t="s">
        <v>158</v>
      </c>
      <c r="CM38" s="54">
        <v>3.5600640400000001E-2</v>
      </c>
      <c r="CN38" s="54">
        <v>5.010956E-4</v>
      </c>
      <c r="CO38" s="54" t="s">
        <v>158</v>
      </c>
      <c r="CP38" s="54" t="s">
        <v>158</v>
      </c>
      <c r="CQ38" s="54" t="s">
        <v>158</v>
      </c>
      <c r="CR38" s="54" t="s">
        <v>158</v>
      </c>
      <c r="CS38" s="54" t="s">
        <v>158</v>
      </c>
      <c r="CT38" s="54" t="s">
        <v>158</v>
      </c>
      <c r="CU38" s="54" t="s">
        <v>158</v>
      </c>
      <c r="CV38" s="54" t="s">
        <v>158</v>
      </c>
      <c r="CW38" s="54" t="s">
        <v>158</v>
      </c>
      <c r="CX38" s="54" t="s">
        <v>158</v>
      </c>
      <c r="CY38" s="54" t="s">
        <v>158</v>
      </c>
      <c r="CZ38" s="54" t="s">
        <v>158</v>
      </c>
    </row>
    <row r="39" spans="1:104" x14ac:dyDescent="0.25">
      <c r="A39" s="57" t="s">
        <v>169</v>
      </c>
      <c r="B39" s="54">
        <v>1.89611898E-2</v>
      </c>
      <c r="C39" s="54">
        <v>0.7292639179</v>
      </c>
      <c r="D39" s="54">
        <v>6.8911183000000004E-3</v>
      </c>
      <c r="E39" s="54" t="s">
        <v>158</v>
      </c>
      <c r="F39" s="54" t="s">
        <v>158</v>
      </c>
      <c r="G39" s="54" t="s">
        <v>158</v>
      </c>
      <c r="H39" s="54">
        <v>0.67579769089999997</v>
      </c>
      <c r="I39" s="54" t="s">
        <v>158</v>
      </c>
      <c r="J39" s="54">
        <v>5.26814647E-2</v>
      </c>
      <c r="K39" s="54" t="s">
        <v>158</v>
      </c>
      <c r="L39" s="54" t="s">
        <v>158</v>
      </c>
      <c r="M39" s="54" t="s">
        <v>158</v>
      </c>
      <c r="N39" s="54" t="s">
        <v>158</v>
      </c>
      <c r="O39" s="54" t="s">
        <v>158</v>
      </c>
      <c r="P39" s="54" t="s">
        <v>158</v>
      </c>
      <c r="Q39" s="54" t="s">
        <v>158</v>
      </c>
      <c r="R39" s="54" t="s">
        <v>158</v>
      </c>
      <c r="S39" s="54" t="s">
        <v>158</v>
      </c>
      <c r="T39" s="54" t="s">
        <v>158</v>
      </c>
      <c r="U39" s="54">
        <v>7.2572085100000003E-2</v>
      </c>
      <c r="V39" s="54" t="s">
        <v>158</v>
      </c>
      <c r="W39" s="54">
        <v>6.1577137000000002E-3</v>
      </c>
      <c r="X39" s="54" t="s">
        <v>158</v>
      </c>
      <c r="Y39" s="54" t="s">
        <v>158</v>
      </c>
      <c r="Z39" s="54" t="s">
        <v>158</v>
      </c>
      <c r="AA39" s="54" t="s">
        <v>158</v>
      </c>
      <c r="AB39" s="54" t="s">
        <v>158</v>
      </c>
      <c r="AC39" s="54" t="s">
        <v>158</v>
      </c>
      <c r="AD39" s="54" t="s">
        <v>158</v>
      </c>
      <c r="AE39" s="54">
        <v>0.99808778129999998</v>
      </c>
      <c r="AF39" s="54" t="s">
        <v>158</v>
      </c>
      <c r="AG39" s="54" t="s">
        <v>158</v>
      </c>
      <c r="AH39" s="54" t="s">
        <v>158</v>
      </c>
      <c r="AI39" s="54" t="s">
        <v>158</v>
      </c>
      <c r="AJ39" s="54" t="s">
        <v>158</v>
      </c>
      <c r="AK39" s="54" t="s">
        <v>158</v>
      </c>
      <c r="AL39" s="54" t="s">
        <v>158</v>
      </c>
      <c r="AM39" s="54" t="s">
        <v>158</v>
      </c>
      <c r="AN39" s="54" t="s">
        <v>158</v>
      </c>
      <c r="AO39" s="54" t="s">
        <v>158</v>
      </c>
      <c r="AP39" s="54" t="s">
        <v>158</v>
      </c>
      <c r="AQ39" s="54" t="s">
        <v>158</v>
      </c>
      <c r="AR39" s="54" t="s">
        <v>158</v>
      </c>
      <c r="AS39" s="54" t="s">
        <v>158</v>
      </c>
      <c r="AT39" s="54" t="s">
        <v>158</v>
      </c>
      <c r="AU39" s="54" t="s">
        <v>158</v>
      </c>
      <c r="AV39" s="54" t="s">
        <v>158</v>
      </c>
      <c r="AW39" s="54" t="s">
        <v>158</v>
      </c>
      <c r="AX39" s="54" t="s">
        <v>158</v>
      </c>
      <c r="AY39" s="54">
        <v>8.5647194800000007E-2</v>
      </c>
      <c r="AZ39" s="54" t="s">
        <v>158</v>
      </c>
      <c r="BA39" s="54" t="s">
        <v>158</v>
      </c>
      <c r="BB39" s="54">
        <v>2.8080358999999998E-3</v>
      </c>
      <c r="BC39" s="54" t="s">
        <v>158</v>
      </c>
      <c r="BD39" s="54" t="s">
        <v>158</v>
      </c>
      <c r="BE39" s="54" t="s">
        <v>158</v>
      </c>
      <c r="BF39" s="54" t="s">
        <v>158</v>
      </c>
      <c r="BG39" s="54" t="s">
        <v>158</v>
      </c>
      <c r="BH39" s="54" t="s">
        <v>158</v>
      </c>
      <c r="BI39" s="54" t="s">
        <v>158</v>
      </c>
      <c r="BJ39" s="54" t="s">
        <v>158</v>
      </c>
      <c r="BK39" s="54" t="s">
        <v>158</v>
      </c>
      <c r="BL39" s="54" t="s">
        <v>158</v>
      </c>
      <c r="BM39" s="54">
        <v>1.8282589700000001E-2</v>
      </c>
      <c r="BN39" s="54" t="s">
        <v>158</v>
      </c>
      <c r="BO39" s="54">
        <v>4.3320607000000002E-3</v>
      </c>
      <c r="BP39" s="54" t="s">
        <v>158</v>
      </c>
      <c r="BQ39" s="54" t="s">
        <v>158</v>
      </c>
      <c r="BR39" s="54" t="s">
        <v>158</v>
      </c>
      <c r="BS39" s="54" t="s">
        <v>158</v>
      </c>
      <c r="BT39" s="54" t="s">
        <v>158</v>
      </c>
      <c r="BU39" s="54" t="s">
        <v>158</v>
      </c>
      <c r="BV39" s="54">
        <v>7.6697308300000003E-2</v>
      </c>
      <c r="BW39" s="54" t="s">
        <v>158</v>
      </c>
      <c r="BX39" s="54" t="s">
        <v>158</v>
      </c>
      <c r="BY39" s="54" t="s">
        <v>158</v>
      </c>
      <c r="BZ39" s="54" t="s">
        <v>158</v>
      </c>
      <c r="CA39" s="54" t="s">
        <v>158</v>
      </c>
      <c r="CB39" s="54">
        <v>3.2539372000000002E-3</v>
      </c>
      <c r="CC39" s="54" t="s">
        <v>158</v>
      </c>
      <c r="CD39" s="54" t="s">
        <v>158</v>
      </c>
      <c r="CE39" s="54" t="s">
        <v>158</v>
      </c>
      <c r="CF39" s="54" t="s">
        <v>158</v>
      </c>
      <c r="CG39" s="54" t="s">
        <v>158</v>
      </c>
      <c r="CH39" s="54" t="s">
        <v>158</v>
      </c>
      <c r="CI39" s="54" t="s">
        <v>158</v>
      </c>
      <c r="CJ39" s="54" t="s">
        <v>158</v>
      </c>
      <c r="CK39" s="54" t="s">
        <v>158</v>
      </c>
      <c r="CL39" s="54">
        <v>2.3061722600000001E-2</v>
      </c>
      <c r="CM39" s="54" t="s">
        <v>158</v>
      </c>
      <c r="CN39" s="54" t="s">
        <v>158</v>
      </c>
      <c r="CO39" s="54" t="s">
        <v>158</v>
      </c>
      <c r="CP39" s="54" t="s">
        <v>158</v>
      </c>
      <c r="CQ39" s="54" t="s">
        <v>158</v>
      </c>
      <c r="CR39" s="54" t="s">
        <v>158</v>
      </c>
      <c r="CS39" s="54">
        <v>3.7647726999999998E-3</v>
      </c>
      <c r="CT39" s="54" t="s">
        <v>158</v>
      </c>
      <c r="CU39" s="54" t="s">
        <v>158</v>
      </c>
      <c r="CV39" s="54" t="s">
        <v>158</v>
      </c>
      <c r="CW39" s="54" t="s">
        <v>158</v>
      </c>
      <c r="CX39" s="54" t="s">
        <v>158</v>
      </c>
      <c r="CY39" s="54" t="s">
        <v>158</v>
      </c>
      <c r="CZ39" s="54" t="s">
        <v>158</v>
      </c>
    </row>
    <row r="40" spans="1:104" x14ac:dyDescent="0.25">
      <c r="A40" s="57" t="s">
        <v>173</v>
      </c>
      <c r="B40" s="54">
        <v>1.5805496299999999E-2</v>
      </c>
      <c r="C40" s="54" t="s">
        <v>158</v>
      </c>
      <c r="D40" s="54">
        <v>1.0246194E-3</v>
      </c>
      <c r="E40" s="54" t="s">
        <v>158</v>
      </c>
      <c r="F40" s="54" t="s">
        <v>158</v>
      </c>
      <c r="G40" s="54">
        <v>3.0444093999999998E-3</v>
      </c>
      <c r="H40" s="54">
        <v>2.3312468000000002E-3</v>
      </c>
      <c r="I40" s="54" t="s">
        <v>158</v>
      </c>
      <c r="J40" s="54" t="s">
        <v>158</v>
      </c>
      <c r="K40" s="54">
        <v>3.7567747700000001E-2</v>
      </c>
      <c r="L40" s="54" t="s">
        <v>158</v>
      </c>
      <c r="M40" s="54" t="s">
        <v>158</v>
      </c>
      <c r="N40" s="54">
        <v>1.7162242899999999E-2</v>
      </c>
      <c r="O40" s="54" t="s">
        <v>158</v>
      </c>
      <c r="P40" s="54" t="s">
        <v>158</v>
      </c>
      <c r="Q40" s="54">
        <v>1.8063860999999999E-3</v>
      </c>
      <c r="R40" s="54">
        <v>3.6744334000000001E-3</v>
      </c>
      <c r="S40" s="54" t="s">
        <v>158</v>
      </c>
      <c r="T40" s="54" t="s">
        <v>158</v>
      </c>
      <c r="U40" s="54">
        <v>2.0085505100000001E-2</v>
      </c>
      <c r="V40" s="54" t="s">
        <v>158</v>
      </c>
      <c r="W40" s="54">
        <v>5.0557683200000002E-2</v>
      </c>
      <c r="X40" s="54">
        <v>3.1513020000000001E-4</v>
      </c>
      <c r="Y40" s="54" t="s">
        <v>158</v>
      </c>
      <c r="Z40" s="54">
        <v>0.63743950640000002</v>
      </c>
      <c r="AA40" s="54" t="s">
        <v>158</v>
      </c>
      <c r="AB40" s="54" t="s">
        <v>158</v>
      </c>
      <c r="AC40" s="54" t="s">
        <v>158</v>
      </c>
      <c r="AD40" s="54" t="s">
        <v>158</v>
      </c>
      <c r="AE40" s="54" t="s">
        <v>158</v>
      </c>
      <c r="AF40" s="54">
        <v>1</v>
      </c>
      <c r="AG40" s="54" t="s">
        <v>158</v>
      </c>
      <c r="AH40" s="54" t="s">
        <v>158</v>
      </c>
      <c r="AI40" s="54" t="s">
        <v>158</v>
      </c>
      <c r="AJ40" s="54" t="s">
        <v>158</v>
      </c>
      <c r="AK40" s="54" t="s">
        <v>158</v>
      </c>
      <c r="AL40" s="54">
        <v>8.3473968999999999E-3</v>
      </c>
      <c r="AM40" s="54" t="s">
        <v>158</v>
      </c>
      <c r="AN40" s="54" t="s">
        <v>158</v>
      </c>
      <c r="AO40" s="54">
        <v>3.5942108899999999E-2</v>
      </c>
      <c r="AP40" s="54">
        <v>1.9253080200000001E-2</v>
      </c>
      <c r="AQ40" s="54" t="s">
        <v>158</v>
      </c>
      <c r="AR40" s="54" t="s">
        <v>158</v>
      </c>
      <c r="AS40" s="54">
        <v>4.1951669E-3</v>
      </c>
      <c r="AT40" s="54" t="s">
        <v>158</v>
      </c>
      <c r="AU40" s="54" t="s">
        <v>158</v>
      </c>
      <c r="AV40" s="54">
        <v>3.4206612999999999E-3</v>
      </c>
      <c r="AW40" s="54">
        <v>2.1644673499999999E-2</v>
      </c>
      <c r="AX40" s="54" t="s">
        <v>158</v>
      </c>
      <c r="AY40" s="54">
        <v>7.2953312500000006E-2</v>
      </c>
      <c r="AZ40" s="54" t="s">
        <v>158</v>
      </c>
      <c r="BA40" s="54">
        <v>1.5223486E-2</v>
      </c>
      <c r="BB40" s="54">
        <v>6.5288278999999999E-3</v>
      </c>
      <c r="BC40" s="54" t="s">
        <v>158</v>
      </c>
      <c r="BD40" s="54" t="s">
        <v>158</v>
      </c>
      <c r="BE40" s="54">
        <v>2.6234647000000001E-3</v>
      </c>
      <c r="BF40" s="54" t="s">
        <v>158</v>
      </c>
      <c r="BG40" s="54" t="s">
        <v>158</v>
      </c>
      <c r="BH40" s="54" t="s">
        <v>158</v>
      </c>
      <c r="BI40" s="54">
        <v>0.19557749429999999</v>
      </c>
      <c r="BJ40" s="54" t="s">
        <v>158</v>
      </c>
      <c r="BK40" s="54" t="s">
        <v>158</v>
      </c>
      <c r="BL40" s="54" t="s">
        <v>158</v>
      </c>
      <c r="BM40" s="54">
        <v>0.17390295159999999</v>
      </c>
      <c r="BN40" s="54">
        <v>4.8452304799999998E-2</v>
      </c>
      <c r="BO40" s="54">
        <v>2.4754281900000001E-2</v>
      </c>
      <c r="BP40" s="54" t="s">
        <v>158</v>
      </c>
      <c r="BQ40" s="54" t="s">
        <v>158</v>
      </c>
      <c r="BR40" s="54" t="s">
        <v>158</v>
      </c>
      <c r="BS40" s="54" t="s">
        <v>158</v>
      </c>
      <c r="BT40" s="54">
        <v>3.4310071999999999E-3</v>
      </c>
      <c r="BU40" s="54">
        <v>5.5099883000000001E-3</v>
      </c>
      <c r="BV40" s="54" t="s">
        <v>158</v>
      </c>
      <c r="BW40" s="54" t="s">
        <v>158</v>
      </c>
      <c r="BX40" s="54" t="s">
        <v>158</v>
      </c>
      <c r="BY40" s="54" t="s">
        <v>158</v>
      </c>
      <c r="BZ40" s="54" t="s">
        <v>158</v>
      </c>
      <c r="CA40" s="54" t="s">
        <v>158</v>
      </c>
      <c r="CB40" s="54">
        <v>3.09512651E-2</v>
      </c>
      <c r="CC40" s="54" t="s">
        <v>158</v>
      </c>
      <c r="CD40" s="54" t="s">
        <v>158</v>
      </c>
      <c r="CE40" s="54" t="s">
        <v>158</v>
      </c>
      <c r="CF40" s="54" t="s">
        <v>158</v>
      </c>
      <c r="CG40" s="54" t="s">
        <v>158</v>
      </c>
      <c r="CH40" s="54" t="s">
        <v>158</v>
      </c>
      <c r="CI40" s="54" t="s">
        <v>158</v>
      </c>
      <c r="CJ40" s="54" t="s">
        <v>158</v>
      </c>
      <c r="CK40" s="54" t="s">
        <v>158</v>
      </c>
      <c r="CL40" s="54" t="s">
        <v>158</v>
      </c>
      <c r="CM40" s="54" t="s">
        <v>158</v>
      </c>
      <c r="CN40" s="54" t="s">
        <v>158</v>
      </c>
      <c r="CO40" s="54" t="s">
        <v>158</v>
      </c>
      <c r="CP40" s="54" t="s">
        <v>158</v>
      </c>
      <c r="CQ40" s="54" t="s">
        <v>158</v>
      </c>
      <c r="CR40" s="54" t="s">
        <v>158</v>
      </c>
      <c r="CS40" s="54" t="s">
        <v>158</v>
      </c>
      <c r="CT40" s="54">
        <v>4.7002606000000002E-2</v>
      </c>
      <c r="CU40" s="54" t="s">
        <v>158</v>
      </c>
      <c r="CV40" s="54" t="s">
        <v>158</v>
      </c>
      <c r="CW40" s="54" t="s">
        <v>158</v>
      </c>
      <c r="CX40" s="54" t="s">
        <v>158</v>
      </c>
      <c r="CY40" s="54" t="s">
        <v>158</v>
      </c>
      <c r="CZ40" s="54" t="s">
        <v>158</v>
      </c>
    </row>
    <row r="41" spans="1:104" x14ac:dyDescent="0.25">
      <c r="A41" s="57" t="s">
        <v>181</v>
      </c>
      <c r="B41" s="54">
        <v>1.13452151E-2</v>
      </c>
      <c r="C41" s="54" t="s">
        <v>158</v>
      </c>
      <c r="D41" s="54">
        <v>5.1230969999999999E-4</v>
      </c>
      <c r="E41" s="54" t="s">
        <v>158</v>
      </c>
      <c r="F41" s="54" t="s">
        <v>158</v>
      </c>
      <c r="G41" s="54" t="s">
        <v>158</v>
      </c>
      <c r="H41" s="54" t="s">
        <v>158</v>
      </c>
      <c r="I41" s="54" t="s">
        <v>158</v>
      </c>
      <c r="J41" s="54" t="s">
        <v>158</v>
      </c>
      <c r="K41" s="54">
        <v>0.18461168519999999</v>
      </c>
      <c r="L41" s="54" t="s">
        <v>158</v>
      </c>
      <c r="M41" s="54" t="s">
        <v>158</v>
      </c>
      <c r="N41" s="54" t="s">
        <v>158</v>
      </c>
      <c r="O41" s="54" t="s">
        <v>158</v>
      </c>
      <c r="P41" s="54" t="s">
        <v>158</v>
      </c>
      <c r="Q41" s="54">
        <v>2.01566756E-2</v>
      </c>
      <c r="R41" s="54">
        <v>4.4626357999999998E-3</v>
      </c>
      <c r="S41" s="54" t="s">
        <v>158</v>
      </c>
      <c r="T41" s="54" t="s">
        <v>158</v>
      </c>
      <c r="U41" s="54">
        <v>1.6201627100000001E-2</v>
      </c>
      <c r="V41" s="54" t="s">
        <v>158</v>
      </c>
      <c r="W41" s="54" t="s">
        <v>158</v>
      </c>
      <c r="X41" s="54">
        <v>4.2388408000000001E-3</v>
      </c>
      <c r="Y41" s="54" t="s">
        <v>158</v>
      </c>
      <c r="Z41" s="54" t="s">
        <v>158</v>
      </c>
      <c r="AA41" s="54" t="s">
        <v>158</v>
      </c>
      <c r="AB41" s="54" t="s">
        <v>158</v>
      </c>
      <c r="AC41" s="54" t="s">
        <v>158</v>
      </c>
      <c r="AD41" s="54" t="s">
        <v>158</v>
      </c>
      <c r="AE41" s="54" t="s">
        <v>158</v>
      </c>
      <c r="AF41" s="54" t="s">
        <v>158</v>
      </c>
      <c r="AG41" s="54" t="s">
        <v>158</v>
      </c>
      <c r="AH41" s="54" t="s">
        <v>158</v>
      </c>
      <c r="AI41" s="54" t="s">
        <v>158</v>
      </c>
      <c r="AJ41" s="54" t="s">
        <v>158</v>
      </c>
      <c r="AK41" s="54" t="s">
        <v>158</v>
      </c>
      <c r="AL41" s="54" t="s">
        <v>158</v>
      </c>
      <c r="AM41" s="54" t="s">
        <v>158</v>
      </c>
      <c r="AN41" s="54" t="s">
        <v>158</v>
      </c>
      <c r="AO41" s="54">
        <v>5.6083740000000004E-4</v>
      </c>
      <c r="AP41" s="54" t="s">
        <v>158</v>
      </c>
      <c r="AQ41" s="54" t="s">
        <v>158</v>
      </c>
      <c r="AR41" s="54" t="s">
        <v>158</v>
      </c>
      <c r="AS41" s="54">
        <v>5.7782863999999998E-3</v>
      </c>
      <c r="AT41" s="54" t="s">
        <v>158</v>
      </c>
      <c r="AU41" s="54" t="s">
        <v>158</v>
      </c>
      <c r="AV41" s="54" t="s">
        <v>158</v>
      </c>
      <c r="AW41" s="54">
        <v>2.46358437E-2</v>
      </c>
      <c r="AX41" s="54" t="s">
        <v>158</v>
      </c>
      <c r="AY41" s="54">
        <v>1.9312769999999999E-4</v>
      </c>
      <c r="AZ41" s="54" t="s">
        <v>158</v>
      </c>
      <c r="BA41" s="54" t="s">
        <v>158</v>
      </c>
      <c r="BB41" s="54" t="s">
        <v>158</v>
      </c>
      <c r="BC41" s="54" t="s">
        <v>158</v>
      </c>
      <c r="BD41" s="54" t="s">
        <v>158</v>
      </c>
      <c r="BE41" s="54">
        <v>2.04110583E-2</v>
      </c>
      <c r="BF41" s="54" t="s">
        <v>158</v>
      </c>
      <c r="BG41" s="54" t="s">
        <v>158</v>
      </c>
      <c r="BH41" s="54" t="s">
        <v>158</v>
      </c>
      <c r="BI41" s="54" t="s">
        <v>158</v>
      </c>
      <c r="BJ41" s="54" t="s">
        <v>158</v>
      </c>
      <c r="BK41" s="54" t="s">
        <v>158</v>
      </c>
      <c r="BL41" s="54" t="s">
        <v>158</v>
      </c>
      <c r="BM41" s="54" t="s">
        <v>158</v>
      </c>
      <c r="BN41" s="54" t="s">
        <v>158</v>
      </c>
      <c r="BO41" s="54" t="s">
        <v>158</v>
      </c>
      <c r="BP41" s="54">
        <v>4.3379325400000002E-2</v>
      </c>
      <c r="BQ41" s="54" t="s">
        <v>158</v>
      </c>
      <c r="BR41" s="54" t="s">
        <v>158</v>
      </c>
      <c r="BS41" s="54" t="s">
        <v>158</v>
      </c>
      <c r="BT41" s="54" t="s">
        <v>158</v>
      </c>
      <c r="BU41" s="54" t="s">
        <v>158</v>
      </c>
      <c r="BV41" s="54" t="s">
        <v>158</v>
      </c>
      <c r="BW41" s="54" t="s">
        <v>158</v>
      </c>
      <c r="BX41" s="54" t="s">
        <v>158</v>
      </c>
      <c r="BY41" s="54" t="s">
        <v>158</v>
      </c>
      <c r="BZ41" s="54" t="s">
        <v>158</v>
      </c>
      <c r="CA41" s="54" t="s">
        <v>158</v>
      </c>
      <c r="CB41" s="54" t="s">
        <v>158</v>
      </c>
      <c r="CC41" s="54" t="s">
        <v>158</v>
      </c>
      <c r="CD41" s="54">
        <v>1.0761385999999999E-3</v>
      </c>
      <c r="CE41" s="54" t="s">
        <v>158</v>
      </c>
      <c r="CF41" s="54" t="s">
        <v>158</v>
      </c>
      <c r="CG41" s="54" t="s">
        <v>158</v>
      </c>
      <c r="CH41" s="54" t="s">
        <v>158</v>
      </c>
      <c r="CI41" s="54" t="s">
        <v>158</v>
      </c>
      <c r="CJ41" s="54" t="s">
        <v>158</v>
      </c>
      <c r="CK41" s="54" t="s">
        <v>158</v>
      </c>
      <c r="CL41" s="54" t="s">
        <v>158</v>
      </c>
      <c r="CM41" s="54" t="s">
        <v>158</v>
      </c>
      <c r="CN41" s="54" t="s">
        <v>158</v>
      </c>
      <c r="CO41" s="54" t="s">
        <v>158</v>
      </c>
      <c r="CP41" s="54" t="s">
        <v>158</v>
      </c>
      <c r="CQ41" s="54" t="s">
        <v>158</v>
      </c>
      <c r="CR41" s="54" t="s">
        <v>158</v>
      </c>
      <c r="CS41" s="54" t="s">
        <v>158</v>
      </c>
      <c r="CT41" s="54" t="s">
        <v>158</v>
      </c>
      <c r="CU41" s="54">
        <v>0.79501805140000004</v>
      </c>
      <c r="CV41" s="54" t="s">
        <v>158</v>
      </c>
      <c r="CW41" s="54" t="s">
        <v>158</v>
      </c>
      <c r="CX41" s="54" t="s">
        <v>158</v>
      </c>
      <c r="CY41" s="54" t="s">
        <v>158</v>
      </c>
      <c r="CZ41" s="54" t="s">
        <v>158</v>
      </c>
    </row>
    <row r="42" spans="1:104" x14ac:dyDescent="0.25">
      <c r="A42" s="57" t="s">
        <v>325</v>
      </c>
      <c r="B42" s="54">
        <v>1.1169732999999999E-2</v>
      </c>
      <c r="C42" s="54" t="s">
        <v>158</v>
      </c>
      <c r="D42" s="54" t="s">
        <v>158</v>
      </c>
      <c r="E42" s="54" t="s">
        <v>158</v>
      </c>
      <c r="F42" s="54" t="s">
        <v>158</v>
      </c>
      <c r="G42" s="54" t="s">
        <v>158</v>
      </c>
      <c r="H42" s="54" t="s">
        <v>158</v>
      </c>
      <c r="I42" s="54" t="s">
        <v>158</v>
      </c>
      <c r="J42" s="54" t="s">
        <v>158</v>
      </c>
      <c r="K42" s="54">
        <v>0.18087714760000001</v>
      </c>
      <c r="L42" s="54" t="s">
        <v>158</v>
      </c>
      <c r="M42" s="54" t="s">
        <v>158</v>
      </c>
      <c r="N42" s="54" t="s">
        <v>158</v>
      </c>
      <c r="O42" s="54" t="s">
        <v>158</v>
      </c>
      <c r="P42" s="54" t="s">
        <v>158</v>
      </c>
      <c r="Q42" s="54" t="s">
        <v>158</v>
      </c>
      <c r="R42" s="54">
        <v>5.8831965999999996E-3</v>
      </c>
      <c r="S42" s="54" t="s">
        <v>158</v>
      </c>
      <c r="T42" s="54" t="s">
        <v>158</v>
      </c>
      <c r="U42" s="54">
        <v>1.0221048999999999E-2</v>
      </c>
      <c r="V42" s="54" t="s">
        <v>158</v>
      </c>
      <c r="W42" s="54">
        <v>8.4571552999999997E-3</v>
      </c>
      <c r="X42" s="54" t="s">
        <v>158</v>
      </c>
      <c r="Y42" s="54" t="s">
        <v>158</v>
      </c>
      <c r="Z42" s="54" t="s">
        <v>158</v>
      </c>
      <c r="AA42" s="54" t="s">
        <v>158</v>
      </c>
      <c r="AB42" s="54" t="s">
        <v>158</v>
      </c>
      <c r="AC42" s="54" t="s">
        <v>158</v>
      </c>
      <c r="AD42" s="54" t="s">
        <v>158</v>
      </c>
      <c r="AE42" s="54" t="s">
        <v>158</v>
      </c>
      <c r="AF42" s="54" t="s">
        <v>158</v>
      </c>
      <c r="AG42" s="54">
        <v>9.4813639999999995E-4</v>
      </c>
      <c r="AH42" s="54" t="s">
        <v>158</v>
      </c>
      <c r="AI42" s="54" t="s">
        <v>158</v>
      </c>
      <c r="AJ42" s="54" t="s">
        <v>158</v>
      </c>
      <c r="AK42" s="54" t="s">
        <v>158</v>
      </c>
      <c r="AL42" s="54" t="s">
        <v>158</v>
      </c>
      <c r="AM42" s="54" t="s">
        <v>158</v>
      </c>
      <c r="AN42" s="54" t="s">
        <v>158</v>
      </c>
      <c r="AO42" s="54" t="s">
        <v>158</v>
      </c>
      <c r="AP42" s="54" t="s">
        <v>158</v>
      </c>
      <c r="AQ42" s="54" t="s">
        <v>158</v>
      </c>
      <c r="AR42" s="54" t="s">
        <v>158</v>
      </c>
      <c r="AS42" s="54">
        <v>5.6254340000000001E-4</v>
      </c>
      <c r="AT42" s="54" t="s">
        <v>158</v>
      </c>
      <c r="AU42" s="54" t="s">
        <v>158</v>
      </c>
      <c r="AV42" s="54" t="s">
        <v>158</v>
      </c>
      <c r="AW42" s="54" t="s">
        <v>158</v>
      </c>
      <c r="AX42" s="54" t="s">
        <v>158</v>
      </c>
      <c r="AY42" s="54">
        <v>4.2056721999999998E-3</v>
      </c>
      <c r="AZ42" s="54" t="s">
        <v>158</v>
      </c>
      <c r="BA42" s="54" t="s">
        <v>158</v>
      </c>
      <c r="BB42" s="54" t="s">
        <v>158</v>
      </c>
      <c r="BC42" s="54" t="s">
        <v>158</v>
      </c>
      <c r="BD42" s="54" t="s">
        <v>158</v>
      </c>
      <c r="BE42" s="54">
        <v>9.6720180700000005E-2</v>
      </c>
      <c r="BF42" s="54" t="s">
        <v>158</v>
      </c>
      <c r="BG42" s="54" t="s">
        <v>158</v>
      </c>
      <c r="BH42" s="54" t="s">
        <v>158</v>
      </c>
      <c r="BI42" s="54" t="s">
        <v>158</v>
      </c>
      <c r="BJ42" s="54" t="s">
        <v>158</v>
      </c>
      <c r="BK42" s="54" t="s">
        <v>158</v>
      </c>
      <c r="BL42" s="54" t="s">
        <v>158</v>
      </c>
      <c r="BM42" s="54" t="s">
        <v>158</v>
      </c>
      <c r="BN42" s="54" t="s">
        <v>158</v>
      </c>
      <c r="BO42" s="54">
        <v>5.9019425299999997E-2</v>
      </c>
      <c r="BP42" s="54" t="s">
        <v>158</v>
      </c>
      <c r="BQ42" s="54" t="s">
        <v>158</v>
      </c>
      <c r="BR42" s="54">
        <v>0.88603899819999998</v>
      </c>
      <c r="BS42" s="54" t="s">
        <v>158</v>
      </c>
      <c r="BT42" s="54">
        <v>9.0003341599999995E-2</v>
      </c>
      <c r="BU42" s="54" t="s">
        <v>158</v>
      </c>
      <c r="BV42" s="54" t="s">
        <v>158</v>
      </c>
      <c r="BW42" s="54" t="s">
        <v>158</v>
      </c>
      <c r="BX42" s="54" t="s">
        <v>158</v>
      </c>
      <c r="BY42" s="54" t="s">
        <v>158</v>
      </c>
      <c r="BZ42" s="54" t="s">
        <v>158</v>
      </c>
      <c r="CA42" s="54">
        <v>0.90226846019999996</v>
      </c>
      <c r="CB42" s="54">
        <v>6.9254080000000001E-4</v>
      </c>
      <c r="CC42" s="54" t="s">
        <v>158</v>
      </c>
      <c r="CD42" s="54" t="s">
        <v>158</v>
      </c>
      <c r="CE42" s="54" t="s">
        <v>158</v>
      </c>
      <c r="CF42" s="54" t="s">
        <v>158</v>
      </c>
      <c r="CG42" s="54" t="s">
        <v>158</v>
      </c>
      <c r="CH42" s="54" t="s">
        <v>158</v>
      </c>
      <c r="CI42" s="54" t="s">
        <v>158</v>
      </c>
      <c r="CJ42" s="54" t="s">
        <v>158</v>
      </c>
      <c r="CK42" s="54" t="s">
        <v>158</v>
      </c>
      <c r="CL42" s="54" t="s">
        <v>158</v>
      </c>
      <c r="CM42" s="54" t="s">
        <v>158</v>
      </c>
      <c r="CN42" s="54" t="s">
        <v>158</v>
      </c>
      <c r="CO42" s="54" t="s">
        <v>158</v>
      </c>
      <c r="CP42" s="54" t="s">
        <v>158</v>
      </c>
      <c r="CQ42" s="54">
        <v>0.87420896950000004</v>
      </c>
      <c r="CR42" s="54" t="s">
        <v>158</v>
      </c>
      <c r="CS42" s="54">
        <v>1.17545519E-2</v>
      </c>
      <c r="CT42" s="54" t="s">
        <v>158</v>
      </c>
      <c r="CU42" s="54" t="s">
        <v>158</v>
      </c>
      <c r="CV42" s="54" t="s">
        <v>158</v>
      </c>
      <c r="CW42" s="54" t="s">
        <v>158</v>
      </c>
      <c r="CX42" s="54" t="s">
        <v>158</v>
      </c>
      <c r="CY42" s="54" t="s">
        <v>158</v>
      </c>
      <c r="CZ42" s="54" t="s">
        <v>158</v>
      </c>
    </row>
    <row r="43" spans="1:104" x14ac:dyDescent="0.25">
      <c r="A43" s="57" t="s">
        <v>327</v>
      </c>
      <c r="B43" s="54">
        <v>1.1084703499999999E-2</v>
      </c>
      <c r="C43" s="54" t="s">
        <v>158</v>
      </c>
      <c r="D43" s="54" t="s">
        <v>158</v>
      </c>
      <c r="E43" s="54" t="s">
        <v>158</v>
      </c>
      <c r="F43" s="54" t="s">
        <v>158</v>
      </c>
      <c r="G43" s="54" t="s">
        <v>158</v>
      </c>
      <c r="H43" s="54" t="s">
        <v>158</v>
      </c>
      <c r="I43" s="54" t="s">
        <v>158</v>
      </c>
      <c r="J43" s="54" t="s">
        <v>158</v>
      </c>
      <c r="K43" s="54">
        <v>2.35111335E-2</v>
      </c>
      <c r="L43" s="54" t="s">
        <v>158</v>
      </c>
      <c r="M43" s="54" t="s">
        <v>158</v>
      </c>
      <c r="N43" s="54" t="s">
        <v>158</v>
      </c>
      <c r="O43" s="54" t="s">
        <v>158</v>
      </c>
      <c r="P43" s="54" t="s">
        <v>158</v>
      </c>
      <c r="Q43" s="54" t="s">
        <v>158</v>
      </c>
      <c r="R43" s="54" t="s">
        <v>158</v>
      </c>
      <c r="S43" s="54" t="s">
        <v>158</v>
      </c>
      <c r="T43" s="54" t="s">
        <v>158</v>
      </c>
      <c r="U43" s="54" t="s">
        <v>158</v>
      </c>
      <c r="V43" s="54">
        <v>2.3282343600000002E-2</v>
      </c>
      <c r="W43" s="54" t="s">
        <v>158</v>
      </c>
      <c r="X43" s="54" t="s">
        <v>158</v>
      </c>
      <c r="Y43" s="54" t="s">
        <v>158</v>
      </c>
      <c r="Z43" s="54" t="s">
        <v>158</v>
      </c>
      <c r="AA43" s="54" t="s">
        <v>158</v>
      </c>
      <c r="AB43" s="54" t="s">
        <v>158</v>
      </c>
      <c r="AC43" s="54" t="s">
        <v>158</v>
      </c>
      <c r="AD43" s="54" t="s">
        <v>158</v>
      </c>
      <c r="AE43" s="54" t="s">
        <v>158</v>
      </c>
      <c r="AF43" s="54" t="s">
        <v>158</v>
      </c>
      <c r="AG43" s="54" t="s">
        <v>158</v>
      </c>
      <c r="AH43" s="54" t="s">
        <v>158</v>
      </c>
      <c r="AI43" s="54" t="s">
        <v>158</v>
      </c>
      <c r="AJ43" s="54" t="s">
        <v>158</v>
      </c>
      <c r="AK43" s="54" t="s">
        <v>158</v>
      </c>
      <c r="AL43" s="54" t="s">
        <v>158</v>
      </c>
      <c r="AM43" s="54">
        <v>0.42460868800000001</v>
      </c>
      <c r="AN43" s="54" t="s">
        <v>158</v>
      </c>
      <c r="AO43" s="54">
        <v>3.3005757599999998E-2</v>
      </c>
      <c r="AP43" s="54" t="s">
        <v>158</v>
      </c>
      <c r="AQ43" s="54" t="s">
        <v>158</v>
      </c>
      <c r="AR43" s="54" t="s">
        <v>158</v>
      </c>
      <c r="AS43" s="54" t="s">
        <v>158</v>
      </c>
      <c r="AT43" s="54" t="s">
        <v>158</v>
      </c>
      <c r="AU43" s="54" t="s">
        <v>158</v>
      </c>
      <c r="AV43" s="54" t="s">
        <v>158</v>
      </c>
      <c r="AW43" s="54" t="s">
        <v>158</v>
      </c>
      <c r="AX43" s="54" t="s">
        <v>158</v>
      </c>
      <c r="AY43" s="54">
        <v>7.0737548000000001E-3</v>
      </c>
      <c r="AZ43" s="54">
        <v>1.38218431E-2</v>
      </c>
      <c r="BA43" s="54" t="s">
        <v>158</v>
      </c>
      <c r="BB43" s="54">
        <v>9.1275619999999999E-4</v>
      </c>
      <c r="BC43" s="54" t="s">
        <v>158</v>
      </c>
      <c r="BD43" s="54" t="s">
        <v>158</v>
      </c>
      <c r="BE43" s="54">
        <v>7.0311579999999998E-4</v>
      </c>
      <c r="BF43" s="54" t="s">
        <v>158</v>
      </c>
      <c r="BG43" s="54" t="s">
        <v>158</v>
      </c>
      <c r="BH43" s="54" t="s">
        <v>158</v>
      </c>
      <c r="BI43" s="54" t="s">
        <v>158</v>
      </c>
      <c r="BJ43" s="54" t="s">
        <v>158</v>
      </c>
      <c r="BK43" s="54" t="s">
        <v>158</v>
      </c>
      <c r="BL43" s="54" t="s">
        <v>158</v>
      </c>
      <c r="BM43" s="54" t="s">
        <v>158</v>
      </c>
      <c r="BN43" s="54" t="s">
        <v>158</v>
      </c>
      <c r="BO43" s="54" t="s">
        <v>158</v>
      </c>
      <c r="BP43" s="54" t="s">
        <v>158</v>
      </c>
      <c r="BQ43" s="54" t="s">
        <v>158</v>
      </c>
      <c r="BR43" s="54" t="s">
        <v>158</v>
      </c>
      <c r="BS43" s="54" t="s">
        <v>158</v>
      </c>
      <c r="BT43" s="54">
        <v>0.35163665979999997</v>
      </c>
      <c r="BU43" s="54">
        <v>0.78474031609999995</v>
      </c>
      <c r="BV43" s="54">
        <v>5.56786981E-2</v>
      </c>
      <c r="BW43" s="54" t="s">
        <v>158</v>
      </c>
      <c r="BX43" s="54" t="s">
        <v>158</v>
      </c>
      <c r="BY43" s="54" t="s">
        <v>158</v>
      </c>
      <c r="BZ43" s="54">
        <v>0.89253189610000006</v>
      </c>
      <c r="CA43" s="54" t="s">
        <v>158</v>
      </c>
      <c r="CB43" s="54">
        <v>8.5661330999999997E-3</v>
      </c>
      <c r="CC43" s="54" t="s">
        <v>158</v>
      </c>
      <c r="CD43" s="54" t="s">
        <v>158</v>
      </c>
      <c r="CE43" s="54" t="s">
        <v>158</v>
      </c>
      <c r="CF43" s="54" t="s">
        <v>158</v>
      </c>
      <c r="CG43" s="54" t="s">
        <v>158</v>
      </c>
      <c r="CH43" s="54" t="s">
        <v>158</v>
      </c>
      <c r="CI43" s="54" t="s">
        <v>158</v>
      </c>
      <c r="CJ43" s="54" t="s">
        <v>158</v>
      </c>
      <c r="CK43" s="54" t="s">
        <v>158</v>
      </c>
      <c r="CL43" s="54" t="s">
        <v>158</v>
      </c>
      <c r="CM43" s="54" t="s">
        <v>158</v>
      </c>
      <c r="CN43" s="54" t="s">
        <v>158</v>
      </c>
      <c r="CO43" s="54" t="s">
        <v>158</v>
      </c>
      <c r="CP43" s="54" t="s">
        <v>158</v>
      </c>
      <c r="CQ43" s="54" t="s">
        <v>158</v>
      </c>
      <c r="CR43" s="54" t="s">
        <v>158</v>
      </c>
      <c r="CS43" s="54" t="s">
        <v>158</v>
      </c>
      <c r="CT43" s="54" t="s">
        <v>158</v>
      </c>
      <c r="CU43" s="54" t="s">
        <v>158</v>
      </c>
      <c r="CV43" s="54" t="s">
        <v>158</v>
      </c>
      <c r="CW43" s="54" t="s">
        <v>158</v>
      </c>
      <c r="CX43" s="54" t="s">
        <v>158</v>
      </c>
      <c r="CY43" s="54">
        <v>2.6620772399999999E-2</v>
      </c>
      <c r="CZ43" s="54" t="s">
        <v>158</v>
      </c>
    </row>
    <row r="44" spans="1:104" x14ac:dyDescent="0.25">
      <c r="A44" s="57" t="s">
        <v>207</v>
      </c>
      <c r="B44" s="54">
        <v>1.01951087E-2</v>
      </c>
      <c r="C44" s="54" t="s">
        <v>158</v>
      </c>
      <c r="D44" s="54" t="s">
        <v>158</v>
      </c>
      <c r="E44" s="54" t="s">
        <v>158</v>
      </c>
      <c r="F44" s="54" t="s">
        <v>158</v>
      </c>
      <c r="G44" s="54" t="s">
        <v>158</v>
      </c>
      <c r="H44" s="54">
        <v>7.2228036999999997E-3</v>
      </c>
      <c r="I44" s="54" t="s">
        <v>158</v>
      </c>
      <c r="J44" s="54">
        <v>7.8330468E-3</v>
      </c>
      <c r="K44" s="54">
        <v>5.9219040100000002E-2</v>
      </c>
      <c r="L44" s="54" t="s">
        <v>158</v>
      </c>
      <c r="M44" s="54" t="s">
        <v>158</v>
      </c>
      <c r="N44" s="54" t="s">
        <v>158</v>
      </c>
      <c r="O44" s="54" t="s">
        <v>158</v>
      </c>
      <c r="P44" s="54" t="s">
        <v>158</v>
      </c>
      <c r="Q44" s="54">
        <v>1.14185781E-2</v>
      </c>
      <c r="R44" s="54" t="s">
        <v>158</v>
      </c>
      <c r="S44" s="54" t="s">
        <v>158</v>
      </c>
      <c r="T44" s="54" t="s">
        <v>158</v>
      </c>
      <c r="U44" s="54" t="s">
        <v>158</v>
      </c>
      <c r="V44" s="54" t="s">
        <v>158</v>
      </c>
      <c r="W44" s="54">
        <v>1.3716447600000001E-2</v>
      </c>
      <c r="X44" s="54" t="s">
        <v>158</v>
      </c>
      <c r="Y44" s="54" t="s">
        <v>158</v>
      </c>
      <c r="Z44" s="54" t="s">
        <v>158</v>
      </c>
      <c r="AA44" s="54" t="s">
        <v>158</v>
      </c>
      <c r="AB44" s="54" t="s">
        <v>158</v>
      </c>
      <c r="AC44" s="54" t="s">
        <v>158</v>
      </c>
      <c r="AD44" s="54" t="s">
        <v>158</v>
      </c>
      <c r="AE44" s="54" t="s">
        <v>158</v>
      </c>
      <c r="AF44" s="54" t="s">
        <v>158</v>
      </c>
      <c r="AG44" s="54" t="s">
        <v>158</v>
      </c>
      <c r="AH44" s="54" t="s">
        <v>158</v>
      </c>
      <c r="AI44" s="54">
        <v>1.48164895E-2</v>
      </c>
      <c r="AJ44" s="54" t="s">
        <v>158</v>
      </c>
      <c r="AK44" s="54" t="s">
        <v>158</v>
      </c>
      <c r="AL44" s="54" t="s">
        <v>158</v>
      </c>
      <c r="AM44" s="54" t="s">
        <v>158</v>
      </c>
      <c r="AN44" s="54" t="s">
        <v>158</v>
      </c>
      <c r="AO44" s="54">
        <v>4.62134752E-2</v>
      </c>
      <c r="AP44" s="54">
        <v>1.9221036100000002E-2</v>
      </c>
      <c r="AQ44" s="54" t="s">
        <v>158</v>
      </c>
      <c r="AR44" s="54" t="s">
        <v>158</v>
      </c>
      <c r="AS44" s="54" t="s">
        <v>158</v>
      </c>
      <c r="AT44" s="54" t="s">
        <v>158</v>
      </c>
      <c r="AU44" s="54" t="s">
        <v>158</v>
      </c>
      <c r="AV44" s="54" t="s">
        <v>158</v>
      </c>
      <c r="AW44" s="54" t="s">
        <v>158</v>
      </c>
      <c r="AX44" s="54" t="s">
        <v>158</v>
      </c>
      <c r="AY44" s="54">
        <v>1.9312769999999999E-4</v>
      </c>
      <c r="AZ44" s="54">
        <v>3.6853654700000002E-2</v>
      </c>
      <c r="BA44" s="54" t="s">
        <v>158</v>
      </c>
      <c r="BB44" s="54">
        <v>8.0928930999999999E-3</v>
      </c>
      <c r="BC44" s="54" t="s">
        <v>158</v>
      </c>
      <c r="BD44" s="54" t="s">
        <v>158</v>
      </c>
      <c r="BE44" s="54" t="s">
        <v>158</v>
      </c>
      <c r="BF44" s="54" t="s">
        <v>158</v>
      </c>
      <c r="BG44" s="54" t="s">
        <v>158</v>
      </c>
      <c r="BH44" s="54" t="s">
        <v>158</v>
      </c>
      <c r="BI44" s="54">
        <v>0.80442250569999996</v>
      </c>
      <c r="BJ44" s="54" t="s">
        <v>158</v>
      </c>
      <c r="BK44" s="54" t="s">
        <v>158</v>
      </c>
      <c r="BL44" s="54">
        <v>0.1242138651</v>
      </c>
      <c r="BM44" s="54" t="s">
        <v>158</v>
      </c>
      <c r="BN44" s="54" t="s">
        <v>158</v>
      </c>
      <c r="BO44" s="54">
        <v>5.9397238599999999E-2</v>
      </c>
      <c r="BP44" s="54">
        <v>3.31259795E-2</v>
      </c>
      <c r="BQ44" s="54" t="s">
        <v>158</v>
      </c>
      <c r="BR44" s="54" t="s">
        <v>158</v>
      </c>
      <c r="BS44" s="54" t="s">
        <v>158</v>
      </c>
      <c r="BT44" s="54" t="s">
        <v>158</v>
      </c>
      <c r="BU44" s="54" t="s">
        <v>158</v>
      </c>
      <c r="BV44" s="54" t="s">
        <v>158</v>
      </c>
      <c r="BW44" s="54" t="s">
        <v>158</v>
      </c>
      <c r="BX44" s="54">
        <v>2.2818003699999999E-2</v>
      </c>
      <c r="BY44" s="54" t="s">
        <v>158</v>
      </c>
      <c r="BZ44" s="54" t="s">
        <v>158</v>
      </c>
      <c r="CA44" s="54" t="s">
        <v>158</v>
      </c>
      <c r="CB44" s="54">
        <v>9.3780019000000003E-3</v>
      </c>
      <c r="CC44" s="54" t="s">
        <v>158</v>
      </c>
      <c r="CD44" s="54" t="s">
        <v>158</v>
      </c>
      <c r="CE44" s="54" t="s">
        <v>158</v>
      </c>
      <c r="CF44" s="54" t="s">
        <v>158</v>
      </c>
      <c r="CG44" s="54" t="s">
        <v>158</v>
      </c>
      <c r="CH44" s="54" t="s">
        <v>158</v>
      </c>
      <c r="CI44" s="54" t="s">
        <v>158</v>
      </c>
      <c r="CJ44" s="54" t="s">
        <v>158</v>
      </c>
      <c r="CK44" s="54" t="s">
        <v>158</v>
      </c>
      <c r="CL44" s="54" t="s">
        <v>158</v>
      </c>
      <c r="CM44" s="54" t="s">
        <v>158</v>
      </c>
      <c r="CN44" s="54" t="s">
        <v>158</v>
      </c>
      <c r="CO44" s="54" t="s">
        <v>158</v>
      </c>
      <c r="CP44" s="54" t="s">
        <v>158</v>
      </c>
      <c r="CQ44" s="54" t="s">
        <v>158</v>
      </c>
      <c r="CR44" s="54" t="s">
        <v>158</v>
      </c>
      <c r="CS44" s="54" t="s">
        <v>158</v>
      </c>
      <c r="CT44" s="54" t="s">
        <v>158</v>
      </c>
      <c r="CU44" s="54" t="s">
        <v>158</v>
      </c>
      <c r="CV44" s="54" t="s">
        <v>158</v>
      </c>
      <c r="CW44" s="54" t="s">
        <v>158</v>
      </c>
      <c r="CX44" s="54" t="s">
        <v>158</v>
      </c>
      <c r="CY44" s="54" t="s">
        <v>158</v>
      </c>
      <c r="CZ44" s="54" t="s">
        <v>158</v>
      </c>
    </row>
    <row r="45" spans="1:104" x14ac:dyDescent="0.25">
      <c r="A45" s="57" t="s">
        <v>194</v>
      </c>
      <c r="B45" s="54">
        <v>8.2388662999999997E-3</v>
      </c>
      <c r="C45" s="54" t="s">
        <v>158</v>
      </c>
      <c r="D45" s="54">
        <v>2.5576285599999998E-2</v>
      </c>
      <c r="E45" s="54" t="s">
        <v>158</v>
      </c>
      <c r="F45" s="54" t="s">
        <v>158</v>
      </c>
      <c r="G45" s="54" t="s">
        <v>158</v>
      </c>
      <c r="H45" s="54" t="s">
        <v>158</v>
      </c>
      <c r="I45" s="54" t="s">
        <v>158</v>
      </c>
      <c r="J45" s="54">
        <v>9.1026486500000003E-2</v>
      </c>
      <c r="K45" s="54">
        <v>1.49188415E-2</v>
      </c>
      <c r="L45" s="54" t="s">
        <v>158</v>
      </c>
      <c r="M45" s="54" t="s">
        <v>158</v>
      </c>
      <c r="N45" s="54" t="s">
        <v>158</v>
      </c>
      <c r="O45" s="54" t="s">
        <v>158</v>
      </c>
      <c r="P45" s="54" t="s">
        <v>158</v>
      </c>
      <c r="Q45" s="54">
        <v>2.2903091099999998E-2</v>
      </c>
      <c r="R45" s="54">
        <v>1.43582525E-2</v>
      </c>
      <c r="S45" s="54" t="s">
        <v>158</v>
      </c>
      <c r="T45" s="54" t="s">
        <v>158</v>
      </c>
      <c r="U45" s="54">
        <v>2.7905509999999998E-4</v>
      </c>
      <c r="V45" s="54" t="s">
        <v>158</v>
      </c>
      <c r="W45" s="54" t="s">
        <v>158</v>
      </c>
      <c r="X45" s="54">
        <v>3.29280749E-2</v>
      </c>
      <c r="Y45" s="54" t="s">
        <v>158</v>
      </c>
      <c r="Z45" s="54" t="s">
        <v>158</v>
      </c>
      <c r="AA45" s="54" t="s">
        <v>158</v>
      </c>
      <c r="AB45" s="54" t="s">
        <v>158</v>
      </c>
      <c r="AC45" s="54" t="s">
        <v>158</v>
      </c>
      <c r="AD45" s="54" t="s">
        <v>158</v>
      </c>
      <c r="AE45" s="54" t="s">
        <v>158</v>
      </c>
      <c r="AF45" s="54" t="s">
        <v>158</v>
      </c>
      <c r="AG45" s="54" t="s">
        <v>158</v>
      </c>
      <c r="AH45" s="54" t="s">
        <v>158</v>
      </c>
      <c r="AI45" s="54" t="s">
        <v>158</v>
      </c>
      <c r="AJ45" s="54" t="s">
        <v>158</v>
      </c>
      <c r="AK45" s="54">
        <v>5.0841072299999998E-2</v>
      </c>
      <c r="AL45" s="54">
        <v>0.66605999059999998</v>
      </c>
      <c r="AM45" s="54" t="s">
        <v>158</v>
      </c>
      <c r="AN45" s="54" t="s">
        <v>158</v>
      </c>
      <c r="AO45" s="54" t="s">
        <v>158</v>
      </c>
      <c r="AP45" s="54">
        <v>2.5192126299999999E-2</v>
      </c>
      <c r="AQ45" s="54" t="s">
        <v>158</v>
      </c>
      <c r="AR45" s="54" t="s">
        <v>158</v>
      </c>
      <c r="AS45" s="54">
        <v>4.7743738600000002E-2</v>
      </c>
      <c r="AT45" s="54" t="s">
        <v>158</v>
      </c>
      <c r="AU45" s="54" t="s">
        <v>158</v>
      </c>
      <c r="AV45" s="54" t="s">
        <v>158</v>
      </c>
      <c r="AW45" s="54">
        <v>7.9344085999999998E-3</v>
      </c>
      <c r="AX45" s="54" t="s">
        <v>158</v>
      </c>
      <c r="AY45" s="54">
        <v>5.990469E-3</v>
      </c>
      <c r="AZ45" s="54" t="s">
        <v>158</v>
      </c>
      <c r="BA45" s="54" t="s">
        <v>158</v>
      </c>
      <c r="BB45" s="54" t="s">
        <v>158</v>
      </c>
      <c r="BC45" s="54" t="s">
        <v>158</v>
      </c>
      <c r="BD45" s="54" t="s">
        <v>158</v>
      </c>
      <c r="BE45" s="54" t="s">
        <v>158</v>
      </c>
      <c r="BF45" s="54" t="s">
        <v>158</v>
      </c>
      <c r="BG45" s="54" t="s">
        <v>158</v>
      </c>
      <c r="BH45" s="54" t="s">
        <v>158</v>
      </c>
      <c r="BI45" s="54" t="s">
        <v>158</v>
      </c>
      <c r="BJ45" s="54" t="s">
        <v>158</v>
      </c>
      <c r="BK45" s="54" t="s">
        <v>158</v>
      </c>
      <c r="BL45" s="54" t="s">
        <v>158</v>
      </c>
      <c r="BM45" s="54" t="s">
        <v>158</v>
      </c>
      <c r="BN45" s="54" t="s">
        <v>158</v>
      </c>
      <c r="BO45" s="54" t="s">
        <v>158</v>
      </c>
      <c r="BP45" s="54" t="s">
        <v>158</v>
      </c>
      <c r="BQ45" s="54" t="s">
        <v>158</v>
      </c>
      <c r="BR45" s="54" t="s">
        <v>158</v>
      </c>
      <c r="BS45" s="54" t="s">
        <v>158</v>
      </c>
      <c r="BT45" s="54" t="s">
        <v>158</v>
      </c>
      <c r="BU45" s="54" t="s">
        <v>158</v>
      </c>
      <c r="BV45" s="54" t="s">
        <v>158</v>
      </c>
      <c r="BW45" s="54" t="s">
        <v>158</v>
      </c>
      <c r="BX45" s="54" t="s">
        <v>158</v>
      </c>
      <c r="BY45" s="54" t="s">
        <v>158</v>
      </c>
      <c r="BZ45" s="54" t="s">
        <v>158</v>
      </c>
      <c r="CA45" s="54" t="s">
        <v>158</v>
      </c>
      <c r="CB45" s="54" t="s">
        <v>158</v>
      </c>
      <c r="CC45" s="54" t="s">
        <v>158</v>
      </c>
      <c r="CD45" s="54" t="s">
        <v>158</v>
      </c>
      <c r="CE45" s="54" t="s">
        <v>158</v>
      </c>
      <c r="CF45" s="54" t="s">
        <v>158</v>
      </c>
      <c r="CG45" s="54" t="s">
        <v>158</v>
      </c>
      <c r="CH45" s="54">
        <v>1</v>
      </c>
      <c r="CI45" s="54" t="s">
        <v>158</v>
      </c>
      <c r="CJ45" s="54" t="s">
        <v>158</v>
      </c>
      <c r="CK45" s="54" t="s">
        <v>158</v>
      </c>
      <c r="CL45" s="54" t="s">
        <v>158</v>
      </c>
      <c r="CM45" s="54" t="s">
        <v>158</v>
      </c>
      <c r="CN45" s="54">
        <v>1.8353803599999999E-2</v>
      </c>
      <c r="CO45" s="54" t="s">
        <v>158</v>
      </c>
      <c r="CP45" s="54" t="s">
        <v>158</v>
      </c>
      <c r="CQ45" s="54" t="s">
        <v>158</v>
      </c>
      <c r="CR45" s="54" t="s">
        <v>158</v>
      </c>
      <c r="CS45" s="54" t="s">
        <v>158</v>
      </c>
      <c r="CT45" s="54" t="s">
        <v>158</v>
      </c>
      <c r="CU45" s="54" t="s">
        <v>158</v>
      </c>
      <c r="CV45" s="54" t="s">
        <v>158</v>
      </c>
      <c r="CW45" s="54" t="s">
        <v>158</v>
      </c>
      <c r="CX45" s="54" t="s">
        <v>158</v>
      </c>
      <c r="CY45" s="54" t="s">
        <v>158</v>
      </c>
      <c r="CZ45" s="54" t="s">
        <v>158</v>
      </c>
    </row>
    <row r="46" spans="1:104" x14ac:dyDescent="0.25">
      <c r="A46" s="57" t="s">
        <v>318</v>
      </c>
      <c r="B46" s="54">
        <v>7.5530985999999996E-3</v>
      </c>
      <c r="C46" s="54" t="s">
        <v>158</v>
      </c>
      <c r="D46" s="54" t="s">
        <v>158</v>
      </c>
      <c r="E46" s="54" t="s">
        <v>158</v>
      </c>
      <c r="F46" s="54" t="s">
        <v>158</v>
      </c>
      <c r="G46" s="54" t="s">
        <v>158</v>
      </c>
      <c r="H46" s="54" t="s">
        <v>158</v>
      </c>
      <c r="I46" s="54" t="s">
        <v>158</v>
      </c>
      <c r="J46" s="54">
        <v>0.13372095689999999</v>
      </c>
      <c r="K46" s="54" t="s">
        <v>158</v>
      </c>
      <c r="L46" s="54" t="s">
        <v>158</v>
      </c>
      <c r="M46" s="54" t="s">
        <v>158</v>
      </c>
      <c r="N46" s="54" t="s">
        <v>158</v>
      </c>
      <c r="O46" s="54" t="s">
        <v>158</v>
      </c>
      <c r="P46" s="54" t="s">
        <v>158</v>
      </c>
      <c r="Q46" s="54">
        <v>2.6985699999999997E-4</v>
      </c>
      <c r="R46" s="54" t="s">
        <v>158</v>
      </c>
      <c r="S46" s="54" t="s">
        <v>158</v>
      </c>
      <c r="T46" s="54" t="s">
        <v>158</v>
      </c>
      <c r="U46" s="54" t="s">
        <v>158</v>
      </c>
      <c r="V46" s="54" t="s">
        <v>158</v>
      </c>
      <c r="W46" s="54" t="s">
        <v>158</v>
      </c>
      <c r="X46" s="54" t="s">
        <v>158</v>
      </c>
      <c r="Y46" s="54" t="s">
        <v>158</v>
      </c>
      <c r="Z46" s="54" t="s">
        <v>158</v>
      </c>
      <c r="AA46" s="54" t="s">
        <v>158</v>
      </c>
      <c r="AB46" s="54" t="s">
        <v>158</v>
      </c>
      <c r="AC46" s="54" t="s">
        <v>158</v>
      </c>
      <c r="AD46" s="54" t="s">
        <v>158</v>
      </c>
      <c r="AE46" s="54" t="s">
        <v>158</v>
      </c>
      <c r="AF46" s="54" t="s">
        <v>158</v>
      </c>
      <c r="AG46" s="54" t="s">
        <v>158</v>
      </c>
      <c r="AH46" s="54" t="s">
        <v>158</v>
      </c>
      <c r="AI46" s="54" t="s">
        <v>158</v>
      </c>
      <c r="AJ46" s="54" t="s">
        <v>158</v>
      </c>
      <c r="AK46" s="54" t="s">
        <v>158</v>
      </c>
      <c r="AL46" s="54" t="s">
        <v>158</v>
      </c>
      <c r="AM46" s="54" t="s">
        <v>158</v>
      </c>
      <c r="AN46" s="54" t="s">
        <v>158</v>
      </c>
      <c r="AO46" s="54" t="s">
        <v>158</v>
      </c>
      <c r="AP46" s="54" t="s">
        <v>158</v>
      </c>
      <c r="AQ46" s="54" t="s">
        <v>158</v>
      </c>
      <c r="AR46" s="54" t="s">
        <v>158</v>
      </c>
      <c r="AS46" s="54" t="s">
        <v>158</v>
      </c>
      <c r="AT46" s="54" t="s">
        <v>158</v>
      </c>
      <c r="AU46" s="54" t="s">
        <v>158</v>
      </c>
      <c r="AV46" s="54" t="s">
        <v>158</v>
      </c>
      <c r="AW46" s="54" t="s">
        <v>158</v>
      </c>
      <c r="AX46" s="54" t="s">
        <v>158</v>
      </c>
      <c r="AY46" s="54">
        <v>5.3610048200000003E-2</v>
      </c>
      <c r="AZ46" s="54" t="s">
        <v>158</v>
      </c>
      <c r="BA46" s="54" t="s">
        <v>158</v>
      </c>
      <c r="BB46" s="54" t="s">
        <v>158</v>
      </c>
      <c r="BC46" s="54" t="s">
        <v>158</v>
      </c>
      <c r="BD46" s="54" t="s">
        <v>158</v>
      </c>
      <c r="BE46" s="54" t="s">
        <v>158</v>
      </c>
      <c r="BF46" s="54" t="s">
        <v>158</v>
      </c>
      <c r="BG46" s="54" t="s">
        <v>158</v>
      </c>
      <c r="BH46" s="54" t="s">
        <v>158</v>
      </c>
      <c r="BI46" s="54" t="s">
        <v>158</v>
      </c>
      <c r="BJ46" s="54" t="s">
        <v>158</v>
      </c>
      <c r="BK46" s="54" t="s">
        <v>158</v>
      </c>
      <c r="BL46" s="54" t="s">
        <v>158</v>
      </c>
      <c r="BM46" s="54" t="s">
        <v>158</v>
      </c>
      <c r="BN46" s="54" t="s">
        <v>158</v>
      </c>
      <c r="BO46" s="54" t="s">
        <v>158</v>
      </c>
      <c r="BP46" s="54" t="s">
        <v>158</v>
      </c>
      <c r="BQ46" s="54" t="s">
        <v>158</v>
      </c>
      <c r="BR46" s="54" t="s">
        <v>158</v>
      </c>
      <c r="BS46" s="54" t="s">
        <v>158</v>
      </c>
      <c r="BT46" s="54" t="s">
        <v>158</v>
      </c>
      <c r="BU46" s="54" t="s">
        <v>158</v>
      </c>
      <c r="BV46" s="54" t="s">
        <v>158</v>
      </c>
      <c r="BW46" s="54" t="s">
        <v>158</v>
      </c>
      <c r="BX46" s="54" t="s">
        <v>158</v>
      </c>
      <c r="BY46" s="54" t="s">
        <v>158</v>
      </c>
      <c r="BZ46" s="54" t="s">
        <v>158</v>
      </c>
      <c r="CA46" s="54" t="s">
        <v>158</v>
      </c>
      <c r="CB46" s="54" t="s">
        <v>158</v>
      </c>
      <c r="CC46" s="54" t="s">
        <v>158</v>
      </c>
      <c r="CD46" s="54" t="s">
        <v>158</v>
      </c>
      <c r="CE46" s="54" t="s">
        <v>158</v>
      </c>
      <c r="CF46" s="54" t="s">
        <v>158</v>
      </c>
      <c r="CG46" s="54" t="s">
        <v>158</v>
      </c>
      <c r="CH46" s="54" t="s">
        <v>158</v>
      </c>
      <c r="CI46" s="54" t="s">
        <v>158</v>
      </c>
      <c r="CJ46" s="54" t="s">
        <v>158</v>
      </c>
      <c r="CK46" s="54">
        <v>1.98761535E-2</v>
      </c>
      <c r="CL46" s="54" t="s">
        <v>158</v>
      </c>
      <c r="CM46" s="54" t="s">
        <v>158</v>
      </c>
      <c r="CN46" s="54">
        <v>6.5619759999999995E-4</v>
      </c>
      <c r="CO46" s="54" t="s">
        <v>158</v>
      </c>
      <c r="CP46" s="54" t="s">
        <v>158</v>
      </c>
      <c r="CQ46" s="54" t="s">
        <v>158</v>
      </c>
      <c r="CR46" s="54" t="s">
        <v>158</v>
      </c>
      <c r="CS46" s="54">
        <v>3.2243321399999997E-2</v>
      </c>
      <c r="CT46" s="54" t="s">
        <v>158</v>
      </c>
      <c r="CU46" s="54" t="s">
        <v>158</v>
      </c>
      <c r="CV46" s="54" t="s">
        <v>158</v>
      </c>
      <c r="CW46" s="54" t="s">
        <v>158</v>
      </c>
      <c r="CX46" s="54" t="s">
        <v>158</v>
      </c>
      <c r="CY46" s="54" t="s">
        <v>158</v>
      </c>
      <c r="CZ46" s="54" t="s">
        <v>158</v>
      </c>
    </row>
    <row r="47" spans="1:104" x14ac:dyDescent="0.25">
      <c r="A47" s="57" t="s">
        <v>182</v>
      </c>
      <c r="B47" s="54">
        <v>7.3911847000000001E-3</v>
      </c>
      <c r="C47" s="54" t="s">
        <v>158</v>
      </c>
      <c r="D47" s="54" t="s">
        <v>158</v>
      </c>
      <c r="E47" s="54" t="s">
        <v>158</v>
      </c>
      <c r="F47" s="54" t="s">
        <v>158</v>
      </c>
      <c r="G47" s="54" t="s">
        <v>158</v>
      </c>
      <c r="H47" s="54" t="s">
        <v>158</v>
      </c>
      <c r="I47" s="54" t="s">
        <v>158</v>
      </c>
      <c r="J47" s="54" t="s">
        <v>158</v>
      </c>
      <c r="K47" s="54">
        <v>2.8881119100000002E-2</v>
      </c>
      <c r="L47" s="54" t="s">
        <v>158</v>
      </c>
      <c r="M47" s="54" t="s">
        <v>158</v>
      </c>
      <c r="N47" s="54" t="s">
        <v>158</v>
      </c>
      <c r="O47" s="54" t="s">
        <v>158</v>
      </c>
      <c r="P47" s="54" t="s">
        <v>158</v>
      </c>
      <c r="Q47" s="54" t="s">
        <v>158</v>
      </c>
      <c r="R47" s="54" t="s">
        <v>158</v>
      </c>
      <c r="S47" s="54" t="s">
        <v>158</v>
      </c>
      <c r="T47" s="54" t="s">
        <v>158</v>
      </c>
      <c r="U47" s="54">
        <v>4.9772370699999999E-2</v>
      </c>
      <c r="V47" s="54" t="s">
        <v>158</v>
      </c>
      <c r="W47" s="54" t="s">
        <v>158</v>
      </c>
      <c r="X47" s="54" t="s">
        <v>158</v>
      </c>
      <c r="Y47" s="54" t="s">
        <v>158</v>
      </c>
      <c r="Z47" s="54" t="s">
        <v>158</v>
      </c>
      <c r="AA47" s="54" t="s">
        <v>158</v>
      </c>
      <c r="AB47" s="54" t="s">
        <v>158</v>
      </c>
      <c r="AC47" s="54" t="s">
        <v>158</v>
      </c>
      <c r="AD47" s="54" t="s">
        <v>158</v>
      </c>
      <c r="AE47" s="54" t="s">
        <v>158</v>
      </c>
      <c r="AF47" s="54" t="s">
        <v>158</v>
      </c>
      <c r="AG47" s="54" t="s">
        <v>158</v>
      </c>
      <c r="AH47" s="54" t="s">
        <v>158</v>
      </c>
      <c r="AI47" s="54" t="s">
        <v>158</v>
      </c>
      <c r="AJ47" s="54" t="s">
        <v>158</v>
      </c>
      <c r="AK47" s="54" t="s">
        <v>158</v>
      </c>
      <c r="AL47" s="54" t="s">
        <v>158</v>
      </c>
      <c r="AM47" s="54" t="s">
        <v>158</v>
      </c>
      <c r="AN47" s="54" t="s">
        <v>158</v>
      </c>
      <c r="AO47" s="54" t="s">
        <v>158</v>
      </c>
      <c r="AP47" s="54" t="s">
        <v>158</v>
      </c>
      <c r="AQ47" s="54" t="s">
        <v>158</v>
      </c>
      <c r="AR47" s="54" t="s">
        <v>158</v>
      </c>
      <c r="AS47" s="54" t="s">
        <v>158</v>
      </c>
      <c r="AT47" s="54" t="s">
        <v>158</v>
      </c>
      <c r="AU47" s="54" t="s">
        <v>158</v>
      </c>
      <c r="AV47" s="54" t="s">
        <v>158</v>
      </c>
      <c r="AW47" s="54" t="s">
        <v>158</v>
      </c>
      <c r="AX47" s="54" t="s">
        <v>158</v>
      </c>
      <c r="AY47" s="54">
        <v>2.0746450400000001E-2</v>
      </c>
      <c r="AZ47" s="54" t="s">
        <v>158</v>
      </c>
      <c r="BA47" s="54" t="s">
        <v>158</v>
      </c>
      <c r="BB47" s="54" t="s">
        <v>158</v>
      </c>
      <c r="BC47" s="54" t="s">
        <v>158</v>
      </c>
      <c r="BD47" s="54" t="s">
        <v>158</v>
      </c>
      <c r="BE47" s="54">
        <v>2.04110583E-2</v>
      </c>
      <c r="BF47" s="54" t="s">
        <v>158</v>
      </c>
      <c r="BG47" s="54" t="s">
        <v>158</v>
      </c>
      <c r="BH47" s="54" t="s">
        <v>158</v>
      </c>
      <c r="BI47" s="54" t="s">
        <v>158</v>
      </c>
      <c r="BJ47" s="54" t="s">
        <v>158</v>
      </c>
      <c r="BK47" s="54" t="s">
        <v>158</v>
      </c>
      <c r="BL47" s="54" t="s">
        <v>158</v>
      </c>
      <c r="BM47" s="54" t="s">
        <v>158</v>
      </c>
      <c r="BN47" s="54" t="s">
        <v>158</v>
      </c>
      <c r="BO47" s="54" t="s">
        <v>158</v>
      </c>
      <c r="BP47" s="54" t="s">
        <v>158</v>
      </c>
      <c r="BQ47" s="54" t="s">
        <v>158</v>
      </c>
      <c r="BR47" s="54" t="s">
        <v>158</v>
      </c>
      <c r="BS47" s="54" t="s">
        <v>158</v>
      </c>
      <c r="BT47" s="54" t="s">
        <v>158</v>
      </c>
      <c r="BU47" s="54" t="s">
        <v>158</v>
      </c>
      <c r="BV47" s="54" t="s">
        <v>158</v>
      </c>
      <c r="BW47" s="54" t="s">
        <v>158</v>
      </c>
      <c r="BX47" s="54" t="s">
        <v>158</v>
      </c>
      <c r="BY47" s="54" t="s">
        <v>158</v>
      </c>
      <c r="BZ47" s="54" t="s">
        <v>158</v>
      </c>
      <c r="CA47" s="54" t="s">
        <v>158</v>
      </c>
      <c r="CB47" s="54" t="s">
        <v>158</v>
      </c>
      <c r="CC47" s="54" t="s">
        <v>158</v>
      </c>
      <c r="CD47" s="54" t="s">
        <v>158</v>
      </c>
      <c r="CE47" s="54" t="s">
        <v>158</v>
      </c>
      <c r="CF47" s="54" t="s">
        <v>158</v>
      </c>
      <c r="CG47" s="54" t="s">
        <v>158</v>
      </c>
      <c r="CH47" s="54" t="s">
        <v>158</v>
      </c>
      <c r="CI47" s="54" t="s">
        <v>158</v>
      </c>
      <c r="CJ47" s="54" t="s">
        <v>158</v>
      </c>
      <c r="CK47" s="54" t="s">
        <v>158</v>
      </c>
      <c r="CL47" s="54" t="s">
        <v>158</v>
      </c>
      <c r="CM47" s="54" t="s">
        <v>158</v>
      </c>
      <c r="CN47" s="54" t="s">
        <v>158</v>
      </c>
      <c r="CO47" s="54" t="s">
        <v>158</v>
      </c>
      <c r="CP47" s="54" t="s">
        <v>158</v>
      </c>
      <c r="CQ47" s="54" t="s">
        <v>158</v>
      </c>
      <c r="CR47" s="54" t="s">
        <v>158</v>
      </c>
      <c r="CS47" s="54" t="s">
        <v>158</v>
      </c>
      <c r="CT47" s="54" t="s">
        <v>158</v>
      </c>
      <c r="CU47" s="54" t="s">
        <v>158</v>
      </c>
      <c r="CV47" s="54" t="s">
        <v>158</v>
      </c>
      <c r="CW47" s="54" t="s">
        <v>158</v>
      </c>
      <c r="CX47" s="54" t="s">
        <v>158</v>
      </c>
      <c r="CY47" s="54" t="s">
        <v>158</v>
      </c>
      <c r="CZ47" s="54" t="s">
        <v>158</v>
      </c>
    </row>
    <row r="48" spans="1:104" x14ac:dyDescent="0.25">
      <c r="A48" s="57" t="s">
        <v>179</v>
      </c>
      <c r="B48" s="54">
        <v>7.3165964999999996E-3</v>
      </c>
      <c r="C48" s="54" t="s">
        <v>158</v>
      </c>
      <c r="D48" s="54" t="s">
        <v>158</v>
      </c>
      <c r="E48" s="54" t="s">
        <v>158</v>
      </c>
      <c r="F48" s="54" t="s">
        <v>158</v>
      </c>
      <c r="G48" s="54">
        <v>1.8079011700000001E-2</v>
      </c>
      <c r="H48" s="54" t="s">
        <v>158</v>
      </c>
      <c r="I48" s="54" t="s">
        <v>158</v>
      </c>
      <c r="J48" s="54" t="s">
        <v>158</v>
      </c>
      <c r="K48" s="54">
        <v>6.6448866800000006E-2</v>
      </c>
      <c r="L48" s="54" t="s">
        <v>158</v>
      </c>
      <c r="M48" s="54" t="s">
        <v>158</v>
      </c>
      <c r="N48" s="54" t="s">
        <v>158</v>
      </c>
      <c r="O48" s="54" t="s">
        <v>158</v>
      </c>
      <c r="P48" s="54" t="s">
        <v>158</v>
      </c>
      <c r="Q48" s="54">
        <v>1.7384780799999999E-2</v>
      </c>
      <c r="R48" s="54" t="s">
        <v>158</v>
      </c>
      <c r="S48" s="54" t="s">
        <v>158</v>
      </c>
      <c r="T48" s="54" t="s">
        <v>158</v>
      </c>
      <c r="U48" s="54">
        <v>3.2533540200000002E-2</v>
      </c>
      <c r="V48" s="54" t="s">
        <v>158</v>
      </c>
      <c r="W48" s="54" t="s">
        <v>158</v>
      </c>
      <c r="X48" s="54" t="s">
        <v>158</v>
      </c>
      <c r="Y48" s="54" t="s">
        <v>158</v>
      </c>
      <c r="Z48" s="54" t="s">
        <v>158</v>
      </c>
      <c r="AA48" s="54" t="s">
        <v>158</v>
      </c>
      <c r="AB48" s="54" t="s">
        <v>158</v>
      </c>
      <c r="AC48" s="54" t="s">
        <v>158</v>
      </c>
      <c r="AD48" s="54" t="s">
        <v>158</v>
      </c>
      <c r="AE48" s="54" t="s">
        <v>158</v>
      </c>
      <c r="AF48" s="54" t="s">
        <v>158</v>
      </c>
      <c r="AG48" s="54" t="s">
        <v>158</v>
      </c>
      <c r="AH48" s="54" t="s">
        <v>158</v>
      </c>
      <c r="AI48" s="54" t="s">
        <v>158</v>
      </c>
      <c r="AJ48" s="54" t="s">
        <v>158</v>
      </c>
      <c r="AK48" s="54" t="s">
        <v>158</v>
      </c>
      <c r="AL48" s="54" t="s">
        <v>158</v>
      </c>
      <c r="AM48" s="54" t="s">
        <v>158</v>
      </c>
      <c r="AN48" s="54" t="s">
        <v>158</v>
      </c>
      <c r="AO48" s="54">
        <v>2.5065131000000001E-2</v>
      </c>
      <c r="AP48" s="54" t="s">
        <v>158</v>
      </c>
      <c r="AQ48" s="54" t="s">
        <v>158</v>
      </c>
      <c r="AR48" s="54" t="s">
        <v>158</v>
      </c>
      <c r="AS48" s="54" t="s">
        <v>158</v>
      </c>
      <c r="AT48" s="54" t="s">
        <v>158</v>
      </c>
      <c r="AU48" s="54" t="s">
        <v>158</v>
      </c>
      <c r="AV48" s="54" t="s">
        <v>158</v>
      </c>
      <c r="AW48" s="54">
        <v>7.0303598000000002E-3</v>
      </c>
      <c r="AX48" s="54" t="s">
        <v>158</v>
      </c>
      <c r="AY48" s="54">
        <v>4.2008067000000003E-3</v>
      </c>
      <c r="AZ48" s="54" t="s">
        <v>158</v>
      </c>
      <c r="BA48" s="54" t="s">
        <v>158</v>
      </c>
      <c r="BB48" s="54" t="s">
        <v>158</v>
      </c>
      <c r="BC48" s="54" t="s">
        <v>158</v>
      </c>
      <c r="BD48" s="54" t="s">
        <v>158</v>
      </c>
      <c r="BE48" s="54">
        <v>3.0944640999999998E-2</v>
      </c>
      <c r="BF48" s="54" t="s">
        <v>158</v>
      </c>
      <c r="BG48" s="54" t="s">
        <v>158</v>
      </c>
      <c r="BH48" s="54" t="s">
        <v>158</v>
      </c>
      <c r="BI48" s="54" t="s">
        <v>158</v>
      </c>
      <c r="BJ48" s="54" t="s">
        <v>158</v>
      </c>
      <c r="BK48" s="54" t="s">
        <v>158</v>
      </c>
      <c r="BL48" s="54" t="s">
        <v>158</v>
      </c>
      <c r="BM48" s="54">
        <v>0.17390295159999999</v>
      </c>
      <c r="BN48" s="54">
        <v>4.7391901399999999E-2</v>
      </c>
      <c r="BO48" s="54">
        <v>7.0407130000000001E-4</v>
      </c>
      <c r="BP48" s="54" t="s">
        <v>158</v>
      </c>
      <c r="BQ48" s="54" t="s">
        <v>158</v>
      </c>
      <c r="BR48" s="54" t="s">
        <v>158</v>
      </c>
      <c r="BS48" s="54" t="s">
        <v>158</v>
      </c>
      <c r="BT48" s="54">
        <v>1.9982780799999999E-2</v>
      </c>
      <c r="BU48" s="54" t="s">
        <v>158</v>
      </c>
      <c r="BV48" s="54" t="s">
        <v>158</v>
      </c>
      <c r="BW48" s="54" t="s">
        <v>158</v>
      </c>
      <c r="BX48" s="54" t="s">
        <v>158</v>
      </c>
      <c r="BY48" s="54" t="s">
        <v>158</v>
      </c>
      <c r="BZ48" s="54" t="s">
        <v>158</v>
      </c>
      <c r="CA48" s="54" t="s">
        <v>158</v>
      </c>
      <c r="CB48" s="54">
        <v>3.09512651E-2</v>
      </c>
      <c r="CC48" s="54" t="s">
        <v>158</v>
      </c>
      <c r="CD48" s="54" t="s">
        <v>158</v>
      </c>
      <c r="CE48" s="54" t="s">
        <v>158</v>
      </c>
      <c r="CF48" s="54" t="s">
        <v>158</v>
      </c>
      <c r="CG48" s="54" t="s">
        <v>158</v>
      </c>
      <c r="CH48" s="54" t="s">
        <v>158</v>
      </c>
      <c r="CI48" s="54" t="s">
        <v>158</v>
      </c>
      <c r="CJ48" s="54" t="s">
        <v>158</v>
      </c>
      <c r="CK48" s="54" t="s">
        <v>158</v>
      </c>
      <c r="CL48" s="54" t="s">
        <v>158</v>
      </c>
      <c r="CM48" s="54" t="s">
        <v>158</v>
      </c>
      <c r="CN48" s="54" t="s">
        <v>158</v>
      </c>
      <c r="CO48" s="54" t="s">
        <v>158</v>
      </c>
      <c r="CP48" s="54" t="s">
        <v>158</v>
      </c>
      <c r="CQ48" s="54">
        <v>0.87420896950000004</v>
      </c>
      <c r="CR48" s="54" t="s">
        <v>158</v>
      </c>
      <c r="CS48" s="54" t="s">
        <v>158</v>
      </c>
      <c r="CT48" s="54" t="s">
        <v>158</v>
      </c>
      <c r="CU48" s="54">
        <v>0.79501805140000004</v>
      </c>
      <c r="CV48" s="54" t="s">
        <v>158</v>
      </c>
      <c r="CW48" s="54" t="s">
        <v>158</v>
      </c>
      <c r="CX48" s="54" t="s">
        <v>158</v>
      </c>
      <c r="CY48" s="54" t="s">
        <v>158</v>
      </c>
      <c r="CZ48" s="54" t="s">
        <v>158</v>
      </c>
    </row>
    <row r="49" spans="1:104" x14ac:dyDescent="0.25">
      <c r="A49" s="57" t="s">
        <v>330</v>
      </c>
      <c r="B49" s="54">
        <v>7.1412925000000002E-3</v>
      </c>
      <c r="C49" s="54" t="s">
        <v>158</v>
      </c>
      <c r="D49" s="54" t="s">
        <v>158</v>
      </c>
      <c r="E49" s="54" t="s">
        <v>158</v>
      </c>
      <c r="F49" s="54" t="s">
        <v>158</v>
      </c>
      <c r="G49" s="54" t="s">
        <v>158</v>
      </c>
      <c r="H49" s="54" t="s">
        <v>158</v>
      </c>
      <c r="I49" s="54" t="s">
        <v>158</v>
      </c>
      <c r="J49" s="54" t="s">
        <v>158</v>
      </c>
      <c r="K49" s="54">
        <v>3.7999034799999998E-2</v>
      </c>
      <c r="L49" s="54" t="s">
        <v>158</v>
      </c>
      <c r="M49" s="54" t="s">
        <v>158</v>
      </c>
      <c r="N49" s="54" t="s">
        <v>158</v>
      </c>
      <c r="O49" s="54" t="s">
        <v>158</v>
      </c>
      <c r="P49" s="54" t="s">
        <v>158</v>
      </c>
      <c r="Q49" s="54">
        <v>1.7384780799999999E-2</v>
      </c>
      <c r="R49" s="54">
        <v>2.7988777400000001E-2</v>
      </c>
      <c r="S49" s="54" t="s">
        <v>158</v>
      </c>
      <c r="T49" s="54" t="s">
        <v>158</v>
      </c>
      <c r="U49" s="54">
        <v>9.5277137000000008E-3</v>
      </c>
      <c r="V49" s="54" t="s">
        <v>158</v>
      </c>
      <c r="W49" s="54" t="s">
        <v>158</v>
      </c>
      <c r="X49" s="54" t="s">
        <v>158</v>
      </c>
      <c r="Y49" s="54" t="s">
        <v>158</v>
      </c>
      <c r="Z49" s="54" t="s">
        <v>158</v>
      </c>
      <c r="AA49" s="54" t="s">
        <v>158</v>
      </c>
      <c r="AB49" s="54" t="s">
        <v>158</v>
      </c>
      <c r="AC49" s="54" t="s">
        <v>158</v>
      </c>
      <c r="AD49" s="54" t="s">
        <v>158</v>
      </c>
      <c r="AE49" s="54" t="s">
        <v>158</v>
      </c>
      <c r="AF49" s="54" t="s">
        <v>158</v>
      </c>
      <c r="AG49" s="54" t="s">
        <v>158</v>
      </c>
      <c r="AH49" s="54" t="s">
        <v>158</v>
      </c>
      <c r="AI49" s="54" t="s">
        <v>158</v>
      </c>
      <c r="AJ49" s="54" t="s">
        <v>158</v>
      </c>
      <c r="AK49" s="54" t="s">
        <v>158</v>
      </c>
      <c r="AL49" s="54" t="s">
        <v>158</v>
      </c>
      <c r="AM49" s="54" t="s">
        <v>158</v>
      </c>
      <c r="AN49" s="54" t="s">
        <v>158</v>
      </c>
      <c r="AO49" s="54">
        <v>3.1545313499999998E-2</v>
      </c>
      <c r="AP49" s="54" t="s">
        <v>158</v>
      </c>
      <c r="AQ49" s="54" t="s">
        <v>158</v>
      </c>
      <c r="AR49" s="54" t="s">
        <v>158</v>
      </c>
      <c r="AS49" s="54" t="s">
        <v>158</v>
      </c>
      <c r="AT49" s="54" t="s">
        <v>158</v>
      </c>
      <c r="AU49" s="54" t="s">
        <v>158</v>
      </c>
      <c r="AV49" s="54" t="s">
        <v>158</v>
      </c>
      <c r="AW49" s="54" t="s">
        <v>158</v>
      </c>
      <c r="AX49" s="54" t="s">
        <v>158</v>
      </c>
      <c r="AY49" s="54" t="s">
        <v>158</v>
      </c>
      <c r="AZ49" s="54" t="s">
        <v>158</v>
      </c>
      <c r="BA49" s="54" t="s">
        <v>158</v>
      </c>
      <c r="BB49" s="54" t="s">
        <v>158</v>
      </c>
      <c r="BC49" s="54" t="s">
        <v>158</v>
      </c>
      <c r="BD49" s="54" t="s">
        <v>158</v>
      </c>
      <c r="BE49" s="54">
        <v>8.3327495999999997E-3</v>
      </c>
      <c r="BF49" s="54" t="s">
        <v>158</v>
      </c>
      <c r="BG49" s="54" t="s">
        <v>158</v>
      </c>
      <c r="BH49" s="54" t="s">
        <v>158</v>
      </c>
      <c r="BI49" s="54" t="s">
        <v>158</v>
      </c>
      <c r="BJ49" s="54" t="s">
        <v>158</v>
      </c>
      <c r="BK49" s="54" t="s">
        <v>158</v>
      </c>
      <c r="BL49" s="54" t="s">
        <v>158</v>
      </c>
      <c r="BM49" s="54" t="s">
        <v>158</v>
      </c>
      <c r="BN49" s="54" t="s">
        <v>158</v>
      </c>
      <c r="BO49" s="54" t="s">
        <v>158</v>
      </c>
      <c r="BP49" s="54" t="s">
        <v>158</v>
      </c>
      <c r="BQ49" s="54" t="s">
        <v>158</v>
      </c>
      <c r="BR49" s="54">
        <v>8.5664607500000003E-2</v>
      </c>
      <c r="BS49" s="54" t="s">
        <v>158</v>
      </c>
      <c r="BT49" s="54" t="s">
        <v>158</v>
      </c>
      <c r="BU49" s="54" t="s">
        <v>158</v>
      </c>
      <c r="BV49" s="54" t="s">
        <v>158</v>
      </c>
      <c r="BW49" s="54" t="s">
        <v>158</v>
      </c>
      <c r="BX49" s="54" t="s">
        <v>158</v>
      </c>
      <c r="BY49" s="54">
        <v>3.3632019399999998E-2</v>
      </c>
      <c r="BZ49" s="54">
        <v>5.3734051900000003E-2</v>
      </c>
      <c r="CA49" s="54" t="s">
        <v>158</v>
      </c>
      <c r="CB49" s="54" t="s">
        <v>158</v>
      </c>
      <c r="CC49" s="54" t="s">
        <v>158</v>
      </c>
      <c r="CD49" s="54" t="s">
        <v>158</v>
      </c>
      <c r="CE49" s="54" t="s">
        <v>158</v>
      </c>
      <c r="CF49" s="54" t="s">
        <v>158</v>
      </c>
      <c r="CG49" s="54">
        <v>1</v>
      </c>
      <c r="CH49" s="54" t="s">
        <v>158</v>
      </c>
      <c r="CI49" s="54" t="s">
        <v>158</v>
      </c>
      <c r="CJ49" s="54" t="s">
        <v>158</v>
      </c>
      <c r="CK49" s="54" t="s">
        <v>158</v>
      </c>
      <c r="CL49" s="54" t="s">
        <v>158</v>
      </c>
      <c r="CM49" s="54" t="s">
        <v>158</v>
      </c>
      <c r="CN49" s="54">
        <v>4.2273689699999999E-2</v>
      </c>
      <c r="CO49" s="54" t="s">
        <v>158</v>
      </c>
      <c r="CP49" s="54" t="s">
        <v>158</v>
      </c>
      <c r="CQ49" s="54" t="s">
        <v>158</v>
      </c>
      <c r="CR49" s="54" t="s">
        <v>158</v>
      </c>
      <c r="CS49" s="54" t="s">
        <v>158</v>
      </c>
      <c r="CT49" s="54" t="s">
        <v>158</v>
      </c>
      <c r="CU49" s="54" t="s">
        <v>158</v>
      </c>
      <c r="CV49" s="54" t="s">
        <v>158</v>
      </c>
      <c r="CW49" s="54" t="s">
        <v>158</v>
      </c>
      <c r="CX49" s="54" t="s">
        <v>158</v>
      </c>
      <c r="CY49" s="54" t="s">
        <v>158</v>
      </c>
      <c r="CZ49" s="54" t="s">
        <v>158</v>
      </c>
    </row>
    <row r="50" spans="1:104" x14ac:dyDescent="0.25">
      <c r="A50" s="57" t="s">
        <v>204</v>
      </c>
      <c r="B50" s="54">
        <v>4.7143295000000003E-3</v>
      </c>
      <c r="C50" s="54" t="s">
        <v>158</v>
      </c>
      <c r="D50" s="54" t="s">
        <v>158</v>
      </c>
      <c r="E50" s="54" t="s">
        <v>158</v>
      </c>
      <c r="F50" s="54" t="s">
        <v>158</v>
      </c>
      <c r="G50" s="54" t="s">
        <v>158</v>
      </c>
      <c r="H50" s="54" t="s">
        <v>158</v>
      </c>
      <c r="I50" s="54" t="s">
        <v>158</v>
      </c>
      <c r="J50" s="54" t="s">
        <v>158</v>
      </c>
      <c r="K50" s="54">
        <v>4.1149290499999998E-2</v>
      </c>
      <c r="L50" s="54" t="s">
        <v>158</v>
      </c>
      <c r="M50" s="54" t="s">
        <v>158</v>
      </c>
      <c r="N50" s="54">
        <v>1.7162242899999999E-2</v>
      </c>
      <c r="O50" s="54" t="s">
        <v>158</v>
      </c>
      <c r="P50" s="54" t="s">
        <v>158</v>
      </c>
      <c r="Q50" s="54">
        <v>2.0635729500000002E-2</v>
      </c>
      <c r="R50" s="54">
        <v>5.3738787000000001E-3</v>
      </c>
      <c r="S50" s="54" t="s">
        <v>158</v>
      </c>
      <c r="T50" s="54" t="s">
        <v>158</v>
      </c>
      <c r="U50" s="54">
        <v>5.5811019999999997E-4</v>
      </c>
      <c r="V50" s="54" t="s">
        <v>158</v>
      </c>
      <c r="W50" s="54" t="s">
        <v>158</v>
      </c>
      <c r="X50" s="54" t="s">
        <v>158</v>
      </c>
      <c r="Y50" s="54" t="s">
        <v>158</v>
      </c>
      <c r="Z50" s="54" t="s">
        <v>158</v>
      </c>
      <c r="AA50" s="54" t="s">
        <v>158</v>
      </c>
      <c r="AB50" s="54" t="s">
        <v>158</v>
      </c>
      <c r="AC50" s="54" t="s">
        <v>158</v>
      </c>
      <c r="AD50" s="54" t="s">
        <v>158</v>
      </c>
      <c r="AE50" s="54" t="s">
        <v>158</v>
      </c>
      <c r="AF50" s="54" t="s">
        <v>158</v>
      </c>
      <c r="AG50" s="54" t="s">
        <v>158</v>
      </c>
      <c r="AH50" s="54" t="s">
        <v>158</v>
      </c>
      <c r="AI50" s="54" t="s">
        <v>158</v>
      </c>
      <c r="AJ50" s="54" t="s">
        <v>158</v>
      </c>
      <c r="AK50" s="54" t="s">
        <v>158</v>
      </c>
      <c r="AL50" s="54" t="s">
        <v>158</v>
      </c>
      <c r="AM50" s="54" t="s">
        <v>158</v>
      </c>
      <c r="AN50" s="54" t="s">
        <v>158</v>
      </c>
      <c r="AO50" s="54">
        <v>1.54790498E-2</v>
      </c>
      <c r="AP50" s="54" t="s">
        <v>158</v>
      </c>
      <c r="AQ50" s="54" t="s">
        <v>158</v>
      </c>
      <c r="AR50" s="54" t="s">
        <v>158</v>
      </c>
      <c r="AS50" s="54" t="s">
        <v>158</v>
      </c>
      <c r="AT50" s="54" t="s">
        <v>158</v>
      </c>
      <c r="AU50" s="54" t="s">
        <v>158</v>
      </c>
      <c r="AV50" s="54" t="s">
        <v>158</v>
      </c>
      <c r="AW50" s="54">
        <v>2.1011589800000001E-2</v>
      </c>
      <c r="AX50" s="54" t="s">
        <v>158</v>
      </c>
      <c r="AY50" s="54">
        <v>6.5939131999999999E-3</v>
      </c>
      <c r="AZ50" s="54" t="s">
        <v>158</v>
      </c>
      <c r="BA50" s="54" t="s">
        <v>158</v>
      </c>
      <c r="BB50" s="54" t="s">
        <v>158</v>
      </c>
      <c r="BC50" s="54" t="s">
        <v>158</v>
      </c>
      <c r="BD50" s="54" t="s">
        <v>158</v>
      </c>
      <c r="BE50" s="54" t="s">
        <v>158</v>
      </c>
      <c r="BF50" s="54" t="s">
        <v>158</v>
      </c>
      <c r="BG50" s="54" t="s">
        <v>158</v>
      </c>
      <c r="BH50" s="54" t="s">
        <v>158</v>
      </c>
      <c r="BI50" s="54" t="s">
        <v>158</v>
      </c>
      <c r="BJ50" s="54" t="s">
        <v>158</v>
      </c>
      <c r="BK50" s="54" t="s">
        <v>158</v>
      </c>
      <c r="BL50" s="54" t="s">
        <v>158</v>
      </c>
      <c r="BM50" s="54" t="s">
        <v>158</v>
      </c>
      <c r="BN50" s="54" t="s">
        <v>158</v>
      </c>
      <c r="BO50" s="54" t="s">
        <v>158</v>
      </c>
      <c r="BP50" s="54" t="s">
        <v>158</v>
      </c>
      <c r="BQ50" s="54" t="s">
        <v>158</v>
      </c>
      <c r="BR50" s="54" t="s">
        <v>158</v>
      </c>
      <c r="BS50" s="54" t="s">
        <v>158</v>
      </c>
      <c r="BT50" s="54">
        <v>5.0722138899999998E-2</v>
      </c>
      <c r="BU50" s="54" t="s">
        <v>158</v>
      </c>
      <c r="BV50" s="54" t="s">
        <v>158</v>
      </c>
      <c r="BW50" s="54" t="s">
        <v>158</v>
      </c>
      <c r="BX50" s="54" t="s">
        <v>158</v>
      </c>
      <c r="BY50" s="54" t="s">
        <v>158</v>
      </c>
      <c r="BZ50" s="54" t="s">
        <v>158</v>
      </c>
      <c r="CA50" s="54" t="s">
        <v>158</v>
      </c>
      <c r="CB50" s="54">
        <v>1.2291314899999999E-2</v>
      </c>
      <c r="CC50" s="54" t="s">
        <v>158</v>
      </c>
      <c r="CD50" s="54" t="s">
        <v>158</v>
      </c>
      <c r="CE50" s="54" t="s">
        <v>158</v>
      </c>
      <c r="CF50" s="54" t="s">
        <v>158</v>
      </c>
      <c r="CG50" s="54" t="s">
        <v>158</v>
      </c>
      <c r="CH50" s="54" t="s">
        <v>158</v>
      </c>
      <c r="CI50" s="54" t="s">
        <v>158</v>
      </c>
      <c r="CJ50" s="54" t="s">
        <v>158</v>
      </c>
      <c r="CK50" s="54" t="s">
        <v>158</v>
      </c>
      <c r="CL50" s="54" t="s">
        <v>158</v>
      </c>
      <c r="CM50" s="54" t="s">
        <v>158</v>
      </c>
      <c r="CN50" s="54" t="s">
        <v>158</v>
      </c>
      <c r="CO50" s="54" t="s">
        <v>158</v>
      </c>
      <c r="CP50" s="54" t="s">
        <v>158</v>
      </c>
      <c r="CQ50" s="54">
        <v>0.12579103050000001</v>
      </c>
      <c r="CR50" s="54" t="s">
        <v>158</v>
      </c>
      <c r="CS50" s="54" t="s">
        <v>158</v>
      </c>
      <c r="CT50" s="54" t="s">
        <v>158</v>
      </c>
      <c r="CU50" s="54" t="s">
        <v>158</v>
      </c>
      <c r="CV50" s="54" t="s">
        <v>158</v>
      </c>
      <c r="CW50" s="54" t="s">
        <v>158</v>
      </c>
      <c r="CX50" s="54" t="s">
        <v>158</v>
      </c>
      <c r="CY50" s="54" t="s">
        <v>158</v>
      </c>
      <c r="CZ50" s="54" t="s">
        <v>158</v>
      </c>
    </row>
    <row r="51" spans="1:104" x14ac:dyDescent="0.25">
      <c r="A51" s="57" t="s">
        <v>168</v>
      </c>
      <c r="B51" s="54">
        <v>3.8866949999999999E-3</v>
      </c>
      <c r="C51" s="54" t="s">
        <v>158</v>
      </c>
      <c r="D51" s="54">
        <v>1.11434794E-2</v>
      </c>
      <c r="E51" s="54" t="s">
        <v>158</v>
      </c>
      <c r="F51" s="54" t="s">
        <v>158</v>
      </c>
      <c r="G51" s="54" t="s">
        <v>158</v>
      </c>
      <c r="H51" s="54">
        <v>1.1738915E-3</v>
      </c>
      <c r="I51" s="54" t="s">
        <v>158</v>
      </c>
      <c r="J51" s="54" t="s">
        <v>158</v>
      </c>
      <c r="K51" s="54">
        <v>2.1780070499999998E-2</v>
      </c>
      <c r="L51" s="54" t="s">
        <v>158</v>
      </c>
      <c r="M51" s="54" t="s">
        <v>158</v>
      </c>
      <c r="N51" s="54" t="s">
        <v>158</v>
      </c>
      <c r="O51" s="54" t="s">
        <v>158</v>
      </c>
      <c r="P51" s="54" t="s">
        <v>158</v>
      </c>
      <c r="Q51" s="54" t="s">
        <v>158</v>
      </c>
      <c r="R51" s="54" t="s">
        <v>158</v>
      </c>
      <c r="S51" s="54" t="s">
        <v>158</v>
      </c>
      <c r="T51" s="54" t="s">
        <v>158</v>
      </c>
      <c r="U51" s="54">
        <v>2.0004447999999999E-3</v>
      </c>
      <c r="V51" s="54" t="s">
        <v>158</v>
      </c>
      <c r="W51" s="54">
        <v>3.8619973500000002E-2</v>
      </c>
      <c r="X51" s="54" t="s">
        <v>158</v>
      </c>
      <c r="Y51" s="54" t="s">
        <v>158</v>
      </c>
      <c r="Z51" s="54" t="s">
        <v>158</v>
      </c>
      <c r="AA51" s="54" t="s">
        <v>158</v>
      </c>
      <c r="AB51" s="54" t="s">
        <v>158</v>
      </c>
      <c r="AC51" s="54" t="s">
        <v>158</v>
      </c>
      <c r="AD51" s="54" t="s">
        <v>158</v>
      </c>
      <c r="AE51" s="54" t="s">
        <v>158</v>
      </c>
      <c r="AF51" s="54" t="s">
        <v>158</v>
      </c>
      <c r="AG51" s="54" t="s">
        <v>158</v>
      </c>
      <c r="AH51" s="54" t="s">
        <v>158</v>
      </c>
      <c r="AI51" s="54" t="s">
        <v>158</v>
      </c>
      <c r="AJ51" s="54" t="s">
        <v>158</v>
      </c>
      <c r="AK51" s="54" t="s">
        <v>158</v>
      </c>
      <c r="AL51" s="54" t="s">
        <v>158</v>
      </c>
      <c r="AM51" s="54" t="s">
        <v>158</v>
      </c>
      <c r="AN51" s="54" t="s">
        <v>158</v>
      </c>
      <c r="AO51" s="54" t="s">
        <v>158</v>
      </c>
      <c r="AP51" s="54" t="s">
        <v>158</v>
      </c>
      <c r="AQ51" s="54" t="s">
        <v>158</v>
      </c>
      <c r="AR51" s="54" t="s">
        <v>158</v>
      </c>
      <c r="AS51" s="54" t="s">
        <v>158</v>
      </c>
      <c r="AT51" s="54">
        <v>8.0254400999999996E-3</v>
      </c>
      <c r="AU51" s="54" t="s">
        <v>158</v>
      </c>
      <c r="AV51" s="54" t="s">
        <v>158</v>
      </c>
      <c r="AW51" s="54" t="s">
        <v>158</v>
      </c>
      <c r="AX51" s="54" t="s">
        <v>158</v>
      </c>
      <c r="AY51" s="54" t="s">
        <v>158</v>
      </c>
      <c r="AZ51" s="54" t="s">
        <v>158</v>
      </c>
      <c r="BA51" s="54" t="s">
        <v>158</v>
      </c>
      <c r="BB51" s="54" t="s">
        <v>158</v>
      </c>
      <c r="BC51" s="54" t="s">
        <v>158</v>
      </c>
      <c r="BD51" s="54" t="s">
        <v>158</v>
      </c>
      <c r="BE51" s="54" t="s">
        <v>158</v>
      </c>
      <c r="BF51" s="54" t="s">
        <v>158</v>
      </c>
      <c r="BG51" s="54" t="s">
        <v>158</v>
      </c>
      <c r="BH51" s="54" t="s">
        <v>158</v>
      </c>
      <c r="BI51" s="54" t="s">
        <v>158</v>
      </c>
      <c r="BJ51" s="54" t="s">
        <v>158</v>
      </c>
      <c r="BK51" s="54" t="s">
        <v>158</v>
      </c>
      <c r="BL51" s="54" t="s">
        <v>158</v>
      </c>
      <c r="BM51" s="54">
        <v>4.8129723300000003E-2</v>
      </c>
      <c r="BN51" s="54" t="s">
        <v>158</v>
      </c>
      <c r="BO51" s="54" t="s">
        <v>158</v>
      </c>
      <c r="BP51" s="54" t="s">
        <v>158</v>
      </c>
      <c r="BQ51" s="54" t="s">
        <v>158</v>
      </c>
      <c r="BR51" s="54" t="s">
        <v>158</v>
      </c>
      <c r="BS51" s="54" t="s">
        <v>158</v>
      </c>
      <c r="BT51" s="54" t="s">
        <v>158</v>
      </c>
      <c r="BU51" s="54" t="s">
        <v>158</v>
      </c>
      <c r="BV51" s="54" t="s">
        <v>158</v>
      </c>
      <c r="BW51" s="54" t="s">
        <v>158</v>
      </c>
      <c r="BX51" s="54" t="s">
        <v>158</v>
      </c>
      <c r="BY51" s="54" t="s">
        <v>158</v>
      </c>
      <c r="BZ51" s="54" t="s">
        <v>158</v>
      </c>
      <c r="CA51" s="54" t="s">
        <v>158</v>
      </c>
      <c r="CB51" s="54">
        <v>2.0069355399999999E-2</v>
      </c>
      <c r="CC51" s="54" t="s">
        <v>158</v>
      </c>
      <c r="CD51" s="54" t="s">
        <v>158</v>
      </c>
      <c r="CE51" s="54" t="s">
        <v>158</v>
      </c>
      <c r="CF51" s="54" t="s">
        <v>158</v>
      </c>
      <c r="CG51" s="54" t="s">
        <v>158</v>
      </c>
      <c r="CH51" s="54" t="s">
        <v>158</v>
      </c>
      <c r="CI51" s="54" t="s">
        <v>158</v>
      </c>
      <c r="CJ51" s="54" t="s">
        <v>158</v>
      </c>
      <c r="CK51" s="54" t="s">
        <v>158</v>
      </c>
      <c r="CL51" s="54" t="s">
        <v>158</v>
      </c>
      <c r="CM51" s="54" t="s">
        <v>158</v>
      </c>
      <c r="CN51" s="54" t="s">
        <v>158</v>
      </c>
      <c r="CO51" s="54" t="s">
        <v>158</v>
      </c>
      <c r="CP51" s="54" t="s">
        <v>158</v>
      </c>
      <c r="CQ51" s="54" t="s">
        <v>158</v>
      </c>
      <c r="CR51" s="54" t="s">
        <v>158</v>
      </c>
      <c r="CS51" s="54" t="s">
        <v>158</v>
      </c>
      <c r="CT51" s="54" t="s">
        <v>158</v>
      </c>
      <c r="CU51" s="54" t="s">
        <v>158</v>
      </c>
      <c r="CV51" s="54" t="s">
        <v>158</v>
      </c>
      <c r="CW51" s="54" t="s">
        <v>158</v>
      </c>
      <c r="CX51" s="54" t="s">
        <v>158</v>
      </c>
      <c r="CY51" s="54">
        <v>1.34889481E-2</v>
      </c>
      <c r="CZ51" s="54" t="s">
        <v>158</v>
      </c>
    </row>
    <row r="52" spans="1:104" x14ac:dyDescent="0.25">
      <c r="A52" s="57" t="s">
        <v>326</v>
      </c>
      <c r="B52" s="54">
        <v>3.7530349E-3</v>
      </c>
      <c r="C52" s="54" t="s">
        <v>158</v>
      </c>
      <c r="D52" s="54" t="s">
        <v>158</v>
      </c>
      <c r="E52" s="54">
        <v>0.84362352429999998</v>
      </c>
      <c r="F52" s="54" t="s">
        <v>158</v>
      </c>
      <c r="G52" s="54">
        <v>3.0444093999999998E-3</v>
      </c>
      <c r="H52" s="54" t="s">
        <v>158</v>
      </c>
      <c r="I52" s="54" t="s">
        <v>158</v>
      </c>
      <c r="J52" s="54" t="s">
        <v>158</v>
      </c>
      <c r="K52" s="54" t="s">
        <v>158</v>
      </c>
      <c r="L52" s="54" t="s">
        <v>158</v>
      </c>
      <c r="M52" s="54" t="s">
        <v>158</v>
      </c>
      <c r="N52" s="54">
        <v>0.30223006549999998</v>
      </c>
      <c r="O52" s="54" t="s">
        <v>158</v>
      </c>
      <c r="P52" s="54" t="s">
        <v>158</v>
      </c>
      <c r="Q52" s="54">
        <v>1.0493919500000001E-2</v>
      </c>
      <c r="R52" s="54">
        <v>8.6891720000000004E-4</v>
      </c>
      <c r="S52" s="54">
        <v>1.6685186999999999E-3</v>
      </c>
      <c r="T52" s="54" t="s">
        <v>158</v>
      </c>
      <c r="U52" s="54" t="s">
        <v>158</v>
      </c>
      <c r="V52" s="54" t="s">
        <v>158</v>
      </c>
      <c r="W52" s="54">
        <v>5.9948239999999995E-4</v>
      </c>
      <c r="X52" s="54">
        <v>4.1267110000000001E-4</v>
      </c>
      <c r="Y52" s="54" t="s">
        <v>158</v>
      </c>
      <c r="Z52" s="54" t="s">
        <v>158</v>
      </c>
      <c r="AA52" s="54" t="s">
        <v>158</v>
      </c>
      <c r="AB52" s="54" t="s">
        <v>158</v>
      </c>
      <c r="AC52" s="54" t="s">
        <v>158</v>
      </c>
      <c r="AD52" s="54">
        <v>7.2880750300000005E-2</v>
      </c>
      <c r="AE52" s="54" t="s">
        <v>158</v>
      </c>
      <c r="AF52" s="54" t="s">
        <v>158</v>
      </c>
      <c r="AG52" s="54" t="s">
        <v>158</v>
      </c>
      <c r="AH52" s="54" t="s">
        <v>158</v>
      </c>
      <c r="AI52" s="54" t="s">
        <v>158</v>
      </c>
      <c r="AJ52" s="54" t="s">
        <v>158</v>
      </c>
      <c r="AK52" s="54" t="s">
        <v>158</v>
      </c>
      <c r="AL52" s="54" t="s">
        <v>158</v>
      </c>
      <c r="AM52" s="54" t="s">
        <v>158</v>
      </c>
      <c r="AN52" s="54">
        <v>0.57258791090000005</v>
      </c>
      <c r="AO52" s="54" t="s">
        <v>158</v>
      </c>
      <c r="AP52" s="54" t="s">
        <v>158</v>
      </c>
      <c r="AQ52" s="54" t="s">
        <v>158</v>
      </c>
      <c r="AR52" s="54" t="s">
        <v>158</v>
      </c>
      <c r="AS52" s="54">
        <v>9.3439427999999995E-3</v>
      </c>
      <c r="AT52" s="54" t="s">
        <v>158</v>
      </c>
      <c r="AU52" s="54" t="s">
        <v>158</v>
      </c>
      <c r="AV52" s="54" t="s">
        <v>158</v>
      </c>
      <c r="AW52" s="54" t="s">
        <v>158</v>
      </c>
      <c r="AX52" s="54" t="s">
        <v>158</v>
      </c>
      <c r="AY52" s="54" t="s">
        <v>158</v>
      </c>
      <c r="AZ52" s="54" t="s">
        <v>158</v>
      </c>
      <c r="BA52" s="54" t="s">
        <v>158</v>
      </c>
      <c r="BB52" s="54" t="s">
        <v>158</v>
      </c>
      <c r="BC52" s="54" t="s">
        <v>158</v>
      </c>
      <c r="BD52" s="54" t="s">
        <v>158</v>
      </c>
      <c r="BE52" s="54" t="s">
        <v>158</v>
      </c>
      <c r="BF52" s="54" t="s">
        <v>158</v>
      </c>
      <c r="BG52" s="54" t="s">
        <v>158</v>
      </c>
      <c r="BH52" s="54" t="s">
        <v>158</v>
      </c>
      <c r="BI52" s="54" t="s">
        <v>158</v>
      </c>
      <c r="BJ52" s="54" t="s">
        <v>158</v>
      </c>
      <c r="BK52" s="54" t="s">
        <v>158</v>
      </c>
      <c r="BL52" s="54" t="s">
        <v>158</v>
      </c>
      <c r="BM52" s="54" t="s">
        <v>158</v>
      </c>
      <c r="BN52" s="54" t="s">
        <v>158</v>
      </c>
      <c r="BO52" s="54">
        <v>2.5788268400000001E-2</v>
      </c>
      <c r="BP52" s="54" t="s">
        <v>158</v>
      </c>
      <c r="BQ52" s="54" t="s">
        <v>158</v>
      </c>
      <c r="BR52" s="54" t="s">
        <v>158</v>
      </c>
      <c r="BS52" s="54" t="s">
        <v>158</v>
      </c>
      <c r="BT52" s="54" t="s">
        <v>158</v>
      </c>
      <c r="BU52" s="54" t="s">
        <v>158</v>
      </c>
      <c r="BV52" s="54" t="s">
        <v>158</v>
      </c>
      <c r="BW52" s="54" t="s">
        <v>158</v>
      </c>
      <c r="BX52" s="54" t="s">
        <v>158</v>
      </c>
      <c r="BY52" s="54" t="s">
        <v>158</v>
      </c>
      <c r="BZ52" s="54" t="s">
        <v>158</v>
      </c>
      <c r="CA52" s="54" t="s">
        <v>158</v>
      </c>
      <c r="CB52" s="54" t="s">
        <v>158</v>
      </c>
      <c r="CC52" s="54" t="s">
        <v>158</v>
      </c>
      <c r="CD52" s="54" t="s">
        <v>158</v>
      </c>
      <c r="CE52" s="54" t="s">
        <v>158</v>
      </c>
      <c r="CF52" s="54" t="s">
        <v>158</v>
      </c>
      <c r="CG52" s="54" t="s">
        <v>158</v>
      </c>
      <c r="CH52" s="54" t="s">
        <v>158</v>
      </c>
      <c r="CI52" s="54">
        <v>0.12711405019999999</v>
      </c>
      <c r="CJ52" s="54" t="s">
        <v>158</v>
      </c>
      <c r="CK52" s="54" t="s">
        <v>158</v>
      </c>
      <c r="CL52" s="54" t="s">
        <v>158</v>
      </c>
      <c r="CM52" s="54" t="s">
        <v>158</v>
      </c>
      <c r="CN52" s="54" t="s">
        <v>158</v>
      </c>
      <c r="CO52" s="54" t="s">
        <v>158</v>
      </c>
      <c r="CP52" s="54" t="s">
        <v>158</v>
      </c>
      <c r="CQ52" s="54" t="s">
        <v>158</v>
      </c>
      <c r="CR52" s="54" t="s">
        <v>158</v>
      </c>
      <c r="CS52" s="54" t="s">
        <v>158</v>
      </c>
      <c r="CT52" s="54" t="s">
        <v>158</v>
      </c>
      <c r="CU52" s="54">
        <v>0.20498194859999999</v>
      </c>
      <c r="CV52" s="54" t="s">
        <v>158</v>
      </c>
      <c r="CW52" s="54" t="s">
        <v>158</v>
      </c>
      <c r="CX52" s="54" t="s">
        <v>158</v>
      </c>
      <c r="CY52" s="54" t="s">
        <v>158</v>
      </c>
      <c r="CZ52" s="54" t="s">
        <v>158</v>
      </c>
    </row>
    <row r="53" spans="1:104" x14ac:dyDescent="0.25">
      <c r="A53" s="57" t="s">
        <v>335</v>
      </c>
      <c r="B53" s="54">
        <v>3.6802762999999998E-3</v>
      </c>
      <c r="C53" s="54" t="s">
        <v>158</v>
      </c>
      <c r="D53" s="54">
        <v>4.32197437E-2</v>
      </c>
      <c r="E53" s="54" t="s">
        <v>158</v>
      </c>
      <c r="F53" s="54" t="s">
        <v>158</v>
      </c>
      <c r="G53" s="54" t="s">
        <v>158</v>
      </c>
      <c r="H53" s="54" t="s">
        <v>158</v>
      </c>
      <c r="I53" s="54" t="s">
        <v>158</v>
      </c>
      <c r="J53" s="54">
        <v>0.33040782229999999</v>
      </c>
      <c r="K53" s="54">
        <v>1.2326829500000001E-2</v>
      </c>
      <c r="L53" s="54" t="s">
        <v>158</v>
      </c>
      <c r="M53" s="54">
        <v>1</v>
      </c>
      <c r="N53" s="54">
        <v>1.31056926E-2</v>
      </c>
      <c r="O53" s="54" t="s">
        <v>158</v>
      </c>
      <c r="P53" s="54" t="s">
        <v>158</v>
      </c>
      <c r="Q53" s="54" t="s">
        <v>158</v>
      </c>
      <c r="R53" s="54">
        <v>6.3711478E-3</v>
      </c>
      <c r="S53" s="54" t="s">
        <v>158</v>
      </c>
      <c r="T53" s="54" t="s">
        <v>158</v>
      </c>
      <c r="U53" s="54">
        <v>5.3588708999999998E-3</v>
      </c>
      <c r="V53" s="54" t="s">
        <v>158</v>
      </c>
      <c r="W53" s="54" t="s">
        <v>158</v>
      </c>
      <c r="X53" s="54">
        <v>1.3586378000000001E-3</v>
      </c>
      <c r="Y53" s="54" t="s">
        <v>158</v>
      </c>
      <c r="Z53" s="54" t="s">
        <v>158</v>
      </c>
      <c r="AA53" s="54" t="s">
        <v>158</v>
      </c>
      <c r="AB53" s="54" t="s">
        <v>158</v>
      </c>
      <c r="AC53" s="54" t="s">
        <v>158</v>
      </c>
      <c r="AD53" s="54" t="s">
        <v>158</v>
      </c>
      <c r="AE53" s="54" t="s">
        <v>158</v>
      </c>
      <c r="AF53" s="54" t="s">
        <v>158</v>
      </c>
      <c r="AG53" s="54" t="s">
        <v>158</v>
      </c>
      <c r="AH53" s="54" t="s">
        <v>158</v>
      </c>
      <c r="AI53" s="54" t="s">
        <v>158</v>
      </c>
      <c r="AJ53" s="54" t="s">
        <v>158</v>
      </c>
      <c r="AK53" s="54" t="s">
        <v>158</v>
      </c>
      <c r="AL53" s="54" t="s">
        <v>158</v>
      </c>
      <c r="AM53" s="54" t="s">
        <v>158</v>
      </c>
      <c r="AN53" s="54" t="s">
        <v>158</v>
      </c>
      <c r="AO53" s="54">
        <v>8.2244376000000004E-3</v>
      </c>
      <c r="AP53" s="54" t="s">
        <v>158</v>
      </c>
      <c r="AQ53" s="54" t="s">
        <v>158</v>
      </c>
      <c r="AR53" s="54" t="s">
        <v>158</v>
      </c>
      <c r="AS53" s="54">
        <v>1.6471837600000001E-2</v>
      </c>
      <c r="AT53" s="54">
        <v>8.0254400999999996E-3</v>
      </c>
      <c r="AU53" s="54" t="s">
        <v>158</v>
      </c>
      <c r="AV53" s="54" t="s">
        <v>158</v>
      </c>
      <c r="AW53" s="54" t="s">
        <v>158</v>
      </c>
      <c r="AX53" s="54" t="s">
        <v>158</v>
      </c>
      <c r="AY53" s="54" t="s">
        <v>158</v>
      </c>
      <c r="AZ53" s="54" t="s">
        <v>158</v>
      </c>
      <c r="BA53" s="54" t="s">
        <v>158</v>
      </c>
      <c r="BB53" s="54" t="s">
        <v>158</v>
      </c>
      <c r="BC53" s="54" t="s">
        <v>158</v>
      </c>
      <c r="BD53" s="54" t="s">
        <v>158</v>
      </c>
      <c r="BE53" s="54" t="s">
        <v>158</v>
      </c>
      <c r="BF53" s="54" t="s">
        <v>158</v>
      </c>
      <c r="BG53" s="54" t="s">
        <v>158</v>
      </c>
      <c r="BH53" s="54" t="s">
        <v>158</v>
      </c>
      <c r="BI53" s="54" t="s">
        <v>158</v>
      </c>
      <c r="BJ53" s="54" t="s">
        <v>158</v>
      </c>
      <c r="BK53" s="54" t="s">
        <v>158</v>
      </c>
      <c r="BL53" s="54" t="s">
        <v>158</v>
      </c>
      <c r="BM53" s="54" t="s">
        <v>158</v>
      </c>
      <c r="BN53" s="54" t="s">
        <v>158</v>
      </c>
      <c r="BO53" s="54" t="s">
        <v>158</v>
      </c>
      <c r="BP53" s="54" t="s">
        <v>158</v>
      </c>
      <c r="BQ53" s="54" t="s">
        <v>158</v>
      </c>
      <c r="BR53" s="54" t="s">
        <v>158</v>
      </c>
      <c r="BS53" s="54" t="s">
        <v>158</v>
      </c>
      <c r="BT53" s="54" t="s">
        <v>158</v>
      </c>
      <c r="BU53" s="54" t="s">
        <v>158</v>
      </c>
      <c r="BV53" s="54" t="s">
        <v>158</v>
      </c>
      <c r="BW53" s="54" t="s">
        <v>158</v>
      </c>
      <c r="BX53" s="54" t="s">
        <v>158</v>
      </c>
      <c r="BY53" s="54" t="s">
        <v>158</v>
      </c>
      <c r="BZ53" s="54" t="s">
        <v>158</v>
      </c>
      <c r="CA53" s="54" t="s">
        <v>158</v>
      </c>
      <c r="CB53" s="54" t="s">
        <v>158</v>
      </c>
      <c r="CC53" s="54" t="s">
        <v>158</v>
      </c>
      <c r="CD53" s="54" t="s">
        <v>158</v>
      </c>
      <c r="CE53" s="54" t="s">
        <v>158</v>
      </c>
      <c r="CF53" s="54" t="s">
        <v>158</v>
      </c>
      <c r="CG53" s="54" t="s">
        <v>158</v>
      </c>
      <c r="CH53" s="54" t="s">
        <v>158</v>
      </c>
      <c r="CI53" s="54" t="s">
        <v>158</v>
      </c>
      <c r="CJ53" s="54" t="s">
        <v>158</v>
      </c>
      <c r="CK53" s="54" t="s">
        <v>158</v>
      </c>
      <c r="CL53" s="54" t="s">
        <v>158</v>
      </c>
      <c r="CM53" s="54" t="s">
        <v>158</v>
      </c>
      <c r="CN53" s="54" t="s">
        <v>158</v>
      </c>
      <c r="CO53" s="54" t="s">
        <v>158</v>
      </c>
      <c r="CP53" s="54" t="s">
        <v>158</v>
      </c>
      <c r="CQ53" s="54" t="s">
        <v>158</v>
      </c>
      <c r="CR53" s="54" t="s">
        <v>158</v>
      </c>
      <c r="CS53" s="54">
        <v>5.8118364E-3</v>
      </c>
      <c r="CT53" s="54" t="s">
        <v>158</v>
      </c>
      <c r="CU53" s="54" t="s">
        <v>158</v>
      </c>
      <c r="CV53" s="54" t="s">
        <v>158</v>
      </c>
      <c r="CW53" s="54" t="s">
        <v>158</v>
      </c>
      <c r="CX53" s="54" t="s">
        <v>158</v>
      </c>
      <c r="CY53" s="54" t="s">
        <v>158</v>
      </c>
      <c r="CZ53" s="54" t="s">
        <v>158</v>
      </c>
    </row>
    <row r="54" spans="1:104" x14ac:dyDescent="0.25">
      <c r="A54" s="57" t="s">
        <v>170</v>
      </c>
      <c r="B54" s="54">
        <v>3.1809478999999998E-3</v>
      </c>
      <c r="C54" s="54" t="s">
        <v>158</v>
      </c>
      <c r="D54" s="54">
        <v>3.9839903999999999E-3</v>
      </c>
      <c r="E54" s="54" t="s">
        <v>158</v>
      </c>
      <c r="F54" s="54" t="s">
        <v>158</v>
      </c>
      <c r="G54" s="54" t="s">
        <v>158</v>
      </c>
      <c r="H54" s="54">
        <v>1.1738915E-3</v>
      </c>
      <c r="I54" s="54" t="s">
        <v>158</v>
      </c>
      <c r="J54" s="54" t="s">
        <v>158</v>
      </c>
      <c r="K54" s="54" t="s">
        <v>158</v>
      </c>
      <c r="L54" s="54" t="s">
        <v>158</v>
      </c>
      <c r="M54" s="54" t="s">
        <v>158</v>
      </c>
      <c r="N54" s="54" t="s">
        <v>158</v>
      </c>
      <c r="O54" s="54" t="s">
        <v>158</v>
      </c>
      <c r="P54" s="54" t="s">
        <v>158</v>
      </c>
      <c r="Q54" s="54">
        <v>1.15584177E-2</v>
      </c>
      <c r="R54" s="54">
        <v>1.8608573999999999E-2</v>
      </c>
      <c r="S54" s="54" t="s">
        <v>158</v>
      </c>
      <c r="T54" s="54" t="s">
        <v>158</v>
      </c>
      <c r="U54" s="54" t="s">
        <v>158</v>
      </c>
      <c r="V54" s="54" t="s">
        <v>158</v>
      </c>
      <c r="W54" s="54" t="s">
        <v>158</v>
      </c>
      <c r="X54" s="54" t="s">
        <v>158</v>
      </c>
      <c r="Y54" s="54" t="s">
        <v>158</v>
      </c>
      <c r="Z54" s="54" t="s">
        <v>158</v>
      </c>
      <c r="AA54" s="54" t="s">
        <v>158</v>
      </c>
      <c r="AB54" s="54" t="s">
        <v>158</v>
      </c>
      <c r="AC54" s="54" t="s">
        <v>158</v>
      </c>
      <c r="AD54" s="54" t="s">
        <v>158</v>
      </c>
      <c r="AE54" s="54" t="s">
        <v>158</v>
      </c>
      <c r="AF54" s="54" t="s">
        <v>158</v>
      </c>
      <c r="AG54" s="54" t="s">
        <v>158</v>
      </c>
      <c r="AH54" s="54" t="s">
        <v>158</v>
      </c>
      <c r="AI54" s="54" t="s">
        <v>158</v>
      </c>
      <c r="AJ54" s="54" t="s">
        <v>158</v>
      </c>
      <c r="AK54" s="54" t="s">
        <v>158</v>
      </c>
      <c r="AL54" s="54" t="s">
        <v>158</v>
      </c>
      <c r="AM54" s="54" t="s">
        <v>158</v>
      </c>
      <c r="AN54" s="54" t="s">
        <v>158</v>
      </c>
      <c r="AO54" s="54" t="s">
        <v>158</v>
      </c>
      <c r="AP54" s="54" t="s">
        <v>158</v>
      </c>
      <c r="AQ54" s="54" t="s">
        <v>158</v>
      </c>
      <c r="AR54" s="54" t="s">
        <v>158</v>
      </c>
      <c r="AS54" s="54">
        <v>2.40946548E-2</v>
      </c>
      <c r="AT54" s="54" t="s">
        <v>158</v>
      </c>
      <c r="AU54" s="54" t="s">
        <v>158</v>
      </c>
      <c r="AV54" s="54" t="s">
        <v>158</v>
      </c>
      <c r="AW54" s="54">
        <v>3.6365807200000003E-2</v>
      </c>
      <c r="AX54" s="54" t="s">
        <v>158</v>
      </c>
      <c r="AY54" s="54" t="s">
        <v>158</v>
      </c>
      <c r="AZ54" s="54" t="s">
        <v>158</v>
      </c>
      <c r="BA54" s="54" t="s">
        <v>158</v>
      </c>
      <c r="BB54" s="54" t="s">
        <v>158</v>
      </c>
      <c r="BC54" s="54" t="s">
        <v>158</v>
      </c>
      <c r="BD54" s="54" t="s">
        <v>158</v>
      </c>
      <c r="BE54" s="54" t="s">
        <v>158</v>
      </c>
      <c r="BF54" s="54" t="s">
        <v>158</v>
      </c>
      <c r="BG54" s="54" t="s">
        <v>158</v>
      </c>
      <c r="BH54" s="54" t="s">
        <v>158</v>
      </c>
      <c r="BI54" s="54" t="s">
        <v>158</v>
      </c>
      <c r="BJ54" s="54" t="s">
        <v>158</v>
      </c>
      <c r="BK54" s="54" t="s">
        <v>158</v>
      </c>
      <c r="BL54" s="54" t="s">
        <v>158</v>
      </c>
      <c r="BM54" s="54" t="s">
        <v>158</v>
      </c>
      <c r="BN54" s="54" t="s">
        <v>158</v>
      </c>
      <c r="BO54" s="54" t="s">
        <v>158</v>
      </c>
      <c r="BP54" s="54" t="s">
        <v>158</v>
      </c>
      <c r="BQ54" s="54" t="s">
        <v>158</v>
      </c>
      <c r="BR54" s="54" t="s">
        <v>158</v>
      </c>
      <c r="BS54" s="54" t="s">
        <v>158</v>
      </c>
      <c r="BT54" s="54" t="s">
        <v>158</v>
      </c>
      <c r="BU54" s="54" t="s">
        <v>158</v>
      </c>
      <c r="BV54" s="54" t="s">
        <v>158</v>
      </c>
      <c r="BW54" s="54" t="s">
        <v>158</v>
      </c>
      <c r="BX54" s="54" t="s">
        <v>158</v>
      </c>
      <c r="BY54" s="54" t="s">
        <v>158</v>
      </c>
      <c r="BZ54" s="54" t="s">
        <v>158</v>
      </c>
      <c r="CA54" s="54" t="s">
        <v>158</v>
      </c>
      <c r="CB54" s="54" t="s">
        <v>158</v>
      </c>
      <c r="CC54" s="54" t="s">
        <v>158</v>
      </c>
      <c r="CD54" s="54" t="s">
        <v>158</v>
      </c>
      <c r="CE54" s="54" t="s">
        <v>158</v>
      </c>
      <c r="CF54" s="54" t="s">
        <v>158</v>
      </c>
      <c r="CG54" s="54" t="s">
        <v>158</v>
      </c>
      <c r="CH54" s="54" t="s">
        <v>158</v>
      </c>
      <c r="CI54" s="54" t="s">
        <v>158</v>
      </c>
      <c r="CJ54" s="54" t="s">
        <v>158</v>
      </c>
      <c r="CK54" s="54">
        <v>0.58690261330000004</v>
      </c>
      <c r="CL54" s="54" t="s">
        <v>158</v>
      </c>
      <c r="CM54" s="54" t="s">
        <v>158</v>
      </c>
      <c r="CN54" s="54" t="s">
        <v>158</v>
      </c>
      <c r="CO54" s="54" t="s">
        <v>158</v>
      </c>
      <c r="CP54" s="54" t="s">
        <v>158</v>
      </c>
      <c r="CQ54" s="54" t="s">
        <v>158</v>
      </c>
      <c r="CR54" s="54" t="s">
        <v>158</v>
      </c>
      <c r="CS54" s="54" t="s">
        <v>158</v>
      </c>
      <c r="CT54" s="54" t="s">
        <v>158</v>
      </c>
      <c r="CU54" s="54" t="s">
        <v>158</v>
      </c>
      <c r="CV54" s="54" t="s">
        <v>158</v>
      </c>
      <c r="CW54" s="54" t="s">
        <v>158</v>
      </c>
      <c r="CX54" s="54" t="s">
        <v>158</v>
      </c>
      <c r="CY54" s="54">
        <v>6.2451768000000001E-3</v>
      </c>
      <c r="CZ54" s="54" t="s">
        <v>158</v>
      </c>
    </row>
    <row r="55" spans="1:104" x14ac:dyDescent="0.25">
      <c r="A55" s="57" t="s">
        <v>185</v>
      </c>
      <c r="B55" s="54">
        <v>3.1156748E-3</v>
      </c>
      <c r="C55" s="54" t="s">
        <v>158</v>
      </c>
      <c r="D55" s="54" t="s">
        <v>158</v>
      </c>
      <c r="E55" s="54" t="s">
        <v>158</v>
      </c>
      <c r="F55" s="54" t="s">
        <v>158</v>
      </c>
      <c r="G55" s="54" t="s">
        <v>158</v>
      </c>
      <c r="H55" s="54" t="s">
        <v>158</v>
      </c>
      <c r="I55" s="54" t="s">
        <v>158</v>
      </c>
      <c r="J55" s="54">
        <v>3.9165234E-3</v>
      </c>
      <c r="K55" s="54">
        <v>2.35111335E-2</v>
      </c>
      <c r="L55" s="54" t="s">
        <v>158</v>
      </c>
      <c r="M55" s="54" t="s">
        <v>158</v>
      </c>
      <c r="N55" s="54" t="s">
        <v>158</v>
      </c>
      <c r="O55" s="54" t="s">
        <v>158</v>
      </c>
      <c r="P55" s="54" t="s">
        <v>158</v>
      </c>
      <c r="Q55" s="54">
        <v>1.2679365000000001E-3</v>
      </c>
      <c r="R55" s="54">
        <v>2.0413252000000002E-3</v>
      </c>
      <c r="S55" s="54" t="s">
        <v>158</v>
      </c>
      <c r="T55" s="54" t="s">
        <v>158</v>
      </c>
      <c r="U55" s="54">
        <v>3.2134129400000003E-2</v>
      </c>
      <c r="V55" s="54" t="s">
        <v>158</v>
      </c>
      <c r="W55" s="54" t="s">
        <v>158</v>
      </c>
      <c r="X55" s="54" t="s">
        <v>158</v>
      </c>
      <c r="Y55" s="54" t="s">
        <v>158</v>
      </c>
      <c r="Z55" s="54" t="s">
        <v>158</v>
      </c>
      <c r="AA55" s="54" t="s">
        <v>158</v>
      </c>
      <c r="AB55" s="54" t="s">
        <v>158</v>
      </c>
      <c r="AC55" s="54" t="s">
        <v>158</v>
      </c>
      <c r="AD55" s="54" t="s">
        <v>158</v>
      </c>
      <c r="AE55" s="54" t="s">
        <v>158</v>
      </c>
      <c r="AF55" s="54" t="s">
        <v>158</v>
      </c>
      <c r="AG55" s="54" t="s">
        <v>158</v>
      </c>
      <c r="AH55" s="54" t="s">
        <v>158</v>
      </c>
      <c r="AI55" s="54" t="s">
        <v>158</v>
      </c>
      <c r="AJ55" s="54" t="s">
        <v>158</v>
      </c>
      <c r="AK55" s="54" t="s">
        <v>158</v>
      </c>
      <c r="AL55" s="54" t="s">
        <v>158</v>
      </c>
      <c r="AM55" s="54" t="s">
        <v>158</v>
      </c>
      <c r="AN55" s="54" t="s">
        <v>158</v>
      </c>
      <c r="AO55" s="54" t="s">
        <v>158</v>
      </c>
      <c r="AP55" s="54" t="s">
        <v>158</v>
      </c>
      <c r="AQ55" s="54" t="s">
        <v>158</v>
      </c>
      <c r="AR55" s="54" t="s">
        <v>158</v>
      </c>
      <c r="AS55" s="54">
        <v>2.6431379000000001E-3</v>
      </c>
      <c r="AT55" s="54" t="s">
        <v>158</v>
      </c>
      <c r="AU55" s="54" t="s">
        <v>158</v>
      </c>
      <c r="AV55" s="54">
        <v>2.4010266999999999E-3</v>
      </c>
      <c r="AW55" s="54" t="s">
        <v>158</v>
      </c>
      <c r="AX55" s="54" t="s">
        <v>158</v>
      </c>
      <c r="AY55" s="54">
        <v>1.3814173999999999E-3</v>
      </c>
      <c r="AZ55" s="54" t="s">
        <v>158</v>
      </c>
      <c r="BA55" s="54" t="s">
        <v>158</v>
      </c>
      <c r="BB55" s="54" t="s">
        <v>158</v>
      </c>
      <c r="BC55" s="54" t="s">
        <v>158</v>
      </c>
      <c r="BD55" s="54" t="s">
        <v>158</v>
      </c>
      <c r="BE55" s="54">
        <v>2.04110583E-2</v>
      </c>
      <c r="BF55" s="54" t="s">
        <v>158</v>
      </c>
      <c r="BG55" s="54" t="s">
        <v>158</v>
      </c>
      <c r="BH55" s="54" t="s">
        <v>158</v>
      </c>
      <c r="BI55" s="54" t="s">
        <v>158</v>
      </c>
      <c r="BJ55" s="54" t="s">
        <v>158</v>
      </c>
      <c r="BK55" s="54" t="s">
        <v>158</v>
      </c>
      <c r="BL55" s="54" t="s">
        <v>158</v>
      </c>
      <c r="BM55" s="54" t="s">
        <v>158</v>
      </c>
      <c r="BN55" s="54" t="s">
        <v>158</v>
      </c>
      <c r="BO55" s="54" t="s">
        <v>158</v>
      </c>
      <c r="BP55" s="54">
        <v>7.6505304900000001E-2</v>
      </c>
      <c r="BQ55" s="54" t="s">
        <v>158</v>
      </c>
      <c r="BR55" s="54" t="s">
        <v>158</v>
      </c>
      <c r="BS55" s="54" t="s">
        <v>158</v>
      </c>
      <c r="BT55" s="54" t="s">
        <v>158</v>
      </c>
      <c r="BU55" s="54" t="s">
        <v>158</v>
      </c>
      <c r="BV55" s="54" t="s">
        <v>158</v>
      </c>
      <c r="BW55" s="54" t="s">
        <v>158</v>
      </c>
      <c r="BX55" s="54" t="s">
        <v>158</v>
      </c>
      <c r="BY55" s="54" t="s">
        <v>158</v>
      </c>
      <c r="BZ55" s="54" t="s">
        <v>158</v>
      </c>
      <c r="CA55" s="54" t="s">
        <v>158</v>
      </c>
      <c r="CB55" s="54" t="s">
        <v>158</v>
      </c>
      <c r="CC55" s="54" t="s">
        <v>158</v>
      </c>
      <c r="CD55" s="54">
        <v>1.0761385999999999E-3</v>
      </c>
      <c r="CE55" s="54" t="s">
        <v>158</v>
      </c>
      <c r="CF55" s="54">
        <v>1.9265601899999998E-2</v>
      </c>
      <c r="CG55" s="54" t="s">
        <v>158</v>
      </c>
      <c r="CH55" s="54" t="s">
        <v>158</v>
      </c>
      <c r="CI55" s="54" t="s">
        <v>158</v>
      </c>
      <c r="CJ55" s="54">
        <v>1</v>
      </c>
      <c r="CK55" s="54" t="s">
        <v>158</v>
      </c>
      <c r="CL55" s="54" t="s">
        <v>158</v>
      </c>
      <c r="CM55" s="54" t="s">
        <v>158</v>
      </c>
      <c r="CN55" s="54" t="s">
        <v>158</v>
      </c>
      <c r="CO55" s="54" t="s">
        <v>158</v>
      </c>
      <c r="CP55" s="54" t="s">
        <v>158</v>
      </c>
      <c r="CQ55" s="54" t="s">
        <v>158</v>
      </c>
      <c r="CR55" s="54" t="s">
        <v>158</v>
      </c>
      <c r="CS55" s="54" t="s">
        <v>158</v>
      </c>
      <c r="CT55" s="54" t="s">
        <v>158</v>
      </c>
      <c r="CU55" s="54" t="s">
        <v>158</v>
      </c>
      <c r="CV55" s="54" t="s">
        <v>158</v>
      </c>
      <c r="CW55" s="54" t="s">
        <v>158</v>
      </c>
      <c r="CX55" s="54" t="s">
        <v>158</v>
      </c>
      <c r="CY55" s="54" t="s">
        <v>158</v>
      </c>
      <c r="CZ55" s="54" t="s">
        <v>158</v>
      </c>
    </row>
    <row r="56" spans="1:104" x14ac:dyDescent="0.25">
      <c r="A56" s="57" t="s">
        <v>320</v>
      </c>
      <c r="B56" s="54">
        <v>2.7161415999999998E-3</v>
      </c>
      <c r="C56" s="54" t="s">
        <v>158</v>
      </c>
      <c r="D56" s="54" t="s">
        <v>158</v>
      </c>
      <c r="E56" s="54" t="s">
        <v>158</v>
      </c>
      <c r="F56" s="54" t="s">
        <v>158</v>
      </c>
      <c r="G56" s="54" t="s">
        <v>158</v>
      </c>
      <c r="H56" s="54">
        <v>1.1738915E-3</v>
      </c>
      <c r="I56" s="54" t="s">
        <v>158</v>
      </c>
      <c r="J56" s="54" t="s">
        <v>158</v>
      </c>
      <c r="K56" s="54" t="s">
        <v>158</v>
      </c>
      <c r="L56" s="54" t="s">
        <v>158</v>
      </c>
      <c r="M56" s="54" t="s">
        <v>158</v>
      </c>
      <c r="N56" s="54">
        <v>0.44746464429999999</v>
      </c>
      <c r="O56" s="54" t="s">
        <v>158</v>
      </c>
      <c r="P56" s="54" t="s">
        <v>158</v>
      </c>
      <c r="Q56" s="54">
        <v>7.0358792000000002E-3</v>
      </c>
      <c r="R56" s="54">
        <v>1.13274742E-2</v>
      </c>
      <c r="S56" s="54" t="s">
        <v>158</v>
      </c>
      <c r="T56" s="54" t="s">
        <v>158</v>
      </c>
      <c r="U56" s="54" t="s">
        <v>158</v>
      </c>
      <c r="V56" s="54">
        <v>1.0703812000000001E-3</v>
      </c>
      <c r="W56" s="54">
        <v>2.5057994300000001E-2</v>
      </c>
      <c r="X56" s="54" t="s">
        <v>158</v>
      </c>
      <c r="Y56" s="54" t="s">
        <v>158</v>
      </c>
      <c r="Z56" s="54" t="s">
        <v>158</v>
      </c>
      <c r="AA56" s="54" t="s">
        <v>158</v>
      </c>
      <c r="AB56" s="54" t="s">
        <v>158</v>
      </c>
      <c r="AC56" s="54" t="s">
        <v>158</v>
      </c>
      <c r="AD56" s="54" t="s">
        <v>158</v>
      </c>
      <c r="AE56" s="54" t="s">
        <v>158</v>
      </c>
      <c r="AF56" s="54" t="s">
        <v>158</v>
      </c>
      <c r="AG56" s="54" t="s">
        <v>158</v>
      </c>
      <c r="AH56" s="54" t="s">
        <v>158</v>
      </c>
      <c r="AI56" s="54" t="s">
        <v>158</v>
      </c>
      <c r="AJ56" s="54" t="s">
        <v>158</v>
      </c>
      <c r="AK56" s="54" t="s">
        <v>158</v>
      </c>
      <c r="AL56" s="54" t="s">
        <v>158</v>
      </c>
      <c r="AM56" s="54" t="s">
        <v>158</v>
      </c>
      <c r="AN56" s="54" t="s">
        <v>158</v>
      </c>
      <c r="AO56" s="54">
        <v>3.5250041E-3</v>
      </c>
      <c r="AP56" s="54" t="s">
        <v>158</v>
      </c>
      <c r="AQ56" s="54" t="s">
        <v>158</v>
      </c>
      <c r="AR56" s="54" t="s">
        <v>158</v>
      </c>
      <c r="AS56" s="54" t="s">
        <v>158</v>
      </c>
      <c r="AT56" s="54">
        <v>0.27401075219999999</v>
      </c>
      <c r="AU56" s="54" t="s">
        <v>158</v>
      </c>
      <c r="AV56" s="54" t="s">
        <v>158</v>
      </c>
      <c r="AW56" s="54">
        <v>9.0404880000000002E-4</v>
      </c>
      <c r="AX56" s="54" t="s">
        <v>158</v>
      </c>
      <c r="AY56" s="54">
        <v>6.7870409000000001E-3</v>
      </c>
      <c r="AZ56" s="54" t="s">
        <v>158</v>
      </c>
      <c r="BA56" s="54" t="s">
        <v>158</v>
      </c>
      <c r="BB56" s="54" t="s">
        <v>158</v>
      </c>
      <c r="BC56" s="54" t="s">
        <v>158</v>
      </c>
      <c r="BD56" s="54" t="s">
        <v>158</v>
      </c>
      <c r="BE56" s="54" t="s">
        <v>158</v>
      </c>
      <c r="BF56" s="54" t="s">
        <v>158</v>
      </c>
      <c r="BG56" s="54" t="s">
        <v>158</v>
      </c>
      <c r="BH56" s="54" t="s">
        <v>158</v>
      </c>
      <c r="BI56" s="54" t="s">
        <v>158</v>
      </c>
      <c r="BJ56" s="54" t="s">
        <v>158</v>
      </c>
      <c r="BK56" s="54" t="s">
        <v>158</v>
      </c>
      <c r="BL56" s="54" t="s">
        <v>158</v>
      </c>
      <c r="BM56" s="54" t="s">
        <v>158</v>
      </c>
      <c r="BN56" s="54" t="s">
        <v>158</v>
      </c>
      <c r="BO56" s="54" t="s">
        <v>158</v>
      </c>
      <c r="BP56" s="54" t="s">
        <v>158</v>
      </c>
      <c r="BQ56" s="54" t="s">
        <v>158</v>
      </c>
      <c r="BR56" s="54" t="s">
        <v>158</v>
      </c>
      <c r="BS56" s="54" t="s">
        <v>158</v>
      </c>
      <c r="BT56" s="54" t="s">
        <v>158</v>
      </c>
      <c r="BU56" s="54" t="s">
        <v>158</v>
      </c>
      <c r="BV56" s="54" t="s">
        <v>158</v>
      </c>
      <c r="BW56" s="54" t="s">
        <v>158</v>
      </c>
      <c r="BX56" s="54" t="s">
        <v>158</v>
      </c>
      <c r="BY56" s="54" t="s">
        <v>158</v>
      </c>
      <c r="BZ56" s="54" t="s">
        <v>158</v>
      </c>
      <c r="CA56" s="54" t="s">
        <v>158</v>
      </c>
      <c r="CB56" s="54">
        <v>7.1135831000000002E-3</v>
      </c>
      <c r="CC56" s="54" t="s">
        <v>158</v>
      </c>
      <c r="CD56" s="54" t="s">
        <v>158</v>
      </c>
      <c r="CE56" s="54" t="s">
        <v>158</v>
      </c>
      <c r="CF56" s="54" t="s">
        <v>158</v>
      </c>
      <c r="CG56" s="54" t="s">
        <v>158</v>
      </c>
      <c r="CH56" s="54" t="s">
        <v>158</v>
      </c>
      <c r="CI56" s="54" t="s">
        <v>158</v>
      </c>
      <c r="CJ56" s="54" t="s">
        <v>158</v>
      </c>
      <c r="CK56" s="54" t="s">
        <v>158</v>
      </c>
      <c r="CL56" s="54" t="s">
        <v>158</v>
      </c>
      <c r="CM56" s="54">
        <v>2.71859019E-2</v>
      </c>
      <c r="CN56" s="54" t="s">
        <v>158</v>
      </c>
      <c r="CO56" s="54" t="s">
        <v>158</v>
      </c>
      <c r="CP56" s="54" t="s">
        <v>158</v>
      </c>
      <c r="CQ56" s="54" t="s">
        <v>158</v>
      </c>
      <c r="CR56" s="54" t="s">
        <v>158</v>
      </c>
      <c r="CS56" s="54" t="s">
        <v>158</v>
      </c>
      <c r="CT56" s="54" t="s">
        <v>158</v>
      </c>
      <c r="CU56" s="54" t="s">
        <v>158</v>
      </c>
      <c r="CV56" s="54" t="s">
        <v>158</v>
      </c>
      <c r="CW56" s="54" t="s">
        <v>158</v>
      </c>
      <c r="CX56" s="54" t="s">
        <v>158</v>
      </c>
      <c r="CY56" s="54" t="s">
        <v>158</v>
      </c>
      <c r="CZ56" s="54" t="s">
        <v>158</v>
      </c>
    </row>
    <row r="57" spans="1:104" x14ac:dyDescent="0.25">
      <c r="A57" s="57" t="s">
        <v>331</v>
      </c>
      <c r="B57" s="54">
        <v>2.4018518999999999E-3</v>
      </c>
      <c r="C57" s="54" t="s">
        <v>158</v>
      </c>
      <c r="D57" s="54" t="s">
        <v>158</v>
      </c>
      <c r="E57" s="54" t="s">
        <v>158</v>
      </c>
      <c r="F57" s="54" t="s">
        <v>158</v>
      </c>
      <c r="G57" s="54" t="s">
        <v>158</v>
      </c>
      <c r="H57" s="54" t="s">
        <v>158</v>
      </c>
      <c r="I57" s="54" t="s">
        <v>158</v>
      </c>
      <c r="J57" s="54">
        <v>0.13372095689999999</v>
      </c>
      <c r="K57" s="54" t="s">
        <v>158</v>
      </c>
      <c r="L57" s="54" t="s">
        <v>158</v>
      </c>
      <c r="M57" s="54" t="s">
        <v>158</v>
      </c>
      <c r="N57" s="54" t="s">
        <v>158</v>
      </c>
      <c r="O57" s="54" t="s">
        <v>158</v>
      </c>
      <c r="P57" s="54" t="s">
        <v>158</v>
      </c>
      <c r="Q57" s="54" t="s">
        <v>158</v>
      </c>
      <c r="R57" s="54">
        <v>3.8530698E-3</v>
      </c>
      <c r="S57" s="54" t="s">
        <v>158</v>
      </c>
      <c r="T57" s="54" t="s">
        <v>158</v>
      </c>
      <c r="U57" s="54" t="s">
        <v>158</v>
      </c>
      <c r="V57" s="54" t="s">
        <v>158</v>
      </c>
      <c r="W57" s="54" t="s">
        <v>158</v>
      </c>
      <c r="X57" s="54" t="s">
        <v>158</v>
      </c>
      <c r="Y57" s="54" t="s">
        <v>158</v>
      </c>
      <c r="Z57" s="54" t="s">
        <v>158</v>
      </c>
      <c r="AA57" s="54" t="s">
        <v>158</v>
      </c>
      <c r="AB57" s="54" t="s">
        <v>158</v>
      </c>
      <c r="AC57" s="54" t="s">
        <v>158</v>
      </c>
      <c r="AD57" s="54" t="s">
        <v>158</v>
      </c>
      <c r="AE57" s="54" t="s">
        <v>158</v>
      </c>
      <c r="AF57" s="54" t="s">
        <v>158</v>
      </c>
      <c r="AG57" s="54" t="s">
        <v>158</v>
      </c>
      <c r="AH57" s="54" t="s">
        <v>158</v>
      </c>
      <c r="AI57" s="54" t="s">
        <v>158</v>
      </c>
      <c r="AJ57" s="54" t="s">
        <v>158</v>
      </c>
      <c r="AK57" s="54" t="s">
        <v>158</v>
      </c>
      <c r="AL57" s="54" t="s">
        <v>158</v>
      </c>
      <c r="AM57" s="54" t="s">
        <v>158</v>
      </c>
      <c r="AN57" s="54" t="s">
        <v>158</v>
      </c>
      <c r="AO57" s="54" t="s">
        <v>158</v>
      </c>
      <c r="AP57" s="54" t="s">
        <v>158</v>
      </c>
      <c r="AQ57" s="54" t="s">
        <v>158</v>
      </c>
      <c r="AR57" s="54" t="s">
        <v>158</v>
      </c>
      <c r="AS57" s="54" t="s">
        <v>158</v>
      </c>
      <c r="AT57" s="54" t="s">
        <v>158</v>
      </c>
      <c r="AU57" s="54" t="s">
        <v>158</v>
      </c>
      <c r="AV57" s="54" t="s">
        <v>158</v>
      </c>
      <c r="AW57" s="54" t="s">
        <v>158</v>
      </c>
      <c r="AX57" s="54" t="s">
        <v>158</v>
      </c>
      <c r="AY57" s="54">
        <v>6.7870409000000001E-3</v>
      </c>
      <c r="AZ57" s="54">
        <v>4.9259843599999999E-2</v>
      </c>
      <c r="BA57" s="54" t="s">
        <v>158</v>
      </c>
      <c r="BB57" s="54" t="s">
        <v>158</v>
      </c>
      <c r="BC57" s="54" t="s">
        <v>158</v>
      </c>
      <c r="BD57" s="54" t="s">
        <v>158</v>
      </c>
      <c r="BE57" s="54" t="s">
        <v>158</v>
      </c>
      <c r="BF57" s="54" t="s">
        <v>158</v>
      </c>
      <c r="BG57" s="54" t="s">
        <v>158</v>
      </c>
      <c r="BH57" s="54" t="s">
        <v>158</v>
      </c>
      <c r="BI57" s="54" t="s">
        <v>158</v>
      </c>
      <c r="BJ57" s="54" t="s">
        <v>158</v>
      </c>
      <c r="BK57" s="54" t="s">
        <v>158</v>
      </c>
      <c r="BL57" s="54" t="s">
        <v>158</v>
      </c>
      <c r="BM57" s="54" t="s">
        <v>158</v>
      </c>
      <c r="BN57" s="54" t="s">
        <v>158</v>
      </c>
      <c r="BO57" s="54" t="s">
        <v>158</v>
      </c>
      <c r="BP57" s="54" t="s">
        <v>158</v>
      </c>
      <c r="BQ57" s="54" t="s">
        <v>158</v>
      </c>
      <c r="BR57" s="54" t="s">
        <v>158</v>
      </c>
      <c r="BS57" s="54" t="s">
        <v>158</v>
      </c>
      <c r="BT57" s="54" t="s">
        <v>158</v>
      </c>
      <c r="BU57" s="54" t="s">
        <v>158</v>
      </c>
      <c r="BV57" s="54" t="s">
        <v>158</v>
      </c>
      <c r="BW57" s="54" t="s">
        <v>158</v>
      </c>
      <c r="BX57" s="54" t="s">
        <v>158</v>
      </c>
      <c r="BY57" s="54" t="s">
        <v>158</v>
      </c>
      <c r="BZ57" s="54" t="s">
        <v>158</v>
      </c>
      <c r="CA57" s="54" t="s">
        <v>158</v>
      </c>
      <c r="CB57" s="54" t="s">
        <v>158</v>
      </c>
      <c r="CC57" s="54" t="s">
        <v>158</v>
      </c>
      <c r="CD57" s="54" t="s">
        <v>158</v>
      </c>
      <c r="CE57" s="54">
        <v>1</v>
      </c>
      <c r="CF57" s="54" t="s">
        <v>158</v>
      </c>
      <c r="CG57" s="54" t="s">
        <v>158</v>
      </c>
      <c r="CH57" s="54" t="s">
        <v>158</v>
      </c>
      <c r="CI57" s="54" t="s">
        <v>158</v>
      </c>
      <c r="CJ57" s="54" t="s">
        <v>158</v>
      </c>
      <c r="CK57" s="54" t="s">
        <v>158</v>
      </c>
      <c r="CL57" s="54" t="s">
        <v>158</v>
      </c>
      <c r="CM57" s="54" t="s">
        <v>158</v>
      </c>
      <c r="CN57" s="54" t="s">
        <v>158</v>
      </c>
      <c r="CO57" s="54" t="s">
        <v>158</v>
      </c>
      <c r="CP57" s="54" t="s">
        <v>158</v>
      </c>
      <c r="CQ57" s="54" t="s">
        <v>158</v>
      </c>
      <c r="CR57" s="54" t="s">
        <v>158</v>
      </c>
      <c r="CS57" s="54" t="s">
        <v>158</v>
      </c>
      <c r="CT57" s="54" t="s">
        <v>158</v>
      </c>
      <c r="CU57" s="54" t="s">
        <v>158</v>
      </c>
      <c r="CV57" s="54" t="s">
        <v>158</v>
      </c>
      <c r="CW57" s="54" t="s">
        <v>158</v>
      </c>
      <c r="CX57" s="54" t="s">
        <v>158</v>
      </c>
      <c r="CY57" s="54" t="s">
        <v>158</v>
      </c>
      <c r="CZ57" s="54" t="s">
        <v>158</v>
      </c>
    </row>
    <row r="58" spans="1:104" x14ac:dyDescent="0.25">
      <c r="A58" s="57" t="s">
        <v>187</v>
      </c>
      <c r="B58" s="54">
        <v>2.1365932000000001E-3</v>
      </c>
      <c r="C58" s="54" t="s">
        <v>158</v>
      </c>
      <c r="D58" s="54" t="s">
        <v>158</v>
      </c>
      <c r="E58" s="54" t="s">
        <v>158</v>
      </c>
      <c r="F58" s="54" t="s">
        <v>158</v>
      </c>
      <c r="G58" s="54" t="s">
        <v>158</v>
      </c>
      <c r="H58" s="54" t="s">
        <v>158</v>
      </c>
      <c r="I58" s="54" t="s">
        <v>158</v>
      </c>
      <c r="J58" s="54" t="s">
        <v>158</v>
      </c>
      <c r="K58" s="54">
        <v>1.92330127E-2</v>
      </c>
      <c r="L58" s="54" t="s">
        <v>158</v>
      </c>
      <c r="M58" s="54" t="s">
        <v>158</v>
      </c>
      <c r="N58" s="54" t="s">
        <v>158</v>
      </c>
      <c r="O58" s="54" t="s">
        <v>158</v>
      </c>
      <c r="P58" s="54" t="s">
        <v>158</v>
      </c>
      <c r="Q58" s="54" t="s">
        <v>158</v>
      </c>
      <c r="R58" s="54" t="s">
        <v>158</v>
      </c>
      <c r="S58" s="54" t="s">
        <v>158</v>
      </c>
      <c r="T58" s="54" t="s">
        <v>158</v>
      </c>
      <c r="U58" s="54">
        <v>1.6201627100000001E-2</v>
      </c>
      <c r="V58" s="54" t="s">
        <v>158</v>
      </c>
      <c r="W58" s="54" t="s">
        <v>158</v>
      </c>
      <c r="X58" s="54" t="s">
        <v>158</v>
      </c>
      <c r="Y58" s="54" t="s">
        <v>158</v>
      </c>
      <c r="Z58" s="54" t="s">
        <v>158</v>
      </c>
      <c r="AA58" s="54" t="s">
        <v>158</v>
      </c>
      <c r="AB58" s="54" t="s">
        <v>158</v>
      </c>
      <c r="AC58" s="54" t="s">
        <v>158</v>
      </c>
      <c r="AD58" s="54" t="s">
        <v>158</v>
      </c>
      <c r="AE58" s="54" t="s">
        <v>158</v>
      </c>
      <c r="AF58" s="54" t="s">
        <v>158</v>
      </c>
      <c r="AG58" s="54" t="s">
        <v>158</v>
      </c>
      <c r="AH58" s="54" t="s">
        <v>158</v>
      </c>
      <c r="AI58" s="54" t="s">
        <v>158</v>
      </c>
      <c r="AJ58" s="54" t="s">
        <v>158</v>
      </c>
      <c r="AK58" s="54" t="s">
        <v>158</v>
      </c>
      <c r="AL58" s="54" t="s">
        <v>158</v>
      </c>
      <c r="AM58" s="54" t="s">
        <v>158</v>
      </c>
      <c r="AN58" s="54" t="s">
        <v>158</v>
      </c>
      <c r="AO58" s="54" t="s">
        <v>158</v>
      </c>
      <c r="AP58" s="54" t="s">
        <v>158</v>
      </c>
      <c r="AQ58" s="54" t="s">
        <v>158</v>
      </c>
      <c r="AR58" s="54" t="s">
        <v>158</v>
      </c>
      <c r="AS58" s="54" t="s">
        <v>158</v>
      </c>
      <c r="AT58" s="54" t="s">
        <v>158</v>
      </c>
      <c r="AU58" s="54" t="s">
        <v>158</v>
      </c>
      <c r="AV58" s="54" t="s">
        <v>158</v>
      </c>
      <c r="AW58" s="54" t="s">
        <v>158</v>
      </c>
      <c r="AX58" s="54" t="s">
        <v>158</v>
      </c>
      <c r="AY58" s="54" t="s">
        <v>158</v>
      </c>
      <c r="AZ58" s="54" t="s">
        <v>158</v>
      </c>
      <c r="BA58" s="54" t="s">
        <v>158</v>
      </c>
      <c r="BB58" s="54" t="s">
        <v>158</v>
      </c>
      <c r="BC58" s="54" t="s">
        <v>158</v>
      </c>
      <c r="BD58" s="54" t="s">
        <v>158</v>
      </c>
      <c r="BE58" s="54">
        <v>2.04110583E-2</v>
      </c>
      <c r="BF58" s="54" t="s">
        <v>158</v>
      </c>
      <c r="BG58" s="54" t="s">
        <v>158</v>
      </c>
      <c r="BH58" s="54" t="s">
        <v>158</v>
      </c>
      <c r="BI58" s="54" t="s">
        <v>158</v>
      </c>
      <c r="BJ58" s="54" t="s">
        <v>158</v>
      </c>
      <c r="BK58" s="54" t="s">
        <v>158</v>
      </c>
      <c r="BL58" s="54" t="s">
        <v>158</v>
      </c>
      <c r="BM58" s="54" t="s">
        <v>158</v>
      </c>
      <c r="BN58" s="54" t="s">
        <v>158</v>
      </c>
      <c r="BO58" s="54" t="s">
        <v>158</v>
      </c>
      <c r="BP58" s="54">
        <v>4.3379325400000002E-2</v>
      </c>
      <c r="BQ58" s="54" t="s">
        <v>158</v>
      </c>
      <c r="BR58" s="54" t="s">
        <v>158</v>
      </c>
      <c r="BS58" s="54" t="s">
        <v>158</v>
      </c>
      <c r="BT58" s="54" t="s">
        <v>158</v>
      </c>
      <c r="BU58" s="54" t="s">
        <v>158</v>
      </c>
      <c r="BV58" s="54" t="s">
        <v>158</v>
      </c>
      <c r="BW58" s="54" t="s">
        <v>158</v>
      </c>
      <c r="BX58" s="54" t="s">
        <v>158</v>
      </c>
      <c r="BY58" s="54" t="s">
        <v>158</v>
      </c>
      <c r="BZ58" s="54" t="s">
        <v>158</v>
      </c>
      <c r="CA58" s="54" t="s">
        <v>158</v>
      </c>
      <c r="CB58" s="54" t="s">
        <v>158</v>
      </c>
      <c r="CC58" s="54" t="s">
        <v>158</v>
      </c>
      <c r="CD58" s="54">
        <v>1.0761385999999999E-3</v>
      </c>
      <c r="CE58" s="54" t="s">
        <v>158</v>
      </c>
      <c r="CF58" s="54" t="s">
        <v>158</v>
      </c>
      <c r="CG58" s="54" t="s">
        <v>158</v>
      </c>
      <c r="CH58" s="54" t="s">
        <v>158</v>
      </c>
      <c r="CI58" s="54" t="s">
        <v>158</v>
      </c>
      <c r="CJ58" s="54" t="s">
        <v>158</v>
      </c>
      <c r="CK58" s="54" t="s">
        <v>158</v>
      </c>
      <c r="CL58" s="54" t="s">
        <v>158</v>
      </c>
      <c r="CM58" s="54" t="s">
        <v>158</v>
      </c>
      <c r="CN58" s="54" t="s">
        <v>158</v>
      </c>
      <c r="CO58" s="54" t="s">
        <v>158</v>
      </c>
      <c r="CP58" s="54" t="s">
        <v>158</v>
      </c>
      <c r="CQ58" s="54" t="s">
        <v>158</v>
      </c>
      <c r="CR58" s="54" t="s">
        <v>158</v>
      </c>
      <c r="CS58" s="54" t="s">
        <v>158</v>
      </c>
      <c r="CT58" s="54" t="s">
        <v>158</v>
      </c>
      <c r="CU58" s="54" t="s">
        <v>158</v>
      </c>
      <c r="CV58" s="54" t="s">
        <v>158</v>
      </c>
      <c r="CW58" s="54" t="s">
        <v>158</v>
      </c>
      <c r="CX58" s="54" t="s">
        <v>158</v>
      </c>
      <c r="CY58" s="54" t="s">
        <v>158</v>
      </c>
      <c r="CZ58" s="54" t="s">
        <v>158</v>
      </c>
    </row>
    <row r="59" spans="1:104" ht="25.5" x14ac:dyDescent="0.25">
      <c r="A59" s="57" t="s">
        <v>316</v>
      </c>
      <c r="B59" s="54">
        <v>1.3998025999999999E-3</v>
      </c>
      <c r="C59" s="54" t="s">
        <v>158</v>
      </c>
      <c r="D59" s="54" t="s">
        <v>158</v>
      </c>
      <c r="E59" s="54" t="s">
        <v>158</v>
      </c>
      <c r="F59" s="54" t="s">
        <v>158</v>
      </c>
      <c r="G59" s="54" t="s">
        <v>158</v>
      </c>
      <c r="H59" s="54" t="s">
        <v>158</v>
      </c>
      <c r="I59" s="54" t="s">
        <v>158</v>
      </c>
      <c r="J59" s="54" t="s">
        <v>158</v>
      </c>
      <c r="K59" s="54">
        <v>3.7567747700000001E-2</v>
      </c>
      <c r="L59" s="54" t="s">
        <v>158</v>
      </c>
      <c r="M59" s="54" t="s">
        <v>158</v>
      </c>
      <c r="N59" s="54" t="s">
        <v>158</v>
      </c>
      <c r="O59" s="54" t="s">
        <v>158</v>
      </c>
      <c r="P59" s="54" t="s">
        <v>158</v>
      </c>
      <c r="Q59" s="54" t="s">
        <v>158</v>
      </c>
      <c r="R59" s="54" t="s">
        <v>158</v>
      </c>
      <c r="S59" s="54" t="s">
        <v>158</v>
      </c>
      <c r="T59" s="54" t="s">
        <v>158</v>
      </c>
      <c r="U59" s="54" t="s">
        <v>158</v>
      </c>
      <c r="V59" s="54" t="s">
        <v>158</v>
      </c>
      <c r="W59" s="54" t="s">
        <v>158</v>
      </c>
      <c r="X59" s="54" t="s">
        <v>158</v>
      </c>
      <c r="Y59" s="54" t="s">
        <v>158</v>
      </c>
      <c r="Z59" s="54" t="s">
        <v>158</v>
      </c>
      <c r="AA59" s="54" t="s">
        <v>158</v>
      </c>
      <c r="AB59" s="54" t="s">
        <v>158</v>
      </c>
      <c r="AC59" s="54" t="s">
        <v>158</v>
      </c>
      <c r="AD59" s="54" t="s">
        <v>158</v>
      </c>
      <c r="AE59" s="54" t="s">
        <v>158</v>
      </c>
      <c r="AF59" s="54" t="s">
        <v>158</v>
      </c>
      <c r="AG59" s="54" t="s">
        <v>158</v>
      </c>
      <c r="AH59" s="54" t="s">
        <v>158</v>
      </c>
      <c r="AI59" s="54" t="s">
        <v>158</v>
      </c>
      <c r="AJ59" s="54" t="s">
        <v>158</v>
      </c>
      <c r="AK59" s="54" t="s">
        <v>158</v>
      </c>
      <c r="AL59" s="54" t="s">
        <v>158</v>
      </c>
      <c r="AM59" s="54" t="s">
        <v>158</v>
      </c>
      <c r="AN59" s="54" t="s">
        <v>158</v>
      </c>
      <c r="AO59" s="54" t="s">
        <v>158</v>
      </c>
      <c r="AP59" s="54" t="s">
        <v>158</v>
      </c>
      <c r="AQ59" s="54" t="s">
        <v>158</v>
      </c>
      <c r="AR59" s="54" t="s">
        <v>158</v>
      </c>
      <c r="AS59" s="54" t="s">
        <v>158</v>
      </c>
      <c r="AT59" s="54" t="s">
        <v>158</v>
      </c>
      <c r="AU59" s="54" t="s">
        <v>158</v>
      </c>
      <c r="AV59" s="54" t="s">
        <v>158</v>
      </c>
      <c r="AW59" s="54" t="s">
        <v>158</v>
      </c>
      <c r="AX59" s="54" t="s">
        <v>158</v>
      </c>
      <c r="AY59" s="54" t="s">
        <v>158</v>
      </c>
      <c r="AZ59" s="54" t="s">
        <v>158</v>
      </c>
      <c r="BA59" s="54" t="s">
        <v>158</v>
      </c>
      <c r="BB59" s="54" t="s">
        <v>158</v>
      </c>
      <c r="BC59" s="54" t="s">
        <v>158</v>
      </c>
      <c r="BD59" s="54" t="s">
        <v>158</v>
      </c>
      <c r="BE59" s="54" t="s">
        <v>158</v>
      </c>
      <c r="BF59" s="54" t="s">
        <v>158</v>
      </c>
      <c r="BG59" s="54" t="s">
        <v>158</v>
      </c>
      <c r="BH59" s="54" t="s">
        <v>158</v>
      </c>
      <c r="BI59" s="54" t="s">
        <v>158</v>
      </c>
      <c r="BJ59" s="54" t="s">
        <v>158</v>
      </c>
      <c r="BK59" s="54" t="s">
        <v>158</v>
      </c>
      <c r="BL59" s="54" t="s">
        <v>158</v>
      </c>
      <c r="BM59" s="54" t="s">
        <v>158</v>
      </c>
      <c r="BN59" s="54" t="s">
        <v>158</v>
      </c>
      <c r="BO59" s="54" t="s">
        <v>158</v>
      </c>
      <c r="BP59" s="54" t="s">
        <v>158</v>
      </c>
      <c r="BQ59" s="54" t="s">
        <v>158</v>
      </c>
      <c r="BR59" s="54" t="s">
        <v>158</v>
      </c>
      <c r="BS59" s="54" t="s">
        <v>158</v>
      </c>
      <c r="BT59" s="54" t="s">
        <v>158</v>
      </c>
      <c r="BU59" s="54" t="s">
        <v>158</v>
      </c>
      <c r="BV59" s="54" t="s">
        <v>158</v>
      </c>
      <c r="BW59" s="54" t="s">
        <v>158</v>
      </c>
      <c r="BX59" s="54" t="s">
        <v>158</v>
      </c>
      <c r="BY59" s="54" t="s">
        <v>158</v>
      </c>
      <c r="BZ59" s="54" t="s">
        <v>158</v>
      </c>
      <c r="CA59" s="54" t="s">
        <v>158</v>
      </c>
      <c r="CB59" s="54" t="s">
        <v>158</v>
      </c>
      <c r="CC59" s="54" t="s">
        <v>158</v>
      </c>
      <c r="CD59" s="54" t="s">
        <v>158</v>
      </c>
      <c r="CE59" s="54" t="s">
        <v>158</v>
      </c>
      <c r="CF59" s="54" t="s">
        <v>158</v>
      </c>
      <c r="CG59" s="54" t="s">
        <v>158</v>
      </c>
      <c r="CH59" s="54" t="s">
        <v>158</v>
      </c>
      <c r="CI59" s="54" t="s">
        <v>158</v>
      </c>
      <c r="CJ59" s="54" t="s">
        <v>158</v>
      </c>
      <c r="CK59" s="54" t="s">
        <v>158</v>
      </c>
      <c r="CL59" s="54" t="s">
        <v>158</v>
      </c>
      <c r="CM59" s="54" t="s">
        <v>158</v>
      </c>
      <c r="CN59" s="54" t="s">
        <v>158</v>
      </c>
      <c r="CO59" s="54" t="s">
        <v>158</v>
      </c>
      <c r="CP59" s="54" t="s">
        <v>158</v>
      </c>
      <c r="CQ59" s="54" t="s">
        <v>158</v>
      </c>
      <c r="CR59" s="54" t="s">
        <v>158</v>
      </c>
      <c r="CS59" s="54" t="s">
        <v>158</v>
      </c>
      <c r="CT59" s="54" t="s">
        <v>158</v>
      </c>
      <c r="CU59" s="54" t="s">
        <v>158</v>
      </c>
      <c r="CV59" s="54" t="s">
        <v>158</v>
      </c>
      <c r="CW59" s="54" t="s">
        <v>158</v>
      </c>
      <c r="CX59" s="54" t="s">
        <v>158</v>
      </c>
      <c r="CY59" s="54" t="s">
        <v>158</v>
      </c>
      <c r="CZ59" s="54" t="s">
        <v>158</v>
      </c>
    </row>
    <row r="60" spans="1:104" x14ac:dyDescent="0.25">
      <c r="A60" s="57" t="s">
        <v>196</v>
      </c>
      <c r="B60" s="54">
        <v>1.2897948E-3</v>
      </c>
      <c r="C60" s="54" t="s">
        <v>158</v>
      </c>
      <c r="D60" s="54">
        <v>1.7491672699999999E-2</v>
      </c>
      <c r="E60" s="54" t="s">
        <v>158</v>
      </c>
      <c r="F60" s="54" t="s">
        <v>158</v>
      </c>
      <c r="G60" s="54" t="s">
        <v>158</v>
      </c>
      <c r="H60" s="54" t="s">
        <v>158</v>
      </c>
      <c r="I60" s="54" t="s">
        <v>158</v>
      </c>
      <c r="J60" s="54" t="s">
        <v>158</v>
      </c>
      <c r="K60" s="54" t="s">
        <v>158</v>
      </c>
      <c r="L60" s="54" t="s">
        <v>158</v>
      </c>
      <c r="M60" s="54" t="s">
        <v>158</v>
      </c>
      <c r="N60" s="54" t="s">
        <v>158</v>
      </c>
      <c r="O60" s="54" t="s">
        <v>158</v>
      </c>
      <c r="P60" s="54" t="s">
        <v>158</v>
      </c>
      <c r="Q60" s="54">
        <v>3.8069884E-3</v>
      </c>
      <c r="R60" s="54" t="s">
        <v>158</v>
      </c>
      <c r="S60" s="54" t="s">
        <v>158</v>
      </c>
      <c r="T60" s="54" t="s">
        <v>158</v>
      </c>
      <c r="U60" s="54" t="s">
        <v>158</v>
      </c>
      <c r="V60" s="54" t="s">
        <v>158</v>
      </c>
      <c r="W60" s="54" t="s">
        <v>158</v>
      </c>
      <c r="X60" s="54" t="s">
        <v>158</v>
      </c>
      <c r="Y60" s="54" t="s">
        <v>158</v>
      </c>
      <c r="Z60" s="54" t="s">
        <v>158</v>
      </c>
      <c r="AA60" s="54" t="s">
        <v>158</v>
      </c>
      <c r="AB60" s="54" t="s">
        <v>158</v>
      </c>
      <c r="AC60" s="54" t="s">
        <v>158</v>
      </c>
      <c r="AD60" s="54" t="s">
        <v>158</v>
      </c>
      <c r="AE60" s="54" t="s">
        <v>158</v>
      </c>
      <c r="AF60" s="54" t="s">
        <v>158</v>
      </c>
      <c r="AG60" s="54" t="s">
        <v>158</v>
      </c>
      <c r="AH60" s="54" t="s">
        <v>158</v>
      </c>
      <c r="AI60" s="54" t="s">
        <v>158</v>
      </c>
      <c r="AJ60" s="54" t="s">
        <v>158</v>
      </c>
      <c r="AK60" s="54" t="s">
        <v>158</v>
      </c>
      <c r="AL60" s="54" t="s">
        <v>158</v>
      </c>
      <c r="AM60" s="54" t="s">
        <v>158</v>
      </c>
      <c r="AN60" s="54" t="s">
        <v>158</v>
      </c>
      <c r="AO60" s="54" t="s">
        <v>158</v>
      </c>
      <c r="AP60" s="54" t="s">
        <v>158</v>
      </c>
      <c r="AQ60" s="54" t="s">
        <v>158</v>
      </c>
      <c r="AR60" s="54" t="s">
        <v>158</v>
      </c>
      <c r="AS60" s="54" t="s">
        <v>158</v>
      </c>
      <c r="AT60" s="54" t="s">
        <v>158</v>
      </c>
      <c r="AU60" s="54" t="s">
        <v>158</v>
      </c>
      <c r="AV60" s="54" t="s">
        <v>158</v>
      </c>
      <c r="AW60" s="54">
        <v>1.1838752000000001E-3</v>
      </c>
      <c r="AX60" s="54" t="s">
        <v>158</v>
      </c>
      <c r="AY60" s="54" t="s">
        <v>158</v>
      </c>
      <c r="AZ60" s="54" t="s">
        <v>158</v>
      </c>
      <c r="BA60" s="54" t="s">
        <v>158</v>
      </c>
      <c r="BB60" s="54" t="s">
        <v>158</v>
      </c>
      <c r="BC60" s="54" t="s">
        <v>158</v>
      </c>
      <c r="BD60" s="54" t="s">
        <v>158</v>
      </c>
      <c r="BE60" s="54" t="s">
        <v>158</v>
      </c>
      <c r="BF60" s="54" t="s">
        <v>158</v>
      </c>
      <c r="BG60" s="54" t="s">
        <v>158</v>
      </c>
      <c r="BH60" s="54" t="s">
        <v>158</v>
      </c>
      <c r="BI60" s="54" t="s">
        <v>158</v>
      </c>
      <c r="BJ60" s="54" t="s">
        <v>158</v>
      </c>
      <c r="BK60" s="54" t="s">
        <v>158</v>
      </c>
      <c r="BL60" s="54">
        <v>6.8099733999999997E-3</v>
      </c>
      <c r="BM60" s="54" t="s">
        <v>158</v>
      </c>
      <c r="BN60" s="54" t="s">
        <v>158</v>
      </c>
      <c r="BO60" s="54" t="s">
        <v>158</v>
      </c>
      <c r="BP60" s="54" t="s">
        <v>158</v>
      </c>
      <c r="BQ60" s="54" t="s">
        <v>158</v>
      </c>
      <c r="BR60" s="54" t="s">
        <v>158</v>
      </c>
      <c r="BS60" s="54" t="s">
        <v>158</v>
      </c>
      <c r="BT60" s="54" t="s">
        <v>158</v>
      </c>
      <c r="BU60" s="54" t="s">
        <v>158</v>
      </c>
      <c r="BV60" s="54" t="s">
        <v>158</v>
      </c>
      <c r="BW60" s="54" t="s">
        <v>158</v>
      </c>
      <c r="BX60" s="54" t="s">
        <v>158</v>
      </c>
      <c r="BY60" s="54" t="s">
        <v>158</v>
      </c>
      <c r="BZ60" s="54" t="s">
        <v>158</v>
      </c>
      <c r="CA60" s="54" t="s">
        <v>158</v>
      </c>
      <c r="CB60" s="54" t="s">
        <v>158</v>
      </c>
      <c r="CC60" s="54" t="s">
        <v>158</v>
      </c>
      <c r="CD60" s="54" t="s">
        <v>158</v>
      </c>
      <c r="CE60" s="54" t="s">
        <v>158</v>
      </c>
      <c r="CF60" s="54" t="s">
        <v>158</v>
      </c>
      <c r="CG60" s="54" t="s">
        <v>158</v>
      </c>
      <c r="CH60" s="54" t="s">
        <v>158</v>
      </c>
      <c r="CI60" s="54" t="s">
        <v>158</v>
      </c>
      <c r="CJ60" s="54" t="s">
        <v>158</v>
      </c>
      <c r="CK60" s="54" t="s">
        <v>158</v>
      </c>
      <c r="CL60" s="54" t="s">
        <v>158</v>
      </c>
      <c r="CM60" s="54" t="s">
        <v>158</v>
      </c>
      <c r="CN60" s="54" t="s">
        <v>158</v>
      </c>
      <c r="CO60" s="54" t="s">
        <v>158</v>
      </c>
      <c r="CP60" s="54" t="s">
        <v>158</v>
      </c>
      <c r="CQ60" s="54" t="s">
        <v>158</v>
      </c>
      <c r="CR60" s="54" t="s">
        <v>158</v>
      </c>
      <c r="CS60" s="54" t="s">
        <v>158</v>
      </c>
      <c r="CT60" s="54" t="s">
        <v>158</v>
      </c>
      <c r="CU60" s="54" t="s">
        <v>158</v>
      </c>
      <c r="CV60" s="54" t="s">
        <v>158</v>
      </c>
      <c r="CW60" s="54" t="s">
        <v>158</v>
      </c>
      <c r="CX60" s="54" t="s">
        <v>158</v>
      </c>
      <c r="CY60" s="54" t="s">
        <v>158</v>
      </c>
      <c r="CZ60" s="54" t="s">
        <v>158</v>
      </c>
    </row>
    <row r="61" spans="1:104" x14ac:dyDescent="0.25">
      <c r="A61" s="57" t="s">
        <v>338</v>
      </c>
      <c r="B61" s="54">
        <v>8.1661699999999995E-4</v>
      </c>
      <c r="C61" s="54" t="s">
        <v>158</v>
      </c>
      <c r="D61" s="54" t="s">
        <v>158</v>
      </c>
      <c r="E61" s="54" t="s">
        <v>158</v>
      </c>
      <c r="F61" s="54" t="s">
        <v>158</v>
      </c>
      <c r="G61" s="54" t="s">
        <v>158</v>
      </c>
      <c r="H61" s="54" t="s">
        <v>158</v>
      </c>
      <c r="I61" s="54" t="s">
        <v>158</v>
      </c>
      <c r="J61" s="54" t="s">
        <v>158</v>
      </c>
      <c r="K61" s="54" t="s">
        <v>158</v>
      </c>
      <c r="L61" s="54" t="s">
        <v>158</v>
      </c>
      <c r="M61" s="54" t="s">
        <v>158</v>
      </c>
      <c r="N61" s="54" t="s">
        <v>158</v>
      </c>
      <c r="O61" s="54" t="s">
        <v>158</v>
      </c>
      <c r="P61" s="54" t="s">
        <v>158</v>
      </c>
      <c r="Q61" s="54" t="s">
        <v>158</v>
      </c>
      <c r="R61" s="54" t="s">
        <v>158</v>
      </c>
      <c r="S61" s="54" t="s">
        <v>158</v>
      </c>
      <c r="T61" s="54" t="s">
        <v>158</v>
      </c>
      <c r="U61" s="54" t="s">
        <v>158</v>
      </c>
      <c r="V61" s="54" t="s">
        <v>158</v>
      </c>
      <c r="W61" s="54" t="s">
        <v>158</v>
      </c>
      <c r="X61" s="54" t="s">
        <v>158</v>
      </c>
      <c r="Y61" s="54" t="s">
        <v>158</v>
      </c>
      <c r="Z61" s="54" t="s">
        <v>158</v>
      </c>
      <c r="AA61" s="54" t="s">
        <v>158</v>
      </c>
      <c r="AB61" s="54" t="s">
        <v>158</v>
      </c>
      <c r="AC61" s="54" t="s">
        <v>158</v>
      </c>
      <c r="AD61" s="54" t="s">
        <v>158</v>
      </c>
      <c r="AE61" s="54" t="s">
        <v>158</v>
      </c>
      <c r="AF61" s="54" t="s">
        <v>158</v>
      </c>
      <c r="AG61" s="54" t="s">
        <v>158</v>
      </c>
      <c r="AH61" s="54" t="s">
        <v>158</v>
      </c>
      <c r="AI61" s="54" t="s">
        <v>158</v>
      </c>
      <c r="AJ61" s="54" t="s">
        <v>158</v>
      </c>
      <c r="AK61" s="54" t="s">
        <v>158</v>
      </c>
      <c r="AL61" s="54" t="s">
        <v>158</v>
      </c>
      <c r="AM61" s="54" t="s">
        <v>158</v>
      </c>
      <c r="AN61" s="54" t="s">
        <v>158</v>
      </c>
      <c r="AO61" s="54" t="s">
        <v>158</v>
      </c>
      <c r="AP61" s="54" t="s">
        <v>158</v>
      </c>
      <c r="AQ61" s="54" t="s">
        <v>158</v>
      </c>
      <c r="AR61" s="54" t="s">
        <v>158</v>
      </c>
      <c r="AS61" s="54" t="s">
        <v>158</v>
      </c>
      <c r="AT61" s="54" t="s">
        <v>158</v>
      </c>
      <c r="AU61" s="54" t="s">
        <v>158</v>
      </c>
      <c r="AV61" s="54" t="s">
        <v>158</v>
      </c>
      <c r="AW61" s="54">
        <v>3.0866728999999999E-2</v>
      </c>
      <c r="AX61" s="54" t="s">
        <v>158</v>
      </c>
      <c r="AY61" s="54" t="s">
        <v>158</v>
      </c>
      <c r="AZ61" s="54" t="s">
        <v>158</v>
      </c>
      <c r="BA61" s="54" t="s">
        <v>158</v>
      </c>
      <c r="BB61" s="54" t="s">
        <v>158</v>
      </c>
      <c r="BC61" s="54" t="s">
        <v>158</v>
      </c>
      <c r="BD61" s="54" t="s">
        <v>158</v>
      </c>
      <c r="BE61" s="54" t="s">
        <v>158</v>
      </c>
      <c r="BF61" s="54" t="s">
        <v>158</v>
      </c>
      <c r="BG61" s="54" t="s">
        <v>158</v>
      </c>
      <c r="BH61" s="54" t="s">
        <v>158</v>
      </c>
      <c r="BI61" s="54" t="s">
        <v>158</v>
      </c>
      <c r="BJ61" s="54" t="s">
        <v>158</v>
      </c>
      <c r="BK61" s="54" t="s">
        <v>158</v>
      </c>
      <c r="BL61" s="54" t="s">
        <v>158</v>
      </c>
      <c r="BM61" s="54" t="s">
        <v>158</v>
      </c>
      <c r="BN61" s="54" t="s">
        <v>158</v>
      </c>
      <c r="BO61" s="54" t="s">
        <v>158</v>
      </c>
      <c r="BP61" s="54" t="s">
        <v>158</v>
      </c>
      <c r="BQ61" s="54" t="s">
        <v>158</v>
      </c>
      <c r="BR61" s="54" t="s">
        <v>158</v>
      </c>
      <c r="BS61" s="54" t="s">
        <v>158</v>
      </c>
      <c r="BT61" s="54" t="s">
        <v>158</v>
      </c>
      <c r="BU61" s="54" t="s">
        <v>158</v>
      </c>
      <c r="BV61" s="54" t="s">
        <v>158</v>
      </c>
      <c r="BW61" s="54" t="s">
        <v>158</v>
      </c>
      <c r="BX61" s="54" t="s">
        <v>158</v>
      </c>
      <c r="BY61" s="54" t="s">
        <v>158</v>
      </c>
      <c r="BZ61" s="54" t="s">
        <v>158</v>
      </c>
      <c r="CA61" s="54" t="s">
        <v>158</v>
      </c>
      <c r="CB61" s="54" t="s">
        <v>158</v>
      </c>
      <c r="CC61" s="54" t="s">
        <v>158</v>
      </c>
      <c r="CD61" s="54" t="s">
        <v>158</v>
      </c>
      <c r="CE61" s="54" t="s">
        <v>158</v>
      </c>
      <c r="CF61" s="54" t="s">
        <v>158</v>
      </c>
      <c r="CG61" s="54" t="s">
        <v>158</v>
      </c>
      <c r="CH61" s="54" t="s">
        <v>158</v>
      </c>
      <c r="CI61" s="54" t="s">
        <v>158</v>
      </c>
      <c r="CJ61" s="54" t="s">
        <v>158</v>
      </c>
      <c r="CK61" s="54" t="s">
        <v>158</v>
      </c>
      <c r="CL61" s="54" t="s">
        <v>158</v>
      </c>
      <c r="CM61" s="54" t="s">
        <v>158</v>
      </c>
      <c r="CN61" s="54" t="s">
        <v>158</v>
      </c>
      <c r="CO61" s="54" t="s">
        <v>158</v>
      </c>
      <c r="CP61" s="54" t="s">
        <v>158</v>
      </c>
      <c r="CQ61" s="54" t="s">
        <v>158</v>
      </c>
      <c r="CR61" s="54" t="s">
        <v>158</v>
      </c>
      <c r="CS61" s="54" t="s">
        <v>158</v>
      </c>
      <c r="CT61" s="54" t="s">
        <v>158</v>
      </c>
      <c r="CU61" s="54" t="s">
        <v>158</v>
      </c>
      <c r="CV61" s="54" t="s">
        <v>158</v>
      </c>
      <c r="CW61" s="54" t="s">
        <v>158</v>
      </c>
      <c r="CX61" s="54" t="s">
        <v>158</v>
      </c>
      <c r="CY61" s="54" t="s">
        <v>158</v>
      </c>
      <c r="CZ61" s="54" t="s">
        <v>158</v>
      </c>
    </row>
    <row r="62" spans="1:104" x14ac:dyDescent="0.25">
      <c r="A62" s="57" t="s">
        <v>333</v>
      </c>
      <c r="B62" s="54">
        <v>7.4314550000000002E-4</v>
      </c>
      <c r="C62" s="54" t="s">
        <v>158</v>
      </c>
      <c r="D62" s="54" t="s">
        <v>158</v>
      </c>
      <c r="E62" s="54" t="s">
        <v>158</v>
      </c>
      <c r="F62" s="54" t="s">
        <v>158</v>
      </c>
      <c r="G62" s="54" t="s">
        <v>158</v>
      </c>
      <c r="H62" s="54" t="s">
        <v>158</v>
      </c>
      <c r="I62" s="54" t="s">
        <v>158</v>
      </c>
      <c r="J62" s="54" t="s">
        <v>158</v>
      </c>
      <c r="K62" s="54" t="s">
        <v>158</v>
      </c>
      <c r="L62" s="54" t="s">
        <v>158</v>
      </c>
      <c r="M62" s="54" t="s">
        <v>158</v>
      </c>
      <c r="N62" s="54" t="s">
        <v>158</v>
      </c>
      <c r="O62" s="54" t="s">
        <v>158</v>
      </c>
      <c r="P62" s="54" t="s">
        <v>158</v>
      </c>
      <c r="Q62" s="54" t="s">
        <v>158</v>
      </c>
      <c r="R62" s="54">
        <v>7.7108345999999999E-3</v>
      </c>
      <c r="S62" s="54" t="s">
        <v>158</v>
      </c>
      <c r="T62" s="54" t="s">
        <v>158</v>
      </c>
      <c r="U62" s="54">
        <v>2.1847971000000001E-3</v>
      </c>
      <c r="V62" s="54" t="s">
        <v>158</v>
      </c>
      <c r="W62" s="54" t="s">
        <v>158</v>
      </c>
      <c r="X62" s="54" t="s">
        <v>158</v>
      </c>
      <c r="Y62" s="54" t="s">
        <v>158</v>
      </c>
      <c r="Z62" s="54" t="s">
        <v>158</v>
      </c>
      <c r="AA62" s="54" t="s">
        <v>158</v>
      </c>
      <c r="AB62" s="54" t="s">
        <v>158</v>
      </c>
      <c r="AC62" s="54" t="s">
        <v>158</v>
      </c>
      <c r="AD62" s="54" t="s">
        <v>158</v>
      </c>
      <c r="AE62" s="54" t="s">
        <v>158</v>
      </c>
      <c r="AF62" s="54" t="s">
        <v>158</v>
      </c>
      <c r="AG62" s="54" t="s">
        <v>158</v>
      </c>
      <c r="AH62" s="54" t="s">
        <v>158</v>
      </c>
      <c r="AI62" s="54" t="s">
        <v>158</v>
      </c>
      <c r="AJ62" s="54" t="s">
        <v>158</v>
      </c>
      <c r="AK62" s="54" t="s">
        <v>158</v>
      </c>
      <c r="AL62" s="54" t="s">
        <v>158</v>
      </c>
      <c r="AM62" s="54" t="s">
        <v>158</v>
      </c>
      <c r="AN62" s="54" t="s">
        <v>158</v>
      </c>
      <c r="AO62" s="54" t="s">
        <v>158</v>
      </c>
      <c r="AP62" s="54" t="s">
        <v>158</v>
      </c>
      <c r="AQ62" s="54" t="s">
        <v>158</v>
      </c>
      <c r="AR62" s="54" t="s">
        <v>158</v>
      </c>
      <c r="AS62" s="54" t="s">
        <v>158</v>
      </c>
      <c r="AT62" s="54" t="s">
        <v>158</v>
      </c>
      <c r="AU62" s="54" t="s">
        <v>158</v>
      </c>
      <c r="AV62" s="54" t="s">
        <v>158</v>
      </c>
      <c r="AW62" s="54" t="s">
        <v>158</v>
      </c>
      <c r="AX62" s="54" t="s">
        <v>158</v>
      </c>
      <c r="AY62" s="54" t="s">
        <v>158</v>
      </c>
      <c r="AZ62" s="54" t="s">
        <v>158</v>
      </c>
      <c r="BA62" s="54" t="s">
        <v>158</v>
      </c>
      <c r="BB62" s="54" t="s">
        <v>158</v>
      </c>
      <c r="BC62" s="54" t="s">
        <v>158</v>
      </c>
      <c r="BD62" s="54" t="s">
        <v>158</v>
      </c>
      <c r="BE62" s="54" t="s">
        <v>158</v>
      </c>
      <c r="BF62" s="54" t="s">
        <v>158</v>
      </c>
      <c r="BG62" s="54" t="s">
        <v>158</v>
      </c>
      <c r="BH62" s="54" t="s">
        <v>158</v>
      </c>
      <c r="BI62" s="54" t="s">
        <v>158</v>
      </c>
      <c r="BJ62" s="54" t="s">
        <v>158</v>
      </c>
      <c r="BK62" s="54" t="s">
        <v>158</v>
      </c>
      <c r="BL62" s="54" t="s">
        <v>158</v>
      </c>
      <c r="BM62" s="54" t="s">
        <v>158</v>
      </c>
      <c r="BN62" s="54" t="s">
        <v>158</v>
      </c>
      <c r="BO62" s="54" t="s">
        <v>158</v>
      </c>
      <c r="BP62" s="54" t="s">
        <v>158</v>
      </c>
      <c r="BQ62" s="54" t="s">
        <v>158</v>
      </c>
      <c r="BR62" s="54" t="s">
        <v>158</v>
      </c>
      <c r="BS62" s="54" t="s">
        <v>158</v>
      </c>
      <c r="BT62" s="54" t="s">
        <v>158</v>
      </c>
      <c r="BU62" s="54" t="s">
        <v>158</v>
      </c>
      <c r="BV62" s="54" t="s">
        <v>158</v>
      </c>
      <c r="BW62" s="54" t="s">
        <v>158</v>
      </c>
      <c r="BX62" s="54" t="s">
        <v>158</v>
      </c>
      <c r="BY62" s="54" t="s">
        <v>158</v>
      </c>
      <c r="BZ62" s="54" t="s">
        <v>158</v>
      </c>
      <c r="CA62" s="54" t="s">
        <v>158</v>
      </c>
      <c r="CB62" s="54" t="s">
        <v>158</v>
      </c>
      <c r="CC62" s="54" t="s">
        <v>158</v>
      </c>
      <c r="CD62" s="54" t="s">
        <v>158</v>
      </c>
      <c r="CE62" s="54" t="s">
        <v>158</v>
      </c>
      <c r="CF62" s="54" t="s">
        <v>158</v>
      </c>
      <c r="CG62" s="54" t="s">
        <v>158</v>
      </c>
      <c r="CH62" s="54" t="s">
        <v>158</v>
      </c>
      <c r="CI62" s="54" t="s">
        <v>158</v>
      </c>
      <c r="CJ62" s="54" t="s">
        <v>158</v>
      </c>
      <c r="CK62" s="54" t="s">
        <v>158</v>
      </c>
      <c r="CL62" s="54" t="s">
        <v>158</v>
      </c>
      <c r="CM62" s="54" t="s">
        <v>158</v>
      </c>
      <c r="CN62" s="54" t="s">
        <v>158</v>
      </c>
      <c r="CO62" s="54" t="s">
        <v>158</v>
      </c>
      <c r="CP62" s="54" t="s">
        <v>158</v>
      </c>
      <c r="CQ62" s="54" t="s">
        <v>158</v>
      </c>
      <c r="CR62" s="54" t="s">
        <v>158</v>
      </c>
      <c r="CS62" s="54" t="s">
        <v>158</v>
      </c>
      <c r="CT62" s="54" t="s">
        <v>158</v>
      </c>
      <c r="CU62" s="54" t="s">
        <v>158</v>
      </c>
      <c r="CV62" s="54" t="s">
        <v>158</v>
      </c>
      <c r="CW62" s="54" t="s">
        <v>158</v>
      </c>
      <c r="CX62" s="54" t="s">
        <v>158</v>
      </c>
      <c r="CY62" s="54" t="s">
        <v>158</v>
      </c>
      <c r="CZ62" s="54" t="s">
        <v>158</v>
      </c>
    </row>
    <row r="63" spans="1:104" x14ac:dyDescent="0.25">
      <c r="A63" s="57" t="s">
        <v>172</v>
      </c>
      <c r="B63" s="54">
        <v>6.0372270000000003E-4</v>
      </c>
      <c r="C63" s="54" t="s">
        <v>158</v>
      </c>
      <c r="D63" s="54" t="s">
        <v>158</v>
      </c>
      <c r="E63" s="54" t="s">
        <v>158</v>
      </c>
      <c r="F63" s="54" t="s">
        <v>158</v>
      </c>
      <c r="G63" s="54" t="s">
        <v>158</v>
      </c>
      <c r="H63" s="54" t="s">
        <v>158</v>
      </c>
      <c r="I63" s="54" t="s">
        <v>158</v>
      </c>
      <c r="J63" s="54" t="s">
        <v>158</v>
      </c>
      <c r="K63" s="54" t="s">
        <v>158</v>
      </c>
      <c r="L63" s="54" t="s">
        <v>158</v>
      </c>
      <c r="M63" s="54" t="s">
        <v>158</v>
      </c>
      <c r="N63" s="54" t="s">
        <v>158</v>
      </c>
      <c r="O63" s="54" t="s">
        <v>158</v>
      </c>
      <c r="P63" s="54" t="s">
        <v>158</v>
      </c>
      <c r="Q63" s="54" t="s">
        <v>158</v>
      </c>
      <c r="R63" s="54" t="s">
        <v>158</v>
      </c>
      <c r="S63" s="54" t="s">
        <v>158</v>
      </c>
      <c r="T63" s="54" t="s">
        <v>158</v>
      </c>
      <c r="U63" s="54">
        <v>2.7905509999999998E-4</v>
      </c>
      <c r="V63" s="54" t="s">
        <v>158</v>
      </c>
      <c r="W63" s="54">
        <v>1.0639701200000001E-2</v>
      </c>
      <c r="X63" s="54" t="s">
        <v>158</v>
      </c>
      <c r="Y63" s="54" t="s">
        <v>158</v>
      </c>
      <c r="Z63" s="54" t="s">
        <v>158</v>
      </c>
      <c r="AA63" s="54" t="s">
        <v>158</v>
      </c>
      <c r="AB63" s="54" t="s">
        <v>158</v>
      </c>
      <c r="AC63" s="54" t="s">
        <v>158</v>
      </c>
      <c r="AD63" s="54" t="s">
        <v>158</v>
      </c>
      <c r="AE63" s="54" t="s">
        <v>158</v>
      </c>
      <c r="AF63" s="54" t="s">
        <v>158</v>
      </c>
      <c r="AG63" s="54" t="s">
        <v>158</v>
      </c>
      <c r="AH63" s="54" t="s">
        <v>158</v>
      </c>
      <c r="AI63" s="54" t="s">
        <v>158</v>
      </c>
      <c r="AJ63" s="54" t="s">
        <v>158</v>
      </c>
      <c r="AK63" s="54" t="s">
        <v>158</v>
      </c>
      <c r="AL63" s="54" t="s">
        <v>158</v>
      </c>
      <c r="AM63" s="54" t="s">
        <v>158</v>
      </c>
      <c r="AN63" s="54" t="s">
        <v>158</v>
      </c>
      <c r="AO63" s="54" t="s">
        <v>158</v>
      </c>
      <c r="AP63" s="54" t="s">
        <v>158</v>
      </c>
      <c r="AQ63" s="54" t="s">
        <v>158</v>
      </c>
      <c r="AR63" s="54" t="s">
        <v>158</v>
      </c>
      <c r="AS63" s="54" t="s">
        <v>158</v>
      </c>
      <c r="AT63" s="54" t="s">
        <v>158</v>
      </c>
      <c r="AU63" s="54" t="s">
        <v>158</v>
      </c>
      <c r="AV63" s="54" t="s">
        <v>158</v>
      </c>
      <c r="AW63" s="54" t="s">
        <v>158</v>
      </c>
      <c r="AX63" s="54" t="s">
        <v>158</v>
      </c>
      <c r="AY63" s="54">
        <v>1.9312769999999999E-4</v>
      </c>
      <c r="AZ63" s="54" t="s">
        <v>158</v>
      </c>
      <c r="BA63" s="54" t="s">
        <v>158</v>
      </c>
      <c r="BB63" s="54" t="s">
        <v>158</v>
      </c>
      <c r="BC63" s="54" t="s">
        <v>158</v>
      </c>
      <c r="BD63" s="54" t="s">
        <v>158</v>
      </c>
      <c r="BE63" s="54" t="s">
        <v>158</v>
      </c>
      <c r="BF63" s="54" t="s">
        <v>158</v>
      </c>
      <c r="BG63" s="54" t="s">
        <v>158</v>
      </c>
      <c r="BH63" s="54" t="s">
        <v>158</v>
      </c>
      <c r="BI63" s="54" t="s">
        <v>158</v>
      </c>
      <c r="BJ63" s="54" t="s">
        <v>158</v>
      </c>
      <c r="BK63" s="54" t="s">
        <v>158</v>
      </c>
      <c r="BL63" s="54" t="s">
        <v>158</v>
      </c>
      <c r="BM63" s="54" t="s">
        <v>158</v>
      </c>
      <c r="BN63" s="54" t="s">
        <v>158</v>
      </c>
      <c r="BO63" s="54" t="s">
        <v>158</v>
      </c>
      <c r="BP63" s="54" t="s">
        <v>158</v>
      </c>
      <c r="BQ63" s="54" t="s">
        <v>158</v>
      </c>
      <c r="BR63" s="54" t="s">
        <v>158</v>
      </c>
      <c r="BS63" s="54" t="s">
        <v>158</v>
      </c>
      <c r="BT63" s="54" t="s">
        <v>158</v>
      </c>
      <c r="BU63" s="54" t="s">
        <v>158</v>
      </c>
      <c r="BV63" s="54" t="s">
        <v>158</v>
      </c>
      <c r="BW63" s="54" t="s">
        <v>158</v>
      </c>
      <c r="BX63" s="54" t="s">
        <v>158</v>
      </c>
      <c r="BY63" s="54" t="s">
        <v>158</v>
      </c>
      <c r="BZ63" s="54" t="s">
        <v>158</v>
      </c>
      <c r="CA63" s="54" t="s">
        <v>158</v>
      </c>
      <c r="CB63" s="54" t="s">
        <v>158</v>
      </c>
      <c r="CC63" s="54" t="s">
        <v>158</v>
      </c>
      <c r="CD63" s="54" t="s">
        <v>158</v>
      </c>
      <c r="CE63" s="54" t="s">
        <v>158</v>
      </c>
      <c r="CF63" s="54" t="s">
        <v>158</v>
      </c>
      <c r="CG63" s="54" t="s">
        <v>158</v>
      </c>
      <c r="CH63" s="54" t="s">
        <v>158</v>
      </c>
      <c r="CI63" s="54" t="s">
        <v>158</v>
      </c>
      <c r="CJ63" s="54" t="s">
        <v>158</v>
      </c>
      <c r="CK63" s="54" t="s">
        <v>158</v>
      </c>
      <c r="CL63" s="54" t="s">
        <v>158</v>
      </c>
      <c r="CM63" s="54" t="s">
        <v>158</v>
      </c>
      <c r="CN63" s="54" t="s">
        <v>158</v>
      </c>
      <c r="CO63" s="54" t="s">
        <v>158</v>
      </c>
      <c r="CP63" s="54" t="s">
        <v>158</v>
      </c>
      <c r="CQ63" s="54" t="s">
        <v>158</v>
      </c>
      <c r="CR63" s="54" t="s">
        <v>158</v>
      </c>
      <c r="CS63" s="54" t="s">
        <v>158</v>
      </c>
      <c r="CT63" s="54" t="s">
        <v>158</v>
      </c>
      <c r="CU63" s="54" t="s">
        <v>158</v>
      </c>
      <c r="CV63" s="54" t="s">
        <v>158</v>
      </c>
      <c r="CW63" s="54" t="s">
        <v>158</v>
      </c>
      <c r="CX63" s="54" t="s">
        <v>158</v>
      </c>
      <c r="CY63" s="54" t="s">
        <v>158</v>
      </c>
      <c r="CZ63" s="54" t="s">
        <v>158</v>
      </c>
    </row>
    <row r="64" spans="1:104" x14ac:dyDescent="0.25">
      <c r="A64" s="57" t="s">
        <v>203</v>
      </c>
      <c r="B64" s="54">
        <v>3.8741209999999999E-4</v>
      </c>
      <c r="C64" s="54" t="s">
        <v>158</v>
      </c>
      <c r="D64" s="54" t="s">
        <v>158</v>
      </c>
      <c r="E64" s="54" t="s">
        <v>158</v>
      </c>
      <c r="F64" s="54" t="s">
        <v>158</v>
      </c>
      <c r="G64" s="54" t="s">
        <v>158</v>
      </c>
      <c r="H64" s="54" t="s">
        <v>158</v>
      </c>
      <c r="I64" s="54" t="s">
        <v>158</v>
      </c>
      <c r="J64" s="54" t="s">
        <v>158</v>
      </c>
      <c r="K64" s="54" t="s">
        <v>158</v>
      </c>
      <c r="L64" s="54" t="s">
        <v>158</v>
      </c>
      <c r="M64" s="54" t="s">
        <v>158</v>
      </c>
      <c r="N64" s="54" t="s">
        <v>158</v>
      </c>
      <c r="O64" s="54" t="s">
        <v>158</v>
      </c>
      <c r="P64" s="54" t="s">
        <v>158</v>
      </c>
      <c r="Q64" s="54" t="s">
        <v>158</v>
      </c>
      <c r="R64" s="54" t="s">
        <v>158</v>
      </c>
      <c r="S64" s="54" t="s">
        <v>158</v>
      </c>
      <c r="T64" s="54" t="s">
        <v>158</v>
      </c>
      <c r="U64" s="54" t="s">
        <v>158</v>
      </c>
      <c r="V64" s="54" t="s">
        <v>158</v>
      </c>
      <c r="W64" s="54" t="s">
        <v>158</v>
      </c>
      <c r="X64" s="54" t="s">
        <v>158</v>
      </c>
      <c r="Y64" s="54" t="s">
        <v>158</v>
      </c>
      <c r="Z64" s="54" t="s">
        <v>158</v>
      </c>
      <c r="AA64" s="54" t="s">
        <v>158</v>
      </c>
      <c r="AB64" s="54" t="s">
        <v>158</v>
      </c>
      <c r="AC64" s="54" t="s">
        <v>158</v>
      </c>
      <c r="AD64" s="54" t="s">
        <v>158</v>
      </c>
      <c r="AE64" s="54" t="s">
        <v>158</v>
      </c>
      <c r="AF64" s="54" t="s">
        <v>158</v>
      </c>
      <c r="AG64" s="54" t="s">
        <v>158</v>
      </c>
      <c r="AH64" s="54" t="s">
        <v>158</v>
      </c>
      <c r="AI64" s="54" t="s">
        <v>158</v>
      </c>
      <c r="AJ64" s="54" t="s">
        <v>158</v>
      </c>
      <c r="AK64" s="54" t="s">
        <v>158</v>
      </c>
      <c r="AL64" s="54" t="s">
        <v>158</v>
      </c>
      <c r="AM64" s="54" t="s">
        <v>158</v>
      </c>
      <c r="AN64" s="54" t="s">
        <v>158</v>
      </c>
      <c r="AO64" s="54" t="s">
        <v>158</v>
      </c>
      <c r="AP64" s="54" t="s">
        <v>158</v>
      </c>
      <c r="AQ64" s="54" t="s">
        <v>158</v>
      </c>
      <c r="AR64" s="54" t="s">
        <v>158</v>
      </c>
      <c r="AS64" s="54" t="s">
        <v>158</v>
      </c>
      <c r="AT64" s="54" t="s">
        <v>158</v>
      </c>
      <c r="AU64" s="54" t="s">
        <v>158</v>
      </c>
      <c r="AV64" s="54" t="s">
        <v>158</v>
      </c>
      <c r="AW64" s="54" t="s">
        <v>158</v>
      </c>
      <c r="AX64" s="54" t="s">
        <v>158</v>
      </c>
      <c r="AY64" s="54" t="s">
        <v>158</v>
      </c>
      <c r="AZ64" s="54" t="s">
        <v>158</v>
      </c>
      <c r="BA64" s="54" t="s">
        <v>158</v>
      </c>
      <c r="BB64" s="54" t="s">
        <v>158</v>
      </c>
      <c r="BC64" s="54" t="s">
        <v>158</v>
      </c>
      <c r="BD64" s="54" t="s">
        <v>158</v>
      </c>
      <c r="BE64" s="54" t="s">
        <v>158</v>
      </c>
      <c r="BF64" s="54" t="s">
        <v>158</v>
      </c>
      <c r="BG64" s="54" t="s">
        <v>158</v>
      </c>
      <c r="BH64" s="54" t="s">
        <v>158</v>
      </c>
      <c r="BI64" s="54" t="s">
        <v>158</v>
      </c>
      <c r="BJ64" s="54" t="s">
        <v>158</v>
      </c>
      <c r="BK64" s="54" t="s">
        <v>158</v>
      </c>
      <c r="BL64" s="54" t="s">
        <v>158</v>
      </c>
      <c r="BM64" s="54" t="s">
        <v>158</v>
      </c>
      <c r="BN64" s="54" t="s">
        <v>158</v>
      </c>
      <c r="BO64" s="54" t="s">
        <v>158</v>
      </c>
      <c r="BP64" s="54" t="s">
        <v>158</v>
      </c>
      <c r="BQ64" s="54" t="s">
        <v>158</v>
      </c>
      <c r="BR64" s="54" t="s">
        <v>158</v>
      </c>
      <c r="BS64" s="54" t="s">
        <v>158</v>
      </c>
      <c r="BT64" s="54">
        <v>2.4063141999999999E-2</v>
      </c>
      <c r="BU64" s="54" t="s">
        <v>158</v>
      </c>
      <c r="BV64" s="54" t="s">
        <v>158</v>
      </c>
      <c r="BW64" s="54" t="s">
        <v>158</v>
      </c>
      <c r="BX64" s="54" t="s">
        <v>158</v>
      </c>
      <c r="BY64" s="54" t="s">
        <v>158</v>
      </c>
      <c r="BZ64" s="54" t="s">
        <v>158</v>
      </c>
      <c r="CA64" s="54" t="s">
        <v>158</v>
      </c>
      <c r="CB64" s="54" t="s">
        <v>158</v>
      </c>
      <c r="CC64" s="54" t="s">
        <v>158</v>
      </c>
      <c r="CD64" s="54" t="s">
        <v>158</v>
      </c>
      <c r="CE64" s="54" t="s">
        <v>158</v>
      </c>
      <c r="CF64" s="54" t="s">
        <v>158</v>
      </c>
      <c r="CG64" s="54" t="s">
        <v>158</v>
      </c>
      <c r="CH64" s="54" t="s">
        <v>158</v>
      </c>
      <c r="CI64" s="54" t="s">
        <v>158</v>
      </c>
      <c r="CJ64" s="54" t="s">
        <v>158</v>
      </c>
      <c r="CK64" s="54" t="s">
        <v>158</v>
      </c>
      <c r="CL64" s="54" t="s">
        <v>158</v>
      </c>
      <c r="CM64" s="54" t="s">
        <v>158</v>
      </c>
      <c r="CN64" s="54" t="s">
        <v>158</v>
      </c>
      <c r="CO64" s="54" t="s">
        <v>158</v>
      </c>
      <c r="CP64" s="54" t="s">
        <v>158</v>
      </c>
      <c r="CQ64" s="54" t="s">
        <v>158</v>
      </c>
      <c r="CR64" s="54" t="s">
        <v>158</v>
      </c>
      <c r="CS64" s="54" t="s">
        <v>158</v>
      </c>
      <c r="CT64" s="54" t="s">
        <v>158</v>
      </c>
      <c r="CU64" s="54" t="s">
        <v>158</v>
      </c>
      <c r="CV64" s="54" t="s">
        <v>158</v>
      </c>
      <c r="CW64" s="54" t="s">
        <v>158</v>
      </c>
      <c r="CX64" s="54" t="s">
        <v>158</v>
      </c>
      <c r="CY64" s="54" t="s">
        <v>158</v>
      </c>
      <c r="CZ64" s="54" t="s">
        <v>158</v>
      </c>
    </row>
    <row r="65" spans="1:104" x14ac:dyDescent="0.25">
      <c r="A65" s="57" t="s">
        <v>336</v>
      </c>
      <c r="B65" s="54">
        <v>3.5303990000000001E-4</v>
      </c>
      <c r="C65" s="54" t="s">
        <v>158</v>
      </c>
      <c r="D65" s="54" t="s">
        <v>158</v>
      </c>
      <c r="E65" s="54" t="s">
        <v>158</v>
      </c>
      <c r="F65" s="54" t="s">
        <v>158</v>
      </c>
      <c r="G65" s="54" t="s">
        <v>158</v>
      </c>
      <c r="H65" s="54" t="s">
        <v>158</v>
      </c>
      <c r="I65" s="54" t="s">
        <v>158</v>
      </c>
      <c r="J65" s="54" t="s">
        <v>158</v>
      </c>
      <c r="K65" s="54" t="s">
        <v>158</v>
      </c>
      <c r="L65" s="54" t="s">
        <v>158</v>
      </c>
      <c r="M65" s="54" t="s">
        <v>158</v>
      </c>
      <c r="N65" s="54" t="s">
        <v>158</v>
      </c>
      <c r="O65" s="54" t="s">
        <v>158</v>
      </c>
      <c r="P65" s="54" t="s">
        <v>158</v>
      </c>
      <c r="Q65" s="54" t="s">
        <v>158</v>
      </c>
      <c r="R65" s="54">
        <v>4.8970944000000004E-3</v>
      </c>
      <c r="S65" s="54" t="s">
        <v>158</v>
      </c>
      <c r="T65" s="54" t="s">
        <v>158</v>
      </c>
      <c r="U65" s="54" t="s">
        <v>158</v>
      </c>
      <c r="V65" s="54" t="s">
        <v>158</v>
      </c>
      <c r="W65" s="54" t="s">
        <v>158</v>
      </c>
      <c r="X65" s="54" t="s">
        <v>158</v>
      </c>
      <c r="Y65" s="54" t="s">
        <v>158</v>
      </c>
      <c r="Z65" s="54" t="s">
        <v>158</v>
      </c>
      <c r="AA65" s="54" t="s">
        <v>158</v>
      </c>
      <c r="AB65" s="54" t="s">
        <v>158</v>
      </c>
      <c r="AC65" s="54" t="s">
        <v>158</v>
      </c>
      <c r="AD65" s="54" t="s">
        <v>158</v>
      </c>
      <c r="AE65" s="54" t="s">
        <v>158</v>
      </c>
      <c r="AF65" s="54" t="s">
        <v>158</v>
      </c>
      <c r="AG65" s="54" t="s">
        <v>158</v>
      </c>
      <c r="AH65" s="54" t="s">
        <v>158</v>
      </c>
      <c r="AI65" s="54" t="s">
        <v>158</v>
      </c>
      <c r="AJ65" s="54" t="s">
        <v>158</v>
      </c>
      <c r="AK65" s="54" t="s">
        <v>158</v>
      </c>
      <c r="AL65" s="54" t="s">
        <v>158</v>
      </c>
      <c r="AM65" s="54" t="s">
        <v>158</v>
      </c>
      <c r="AN65" s="54" t="s">
        <v>158</v>
      </c>
      <c r="AO65" s="54" t="s">
        <v>158</v>
      </c>
      <c r="AP65" s="54" t="s">
        <v>158</v>
      </c>
      <c r="AQ65" s="54" t="s">
        <v>158</v>
      </c>
      <c r="AR65" s="54" t="s">
        <v>158</v>
      </c>
      <c r="AS65" s="54" t="s">
        <v>158</v>
      </c>
      <c r="AT65" s="54" t="s">
        <v>158</v>
      </c>
      <c r="AU65" s="54" t="s">
        <v>158</v>
      </c>
      <c r="AV65" s="54" t="s">
        <v>158</v>
      </c>
      <c r="AW65" s="54" t="s">
        <v>158</v>
      </c>
      <c r="AX65" s="54" t="s">
        <v>158</v>
      </c>
      <c r="AY65" s="54" t="s">
        <v>158</v>
      </c>
      <c r="AZ65" s="54" t="s">
        <v>158</v>
      </c>
      <c r="BA65" s="54" t="s">
        <v>158</v>
      </c>
      <c r="BB65" s="54" t="s">
        <v>158</v>
      </c>
      <c r="BC65" s="54" t="s">
        <v>158</v>
      </c>
      <c r="BD65" s="54" t="s">
        <v>158</v>
      </c>
      <c r="BE65" s="54" t="s">
        <v>158</v>
      </c>
      <c r="BF65" s="54" t="s">
        <v>158</v>
      </c>
      <c r="BG65" s="54" t="s">
        <v>158</v>
      </c>
      <c r="BH65" s="54" t="s">
        <v>158</v>
      </c>
      <c r="BI65" s="54" t="s">
        <v>158</v>
      </c>
      <c r="BJ65" s="54" t="s">
        <v>158</v>
      </c>
      <c r="BK65" s="54" t="s">
        <v>158</v>
      </c>
      <c r="BL65" s="54" t="s">
        <v>158</v>
      </c>
      <c r="BM65" s="54" t="s">
        <v>158</v>
      </c>
      <c r="BN65" s="54" t="s">
        <v>158</v>
      </c>
      <c r="BO65" s="54" t="s">
        <v>158</v>
      </c>
      <c r="BP65" s="54" t="s">
        <v>158</v>
      </c>
      <c r="BQ65" s="54" t="s">
        <v>158</v>
      </c>
      <c r="BR65" s="54" t="s">
        <v>158</v>
      </c>
      <c r="BS65" s="54" t="s">
        <v>158</v>
      </c>
      <c r="BT65" s="54" t="s">
        <v>158</v>
      </c>
      <c r="BU65" s="54" t="s">
        <v>158</v>
      </c>
      <c r="BV65" s="54" t="s">
        <v>158</v>
      </c>
      <c r="BW65" s="54" t="s">
        <v>158</v>
      </c>
      <c r="BX65" s="54" t="s">
        <v>158</v>
      </c>
      <c r="BY65" s="54" t="s">
        <v>158</v>
      </c>
      <c r="BZ65" s="54" t="s">
        <v>158</v>
      </c>
      <c r="CA65" s="54" t="s">
        <v>158</v>
      </c>
      <c r="CB65" s="54" t="s">
        <v>158</v>
      </c>
      <c r="CC65" s="54" t="s">
        <v>158</v>
      </c>
      <c r="CD65" s="54" t="s">
        <v>158</v>
      </c>
      <c r="CE65" s="54" t="s">
        <v>158</v>
      </c>
      <c r="CF65" s="54" t="s">
        <v>158</v>
      </c>
      <c r="CG65" s="54" t="s">
        <v>158</v>
      </c>
      <c r="CH65" s="54" t="s">
        <v>158</v>
      </c>
      <c r="CI65" s="54" t="s">
        <v>158</v>
      </c>
      <c r="CJ65" s="54" t="s">
        <v>158</v>
      </c>
      <c r="CK65" s="54" t="s">
        <v>158</v>
      </c>
      <c r="CL65" s="54" t="s">
        <v>158</v>
      </c>
      <c r="CM65" s="54" t="s">
        <v>158</v>
      </c>
      <c r="CN65" s="54" t="s">
        <v>158</v>
      </c>
      <c r="CO65" s="54" t="s">
        <v>158</v>
      </c>
      <c r="CP65" s="54" t="s">
        <v>158</v>
      </c>
      <c r="CQ65" s="54" t="s">
        <v>158</v>
      </c>
      <c r="CR65" s="54" t="s">
        <v>158</v>
      </c>
      <c r="CS65" s="54">
        <v>1.144361E-3</v>
      </c>
      <c r="CT65" s="54" t="s">
        <v>158</v>
      </c>
      <c r="CU65" s="54" t="s">
        <v>158</v>
      </c>
      <c r="CV65" s="54" t="s">
        <v>158</v>
      </c>
      <c r="CW65" s="54" t="s">
        <v>158</v>
      </c>
      <c r="CX65" s="54" t="s">
        <v>158</v>
      </c>
      <c r="CY65" s="54" t="s">
        <v>158</v>
      </c>
      <c r="CZ65" s="54" t="s">
        <v>158</v>
      </c>
    </row>
    <row r="66" spans="1:104" x14ac:dyDescent="0.25">
      <c r="A66" s="57" t="s">
        <v>208</v>
      </c>
      <c r="B66" s="54">
        <v>4.7835399999999999E-5</v>
      </c>
      <c r="C66" s="54" t="s">
        <v>158</v>
      </c>
      <c r="D66" s="54" t="s">
        <v>158</v>
      </c>
      <c r="E66" s="54" t="s">
        <v>158</v>
      </c>
      <c r="F66" s="54" t="s">
        <v>158</v>
      </c>
      <c r="G66" s="54" t="s">
        <v>158</v>
      </c>
      <c r="H66" s="54" t="s">
        <v>158</v>
      </c>
      <c r="I66" s="54" t="s">
        <v>158</v>
      </c>
      <c r="J66" s="54">
        <v>3.9165234E-3</v>
      </c>
      <c r="K66" s="54" t="s">
        <v>158</v>
      </c>
      <c r="L66" s="54" t="s">
        <v>158</v>
      </c>
      <c r="M66" s="54" t="s">
        <v>158</v>
      </c>
      <c r="N66" s="54" t="s">
        <v>158</v>
      </c>
      <c r="O66" s="54" t="s">
        <v>158</v>
      </c>
      <c r="P66" s="54" t="s">
        <v>158</v>
      </c>
      <c r="Q66" s="54">
        <v>2.0607230000000001E-4</v>
      </c>
      <c r="R66" s="54">
        <v>3.3176789999999999E-4</v>
      </c>
      <c r="S66" s="54" t="s">
        <v>158</v>
      </c>
      <c r="T66" s="54" t="s">
        <v>158</v>
      </c>
      <c r="U66" s="54" t="s">
        <v>158</v>
      </c>
      <c r="V66" s="54" t="s">
        <v>158</v>
      </c>
      <c r="W66" s="54" t="s">
        <v>158</v>
      </c>
      <c r="X66" s="54" t="s">
        <v>158</v>
      </c>
      <c r="Y66" s="54" t="s">
        <v>158</v>
      </c>
      <c r="Z66" s="54" t="s">
        <v>158</v>
      </c>
      <c r="AA66" s="54" t="s">
        <v>158</v>
      </c>
      <c r="AB66" s="54" t="s">
        <v>158</v>
      </c>
      <c r="AC66" s="54" t="s">
        <v>158</v>
      </c>
      <c r="AD66" s="54" t="s">
        <v>158</v>
      </c>
      <c r="AE66" s="54" t="s">
        <v>158</v>
      </c>
      <c r="AF66" s="54" t="s">
        <v>158</v>
      </c>
      <c r="AG66" s="54" t="s">
        <v>158</v>
      </c>
      <c r="AH66" s="54" t="s">
        <v>158</v>
      </c>
      <c r="AI66" s="54" t="s">
        <v>158</v>
      </c>
      <c r="AJ66" s="54" t="s">
        <v>158</v>
      </c>
      <c r="AK66" s="54" t="s">
        <v>158</v>
      </c>
      <c r="AL66" s="54" t="s">
        <v>158</v>
      </c>
      <c r="AM66" s="54" t="s">
        <v>158</v>
      </c>
      <c r="AN66" s="54" t="s">
        <v>158</v>
      </c>
      <c r="AO66" s="54" t="s">
        <v>158</v>
      </c>
      <c r="AP66" s="54" t="s">
        <v>158</v>
      </c>
      <c r="AQ66" s="54" t="s">
        <v>158</v>
      </c>
      <c r="AR66" s="54" t="s">
        <v>158</v>
      </c>
      <c r="AS66" s="54" t="s">
        <v>158</v>
      </c>
      <c r="AT66" s="54" t="s">
        <v>158</v>
      </c>
      <c r="AU66" s="54" t="s">
        <v>158</v>
      </c>
      <c r="AV66" s="54" t="s">
        <v>158</v>
      </c>
      <c r="AW66" s="54" t="s">
        <v>158</v>
      </c>
      <c r="AX66" s="54" t="s">
        <v>158</v>
      </c>
      <c r="AY66" s="54">
        <v>1.9312769999999999E-4</v>
      </c>
      <c r="AZ66" s="54" t="s">
        <v>158</v>
      </c>
      <c r="BA66" s="54" t="s">
        <v>158</v>
      </c>
      <c r="BB66" s="54" t="s">
        <v>158</v>
      </c>
      <c r="BC66" s="54" t="s">
        <v>158</v>
      </c>
      <c r="BD66" s="54" t="s">
        <v>158</v>
      </c>
      <c r="BE66" s="54" t="s">
        <v>158</v>
      </c>
      <c r="BF66" s="54" t="s">
        <v>158</v>
      </c>
      <c r="BG66" s="54" t="s">
        <v>158</v>
      </c>
      <c r="BH66" s="54" t="s">
        <v>158</v>
      </c>
      <c r="BI66" s="54" t="s">
        <v>158</v>
      </c>
      <c r="BJ66" s="54" t="s">
        <v>158</v>
      </c>
      <c r="BK66" s="54" t="s">
        <v>158</v>
      </c>
      <c r="BL66" s="54" t="s">
        <v>158</v>
      </c>
      <c r="BM66" s="54" t="s">
        <v>158</v>
      </c>
      <c r="BN66" s="54" t="s">
        <v>158</v>
      </c>
      <c r="BO66" s="54" t="s">
        <v>158</v>
      </c>
      <c r="BP66" s="54">
        <v>3.31259795E-2</v>
      </c>
      <c r="BQ66" s="54" t="s">
        <v>158</v>
      </c>
      <c r="BR66" s="54" t="s">
        <v>158</v>
      </c>
      <c r="BS66" s="54" t="s">
        <v>158</v>
      </c>
      <c r="BT66" s="54" t="s">
        <v>158</v>
      </c>
      <c r="BU66" s="54" t="s">
        <v>158</v>
      </c>
      <c r="BV66" s="54" t="s">
        <v>158</v>
      </c>
      <c r="BW66" s="54" t="s">
        <v>158</v>
      </c>
      <c r="BX66" s="54" t="s">
        <v>158</v>
      </c>
      <c r="BY66" s="54" t="s">
        <v>158</v>
      </c>
      <c r="BZ66" s="54" t="s">
        <v>158</v>
      </c>
      <c r="CA66" s="54" t="s">
        <v>158</v>
      </c>
      <c r="CB66" s="54" t="s">
        <v>158</v>
      </c>
      <c r="CC66" s="54" t="s">
        <v>158</v>
      </c>
      <c r="CD66" s="54" t="s">
        <v>158</v>
      </c>
      <c r="CE66" s="54" t="s">
        <v>158</v>
      </c>
      <c r="CF66" s="54" t="s">
        <v>158</v>
      </c>
      <c r="CG66" s="54" t="s">
        <v>158</v>
      </c>
      <c r="CH66" s="54" t="s">
        <v>158</v>
      </c>
      <c r="CI66" s="54" t="s">
        <v>158</v>
      </c>
      <c r="CJ66" s="54" t="s">
        <v>158</v>
      </c>
      <c r="CK66" s="54" t="s">
        <v>158</v>
      </c>
      <c r="CL66" s="54" t="s">
        <v>158</v>
      </c>
      <c r="CM66" s="54" t="s">
        <v>158</v>
      </c>
      <c r="CN66" s="54" t="s">
        <v>158</v>
      </c>
      <c r="CO66" s="54" t="s">
        <v>158</v>
      </c>
      <c r="CP66" s="54" t="s">
        <v>158</v>
      </c>
      <c r="CQ66" s="54" t="s">
        <v>158</v>
      </c>
      <c r="CR66" s="54" t="s">
        <v>158</v>
      </c>
      <c r="CS66" s="54" t="s">
        <v>158</v>
      </c>
      <c r="CT66" s="54" t="s">
        <v>158</v>
      </c>
      <c r="CU66" s="54" t="s">
        <v>158</v>
      </c>
      <c r="CV66" s="54" t="s">
        <v>158</v>
      </c>
      <c r="CW66" s="54" t="s">
        <v>158</v>
      </c>
      <c r="CX66" s="54" t="s">
        <v>158</v>
      </c>
      <c r="CY66" s="54" t="s">
        <v>158</v>
      </c>
      <c r="CZ66" s="54" t="s">
        <v>158</v>
      </c>
    </row>
    <row r="67" spans="1:104" x14ac:dyDescent="0.25">
      <c r="A67" s="57" t="s">
        <v>195</v>
      </c>
      <c r="B67" s="54" t="s">
        <v>158</v>
      </c>
      <c r="C67" s="54" t="s">
        <v>158</v>
      </c>
      <c r="D67" s="54" t="s">
        <v>158</v>
      </c>
      <c r="E67" s="54" t="s">
        <v>158</v>
      </c>
      <c r="F67" s="54" t="s">
        <v>158</v>
      </c>
      <c r="G67" s="54" t="s">
        <v>158</v>
      </c>
      <c r="H67" s="54" t="s">
        <v>158</v>
      </c>
      <c r="I67" s="54" t="s">
        <v>158</v>
      </c>
      <c r="J67" s="54" t="s">
        <v>158</v>
      </c>
      <c r="K67" s="54" t="s">
        <v>158</v>
      </c>
      <c r="L67" s="54" t="s">
        <v>158</v>
      </c>
      <c r="M67" s="54" t="s">
        <v>158</v>
      </c>
      <c r="N67" s="54" t="s">
        <v>158</v>
      </c>
      <c r="O67" s="54" t="s">
        <v>158</v>
      </c>
      <c r="P67" s="54" t="s">
        <v>158</v>
      </c>
      <c r="Q67" s="54" t="s">
        <v>158</v>
      </c>
      <c r="R67" s="54" t="s">
        <v>158</v>
      </c>
      <c r="S67" s="54" t="s">
        <v>158</v>
      </c>
      <c r="T67" s="54" t="s">
        <v>158</v>
      </c>
      <c r="U67" s="54" t="s">
        <v>158</v>
      </c>
      <c r="V67" s="54" t="s">
        <v>158</v>
      </c>
      <c r="W67" s="54" t="s">
        <v>158</v>
      </c>
      <c r="X67" s="54" t="s">
        <v>158</v>
      </c>
      <c r="Y67" s="54" t="s">
        <v>158</v>
      </c>
      <c r="Z67" s="54" t="s">
        <v>158</v>
      </c>
      <c r="AA67" s="54" t="s">
        <v>158</v>
      </c>
      <c r="AB67" s="54" t="s">
        <v>158</v>
      </c>
      <c r="AC67" s="54" t="s">
        <v>158</v>
      </c>
      <c r="AD67" s="54" t="s">
        <v>158</v>
      </c>
      <c r="AE67" s="54" t="s">
        <v>158</v>
      </c>
      <c r="AF67" s="54" t="s">
        <v>158</v>
      </c>
      <c r="AG67" s="54" t="s">
        <v>158</v>
      </c>
      <c r="AH67" s="54" t="s">
        <v>158</v>
      </c>
      <c r="AI67" s="54" t="s">
        <v>158</v>
      </c>
      <c r="AJ67" s="54" t="s">
        <v>158</v>
      </c>
      <c r="AK67" s="54" t="s">
        <v>158</v>
      </c>
      <c r="AL67" s="54" t="s">
        <v>158</v>
      </c>
      <c r="AM67" s="54" t="s">
        <v>158</v>
      </c>
      <c r="AN67" s="54" t="s">
        <v>158</v>
      </c>
      <c r="AO67" s="54" t="s">
        <v>158</v>
      </c>
      <c r="AP67" s="54" t="s">
        <v>158</v>
      </c>
      <c r="AQ67" s="54" t="s">
        <v>158</v>
      </c>
      <c r="AR67" s="54" t="s">
        <v>158</v>
      </c>
      <c r="AS67" s="54" t="s">
        <v>158</v>
      </c>
      <c r="AT67" s="54" t="s">
        <v>158</v>
      </c>
      <c r="AU67" s="54" t="s">
        <v>158</v>
      </c>
      <c r="AV67" s="54" t="s">
        <v>158</v>
      </c>
      <c r="AW67" s="54" t="s">
        <v>158</v>
      </c>
      <c r="AX67" s="54" t="s">
        <v>158</v>
      </c>
      <c r="AY67" s="54" t="s">
        <v>158</v>
      </c>
      <c r="AZ67" s="54" t="s">
        <v>158</v>
      </c>
      <c r="BA67" s="54" t="s">
        <v>158</v>
      </c>
      <c r="BB67" s="54" t="s">
        <v>158</v>
      </c>
      <c r="BC67" s="54" t="s">
        <v>158</v>
      </c>
      <c r="BD67" s="54" t="s">
        <v>158</v>
      </c>
      <c r="BE67" s="54" t="s">
        <v>158</v>
      </c>
      <c r="BF67" s="54" t="s">
        <v>158</v>
      </c>
      <c r="BG67" s="54" t="s">
        <v>158</v>
      </c>
      <c r="BH67" s="54" t="s">
        <v>158</v>
      </c>
      <c r="BI67" s="54" t="s">
        <v>158</v>
      </c>
      <c r="BJ67" s="54" t="s">
        <v>158</v>
      </c>
      <c r="BK67" s="54" t="s">
        <v>158</v>
      </c>
      <c r="BL67" s="54" t="s">
        <v>158</v>
      </c>
      <c r="BM67" s="54" t="s">
        <v>158</v>
      </c>
      <c r="BN67" s="54" t="s">
        <v>158</v>
      </c>
      <c r="BO67" s="54" t="s">
        <v>158</v>
      </c>
      <c r="BP67" s="54" t="s">
        <v>158</v>
      </c>
      <c r="BQ67" s="54" t="s">
        <v>158</v>
      </c>
      <c r="BR67" s="54" t="s">
        <v>158</v>
      </c>
      <c r="BS67" s="54" t="s">
        <v>158</v>
      </c>
      <c r="BT67" s="54" t="s">
        <v>158</v>
      </c>
      <c r="BU67" s="54" t="s">
        <v>158</v>
      </c>
      <c r="BV67" s="54" t="s">
        <v>158</v>
      </c>
      <c r="BW67" s="54" t="s">
        <v>158</v>
      </c>
      <c r="BX67" s="54" t="s">
        <v>158</v>
      </c>
      <c r="BY67" s="54" t="s">
        <v>158</v>
      </c>
      <c r="BZ67" s="54" t="s">
        <v>158</v>
      </c>
      <c r="CA67" s="54" t="s">
        <v>158</v>
      </c>
      <c r="CB67" s="54" t="s">
        <v>158</v>
      </c>
      <c r="CC67" s="54" t="s">
        <v>158</v>
      </c>
      <c r="CD67" s="54" t="s">
        <v>158</v>
      </c>
      <c r="CE67" s="54" t="s">
        <v>158</v>
      </c>
      <c r="CF67" s="54" t="s">
        <v>158</v>
      </c>
      <c r="CG67" s="54" t="s">
        <v>158</v>
      </c>
      <c r="CH67" s="54" t="s">
        <v>158</v>
      </c>
      <c r="CI67" s="54" t="s">
        <v>158</v>
      </c>
      <c r="CJ67" s="54" t="s">
        <v>158</v>
      </c>
      <c r="CK67" s="54" t="s">
        <v>158</v>
      </c>
      <c r="CL67" s="54" t="s">
        <v>158</v>
      </c>
      <c r="CM67" s="54" t="s">
        <v>158</v>
      </c>
      <c r="CN67" s="54" t="s">
        <v>158</v>
      </c>
      <c r="CO67" s="54" t="s">
        <v>158</v>
      </c>
      <c r="CP67" s="54" t="s">
        <v>158</v>
      </c>
      <c r="CQ67" s="54" t="s">
        <v>158</v>
      </c>
      <c r="CR67" s="54" t="s">
        <v>158</v>
      </c>
      <c r="CS67" s="54" t="s">
        <v>158</v>
      </c>
      <c r="CT67" s="54" t="s">
        <v>158</v>
      </c>
      <c r="CU67" s="54" t="s">
        <v>158</v>
      </c>
      <c r="CV67" s="54" t="s">
        <v>158</v>
      </c>
      <c r="CW67" s="54" t="s">
        <v>158</v>
      </c>
      <c r="CX67" s="54" t="s">
        <v>158</v>
      </c>
      <c r="CY67" s="54" t="s">
        <v>158</v>
      </c>
      <c r="CZ67" s="54" t="s">
        <v>158</v>
      </c>
    </row>
    <row r="68" spans="1:104" x14ac:dyDescent="0.25">
      <c r="A68" s="57" t="s">
        <v>198</v>
      </c>
      <c r="B68" s="54" t="s">
        <v>158</v>
      </c>
      <c r="C68" s="54" t="s">
        <v>158</v>
      </c>
      <c r="D68" s="54" t="s">
        <v>158</v>
      </c>
      <c r="E68" s="54" t="s">
        <v>158</v>
      </c>
      <c r="F68" s="54" t="s">
        <v>158</v>
      </c>
      <c r="G68" s="54" t="s">
        <v>158</v>
      </c>
      <c r="H68" s="54" t="s">
        <v>158</v>
      </c>
      <c r="I68" s="54" t="s">
        <v>158</v>
      </c>
      <c r="J68" s="54" t="s">
        <v>158</v>
      </c>
      <c r="K68" s="54" t="s">
        <v>158</v>
      </c>
      <c r="L68" s="54" t="s">
        <v>158</v>
      </c>
      <c r="M68" s="54" t="s">
        <v>158</v>
      </c>
      <c r="N68" s="54" t="s">
        <v>158</v>
      </c>
      <c r="O68" s="54" t="s">
        <v>158</v>
      </c>
      <c r="P68" s="54" t="s">
        <v>158</v>
      </c>
      <c r="Q68" s="54" t="s">
        <v>158</v>
      </c>
      <c r="R68" s="54" t="s">
        <v>158</v>
      </c>
      <c r="S68" s="54" t="s">
        <v>158</v>
      </c>
      <c r="T68" s="54" t="s">
        <v>158</v>
      </c>
      <c r="U68" s="54" t="s">
        <v>158</v>
      </c>
      <c r="V68" s="54" t="s">
        <v>158</v>
      </c>
      <c r="W68" s="54" t="s">
        <v>158</v>
      </c>
      <c r="X68" s="54" t="s">
        <v>158</v>
      </c>
      <c r="Y68" s="54" t="s">
        <v>158</v>
      </c>
      <c r="Z68" s="54" t="s">
        <v>158</v>
      </c>
      <c r="AA68" s="54" t="s">
        <v>158</v>
      </c>
      <c r="AB68" s="54" t="s">
        <v>158</v>
      </c>
      <c r="AC68" s="54" t="s">
        <v>158</v>
      </c>
      <c r="AD68" s="54" t="s">
        <v>158</v>
      </c>
      <c r="AE68" s="54" t="s">
        <v>158</v>
      </c>
      <c r="AF68" s="54" t="s">
        <v>158</v>
      </c>
      <c r="AG68" s="54" t="s">
        <v>158</v>
      </c>
      <c r="AH68" s="54" t="s">
        <v>158</v>
      </c>
      <c r="AI68" s="54" t="s">
        <v>158</v>
      </c>
      <c r="AJ68" s="54" t="s">
        <v>158</v>
      </c>
      <c r="AK68" s="54" t="s">
        <v>158</v>
      </c>
      <c r="AL68" s="54" t="s">
        <v>158</v>
      </c>
      <c r="AM68" s="54" t="s">
        <v>158</v>
      </c>
      <c r="AN68" s="54" t="s">
        <v>158</v>
      </c>
      <c r="AO68" s="54" t="s">
        <v>158</v>
      </c>
      <c r="AP68" s="54" t="s">
        <v>158</v>
      </c>
      <c r="AQ68" s="54" t="s">
        <v>158</v>
      </c>
      <c r="AR68" s="54" t="s">
        <v>158</v>
      </c>
      <c r="AS68" s="54" t="s">
        <v>158</v>
      </c>
      <c r="AT68" s="54" t="s">
        <v>158</v>
      </c>
      <c r="AU68" s="54" t="s">
        <v>158</v>
      </c>
      <c r="AV68" s="54" t="s">
        <v>158</v>
      </c>
      <c r="AW68" s="54" t="s">
        <v>158</v>
      </c>
      <c r="AX68" s="54" t="s">
        <v>158</v>
      </c>
      <c r="AY68" s="54" t="s">
        <v>158</v>
      </c>
      <c r="AZ68" s="54" t="s">
        <v>158</v>
      </c>
      <c r="BA68" s="54" t="s">
        <v>158</v>
      </c>
      <c r="BB68" s="54" t="s">
        <v>158</v>
      </c>
      <c r="BC68" s="54" t="s">
        <v>158</v>
      </c>
      <c r="BD68" s="54" t="s">
        <v>158</v>
      </c>
      <c r="BE68" s="54" t="s">
        <v>158</v>
      </c>
      <c r="BF68" s="54" t="s">
        <v>158</v>
      </c>
      <c r="BG68" s="54" t="s">
        <v>158</v>
      </c>
      <c r="BH68" s="54" t="s">
        <v>158</v>
      </c>
      <c r="BI68" s="54" t="s">
        <v>158</v>
      </c>
      <c r="BJ68" s="54" t="s">
        <v>158</v>
      </c>
      <c r="BK68" s="54" t="s">
        <v>158</v>
      </c>
      <c r="BL68" s="54" t="s">
        <v>158</v>
      </c>
      <c r="BM68" s="54" t="s">
        <v>158</v>
      </c>
      <c r="BN68" s="54" t="s">
        <v>158</v>
      </c>
      <c r="BO68" s="54" t="s">
        <v>158</v>
      </c>
      <c r="BP68" s="54" t="s">
        <v>158</v>
      </c>
      <c r="BQ68" s="54" t="s">
        <v>158</v>
      </c>
      <c r="BR68" s="54" t="s">
        <v>158</v>
      </c>
      <c r="BS68" s="54" t="s">
        <v>158</v>
      </c>
      <c r="BT68" s="54" t="s">
        <v>158</v>
      </c>
      <c r="BU68" s="54" t="s">
        <v>158</v>
      </c>
      <c r="BV68" s="54" t="s">
        <v>158</v>
      </c>
      <c r="BW68" s="54" t="s">
        <v>158</v>
      </c>
      <c r="BX68" s="54" t="s">
        <v>158</v>
      </c>
      <c r="BY68" s="54" t="s">
        <v>158</v>
      </c>
      <c r="BZ68" s="54" t="s">
        <v>158</v>
      </c>
      <c r="CA68" s="54" t="s">
        <v>158</v>
      </c>
      <c r="CB68" s="54" t="s">
        <v>158</v>
      </c>
      <c r="CC68" s="54" t="s">
        <v>158</v>
      </c>
      <c r="CD68" s="54" t="s">
        <v>158</v>
      </c>
      <c r="CE68" s="54" t="s">
        <v>158</v>
      </c>
      <c r="CF68" s="54" t="s">
        <v>158</v>
      </c>
      <c r="CG68" s="54" t="s">
        <v>158</v>
      </c>
      <c r="CH68" s="54" t="s">
        <v>158</v>
      </c>
      <c r="CI68" s="54" t="s">
        <v>158</v>
      </c>
      <c r="CJ68" s="54" t="s">
        <v>158</v>
      </c>
      <c r="CK68" s="54" t="s">
        <v>158</v>
      </c>
      <c r="CL68" s="54" t="s">
        <v>158</v>
      </c>
      <c r="CM68" s="54" t="s">
        <v>158</v>
      </c>
      <c r="CN68" s="54" t="s">
        <v>158</v>
      </c>
      <c r="CO68" s="54" t="s">
        <v>158</v>
      </c>
      <c r="CP68" s="54" t="s">
        <v>158</v>
      </c>
      <c r="CQ68" s="54" t="s">
        <v>158</v>
      </c>
      <c r="CR68" s="54" t="s">
        <v>158</v>
      </c>
      <c r="CS68" s="54" t="s">
        <v>158</v>
      </c>
      <c r="CT68" s="54" t="s">
        <v>158</v>
      </c>
      <c r="CU68" s="54" t="s">
        <v>158</v>
      </c>
      <c r="CV68" s="54" t="s">
        <v>158</v>
      </c>
      <c r="CW68" s="54" t="s">
        <v>158</v>
      </c>
      <c r="CX68" s="54" t="s">
        <v>158</v>
      </c>
      <c r="CY68" s="54" t="s">
        <v>158</v>
      </c>
      <c r="CZ68" s="54" t="s">
        <v>158</v>
      </c>
    </row>
    <row r="69" spans="1:104" x14ac:dyDescent="0.25">
      <c r="A69" s="57" t="s">
        <v>199</v>
      </c>
      <c r="B69" s="54" t="s">
        <v>158</v>
      </c>
      <c r="C69" s="54" t="s">
        <v>158</v>
      </c>
      <c r="D69" s="54" t="s">
        <v>158</v>
      </c>
      <c r="E69" s="54" t="s">
        <v>158</v>
      </c>
      <c r="F69" s="54" t="s">
        <v>158</v>
      </c>
      <c r="G69" s="54" t="s">
        <v>158</v>
      </c>
      <c r="H69" s="54" t="s">
        <v>158</v>
      </c>
      <c r="I69" s="54" t="s">
        <v>158</v>
      </c>
      <c r="J69" s="54" t="s">
        <v>158</v>
      </c>
      <c r="K69" s="54" t="s">
        <v>158</v>
      </c>
      <c r="L69" s="54" t="s">
        <v>158</v>
      </c>
      <c r="M69" s="54" t="s">
        <v>158</v>
      </c>
      <c r="N69" s="54" t="s">
        <v>158</v>
      </c>
      <c r="O69" s="54" t="s">
        <v>158</v>
      </c>
      <c r="P69" s="54" t="s">
        <v>158</v>
      </c>
      <c r="Q69" s="54" t="s">
        <v>158</v>
      </c>
      <c r="R69" s="54" t="s">
        <v>158</v>
      </c>
      <c r="S69" s="54" t="s">
        <v>158</v>
      </c>
      <c r="T69" s="54" t="s">
        <v>158</v>
      </c>
      <c r="U69" s="54" t="s">
        <v>158</v>
      </c>
      <c r="V69" s="54" t="s">
        <v>158</v>
      </c>
      <c r="W69" s="54" t="s">
        <v>158</v>
      </c>
      <c r="X69" s="54" t="s">
        <v>158</v>
      </c>
      <c r="Y69" s="54" t="s">
        <v>158</v>
      </c>
      <c r="Z69" s="54" t="s">
        <v>158</v>
      </c>
      <c r="AA69" s="54" t="s">
        <v>158</v>
      </c>
      <c r="AB69" s="54" t="s">
        <v>158</v>
      </c>
      <c r="AC69" s="54" t="s">
        <v>158</v>
      </c>
      <c r="AD69" s="54" t="s">
        <v>158</v>
      </c>
      <c r="AE69" s="54" t="s">
        <v>158</v>
      </c>
      <c r="AF69" s="54" t="s">
        <v>158</v>
      </c>
      <c r="AG69" s="54" t="s">
        <v>158</v>
      </c>
      <c r="AH69" s="54" t="s">
        <v>158</v>
      </c>
      <c r="AI69" s="54" t="s">
        <v>158</v>
      </c>
      <c r="AJ69" s="54" t="s">
        <v>158</v>
      </c>
      <c r="AK69" s="54" t="s">
        <v>158</v>
      </c>
      <c r="AL69" s="54" t="s">
        <v>158</v>
      </c>
      <c r="AM69" s="54" t="s">
        <v>158</v>
      </c>
      <c r="AN69" s="54" t="s">
        <v>158</v>
      </c>
      <c r="AO69" s="54" t="s">
        <v>158</v>
      </c>
      <c r="AP69" s="54" t="s">
        <v>158</v>
      </c>
      <c r="AQ69" s="54" t="s">
        <v>158</v>
      </c>
      <c r="AR69" s="54" t="s">
        <v>158</v>
      </c>
      <c r="AS69" s="54" t="s">
        <v>158</v>
      </c>
      <c r="AT69" s="54" t="s">
        <v>158</v>
      </c>
      <c r="AU69" s="54" t="s">
        <v>158</v>
      </c>
      <c r="AV69" s="54" t="s">
        <v>158</v>
      </c>
      <c r="AW69" s="54" t="s">
        <v>158</v>
      </c>
      <c r="AX69" s="54" t="s">
        <v>158</v>
      </c>
      <c r="AY69" s="54" t="s">
        <v>158</v>
      </c>
      <c r="AZ69" s="54" t="s">
        <v>158</v>
      </c>
      <c r="BA69" s="54" t="s">
        <v>158</v>
      </c>
      <c r="BB69" s="54" t="s">
        <v>158</v>
      </c>
      <c r="BC69" s="54" t="s">
        <v>158</v>
      </c>
      <c r="BD69" s="54" t="s">
        <v>158</v>
      </c>
      <c r="BE69" s="54" t="s">
        <v>158</v>
      </c>
      <c r="BF69" s="54" t="s">
        <v>158</v>
      </c>
      <c r="BG69" s="54" t="s">
        <v>158</v>
      </c>
      <c r="BH69" s="54" t="s">
        <v>158</v>
      </c>
      <c r="BI69" s="54" t="s">
        <v>158</v>
      </c>
      <c r="BJ69" s="54" t="s">
        <v>158</v>
      </c>
      <c r="BK69" s="54" t="s">
        <v>158</v>
      </c>
      <c r="BL69" s="54" t="s">
        <v>158</v>
      </c>
      <c r="BM69" s="54" t="s">
        <v>158</v>
      </c>
      <c r="BN69" s="54" t="s">
        <v>158</v>
      </c>
      <c r="BO69" s="54" t="s">
        <v>158</v>
      </c>
      <c r="BP69" s="54" t="s">
        <v>158</v>
      </c>
      <c r="BQ69" s="54" t="s">
        <v>158</v>
      </c>
      <c r="BR69" s="54" t="s">
        <v>158</v>
      </c>
      <c r="BS69" s="54" t="s">
        <v>158</v>
      </c>
      <c r="BT69" s="54" t="s">
        <v>158</v>
      </c>
      <c r="BU69" s="54" t="s">
        <v>158</v>
      </c>
      <c r="BV69" s="54" t="s">
        <v>158</v>
      </c>
      <c r="BW69" s="54" t="s">
        <v>158</v>
      </c>
      <c r="BX69" s="54" t="s">
        <v>158</v>
      </c>
      <c r="BY69" s="54" t="s">
        <v>158</v>
      </c>
      <c r="BZ69" s="54" t="s">
        <v>158</v>
      </c>
      <c r="CA69" s="54" t="s">
        <v>158</v>
      </c>
      <c r="CB69" s="54" t="s">
        <v>158</v>
      </c>
      <c r="CC69" s="54" t="s">
        <v>158</v>
      </c>
      <c r="CD69" s="54" t="s">
        <v>158</v>
      </c>
      <c r="CE69" s="54" t="s">
        <v>158</v>
      </c>
      <c r="CF69" s="54" t="s">
        <v>158</v>
      </c>
      <c r="CG69" s="54" t="s">
        <v>158</v>
      </c>
      <c r="CH69" s="54" t="s">
        <v>158</v>
      </c>
      <c r="CI69" s="54" t="s">
        <v>158</v>
      </c>
      <c r="CJ69" s="54" t="s">
        <v>158</v>
      </c>
      <c r="CK69" s="54" t="s">
        <v>158</v>
      </c>
      <c r="CL69" s="54" t="s">
        <v>158</v>
      </c>
      <c r="CM69" s="54" t="s">
        <v>158</v>
      </c>
      <c r="CN69" s="54" t="s">
        <v>158</v>
      </c>
      <c r="CO69" s="54" t="s">
        <v>158</v>
      </c>
      <c r="CP69" s="54" t="s">
        <v>158</v>
      </c>
      <c r="CQ69" s="54" t="s">
        <v>158</v>
      </c>
      <c r="CR69" s="54" t="s">
        <v>158</v>
      </c>
      <c r="CS69" s="54" t="s">
        <v>158</v>
      </c>
      <c r="CT69" s="54" t="s">
        <v>158</v>
      </c>
      <c r="CU69" s="54" t="s">
        <v>158</v>
      </c>
      <c r="CV69" s="54" t="s">
        <v>158</v>
      </c>
      <c r="CW69" s="54" t="s">
        <v>158</v>
      </c>
      <c r="CX69" s="54" t="s">
        <v>158</v>
      </c>
      <c r="CY69" s="54" t="s">
        <v>158</v>
      </c>
      <c r="CZ69" s="54" t="s">
        <v>158</v>
      </c>
    </row>
    <row r="70" spans="1:104" x14ac:dyDescent="0.25">
      <c r="A70" s="57" t="s">
        <v>339</v>
      </c>
      <c r="B70" s="54">
        <v>0.1578367544</v>
      </c>
      <c r="C70" s="54">
        <v>0.25095243989999999</v>
      </c>
      <c r="D70" s="54">
        <v>5.3237810099999998E-2</v>
      </c>
      <c r="E70" s="54" t="s">
        <v>158</v>
      </c>
      <c r="F70" s="54" t="s">
        <v>158</v>
      </c>
      <c r="G70" s="54" t="s">
        <v>158</v>
      </c>
      <c r="H70" s="54">
        <v>0.1222562147</v>
      </c>
      <c r="I70" s="54" t="s">
        <v>158</v>
      </c>
      <c r="J70" s="54">
        <v>0.26847664669999999</v>
      </c>
      <c r="K70" s="54">
        <v>0.18990915459999999</v>
      </c>
      <c r="L70" s="54" t="s">
        <v>158</v>
      </c>
      <c r="M70" s="54" t="s">
        <v>158</v>
      </c>
      <c r="N70" s="54">
        <v>8.7161439899999998E-2</v>
      </c>
      <c r="O70" s="54" t="s">
        <v>158</v>
      </c>
      <c r="P70" s="54">
        <v>0.96598883010000003</v>
      </c>
      <c r="Q70" s="54">
        <v>0.33041566020000002</v>
      </c>
      <c r="R70" s="54">
        <v>3.2207784199999999E-2</v>
      </c>
      <c r="S70" s="54" t="s">
        <v>158</v>
      </c>
      <c r="T70" s="54" t="s">
        <v>158</v>
      </c>
      <c r="U70" s="54">
        <v>6.8819830200000001E-2</v>
      </c>
      <c r="V70" s="54" t="s">
        <v>158</v>
      </c>
      <c r="W70" s="54">
        <v>1.7830373399999998E-2</v>
      </c>
      <c r="X70" s="54">
        <v>0.54266800429999995</v>
      </c>
      <c r="Y70" s="54" t="s">
        <v>158</v>
      </c>
      <c r="Z70" s="54" t="s">
        <v>158</v>
      </c>
      <c r="AA70" s="54" t="s">
        <v>158</v>
      </c>
      <c r="AB70" s="54" t="s">
        <v>158</v>
      </c>
      <c r="AC70" s="54" t="s">
        <v>158</v>
      </c>
      <c r="AD70" s="54" t="s">
        <v>158</v>
      </c>
      <c r="AE70" s="54" t="s">
        <v>158</v>
      </c>
      <c r="AF70" s="54" t="s">
        <v>158</v>
      </c>
      <c r="AG70" s="54">
        <v>9.4813639999999995E-4</v>
      </c>
      <c r="AH70" s="54" t="s">
        <v>158</v>
      </c>
      <c r="AI70" s="54">
        <v>0.30719676060000001</v>
      </c>
      <c r="AJ70" s="54" t="s">
        <v>158</v>
      </c>
      <c r="AK70" s="54">
        <v>8.6432904300000002E-2</v>
      </c>
      <c r="AL70" s="54">
        <v>6.3743660000000002E-3</v>
      </c>
      <c r="AM70" s="54" t="s">
        <v>158</v>
      </c>
      <c r="AN70" s="54">
        <v>9.6027554700000003E-2</v>
      </c>
      <c r="AO70" s="54">
        <v>5.1013141599999999E-2</v>
      </c>
      <c r="AP70" s="54">
        <v>1.419423E-3</v>
      </c>
      <c r="AQ70" s="54" t="s">
        <v>158</v>
      </c>
      <c r="AR70" s="54" t="s">
        <v>158</v>
      </c>
      <c r="AS70" s="54">
        <v>1.4216992000000001E-3</v>
      </c>
      <c r="AT70" s="54">
        <v>0.69388748739999995</v>
      </c>
      <c r="AU70" s="54" t="s">
        <v>158</v>
      </c>
      <c r="AV70" s="54">
        <v>4.3626097699999998E-2</v>
      </c>
      <c r="AW70" s="54">
        <v>8.6093860899999999E-2</v>
      </c>
      <c r="AX70" s="54" t="s">
        <v>158</v>
      </c>
      <c r="AY70" s="54">
        <v>9.05387146E-2</v>
      </c>
      <c r="AZ70" s="54">
        <v>0.7217242867</v>
      </c>
      <c r="BA70" s="54">
        <v>0.68272041009999995</v>
      </c>
      <c r="BB70" s="54">
        <v>0.38908707269999998</v>
      </c>
      <c r="BC70" s="54">
        <v>1</v>
      </c>
      <c r="BD70" s="54" t="s">
        <v>158</v>
      </c>
      <c r="BE70" s="54">
        <v>1.6855094500000001E-2</v>
      </c>
      <c r="BF70" s="54" t="s">
        <v>158</v>
      </c>
      <c r="BG70" s="54" t="s">
        <v>158</v>
      </c>
      <c r="BH70" s="54" t="s">
        <v>158</v>
      </c>
      <c r="BI70" s="54" t="s">
        <v>158</v>
      </c>
      <c r="BJ70" s="54" t="s">
        <v>158</v>
      </c>
      <c r="BK70" s="54">
        <v>1</v>
      </c>
      <c r="BL70" s="54">
        <v>0.15875571920000001</v>
      </c>
      <c r="BM70" s="54" t="s">
        <v>158</v>
      </c>
      <c r="BN70" s="54" t="s">
        <v>158</v>
      </c>
      <c r="BO70" s="54">
        <v>5.7065953099999997E-2</v>
      </c>
      <c r="BP70" s="54">
        <v>0.25760507799999999</v>
      </c>
      <c r="BQ70" s="54" t="s">
        <v>158</v>
      </c>
      <c r="BR70" s="54">
        <v>8.5664607500000003E-2</v>
      </c>
      <c r="BS70" s="54" t="s">
        <v>158</v>
      </c>
      <c r="BT70" s="54">
        <v>0.36772995759999999</v>
      </c>
      <c r="BU70" s="54" t="s">
        <v>158</v>
      </c>
      <c r="BV70" s="54">
        <v>7.6697308300000003E-2</v>
      </c>
      <c r="BW70" s="54" t="s">
        <v>158</v>
      </c>
      <c r="BX70" s="54" t="s">
        <v>158</v>
      </c>
      <c r="BY70" s="54">
        <v>0.94068538710000005</v>
      </c>
      <c r="BZ70" s="54">
        <v>5.3734051900000003E-2</v>
      </c>
      <c r="CA70" s="54" t="s">
        <v>158</v>
      </c>
      <c r="CB70" s="54">
        <v>2.4391526300000001E-2</v>
      </c>
      <c r="CC70" s="54" t="s">
        <v>158</v>
      </c>
      <c r="CD70" s="54">
        <v>2.38461282E-2</v>
      </c>
      <c r="CE70" s="54">
        <v>1</v>
      </c>
      <c r="CF70" s="54" t="s">
        <v>158</v>
      </c>
      <c r="CG70" s="54" t="s">
        <v>158</v>
      </c>
      <c r="CH70" s="54" t="s">
        <v>158</v>
      </c>
      <c r="CI70" s="54">
        <v>0.30221342969999998</v>
      </c>
      <c r="CJ70" s="54" t="s">
        <v>158</v>
      </c>
      <c r="CK70" s="54">
        <v>4.5904489700000002E-2</v>
      </c>
      <c r="CL70" s="54" t="s">
        <v>158</v>
      </c>
      <c r="CM70" s="54" t="s">
        <v>158</v>
      </c>
      <c r="CN70" s="54" t="s">
        <v>158</v>
      </c>
      <c r="CO70" s="54" t="s">
        <v>158</v>
      </c>
      <c r="CP70" s="54" t="s">
        <v>158</v>
      </c>
      <c r="CQ70" s="54" t="s">
        <v>158</v>
      </c>
      <c r="CR70" s="54" t="s">
        <v>158</v>
      </c>
      <c r="CS70" s="54">
        <v>8.4531845199999997E-2</v>
      </c>
      <c r="CT70" s="54">
        <v>3.5892844E-2</v>
      </c>
      <c r="CU70" s="54" t="s">
        <v>158</v>
      </c>
      <c r="CV70" s="54" t="s">
        <v>158</v>
      </c>
      <c r="CW70" s="54" t="s">
        <v>158</v>
      </c>
      <c r="CX70" s="54" t="s">
        <v>158</v>
      </c>
      <c r="CY70" s="54">
        <v>1.9930779400000001E-2</v>
      </c>
      <c r="CZ70" s="54" t="s">
        <v>158</v>
      </c>
    </row>
    <row r="71" spans="1:104" x14ac:dyDescent="0.25">
      <c r="A71" s="57" t="s">
        <v>340</v>
      </c>
      <c r="B71" s="54">
        <v>4.4623824600000001E-2</v>
      </c>
      <c r="C71" s="54">
        <v>1.9783642099999998E-2</v>
      </c>
      <c r="D71" s="54">
        <v>5.35314421E-2</v>
      </c>
      <c r="E71" s="54" t="s">
        <v>158</v>
      </c>
      <c r="F71" s="54" t="s">
        <v>158</v>
      </c>
      <c r="G71" s="54">
        <v>3.0839060799999998E-2</v>
      </c>
      <c r="H71" s="54">
        <v>7.8071471E-3</v>
      </c>
      <c r="I71" s="54" t="s">
        <v>158</v>
      </c>
      <c r="J71" s="54" t="s">
        <v>158</v>
      </c>
      <c r="K71" s="54">
        <v>6.7072484900000007E-2</v>
      </c>
      <c r="L71" s="54" t="s">
        <v>158</v>
      </c>
      <c r="M71" s="54" t="s">
        <v>158</v>
      </c>
      <c r="N71" s="54" t="s">
        <v>158</v>
      </c>
      <c r="O71" s="54" t="s">
        <v>158</v>
      </c>
      <c r="P71" s="54" t="s">
        <v>158</v>
      </c>
      <c r="Q71" s="54">
        <v>5.2067141499999997E-2</v>
      </c>
      <c r="R71" s="54">
        <v>8.3825942400000006E-2</v>
      </c>
      <c r="S71" s="54" t="s">
        <v>158</v>
      </c>
      <c r="T71" s="54" t="s">
        <v>158</v>
      </c>
      <c r="U71" s="54" t="s">
        <v>158</v>
      </c>
      <c r="V71" s="54">
        <v>0.11184454889999999</v>
      </c>
      <c r="W71" s="54">
        <v>6.0725978999999998E-3</v>
      </c>
      <c r="X71" s="54">
        <v>2.0958220999999998E-3</v>
      </c>
      <c r="Y71" s="54" t="s">
        <v>158</v>
      </c>
      <c r="Z71" s="54">
        <v>0.31517102229999999</v>
      </c>
      <c r="AA71" s="54" t="s">
        <v>158</v>
      </c>
      <c r="AB71" s="54" t="s">
        <v>158</v>
      </c>
      <c r="AC71" s="54" t="s">
        <v>158</v>
      </c>
      <c r="AD71" s="54" t="s">
        <v>158</v>
      </c>
      <c r="AE71" s="54" t="s">
        <v>158</v>
      </c>
      <c r="AF71" s="54" t="s">
        <v>158</v>
      </c>
      <c r="AG71" s="54">
        <v>7.5654210099999994E-2</v>
      </c>
      <c r="AH71" s="54" t="s">
        <v>158</v>
      </c>
      <c r="AI71" s="54" t="s">
        <v>158</v>
      </c>
      <c r="AJ71" s="54" t="s">
        <v>158</v>
      </c>
      <c r="AK71" s="54">
        <v>0.21018465729999999</v>
      </c>
      <c r="AL71" s="54" t="s">
        <v>158</v>
      </c>
      <c r="AM71" s="54" t="s">
        <v>158</v>
      </c>
      <c r="AN71" s="54" t="s">
        <v>158</v>
      </c>
      <c r="AO71" s="54">
        <v>4.4750636500000003E-2</v>
      </c>
      <c r="AP71" s="54" t="s">
        <v>158</v>
      </c>
      <c r="AQ71" s="54" t="s">
        <v>158</v>
      </c>
      <c r="AR71" s="54" t="s">
        <v>158</v>
      </c>
      <c r="AS71" s="54" t="s">
        <v>158</v>
      </c>
      <c r="AT71" s="54" t="s">
        <v>158</v>
      </c>
      <c r="AU71" s="54" t="s">
        <v>158</v>
      </c>
      <c r="AV71" s="54">
        <v>1.42930409E-2</v>
      </c>
      <c r="AW71" s="54" t="s">
        <v>158</v>
      </c>
      <c r="AX71" s="54" t="s">
        <v>158</v>
      </c>
      <c r="AY71" s="54">
        <v>8.7536619600000004E-2</v>
      </c>
      <c r="AZ71" s="54" t="s">
        <v>158</v>
      </c>
      <c r="BA71" s="54">
        <v>4.3874811600000001E-2</v>
      </c>
      <c r="BB71" s="54" t="s">
        <v>158</v>
      </c>
      <c r="BC71" s="54" t="s">
        <v>158</v>
      </c>
      <c r="BD71" s="54" t="s">
        <v>158</v>
      </c>
      <c r="BE71" s="54">
        <v>0.26697689299999999</v>
      </c>
      <c r="BF71" s="54" t="s">
        <v>158</v>
      </c>
      <c r="BG71" s="54" t="s">
        <v>158</v>
      </c>
      <c r="BH71" s="54" t="s">
        <v>158</v>
      </c>
      <c r="BI71" s="54" t="s">
        <v>158</v>
      </c>
      <c r="BJ71" s="54" t="s">
        <v>158</v>
      </c>
      <c r="BK71" s="54" t="s">
        <v>158</v>
      </c>
      <c r="BL71" s="54" t="s">
        <v>158</v>
      </c>
      <c r="BM71" s="54" t="s">
        <v>158</v>
      </c>
      <c r="BN71" s="54" t="s">
        <v>158</v>
      </c>
      <c r="BO71" s="54">
        <v>0.1427659034</v>
      </c>
      <c r="BP71" s="54" t="s">
        <v>158</v>
      </c>
      <c r="BQ71" s="54" t="s">
        <v>158</v>
      </c>
      <c r="BR71" s="54" t="s">
        <v>158</v>
      </c>
      <c r="BS71" s="54">
        <v>0.32638893410000003</v>
      </c>
      <c r="BT71" s="54" t="s">
        <v>158</v>
      </c>
      <c r="BU71" s="54" t="s">
        <v>158</v>
      </c>
      <c r="BV71" s="54" t="s">
        <v>158</v>
      </c>
      <c r="BW71" s="54" t="s">
        <v>158</v>
      </c>
      <c r="BX71" s="54" t="s">
        <v>158</v>
      </c>
      <c r="BY71" s="54" t="s">
        <v>158</v>
      </c>
      <c r="BZ71" s="54" t="s">
        <v>158</v>
      </c>
      <c r="CA71" s="54" t="s">
        <v>158</v>
      </c>
      <c r="CB71" s="54" t="s">
        <v>158</v>
      </c>
      <c r="CC71" s="54" t="s">
        <v>158</v>
      </c>
      <c r="CD71" s="54" t="s">
        <v>158</v>
      </c>
      <c r="CE71" s="54" t="s">
        <v>158</v>
      </c>
      <c r="CF71" s="54" t="s">
        <v>158</v>
      </c>
      <c r="CG71" s="54" t="s">
        <v>158</v>
      </c>
      <c r="CH71" s="54" t="s">
        <v>158</v>
      </c>
      <c r="CI71" s="54" t="s">
        <v>158</v>
      </c>
      <c r="CJ71" s="54" t="s">
        <v>158</v>
      </c>
      <c r="CK71" s="54" t="s">
        <v>158</v>
      </c>
      <c r="CL71" s="54">
        <v>0.48492600120000001</v>
      </c>
      <c r="CM71" s="54" t="s">
        <v>158</v>
      </c>
      <c r="CN71" s="54" t="s">
        <v>158</v>
      </c>
      <c r="CO71" s="54" t="s">
        <v>158</v>
      </c>
      <c r="CP71" s="54" t="s">
        <v>158</v>
      </c>
      <c r="CQ71" s="54" t="s">
        <v>158</v>
      </c>
      <c r="CR71" s="54" t="s">
        <v>158</v>
      </c>
      <c r="CS71" s="54" t="s">
        <v>158</v>
      </c>
      <c r="CT71" s="54" t="s">
        <v>158</v>
      </c>
      <c r="CU71" s="54" t="s">
        <v>158</v>
      </c>
      <c r="CV71" s="54" t="s">
        <v>158</v>
      </c>
      <c r="CW71" s="54">
        <v>1</v>
      </c>
      <c r="CX71" s="54" t="s">
        <v>158</v>
      </c>
      <c r="CY71" s="54" t="s">
        <v>158</v>
      </c>
      <c r="CZ71" s="54">
        <v>0.35001402590000003</v>
      </c>
    </row>
    <row r="72" spans="1:104" x14ac:dyDescent="0.25">
      <c r="A72" s="57" t="s">
        <v>177</v>
      </c>
      <c r="B72" s="54">
        <v>5.9199809999999997E-4</v>
      </c>
      <c r="C72" s="54" t="s">
        <v>158</v>
      </c>
      <c r="D72" s="54" t="s">
        <v>158</v>
      </c>
      <c r="E72" s="54" t="s">
        <v>158</v>
      </c>
      <c r="F72" s="54" t="s">
        <v>158</v>
      </c>
      <c r="G72" s="54" t="s">
        <v>158</v>
      </c>
      <c r="H72" s="54" t="s">
        <v>158</v>
      </c>
      <c r="I72" s="54" t="s">
        <v>158</v>
      </c>
      <c r="J72" s="54" t="s">
        <v>158</v>
      </c>
      <c r="K72" s="54" t="s">
        <v>158</v>
      </c>
      <c r="L72" s="54" t="s">
        <v>158</v>
      </c>
      <c r="M72" s="54" t="s">
        <v>158</v>
      </c>
      <c r="N72" s="54" t="s">
        <v>158</v>
      </c>
      <c r="O72" s="54" t="s">
        <v>158</v>
      </c>
      <c r="P72" s="54" t="s">
        <v>158</v>
      </c>
      <c r="Q72" s="54" t="s">
        <v>158</v>
      </c>
      <c r="R72" s="54" t="s">
        <v>158</v>
      </c>
      <c r="S72" s="54" t="s">
        <v>158</v>
      </c>
      <c r="T72" s="54" t="s">
        <v>158</v>
      </c>
      <c r="U72" s="54" t="s">
        <v>158</v>
      </c>
      <c r="V72" s="54" t="s">
        <v>158</v>
      </c>
      <c r="W72" s="54" t="s">
        <v>158</v>
      </c>
      <c r="X72" s="54" t="s">
        <v>158</v>
      </c>
      <c r="Y72" s="54" t="s">
        <v>158</v>
      </c>
      <c r="Z72" s="54" t="s">
        <v>158</v>
      </c>
      <c r="AA72" s="54" t="s">
        <v>158</v>
      </c>
      <c r="AB72" s="54" t="s">
        <v>158</v>
      </c>
      <c r="AC72" s="54" t="s">
        <v>158</v>
      </c>
      <c r="AD72" s="54" t="s">
        <v>158</v>
      </c>
      <c r="AE72" s="54" t="s">
        <v>158</v>
      </c>
      <c r="AF72" s="54" t="s">
        <v>158</v>
      </c>
      <c r="AG72" s="54" t="s">
        <v>158</v>
      </c>
      <c r="AH72" s="54" t="s">
        <v>158</v>
      </c>
      <c r="AI72" s="54" t="s">
        <v>158</v>
      </c>
      <c r="AJ72" s="54" t="s">
        <v>158</v>
      </c>
      <c r="AK72" s="54" t="s">
        <v>158</v>
      </c>
      <c r="AL72" s="54" t="s">
        <v>158</v>
      </c>
      <c r="AM72" s="54" t="s">
        <v>158</v>
      </c>
      <c r="AN72" s="54" t="s">
        <v>158</v>
      </c>
      <c r="AO72" s="54" t="s">
        <v>158</v>
      </c>
      <c r="AP72" s="54" t="s">
        <v>158</v>
      </c>
      <c r="AQ72" s="54" t="s">
        <v>158</v>
      </c>
      <c r="AR72" s="54" t="s">
        <v>158</v>
      </c>
      <c r="AS72" s="54" t="s">
        <v>158</v>
      </c>
      <c r="AT72" s="54" t="s">
        <v>158</v>
      </c>
      <c r="AU72" s="54" t="s">
        <v>158</v>
      </c>
      <c r="AV72" s="54" t="s">
        <v>158</v>
      </c>
      <c r="AW72" s="54" t="s">
        <v>158</v>
      </c>
      <c r="AX72" s="54" t="s">
        <v>158</v>
      </c>
      <c r="AY72" s="54" t="s">
        <v>158</v>
      </c>
      <c r="AZ72" s="54" t="s">
        <v>158</v>
      </c>
      <c r="BA72" s="54">
        <v>2.4742081999999999E-3</v>
      </c>
      <c r="BB72" s="54" t="s">
        <v>158</v>
      </c>
      <c r="BC72" s="54" t="s">
        <v>158</v>
      </c>
      <c r="BD72" s="54" t="s">
        <v>158</v>
      </c>
      <c r="BE72" s="54" t="s">
        <v>158</v>
      </c>
      <c r="BF72" s="54" t="s">
        <v>158</v>
      </c>
      <c r="BG72" s="54" t="s">
        <v>158</v>
      </c>
      <c r="BH72" s="54" t="s">
        <v>158</v>
      </c>
      <c r="BI72" s="54" t="s">
        <v>158</v>
      </c>
      <c r="BJ72" s="54" t="s">
        <v>158</v>
      </c>
      <c r="BK72" s="54" t="s">
        <v>158</v>
      </c>
      <c r="BL72" s="54" t="s">
        <v>158</v>
      </c>
      <c r="BM72" s="54" t="s">
        <v>158</v>
      </c>
      <c r="BN72" s="54" t="s">
        <v>158</v>
      </c>
      <c r="BO72" s="54">
        <v>1.5314572699999999E-2</v>
      </c>
      <c r="BP72" s="54" t="s">
        <v>158</v>
      </c>
      <c r="BQ72" s="54" t="s">
        <v>158</v>
      </c>
      <c r="BR72" s="54" t="s">
        <v>158</v>
      </c>
      <c r="BS72" s="54" t="s">
        <v>158</v>
      </c>
      <c r="BT72" s="54" t="s">
        <v>158</v>
      </c>
      <c r="BU72" s="54" t="s">
        <v>158</v>
      </c>
      <c r="BV72" s="54" t="s">
        <v>158</v>
      </c>
      <c r="BW72" s="54" t="s">
        <v>158</v>
      </c>
      <c r="BX72" s="54" t="s">
        <v>158</v>
      </c>
      <c r="BY72" s="54" t="s">
        <v>158</v>
      </c>
      <c r="BZ72" s="54" t="s">
        <v>158</v>
      </c>
      <c r="CA72" s="54" t="s">
        <v>158</v>
      </c>
      <c r="CB72" s="54" t="s">
        <v>158</v>
      </c>
      <c r="CC72" s="54" t="s">
        <v>158</v>
      </c>
      <c r="CD72" s="54" t="s">
        <v>158</v>
      </c>
      <c r="CE72" s="54" t="s">
        <v>158</v>
      </c>
      <c r="CF72" s="54" t="s">
        <v>158</v>
      </c>
      <c r="CG72" s="54" t="s">
        <v>158</v>
      </c>
      <c r="CH72" s="54" t="s">
        <v>158</v>
      </c>
      <c r="CI72" s="54" t="s">
        <v>158</v>
      </c>
      <c r="CJ72" s="54" t="s">
        <v>158</v>
      </c>
      <c r="CK72" s="54" t="s">
        <v>158</v>
      </c>
      <c r="CL72" s="54" t="s">
        <v>158</v>
      </c>
      <c r="CM72" s="54" t="s">
        <v>158</v>
      </c>
      <c r="CN72" s="54" t="s">
        <v>158</v>
      </c>
      <c r="CO72" s="54" t="s">
        <v>158</v>
      </c>
      <c r="CP72" s="54" t="s">
        <v>158</v>
      </c>
      <c r="CQ72" s="54" t="s">
        <v>158</v>
      </c>
      <c r="CR72" s="54" t="s">
        <v>158</v>
      </c>
      <c r="CS72" s="54" t="s">
        <v>158</v>
      </c>
      <c r="CT72" s="54" t="s">
        <v>158</v>
      </c>
      <c r="CU72" s="54" t="s">
        <v>158</v>
      </c>
      <c r="CV72" s="54" t="s">
        <v>158</v>
      </c>
      <c r="CW72" s="54" t="s">
        <v>158</v>
      </c>
      <c r="CX72" s="54" t="s">
        <v>158</v>
      </c>
      <c r="CY72" s="54">
        <v>2.0300039000000001E-3</v>
      </c>
      <c r="CZ72" s="54" t="s">
        <v>158</v>
      </c>
    </row>
    <row r="73" spans="1:104" x14ac:dyDescent="0.25">
      <c r="A73" s="57" t="s">
        <v>49</v>
      </c>
      <c r="B73" s="54">
        <v>2.1941070999999999E-3</v>
      </c>
      <c r="C73" s="54" t="s">
        <v>158</v>
      </c>
      <c r="D73" s="54" t="s">
        <v>158</v>
      </c>
      <c r="E73" s="54" t="s">
        <v>158</v>
      </c>
      <c r="F73" s="54" t="s">
        <v>158</v>
      </c>
      <c r="G73" s="54" t="s">
        <v>158</v>
      </c>
      <c r="H73" s="54">
        <v>1.2315122100000001E-2</v>
      </c>
      <c r="I73" s="54" t="s">
        <v>158</v>
      </c>
      <c r="J73" s="54" t="s">
        <v>158</v>
      </c>
      <c r="K73" s="54">
        <v>6.7340886000000003E-3</v>
      </c>
      <c r="L73" s="54" t="s">
        <v>158</v>
      </c>
      <c r="M73" s="54" t="s">
        <v>158</v>
      </c>
      <c r="N73" s="54" t="s">
        <v>158</v>
      </c>
      <c r="O73" s="54" t="s">
        <v>158</v>
      </c>
      <c r="P73" s="54" t="s">
        <v>158</v>
      </c>
      <c r="Q73" s="54" t="s">
        <v>158</v>
      </c>
      <c r="R73" s="54" t="s">
        <v>158</v>
      </c>
      <c r="S73" s="54" t="s">
        <v>158</v>
      </c>
      <c r="T73" s="54" t="s">
        <v>158</v>
      </c>
      <c r="U73" s="54" t="s">
        <v>158</v>
      </c>
      <c r="V73" s="54" t="s">
        <v>158</v>
      </c>
      <c r="W73" s="54" t="s">
        <v>158</v>
      </c>
      <c r="X73" s="54" t="s">
        <v>158</v>
      </c>
      <c r="Y73" s="54" t="s">
        <v>158</v>
      </c>
      <c r="Z73" s="54" t="s">
        <v>158</v>
      </c>
      <c r="AA73" s="54" t="s">
        <v>158</v>
      </c>
      <c r="AB73" s="54" t="s">
        <v>158</v>
      </c>
      <c r="AC73" s="54" t="s">
        <v>158</v>
      </c>
      <c r="AD73" s="54" t="s">
        <v>158</v>
      </c>
      <c r="AE73" s="54" t="s">
        <v>158</v>
      </c>
      <c r="AF73" s="54" t="s">
        <v>158</v>
      </c>
      <c r="AG73" s="54" t="s">
        <v>158</v>
      </c>
      <c r="AH73" s="54" t="s">
        <v>158</v>
      </c>
      <c r="AI73" s="54" t="s">
        <v>158</v>
      </c>
      <c r="AJ73" s="54" t="s">
        <v>158</v>
      </c>
      <c r="AK73" s="54" t="s">
        <v>158</v>
      </c>
      <c r="AL73" s="54" t="s">
        <v>158</v>
      </c>
      <c r="AM73" s="54" t="s">
        <v>158</v>
      </c>
      <c r="AN73" s="54" t="s">
        <v>158</v>
      </c>
      <c r="AO73" s="54" t="s">
        <v>158</v>
      </c>
      <c r="AP73" s="54" t="s">
        <v>158</v>
      </c>
      <c r="AQ73" s="54" t="s">
        <v>158</v>
      </c>
      <c r="AR73" s="54" t="s">
        <v>158</v>
      </c>
      <c r="AS73" s="54" t="s">
        <v>158</v>
      </c>
      <c r="AT73" s="54" t="s">
        <v>158</v>
      </c>
      <c r="AU73" s="54" t="s">
        <v>158</v>
      </c>
      <c r="AV73" s="54" t="s">
        <v>158</v>
      </c>
      <c r="AW73" s="54">
        <v>1.46435166E-2</v>
      </c>
      <c r="AX73" s="54" t="s">
        <v>158</v>
      </c>
      <c r="AY73" s="54" t="s">
        <v>158</v>
      </c>
      <c r="AZ73" s="54" t="s">
        <v>158</v>
      </c>
      <c r="BA73" s="54" t="s">
        <v>158</v>
      </c>
      <c r="BB73" s="54" t="s">
        <v>158</v>
      </c>
      <c r="BC73" s="54" t="s">
        <v>158</v>
      </c>
      <c r="BD73" s="54" t="s">
        <v>158</v>
      </c>
      <c r="BE73" s="54" t="s">
        <v>158</v>
      </c>
      <c r="BF73" s="54" t="s">
        <v>158</v>
      </c>
      <c r="BG73" s="54" t="s">
        <v>158</v>
      </c>
      <c r="BH73" s="54" t="s">
        <v>158</v>
      </c>
      <c r="BI73" s="54" t="s">
        <v>158</v>
      </c>
      <c r="BJ73" s="54" t="s">
        <v>158</v>
      </c>
      <c r="BK73" s="54" t="s">
        <v>158</v>
      </c>
      <c r="BL73" s="54" t="s">
        <v>158</v>
      </c>
      <c r="BM73" s="54" t="s">
        <v>158</v>
      </c>
      <c r="BN73" s="54" t="s">
        <v>158</v>
      </c>
      <c r="BO73" s="54" t="s">
        <v>158</v>
      </c>
      <c r="BP73" s="54" t="s">
        <v>158</v>
      </c>
      <c r="BQ73" s="54" t="s">
        <v>158</v>
      </c>
      <c r="BR73" s="54" t="s">
        <v>158</v>
      </c>
      <c r="BS73" s="54" t="s">
        <v>158</v>
      </c>
      <c r="BT73" s="54" t="s">
        <v>158</v>
      </c>
      <c r="BU73" s="54" t="s">
        <v>158</v>
      </c>
      <c r="BV73" s="54" t="s">
        <v>158</v>
      </c>
      <c r="BW73" s="54" t="s">
        <v>158</v>
      </c>
      <c r="BX73" s="54" t="s">
        <v>158</v>
      </c>
      <c r="BY73" s="54" t="s">
        <v>158</v>
      </c>
      <c r="BZ73" s="54" t="s">
        <v>158</v>
      </c>
      <c r="CA73" s="54" t="s">
        <v>158</v>
      </c>
      <c r="CB73" s="54">
        <v>1.80563532E-2</v>
      </c>
      <c r="CC73" s="54" t="s">
        <v>158</v>
      </c>
      <c r="CD73" s="54" t="s">
        <v>158</v>
      </c>
      <c r="CE73" s="54" t="s">
        <v>158</v>
      </c>
      <c r="CF73" s="54" t="s">
        <v>158</v>
      </c>
      <c r="CG73" s="54" t="s">
        <v>158</v>
      </c>
      <c r="CH73" s="54" t="s">
        <v>158</v>
      </c>
      <c r="CI73" s="54" t="s">
        <v>158</v>
      </c>
      <c r="CJ73" s="54" t="s">
        <v>158</v>
      </c>
      <c r="CK73" s="54" t="s">
        <v>158</v>
      </c>
      <c r="CL73" s="54" t="s">
        <v>158</v>
      </c>
      <c r="CM73" s="54" t="s">
        <v>158</v>
      </c>
      <c r="CN73" s="54" t="s">
        <v>158</v>
      </c>
      <c r="CO73" s="54" t="s">
        <v>158</v>
      </c>
      <c r="CP73" s="54" t="s">
        <v>158</v>
      </c>
      <c r="CQ73" s="54" t="s">
        <v>158</v>
      </c>
      <c r="CR73" s="54" t="s">
        <v>158</v>
      </c>
      <c r="CS73" s="54" t="s">
        <v>158</v>
      </c>
      <c r="CT73" s="54" t="s">
        <v>158</v>
      </c>
      <c r="CU73" s="54" t="s">
        <v>158</v>
      </c>
      <c r="CV73" s="54" t="s">
        <v>158</v>
      </c>
      <c r="CW73" s="54" t="s">
        <v>158</v>
      </c>
      <c r="CX73" s="54" t="s">
        <v>158</v>
      </c>
      <c r="CY73" s="54" t="s">
        <v>158</v>
      </c>
      <c r="CZ73" s="54">
        <v>5.77972967E-2</v>
      </c>
    </row>
    <row r="74" spans="1:104" x14ac:dyDescent="0.25">
      <c r="A74" s="57" t="s">
        <v>341</v>
      </c>
      <c r="B74" s="54">
        <v>0.29838787039999998</v>
      </c>
      <c r="C74" s="54">
        <v>0.7292639179</v>
      </c>
      <c r="D74" s="54">
        <v>0.38141389440000001</v>
      </c>
      <c r="E74" s="54" t="s">
        <v>158</v>
      </c>
      <c r="F74" s="54" t="s">
        <v>158</v>
      </c>
      <c r="G74" s="54">
        <v>0.88225356580000003</v>
      </c>
      <c r="H74" s="54">
        <v>0.81053032449999995</v>
      </c>
      <c r="I74" s="54" t="s">
        <v>158</v>
      </c>
      <c r="J74" s="54">
        <v>0.27159248629999999</v>
      </c>
      <c r="K74" s="54">
        <v>0.30973416850000002</v>
      </c>
      <c r="L74" s="54">
        <v>0.9780444734</v>
      </c>
      <c r="M74" s="54" t="s">
        <v>158</v>
      </c>
      <c r="N74" s="54">
        <v>1.7162242899999999E-2</v>
      </c>
      <c r="O74" s="54" t="s">
        <v>158</v>
      </c>
      <c r="P74" s="54">
        <v>3.4011169899999999E-2</v>
      </c>
      <c r="Q74" s="54">
        <v>0.2764315611</v>
      </c>
      <c r="R74" s="54">
        <v>0.28622216430000003</v>
      </c>
      <c r="S74" s="54">
        <v>5.4729892999999998E-3</v>
      </c>
      <c r="T74" s="54" t="s">
        <v>158</v>
      </c>
      <c r="U74" s="54">
        <v>0.17619529649999999</v>
      </c>
      <c r="V74" s="54" t="s">
        <v>158</v>
      </c>
      <c r="W74" s="54">
        <v>0.35320736720000001</v>
      </c>
      <c r="X74" s="54">
        <v>0.18712715269999999</v>
      </c>
      <c r="Y74" s="54">
        <v>0.2137515928</v>
      </c>
      <c r="Z74" s="54">
        <v>0.68482897769999995</v>
      </c>
      <c r="AA74" s="54" t="s">
        <v>158</v>
      </c>
      <c r="AB74" s="54">
        <v>0.94971842289999997</v>
      </c>
      <c r="AC74" s="54" t="s">
        <v>158</v>
      </c>
      <c r="AD74" s="54" t="s">
        <v>158</v>
      </c>
      <c r="AE74" s="54">
        <v>1</v>
      </c>
      <c r="AF74" s="54">
        <v>1</v>
      </c>
      <c r="AG74" s="54">
        <v>0.30603232419999998</v>
      </c>
      <c r="AH74" s="54" t="s">
        <v>158</v>
      </c>
      <c r="AI74" s="54">
        <v>0.35654986869999999</v>
      </c>
      <c r="AJ74" s="54" t="s">
        <v>158</v>
      </c>
      <c r="AK74" s="54">
        <v>0.65254136610000002</v>
      </c>
      <c r="AL74" s="54">
        <v>0.24182354410000001</v>
      </c>
      <c r="AM74" s="54" t="s">
        <v>158</v>
      </c>
      <c r="AN74" s="54" t="s">
        <v>158</v>
      </c>
      <c r="AO74" s="54">
        <v>0.41087256030000002</v>
      </c>
      <c r="AP74" s="54">
        <v>4.4445206399999999E-2</v>
      </c>
      <c r="AQ74" s="54" t="s">
        <v>158</v>
      </c>
      <c r="AR74" s="54" t="s">
        <v>158</v>
      </c>
      <c r="AS74" s="54">
        <v>0.2449663772</v>
      </c>
      <c r="AT74" s="54">
        <v>1.6050880199999999E-2</v>
      </c>
      <c r="AU74" s="54" t="s">
        <v>158</v>
      </c>
      <c r="AV74" s="54">
        <v>0.58106102280000005</v>
      </c>
      <c r="AW74" s="54">
        <v>6.0098404600000002E-2</v>
      </c>
      <c r="AX74" s="54" t="s">
        <v>158</v>
      </c>
      <c r="AY74" s="54">
        <v>0.45657012990000001</v>
      </c>
      <c r="AZ74" s="54" t="s">
        <v>158</v>
      </c>
      <c r="BA74" s="54">
        <v>1.5223486E-2</v>
      </c>
      <c r="BB74" s="54">
        <v>2.8405942900000002E-2</v>
      </c>
      <c r="BC74" s="54" t="s">
        <v>158</v>
      </c>
      <c r="BD74" s="54" t="s">
        <v>158</v>
      </c>
      <c r="BE74" s="54">
        <v>0.39913886110000002</v>
      </c>
      <c r="BF74" s="54" t="s">
        <v>158</v>
      </c>
      <c r="BG74" s="54" t="s">
        <v>158</v>
      </c>
      <c r="BH74" s="54" t="s">
        <v>158</v>
      </c>
      <c r="BI74" s="54">
        <v>0.19557749429999999</v>
      </c>
      <c r="BJ74" s="54" t="s">
        <v>158</v>
      </c>
      <c r="BK74" s="54" t="s">
        <v>158</v>
      </c>
      <c r="BL74" s="54">
        <v>0.68995051959999998</v>
      </c>
      <c r="BM74" s="54">
        <v>0.98023830190000005</v>
      </c>
      <c r="BN74" s="54">
        <v>5.0060420600000002E-2</v>
      </c>
      <c r="BO74" s="54">
        <v>8.9187652500000006E-2</v>
      </c>
      <c r="BP74" s="54">
        <v>0.44558015690000002</v>
      </c>
      <c r="BQ74" s="54" t="s">
        <v>158</v>
      </c>
      <c r="BR74" s="54">
        <v>0.88603899819999998</v>
      </c>
      <c r="BS74" s="54">
        <v>0.67361106589999997</v>
      </c>
      <c r="BT74" s="54">
        <v>2.97747716E-2</v>
      </c>
      <c r="BU74" s="54">
        <v>5.5099883000000001E-3</v>
      </c>
      <c r="BV74" s="54">
        <v>7.6697308300000003E-2</v>
      </c>
      <c r="BW74" s="54" t="s">
        <v>158</v>
      </c>
      <c r="BX74" s="54" t="s">
        <v>158</v>
      </c>
      <c r="BY74" s="54" t="s">
        <v>158</v>
      </c>
      <c r="BZ74" s="54" t="s">
        <v>158</v>
      </c>
      <c r="CA74" s="54">
        <v>0.90226846019999996</v>
      </c>
      <c r="CB74" s="54">
        <v>0.4949622696</v>
      </c>
      <c r="CC74" s="54" t="s">
        <v>158</v>
      </c>
      <c r="CD74" s="54">
        <v>1.0761385999999999E-3</v>
      </c>
      <c r="CE74" s="54" t="s">
        <v>158</v>
      </c>
      <c r="CF74" s="54">
        <v>0.97494080279999995</v>
      </c>
      <c r="CG74" s="54" t="s">
        <v>158</v>
      </c>
      <c r="CH74" s="54" t="s">
        <v>158</v>
      </c>
      <c r="CI74" s="54">
        <v>0.62012314300000004</v>
      </c>
      <c r="CJ74" s="54">
        <v>1</v>
      </c>
      <c r="CK74" s="54">
        <v>0.60677876679999998</v>
      </c>
      <c r="CL74" s="54">
        <v>9.5490324000000001E-2</v>
      </c>
      <c r="CM74" s="54" t="s">
        <v>158</v>
      </c>
      <c r="CN74" s="54">
        <v>0.50597429739999999</v>
      </c>
      <c r="CO74" s="54" t="s">
        <v>158</v>
      </c>
      <c r="CP74" s="54" t="s">
        <v>158</v>
      </c>
      <c r="CQ74" s="54" t="s">
        <v>158</v>
      </c>
      <c r="CR74" s="54" t="s">
        <v>158</v>
      </c>
      <c r="CS74" s="54">
        <v>0.30476066429999998</v>
      </c>
      <c r="CT74" s="54">
        <v>4.7002606000000002E-2</v>
      </c>
      <c r="CU74" s="54" t="s">
        <v>158</v>
      </c>
      <c r="CV74" s="54" t="s">
        <v>158</v>
      </c>
      <c r="CW74" s="54" t="s">
        <v>158</v>
      </c>
      <c r="CX74" s="54" t="s">
        <v>158</v>
      </c>
      <c r="CY74" s="54">
        <v>2.4106895100000001E-2</v>
      </c>
      <c r="CZ74" s="54">
        <v>0.52181796359999999</v>
      </c>
    </row>
    <row r="75" spans="1:104" x14ac:dyDescent="0.25">
      <c r="A75" s="57" t="s">
        <v>342</v>
      </c>
      <c r="B75" s="54">
        <v>0.18032096189999999</v>
      </c>
      <c r="C75" s="54" t="s">
        <v>158</v>
      </c>
      <c r="D75" s="54">
        <v>8.7397857400000001E-2</v>
      </c>
      <c r="E75" s="54" t="s">
        <v>158</v>
      </c>
      <c r="F75" s="54" t="s">
        <v>158</v>
      </c>
      <c r="G75" s="54">
        <v>2.1123421199999999E-2</v>
      </c>
      <c r="H75" s="54">
        <v>1.1738915E-3</v>
      </c>
      <c r="I75" s="54" t="s">
        <v>158</v>
      </c>
      <c r="J75" s="54">
        <v>0.1376374803</v>
      </c>
      <c r="K75" s="54">
        <v>0.29710331359999997</v>
      </c>
      <c r="L75" s="54" t="s">
        <v>158</v>
      </c>
      <c r="M75" s="54" t="s">
        <v>158</v>
      </c>
      <c r="N75" s="54">
        <v>0.4646268872</v>
      </c>
      <c r="O75" s="54" t="s">
        <v>158</v>
      </c>
      <c r="P75" s="54" t="s">
        <v>158</v>
      </c>
      <c r="Q75" s="54">
        <v>0.23601085469999999</v>
      </c>
      <c r="R75" s="54">
        <v>0.38536050090000001</v>
      </c>
      <c r="S75" s="54" t="s">
        <v>158</v>
      </c>
      <c r="T75" s="54">
        <v>1</v>
      </c>
      <c r="U75" s="54">
        <v>0.29459875210000003</v>
      </c>
      <c r="V75" s="54">
        <v>0.81392954679999996</v>
      </c>
      <c r="W75" s="54">
        <v>0.2371829691</v>
      </c>
      <c r="X75" s="54">
        <v>0.29482478070000001</v>
      </c>
      <c r="Y75" s="54">
        <v>0.39819971739999999</v>
      </c>
      <c r="Z75" s="54" t="s">
        <v>158</v>
      </c>
      <c r="AA75" s="54" t="s">
        <v>158</v>
      </c>
      <c r="AB75" s="54">
        <v>2.2126520300000001E-2</v>
      </c>
      <c r="AC75" s="54" t="s">
        <v>158</v>
      </c>
      <c r="AD75" s="54" t="s">
        <v>158</v>
      </c>
      <c r="AE75" s="54" t="s">
        <v>158</v>
      </c>
      <c r="AF75" s="54" t="s">
        <v>158</v>
      </c>
      <c r="AG75" s="54">
        <v>2.4720400399999998E-2</v>
      </c>
      <c r="AH75" s="54" t="s">
        <v>158</v>
      </c>
      <c r="AI75" s="54">
        <v>0.30719676060000001</v>
      </c>
      <c r="AJ75" s="54" t="s">
        <v>158</v>
      </c>
      <c r="AK75" s="54">
        <v>0.46293203059999999</v>
      </c>
      <c r="AL75" s="54">
        <v>8.3473968999999999E-3</v>
      </c>
      <c r="AM75" s="54">
        <v>0.2821760733</v>
      </c>
      <c r="AN75" s="54">
        <v>0.33138453439999999</v>
      </c>
      <c r="AO75" s="54">
        <v>0.7247447038</v>
      </c>
      <c r="AP75" s="54">
        <v>8.8047891200000006E-2</v>
      </c>
      <c r="AQ75" s="54">
        <v>1</v>
      </c>
      <c r="AR75" s="54" t="s">
        <v>158</v>
      </c>
      <c r="AS75" s="54">
        <v>0.41844565299999997</v>
      </c>
      <c r="AT75" s="54">
        <v>0.27401075219999999</v>
      </c>
      <c r="AU75" s="54">
        <v>1</v>
      </c>
      <c r="AV75" s="54">
        <v>0.32523788609999998</v>
      </c>
      <c r="AW75" s="54">
        <v>7.8556017500000005E-2</v>
      </c>
      <c r="AX75" s="54" t="s">
        <v>158</v>
      </c>
      <c r="AY75" s="54">
        <v>4.2682118200000001E-2</v>
      </c>
      <c r="AZ75" s="54" t="s">
        <v>158</v>
      </c>
      <c r="BA75" s="54">
        <v>0.25570708409999998</v>
      </c>
      <c r="BB75" s="54">
        <v>1.27695307E-2</v>
      </c>
      <c r="BC75" s="54" t="s">
        <v>158</v>
      </c>
      <c r="BD75" s="54" t="s">
        <v>158</v>
      </c>
      <c r="BE75" s="54">
        <v>0.29792153399999999</v>
      </c>
      <c r="BF75" s="54" t="s">
        <v>158</v>
      </c>
      <c r="BG75" s="54" t="s">
        <v>158</v>
      </c>
      <c r="BH75" s="54" t="s">
        <v>158</v>
      </c>
      <c r="BI75" s="54">
        <v>0.19557749429999999</v>
      </c>
      <c r="BJ75" s="54" t="s">
        <v>158</v>
      </c>
      <c r="BK75" s="54" t="s">
        <v>158</v>
      </c>
      <c r="BL75" s="54" t="s">
        <v>158</v>
      </c>
      <c r="BM75" s="54">
        <v>0.17390295159999999</v>
      </c>
      <c r="BN75" s="54">
        <v>5.8284064500000003E-2</v>
      </c>
      <c r="BO75" s="54">
        <v>0.18579615899999999</v>
      </c>
      <c r="BP75" s="54">
        <v>0.3341103829</v>
      </c>
      <c r="BQ75" s="54" t="s">
        <v>158</v>
      </c>
      <c r="BR75" s="54" t="s">
        <v>158</v>
      </c>
      <c r="BS75" s="54" t="s">
        <v>158</v>
      </c>
      <c r="BT75" s="54">
        <v>0.19130338299999999</v>
      </c>
      <c r="BU75" s="54" t="s">
        <v>158</v>
      </c>
      <c r="BV75" s="54" t="s">
        <v>158</v>
      </c>
      <c r="BW75" s="54" t="s">
        <v>158</v>
      </c>
      <c r="BX75" s="54" t="s">
        <v>158</v>
      </c>
      <c r="BY75" s="54" t="s">
        <v>158</v>
      </c>
      <c r="BZ75" s="54" t="s">
        <v>158</v>
      </c>
      <c r="CA75" s="54" t="s">
        <v>158</v>
      </c>
      <c r="CB75" s="54">
        <v>0.48679210470000001</v>
      </c>
      <c r="CC75" s="54" t="s">
        <v>158</v>
      </c>
      <c r="CD75" s="54">
        <v>7.4667120000000003E-3</v>
      </c>
      <c r="CE75" s="54" t="s">
        <v>158</v>
      </c>
      <c r="CF75" s="54">
        <v>1.9265601899999998E-2</v>
      </c>
      <c r="CG75" s="54" t="s">
        <v>158</v>
      </c>
      <c r="CH75" s="54" t="s">
        <v>158</v>
      </c>
      <c r="CI75" s="54" t="s">
        <v>158</v>
      </c>
      <c r="CJ75" s="54">
        <v>1</v>
      </c>
      <c r="CK75" s="54" t="s">
        <v>158</v>
      </c>
      <c r="CL75" s="54">
        <v>1.23094789E-2</v>
      </c>
      <c r="CM75" s="54">
        <v>0.96439935960000001</v>
      </c>
      <c r="CN75" s="54">
        <v>5.2359671199999999E-2</v>
      </c>
      <c r="CO75" s="54" t="s">
        <v>158</v>
      </c>
      <c r="CP75" s="54" t="s">
        <v>158</v>
      </c>
      <c r="CQ75" s="54">
        <v>0.87420896950000004</v>
      </c>
      <c r="CR75" s="54" t="s">
        <v>158</v>
      </c>
      <c r="CS75" s="54">
        <v>1.17545519E-2</v>
      </c>
      <c r="CT75" s="54">
        <v>0.83420910010000004</v>
      </c>
      <c r="CU75" s="54">
        <v>0.79501805140000004</v>
      </c>
      <c r="CV75" s="54" t="s">
        <v>158</v>
      </c>
      <c r="CW75" s="54" t="s">
        <v>158</v>
      </c>
      <c r="CX75" s="54" t="s">
        <v>158</v>
      </c>
      <c r="CY75" s="54" t="s">
        <v>158</v>
      </c>
      <c r="CZ75" s="54" t="s">
        <v>158</v>
      </c>
    </row>
    <row r="76" spans="1:104" x14ac:dyDescent="0.25">
      <c r="A76" s="57" t="s">
        <v>344</v>
      </c>
      <c r="B76" s="54">
        <v>0.13051358369999999</v>
      </c>
      <c r="C76" s="54" t="s">
        <v>158</v>
      </c>
      <c r="D76" s="54">
        <v>3.2467403899999997E-2</v>
      </c>
      <c r="E76" s="54" t="s">
        <v>158</v>
      </c>
      <c r="F76" s="54" t="s">
        <v>158</v>
      </c>
      <c r="G76" s="54">
        <v>6.8108770400000004E-2</v>
      </c>
      <c r="H76" s="54">
        <v>4.3569517299999999E-2</v>
      </c>
      <c r="I76" s="54" t="s">
        <v>158</v>
      </c>
      <c r="J76" s="54">
        <v>3.8496558100000002E-2</v>
      </c>
      <c r="K76" s="54">
        <v>9.4104048400000001E-2</v>
      </c>
      <c r="L76" s="54">
        <v>2.1955526600000001E-2</v>
      </c>
      <c r="M76" s="54" t="s">
        <v>158</v>
      </c>
      <c r="N76" s="54">
        <v>0.13287591479999999</v>
      </c>
      <c r="O76" s="54" t="s">
        <v>158</v>
      </c>
      <c r="P76" s="54">
        <v>0.73979227380000001</v>
      </c>
      <c r="Q76" s="54">
        <v>9.0243622499999995E-2</v>
      </c>
      <c r="R76" s="54">
        <v>0.1198733228</v>
      </c>
      <c r="S76" s="54">
        <v>2.52629586E-2</v>
      </c>
      <c r="T76" s="54" t="s">
        <v>158</v>
      </c>
      <c r="U76" s="54">
        <v>1.9067936399999999E-2</v>
      </c>
      <c r="V76" s="54">
        <v>5.2013941899999999E-2</v>
      </c>
      <c r="W76" s="54">
        <v>1.46320193E-2</v>
      </c>
      <c r="X76" s="54">
        <v>0.22167849510000001</v>
      </c>
      <c r="Y76" s="54">
        <v>0.23887267710000001</v>
      </c>
      <c r="Z76" s="54" t="s">
        <v>158</v>
      </c>
      <c r="AA76" s="54" t="s">
        <v>158</v>
      </c>
      <c r="AB76" s="54">
        <v>2.8155056800000001E-2</v>
      </c>
      <c r="AC76" s="54" t="s">
        <v>158</v>
      </c>
      <c r="AD76" s="54">
        <v>0.92711924970000004</v>
      </c>
      <c r="AE76" s="54" t="s">
        <v>158</v>
      </c>
      <c r="AF76" s="54" t="s">
        <v>158</v>
      </c>
      <c r="AG76" s="54">
        <v>0.59264492889999998</v>
      </c>
      <c r="AH76" s="54" t="s">
        <v>158</v>
      </c>
      <c r="AI76" s="54">
        <v>0.37096183840000002</v>
      </c>
      <c r="AJ76" s="54" t="s">
        <v>158</v>
      </c>
      <c r="AK76" s="54" t="s">
        <v>158</v>
      </c>
      <c r="AL76" s="54">
        <v>8.5742099299999999E-2</v>
      </c>
      <c r="AM76" s="54">
        <v>0.1100987854</v>
      </c>
      <c r="AN76" s="54" t="s">
        <v>158</v>
      </c>
      <c r="AO76" s="54">
        <v>6.2549075300000007E-2</v>
      </c>
      <c r="AP76" s="54">
        <v>0.86545180639999997</v>
      </c>
      <c r="AQ76" s="54" t="s">
        <v>158</v>
      </c>
      <c r="AR76" s="54" t="s">
        <v>158</v>
      </c>
      <c r="AS76" s="54">
        <v>0.28761631360000001</v>
      </c>
      <c r="AT76" s="54">
        <v>0.17456496169999999</v>
      </c>
      <c r="AU76" s="54" t="s">
        <v>158</v>
      </c>
      <c r="AV76" s="54">
        <v>0.35654742389999999</v>
      </c>
      <c r="AW76" s="54">
        <v>4.1433936300000002E-2</v>
      </c>
      <c r="AX76" s="54" t="s">
        <v>158</v>
      </c>
      <c r="AY76" s="54">
        <v>8.3215852199999996E-2</v>
      </c>
      <c r="AZ76" s="54">
        <v>0.1420337388</v>
      </c>
      <c r="BA76" s="54" t="s">
        <v>158</v>
      </c>
      <c r="BB76" s="54">
        <v>3.6190557300000002E-2</v>
      </c>
      <c r="BC76" s="54" t="s">
        <v>158</v>
      </c>
      <c r="BD76" s="54" t="s">
        <v>158</v>
      </c>
      <c r="BE76" s="54">
        <v>0.3150217481</v>
      </c>
      <c r="BF76" s="54">
        <v>8.8143176999999993E-3</v>
      </c>
      <c r="BG76" s="54" t="s">
        <v>158</v>
      </c>
      <c r="BH76" s="54" t="s">
        <v>158</v>
      </c>
      <c r="BI76" s="54">
        <v>0.80442250569999996</v>
      </c>
      <c r="BJ76" s="54" t="s">
        <v>158</v>
      </c>
      <c r="BK76" s="54" t="s">
        <v>158</v>
      </c>
      <c r="BL76" s="54">
        <v>0.13102383840000001</v>
      </c>
      <c r="BM76" s="54" t="s">
        <v>158</v>
      </c>
      <c r="BN76" s="54">
        <v>1.8701646999999999E-3</v>
      </c>
      <c r="BO76" s="54">
        <v>6.0101309999999998E-2</v>
      </c>
      <c r="BP76" s="54">
        <v>3.31259795E-2</v>
      </c>
      <c r="BQ76" s="54" t="s">
        <v>158</v>
      </c>
      <c r="BR76" s="54">
        <v>2.8296394200000002E-2</v>
      </c>
      <c r="BS76" s="54" t="s">
        <v>158</v>
      </c>
      <c r="BT76" s="54">
        <v>0.154616952</v>
      </c>
      <c r="BU76" s="54" t="s">
        <v>158</v>
      </c>
      <c r="BV76" s="54">
        <v>0.7909266854</v>
      </c>
      <c r="BW76" s="54" t="s">
        <v>158</v>
      </c>
      <c r="BX76" s="54">
        <v>2.2818003699999999E-2</v>
      </c>
      <c r="BY76" s="54" t="s">
        <v>158</v>
      </c>
      <c r="BZ76" s="54" t="s">
        <v>158</v>
      </c>
      <c r="CA76" s="54">
        <v>4.8820815300000001E-2</v>
      </c>
      <c r="CB76" s="54">
        <v>3.3172539199999997E-2</v>
      </c>
      <c r="CC76" s="54" t="s">
        <v>158</v>
      </c>
      <c r="CD76" s="54">
        <v>7.5100532000000001E-3</v>
      </c>
      <c r="CE76" s="54" t="s">
        <v>158</v>
      </c>
      <c r="CF76" s="54">
        <v>2.8967976999999998E-3</v>
      </c>
      <c r="CG76" s="54" t="s">
        <v>158</v>
      </c>
      <c r="CH76" s="54" t="s">
        <v>158</v>
      </c>
      <c r="CI76" s="54" t="s">
        <v>158</v>
      </c>
      <c r="CJ76" s="54" t="s">
        <v>158</v>
      </c>
      <c r="CK76" s="54">
        <v>0.36719289690000001</v>
      </c>
      <c r="CL76" s="54">
        <v>0.2178234956</v>
      </c>
      <c r="CM76" s="54">
        <v>6.2786542299999998E-2</v>
      </c>
      <c r="CN76" s="54">
        <v>5.010956E-4</v>
      </c>
      <c r="CO76" s="54" t="s">
        <v>158</v>
      </c>
      <c r="CP76" s="54" t="s">
        <v>158</v>
      </c>
      <c r="CQ76" s="54">
        <v>0.12579103050000001</v>
      </c>
      <c r="CR76" s="54" t="s">
        <v>158</v>
      </c>
      <c r="CS76" s="54">
        <v>5.1144162899999998E-2</v>
      </c>
      <c r="CT76" s="54">
        <v>3.5892844E-2</v>
      </c>
      <c r="CU76" s="54">
        <v>0.79501805140000004</v>
      </c>
      <c r="CV76" s="54" t="s">
        <v>158</v>
      </c>
      <c r="CW76" s="54" t="s">
        <v>158</v>
      </c>
      <c r="CX76" s="54" t="s">
        <v>158</v>
      </c>
      <c r="CY76" s="54" t="s">
        <v>158</v>
      </c>
      <c r="CZ76" s="54">
        <v>1.8702011E-3</v>
      </c>
    </row>
    <row r="77" spans="1:104" x14ac:dyDescent="0.25">
      <c r="A77" s="57" t="s">
        <v>343</v>
      </c>
      <c r="B77" s="54">
        <v>9.2413615300000002E-2</v>
      </c>
      <c r="C77" s="54" t="s">
        <v>158</v>
      </c>
      <c r="D77" s="54">
        <v>6.0559631000000003E-2</v>
      </c>
      <c r="E77" s="54" t="s">
        <v>158</v>
      </c>
      <c r="F77" s="54">
        <v>1</v>
      </c>
      <c r="G77" s="54" t="s">
        <v>158</v>
      </c>
      <c r="H77" s="54">
        <v>1.1738915E-3</v>
      </c>
      <c r="I77" s="54" t="s">
        <v>158</v>
      </c>
      <c r="J77" s="54">
        <v>9.1026486500000003E-2</v>
      </c>
      <c r="K77" s="54">
        <v>6.6448866800000006E-2</v>
      </c>
      <c r="L77" s="54" t="s">
        <v>158</v>
      </c>
      <c r="M77" s="54" t="s">
        <v>158</v>
      </c>
      <c r="N77" s="54" t="s">
        <v>158</v>
      </c>
      <c r="O77" s="54" t="s">
        <v>158</v>
      </c>
      <c r="P77" s="54" t="s">
        <v>158</v>
      </c>
      <c r="Q77" s="54">
        <v>0.20480612240000001</v>
      </c>
      <c r="R77" s="54">
        <v>1.43582525E-2</v>
      </c>
      <c r="S77" s="54">
        <v>0.96759553340000004</v>
      </c>
      <c r="T77" s="54" t="s">
        <v>158</v>
      </c>
      <c r="U77" s="54">
        <v>1.1587808E-2</v>
      </c>
      <c r="V77" s="54" t="s">
        <v>158</v>
      </c>
      <c r="W77" s="54">
        <v>4.5778589999999998E-4</v>
      </c>
      <c r="X77" s="54">
        <v>3.9377881400000002E-2</v>
      </c>
      <c r="Y77" s="54" t="s">
        <v>158</v>
      </c>
      <c r="Z77" s="54" t="s">
        <v>158</v>
      </c>
      <c r="AA77" s="54" t="s">
        <v>158</v>
      </c>
      <c r="AB77" s="54" t="s">
        <v>158</v>
      </c>
      <c r="AC77" s="54" t="s">
        <v>158</v>
      </c>
      <c r="AD77" s="54" t="s">
        <v>158</v>
      </c>
      <c r="AE77" s="54" t="s">
        <v>158</v>
      </c>
      <c r="AF77" s="54" t="s">
        <v>158</v>
      </c>
      <c r="AG77" s="54">
        <v>2.4720400399999998E-2</v>
      </c>
      <c r="AH77" s="54" t="s">
        <v>158</v>
      </c>
      <c r="AI77" s="54">
        <v>8.7988926999999998E-3</v>
      </c>
      <c r="AJ77" s="54" t="s">
        <v>158</v>
      </c>
      <c r="AK77" s="54">
        <v>5.0841072299999998E-2</v>
      </c>
      <c r="AL77" s="54">
        <v>0.66605999059999998</v>
      </c>
      <c r="AM77" s="54">
        <v>3.1904075300000001E-2</v>
      </c>
      <c r="AN77" s="54" t="s">
        <v>158</v>
      </c>
      <c r="AO77" s="54">
        <v>0.35987425610000001</v>
      </c>
      <c r="AP77" s="54">
        <v>2.94170466E-2</v>
      </c>
      <c r="AQ77" s="54" t="s">
        <v>158</v>
      </c>
      <c r="AR77" s="54" t="s">
        <v>158</v>
      </c>
      <c r="AS77" s="54">
        <v>4.7743738600000002E-2</v>
      </c>
      <c r="AT77" s="54">
        <v>8.0254400999999996E-3</v>
      </c>
      <c r="AU77" s="54" t="s">
        <v>158</v>
      </c>
      <c r="AV77" s="54" t="s">
        <v>158</v>
      </c>
      <c r="AW77" s="54">
        <v>1.26420948E-2</v>
      </c>
      <c r="AX77" s="54" t="s">
        <v>158</v>
      </c>
      <c r="AY77" s="54">
        <v>0.17066633819999999</v>
      </c>
      <c r="AZ77" s="54" t="s">
        <v>158</v>
      </c>
      <c r="BA77" s="54" t="s">
        <v>158</v>
      </c>
      <c r="BB77" s="54">
        <v>9.9268852000000008E-3</v>
      </c>
      <c r="BC77" s="54" t="s">
        <v>158</v>
      </c>
      <c r="BD77" s="54" t="s">
        <v>158</v>
      </c>
      <c r="BE77" s="54" t="s">
        <v>158</v>
      </c>
      <c r="BF77" s="54" t="s">
        <v>158</v>
      </c>
      <c r="BG77" s="54" t="s">
        <v>158</v>
      </c>
      <c r="BH77" s="54" t="s">
        <v>158</v>
      </c>
      <c r="BI77" s="54" t="s">
        <v>158</v>
      </c>
      <c r="BJ77" s="54" t="s">
        <v>158</v>
      </c>
      <c r="BK77" s="54" t="s">
        <v>158</v>
      </c>
      <c r="BL77" s="54">
        <v>3.2280231499999999E-2</v>
      </c>
      <c r="BM77" s="54" t="s">
        <v>158</v>
      </c>
      <c r="BN77" s="54" t="s">
        <v>158</v>
      </c>
      <c r="BO77" s="54">
        <v>7.0407130000000001E-4</v>
      </c>
      <c r="BP77" s="54" t="s">
        <v>158</v>
      </c>
      <c r="BQ77" s="54" t="s">
        <v>158</v>
      </c>
      <c r="BR77" s="54" t="s">
        <v>158</v>
      </c>
      <c r="BS77" s="54" t="s">
        <v>158</v>
      </c>
      <c r="BT77" s="54" t="s">
        <v>158</v>
      </c>
      <c r="BU77" s="54">
        <v>1.0942359400000001E-2</v>
      </c>
      <c r="BV77" s="54" t="s">
        <v>158</v>
      </c>
      <c r="BW77" s="54" t="s">
        <v>158</v>
      </c>
      <c r="BX77" s="54" t="s">
        <v>158</v>
      </c>
      <c r="BY77" s="54" t="s">
        <v>158</v>
      </c>
      <c r="BZ77" s="54" t="s">
        <v>158</v>
      </c>
      <c r="CA77" s="54">
        <v>4.8820815300000001E-2</v>
      </c>
      <c r="CB77" s="54">
        <v>0.40624068549999998</v>
      </c>
      <c r="CC77" s="54" t="s">
        <v>158</v>
      </c>
      <c r="CD77" s="54" t="s">
        <v>158</v>
      </c>
      <c r="CE77" s="54" t="s">
        <v>158</v>
      </c>
      <c r="CF77" s="54">
        <v>2.8967976999999998E-3</v>
      </c>
      <c r="CG77" s="54" t="s">
        <v>158</v>
      </c>
      <c r="CH77" s="54">
        <v>1</v>
      </c>
      <c r="CI77" s="54" t="s">
        <v>158</v>
      </c>
      <c r="CJ77" s="54" t="s">
        <v>158</v>
      </c>
      <c r="CK77" s="54" t="s">
        <v>158</v>
      </c>
      <c r="CL77" s="54" t="s">
        <v>158</v>
      </c>
      <c r="CM77" s="54" t="s">
        <v>158</v>
      </c>
      <c r="CN77" s="54">
        <v>0.39889124619999999</v>
      </c>
      <c r="CO77" s="54" t="s">
        <v>158</v>
      </c>
      <c r="CP77" s="54" t="s">
        <v>158</v>
      </c>
      <c r="CQ77" s="54" t="s">
        <v>158</v>
      </c>
      <c r="CR77" s="54" t="s">
        <v>158</v>
      </c>
      <c r="CS77" s="54">
        <v>0.66362967360000003</v>
      </c>
      <c r="CT77" s="54" t="s">
        <v>158</v>
      </c>
      <c r="CU77" s="54">
        <v>0.79501805140000004</v>
      </c>
      <c r="CV77" s="54" t="s">
        <v>158</v>
      </c>
      <c r="CW77" s="54" t="s">
        <v>158</v>
      </c>
      <c r="CX77" s="54" t="s">
        <v>158</v>
      </c>
      <c r="CY77" s="54" t="s">
        <v>158</v>
      </c>
      <c r="CZ77" s="54" t="s">
        <v>158</v>
      </c>
    </row>
    <row r="78" spans="1:104" x14ac:dyDescent="0.25">
      <c r="A78" s="40" t="s">
        <v>345</v>
      </c>
      <c r="B78" s="55">
        <v>0.2861873305</v>
      </c>
      <c r="C78" s="55" t="s">
        <v>158</v>
      </c>
      <c r="D78" s="55">
        <v>0.50303076879999997</v>
      </c>
      <c r="E78" s="55">
        <v>1</v>
      </c>
      <c r="F78" s="55" t="s">
        <v>158</v>
      </c>
      <c r="G78" s="55">
        <v>2.1246034E-2</v>
      </c>
      <c r="H78" s="55">
        <v>3.9851851700000003E-2</v>
      </c>
      <c r="I78" s="55" t="s">
        <v>158</v>
      </c>
      <c r="J78" s="55">
        <v>0.49479229050000001</v>
      </c>
      <c r="K78" s="55">
        <v>0.50508142840000003</v>
      </c>
      <c r="L78" s="55">
        <v>2.1955526600000001E-2</v>
      </c>
      <c r="M78" s="55">
        <v>1</v>
      </c>
      <c r="N78" s="55">
        <v>0.41794373740000001</v>
      </c>
      <c r="O78" s="55" t="s">
        <v>158</v>
      </c>
      <c r="P78" s="55" t="s">
        <v>158</v>
      </c>
      <c r="Q78" s="55">
        <v>5.7960550299999997E-2</v>
      </c>
      <c r="R78" s="55">
        <v>0.1004350403</v>
      </c>
      <c r="S78" s="55">
        <v>1.6685186999999999E-3</v>
      </c>
      <c r="T78" s="55" t="s">
        <v>158</v>
      </c>
      <c r="U78" s="55">
        <v>0.48375379439999999</v>
      </c>
      <c r="V78" s="55">
        <v>2.3282343600000002E-2</v>
      </c>
      <c r="W78" s="55">
        <v>0.41551264999999998</v>
      </c>
      <c r="X78" s="55">
        <v>3.4440639000000001E-3</v>
      </c>
      <c r="Y78" s="55">
        <v>0.23705983459999999</v>
      </c>
      <c r="Z78" s="55" t="s">
        <v>158</v>
      </c>
      <c r="AA78" s="55" t="s">
        <v>158</v>
      </c>
      <c r="AB78" s="55">
        <v>2.8155056800000001E-2</v>
      </c>
      <c r="AC78" s="55" t="s">
        <v>158</v>
      </c>
      <c r="AD78" s="55">
        <v>0.50861322229999995</v>
      </c>
      <c r="AE78" s="55" t="s">
        <v>158</v>
      </c>
      <c r="AF78" s="55" t="s">
        <v>158</v>
      </c>
      <c r="AG78" s="55">
        <v>9.4813639999999995E-4</v>
      </c>
      <c r="AH78" s="55" t="s">
        <v>158</v>
      </c>
      <c r="AI78" s="55">
        <v>0.3615865768</v>
      </c>
      <c r="AJ78" s="55" t="s">
        <v>158</v>
      </c>
      <c r="AK78" s="55" t="s">
        <v>158</v>
      </c>
      <c r="AL78" s="55" t="s">
        <v>158</v>
      </c>
      <c r="AM78" s="55">
        <v>0.8579971394</v>
      </c>
      <c r="AN78" s="55">
        <v>0.57258791090000005</v>
      </c>
      <c r="AO78" s="55">
        <v>9.9236590700000002E-2</v>
      </c>
      <c r="AP78" s="55">
        <v>6.3643418600000001E-2</v>
      </c>
      <c r="AQ78" s="55">
        <v>1</v>
      </c>
      <c r="AR78" s="55" t="s">
        <v>158</v>
      </c>
      <c r="AS78" s="55">
        <v>2.90881614E-2</v>
      </c>
      <c r="AT78" s="55">
        <v>8.0254400999999996E-3</v>
      </c>
      <c r="AU78" s="55" t="s">
        <v>158</v>
      </c>
      <c r="AV78" s="55">
        <v>2.0713881E-3</v>
      </c>
      <c r="AW78" s="55">
        <v>0.73239956849999999</v>
      </c>
      <c r="AX78" s="55" t="s">
        <v>158</v>
      </c>
      <c r="AY78" s="55">
        <v>0.13883075380000001</v>
      </c>
      <c r="AZ78" s="55">
        <v>0.1525132911</v>
      </c>
      <c r="BA78" s="55" t="s">
        <v>158</v>
      </c>
      <c r="BB78" s="55">
        <v>0.56769920630000004</v>
      </c>
      <c r="BC78" s="55">
        <v>0.4329893138</v>
      </c>
      <c r="BD78" s="55">
        <v>1</v>
      </c>
      <c r="BE78" s="55">
        <v>0.43944731809999998</v>
      </c>
      <c r="BF78" s="55">
        <v>1</v>
      </c>
      <c r="BG78" s="55" t="s">
        <v>158</v>
      </c>
      <c r="BH78" s="55" t="s">
        <v>158</v>
      </c>
      <c r="BI78" s="55" t="s">
        <v>158</v>
      </c>
      <c r="BJ78" s="55" t="s">
        <v>158</v>
      </c>
      <c r="BK78" s="55" t="s">
        <v>158</v>
      </c>
      <c r="BL78" s="55">
        <v>6.8099733999999997E-3</v>
      </c>
      <c r="BM78" s="55">
        <v>1.9761698099999999E-2</v>
      </c>
      <c r="BN78" s="55">
        <v>0.94912981809999997</v>
      </c>
      <c r="BO78" s="55">
        <v>0.60959135470000003</v>
      </c>
      <c r="BP78" s="55">
        <v>0.2203094602</v>
      </c>
      <c r="BQ78" s="55" t="s">
        <v>158</v>
      </c>
      <c r="BR78" s="55">
        <v>1</v>
      </c>
      <c r="BS78" s="55" t="s">
        <v>158</v>
      </c>
      <c r="BT78" s="55">
        <v>0.67866657929999996</v>
      </c>
      <c r="BU78" s="55">
        <v>0.98354765239999997</v>
      </c>
      <c r="BV78" s="55">
        <v>0.84660538350000003</v>
      </c>
      <c r="BW78" s="55" t="s">
        <v>158</v>
      </c>
      <c r="BX78" s="55">
        <v>0.97718199630000002</v>
      </c>
      <c r="BY78" s="55">
        <v>5.9314612900000001E-2</v>
      </c>
      <c r="BZ78" s="55">
        <v>0.94626594809999998</v>
      </c>
      <c r="CA78" s="55">
        <v>0.95117918469999996</v>
      </c>
      <c r="CB78" s="55">
        <v>2.4608900900000001E-2</v>
      </c>
      <c r="CC78" s="55" t="s">
        <v>158</v>
      </c>
      <c r="CD78" s="55">
        <v>0.99038101089999997</v>
      </c>
      <c r="CE78" s="55">
        <v>1</v>
      </c>
      <c r="CF78" s="55" t="s">
        <v>158</v>
      </c>
      <c r="CG78" s="55">
        <v>1</v>
      </c>
      <c r="CH78" s="55" t="s">
        <v>158</v>
      </c>
      <c r="CI78" s="55">
        <v>0.20477747760000001</v>
      </c>
      <c r="CJ78" s="55" t="s">
        <v>158</v>
      </c>
      <c r="CK78" s="55">
        <v>4.5904489700000002E-2</v>
      </c>
      <c r="CL78" s="55">
        <v>0.2128392965</v>
      </c>
      <c r="CM78" s="55">
        <v>3.5600640400000001E-2</v>
      </c>
      <c r="CN78" s="55">
        <v>4.2273689699999999E-2</v>
      </c>
      <c r="CO78" s="55" t="s">
        <v>158</v>
      </c>
      <c r="CP78" s="55" t="s">
        <v>158</v>
      </c>
      <c r="CQ78" s="55">
        <v>0.87420896950000004</v>
      </c>
      <c r="CR78" s="55">
        <v>1</v>
      </c>
      <c r="CS78" s="55">
        <v>3.4230073799999997E-2</v>
      </c>
      <c r="CT78" s="55">
        <v>8.2895449999999996E-2</v>
      </c>
      <c r="CU78" s="55">
        <v>0.20498194859999999</v>
      </c>
      <c r="CV78" s="55" t="s">
        <v>158</v>
      </c>
      <c r="CW78" s="55" t="s">
        <v>158</v>
      </c>
      <c r="CX78" s="55" t="s">
        <v>158</v>
      </c>
      <c r="CY78" s="55">
        <v>0.95393232159999997</v>
      </c>
      <c r="CZ78" s="55">
        <v>6.8500512700000002E-2</v>
      </c>
    </row>
  </sheetData>
  <sortState ref="A14:CZ69">
    <sortCondition descending="1" ref="B14:B69"/>
  </sortState>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605</v>
      </c>
      <c r="B3" s="48"/>
    </row>
    <row r="4" spans="1:19" ht="18.75" x14ac:dyDescent="0.25">
      <c r="A4" s="34" t="s">
        <v>349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1164</v>
      </c>
    </row>
    <row r="12" spans="1:19" ht="13.5" customHeight="1" x14ac:dyDescent="0.25">
      <c r="A12" s="36" t="s">
        <v>26</v>
      </c>
      <c r="B12" s="39" t="s">
        <v>38</v>
      </c>
      <c r="E12" s="39" t="s">
        <v>38</v>
      </c>
      <c r="H12" s="37">
        <v>1221</v>
      </c>
    </row>
    <row r="13" spans="1:19" ht="13.5" customHeight="1" x14ac:dyDescent="0.25">
      <c r="A13" s="36" t="s">
        <v>8</v>
      </c>
      <c r="B13" s="39" t="s">
        <v>38</v>
      </c>
      <c r="E13" s="39" t="s">
        <v>38</v>
      </c>
      <c r="H13" s="37">
        <v>240.9</v>
      </c>
    </row>
    <row r="14" spans="1:19" x14ac:dyDescent="0.25">
      <c r="A14" s="36"/>
    </row>
    <row r="15" spans="1:19" x14ac:dyDescent="0.25">
      <c r="A15" s="57" t="s">
        <v>353</v>
      </c>
      <c r="B15" s="39" t="s">
        <v>38</v>
      </c>
      <c r="C15" s="79" t="s">
        <v>38</v>
      </c>
      <c r="D15" s="60"/>
      <c r="E15" s="39" t="s">
        <v>38</v>
      </c>
      <c r="F15" s="79" t="s">
        <v>38</v>
      </c>
      <c r="G15" s="63"/>
      <c r="H15" s="54">
        <v>0.31938707129999999</v>
      </c>
      <c r="I15" s="59">
        <f t="shared" ref="I15:I48" si="0">SQRT((H15*(1-H15))/H$13)*TINV(0.05,H$13)</f>
        <v>5.9174421667673567E-2</v>
      </c>
      <c r="J15" s="60"/>
      <c r="K15" s="79" t="s">
        <v>38</v>
      </c>
      <c r="L15" s="61" t="e">
        <f t="shared" ref="L15:L48" si="1">(((K15)^2)^0.5)</f>
        <v>#VALUE!</v>
      </c>
      <c r="M15" s="61" t="e">
        <f t="shared" ref="M15:M48" si="2">(((((1-B15)*B15)/B$13)+(((1-H15)*H15)/H$13))^0.5)*(TINV(0.05,B$13+H$13-1))</f>
        <v>#VALUE!</v>
      </c>
      <c r="N15" s="79" t="s">
        <v>38</v>
      </c>
      <c r="O15" s="62"/>
      <c r="P15" s="79" t="s">
        <v>38</v>
      </c>
      <c r="Q15" s="61" t="e">
        <f t="shared" ref="Q15:Q48" si="3">(((P15)^2)^0.5)</f>
        <v>#VALUE!</v>
      </c>
      <c r="R15" s="61" t="e">
        <f t="shared" ref="R15:R48" si="4">(((((1-E15)*E15)/E$13)+(((1-H15)*H15)/H$13))^0.5)*(TINV(0.05,E$13+H$13-1))</f>
        <v>#VALUE!</v>
      </c>
      <c r="S15" s="79" t="s">
        <v>38</v>
      </c>
    </row>
    <row r="16" spans="1:19" x14ac:dyDescent="0.25">
      <c r="A16" s="57" t="s">
        <v>354</v>
      </c>
      <c r="B16" s="39" t="s">
        <v>38</v>
      </c>
      <c r="C16" s="79" t="s">
        <v>38</v>
      </c>
      <c r="D16" s="60"/>
      <c r="E16" s="39" t="s">
        <v>38</v>
      </c>
      <c r="F16" s="79" t="s">
        <v>38</v>
      </c>
      <c r="G16" s="63"/>
      <c r="H16" s="54">
        <v>0.2255373842</v>
      </c>
      <c r="I16" s="59">
        <f t="shared" si="0"/>
        <v>5.3043815737018274E-2</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38" t="s">
        <v>366</v>
      </c>
      <c r="B17" s="39" t="s">
        <v>38</v>
      </c>
      <c r="C17" s="79" t="s">
        <v>38</v>
      </c>
      <c r="E17" s="39" t="s">
        <v>38</v>
      </c>
      <c r="F17" s="79" t="s">
        <v>38</v>
      </c>
      <c r="G17" s="50"/>
      <c r="H17" s="54">
        <v>6.6441089100000003E-2</v>
      </c>
      <c r="I17" s="49">
        <f t="shared" si="0"/>
        <v>3.1609272066921879E-2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57" t="s">
        <v>350</v>
      </c>
      <c r="B18" s="39" t="s">
        <v>38</v>
      </c>
      <c r="C18" s="79" t="s">
        <v>38</v>
      </c>
      <c r="D18" s="60"/>
      <c r="E18" s="39" t="s">
        <v>38</v>
      </c>
      <c r="F18" s="79" t="s">
        <v>38</v>
      </c>
      <c r="G18" s="63"/>
      <c r="H18" s="54">
        <v>6.0081900200000003E-2</v>
      </c>
      <c r="I18" s="59">
        <f t="shared" si="0"/>
        <v>3.0160747095080018E-2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57" t="s">
        <v>359</v>
      </c>
      <c r="B19" s="39" t="s">
        <v>38</v>
      </c>
      <c r="C19" s="79" t="s">
        <v>38</v>
      </c>
      <c r="D19" s="60"/>
      <c r="E19" s="39" t="s">
        <v>38</v>
      </c>
      <c r="F19" s="79" t="s">
        <v>38</v>
      </c>
      <c r="G19" s="63"/>
      <c r="H19" s="54">
        <v>4.3834886000000003E-2</v>
      </c>
      <c r="I19" s="59">
        <f t="shared" si="0"/>
        <v>2.5983739087432445E-2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356</v>
      </c>
      <c r="B20" s="39" t="s">
        <v>38</v>
      </c>
      <c r="C20" s="79" t="s">
        <v>38</v>
      </c>
      <c r="E20" s="39" t="s">
        <v>38</v>
      </c>
      <c r="F20" s="79" t="s">
        <v>38</v>
      </c>
      <c r="G20" s="63"/>
      <c r="H20" s="54">
        <v>4.2704407600000001E-2</v>
      </c>
      <c r="I20" s="59">
        <f t="shared" si="0"/>
        <v>2.5661653662666851E-2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57" t="s">
        <v>360</v>
      </c>
      <c r="B21" s="39" t="s">
        <v>38</v>
      </c>
      <c r="C21" s="79" t="s">
        <v>38</v>
      </c>
      <c r="E21" s="39" t="s">
        <v>38</v>
      </c>
      <c r="F21" s="79" t="s">
        <v>38</v>
      </c>
      <c r="G21" s="63"/>
      <c r="H21" s="54">
        <v>4.2084139499999999E-2</v>
      </c>
      <c r="I21" s="59">
        <f t="shared" si="0"/>
        <v>2.5482859902631407E-2</v>
      </c>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38" t="s">
        <v>352</v>
      </c>
      <c r="B22" s="39" t="s">
        <v>38</v>
      </c>
      <c r="C22" s="79" t="s">
        <v>38</v>
      </c>
      <c r="E22" s="39" t="s">
        <v>38</v>
      </c>
      <c r="F22" s="79" t="s">
        <v>38</v>
      </c>
      <c r="G22" s="50"/>
      <c r="H22" s="54">
        <v>3.7874097799999999E-2</v>
      </c>
      <c r="I22" s="49">
        <f t="shared" si="0"/>
        <v>2.4227709651149575E-2</v>
      </c>
      <c r="K22" s="79" t="s">
        <v>38</v>
      </c>
      <c r="L22" s="26" t="e">
        <f t="shared" si="1"/>
        <v>#VALUE!</v>
      </c>
      <c r="M22" s="26" t="e">
        <f t="shared" si="2"/>
        <v>#VALUE!</v>
      </c>
      <c r="N22" s="79" t="s">
        <v>38</v>
      </c>
      <c r="O22" s="27"/>
      <c r="P22" s="79" t="s">
        <v>38</v>
      </c>
      <c r="Q22" s="26" t="e">
        <f t="shared" si="3"/>
        <v>#VALUE!</v>
      </c>
      <c r="R22" s="26" t="e">
        <f t="shared" si="4"/>
        <v>#VALUE!</v>
      </c>
      <c r="S22" s="79" t="s">
        <v>38</v>
      </c>
    </row>
    <row r="23" spans="1:19" x14ac:dyDescent="0.25">
      <c r="A23" s="57" t="s">
        <v>357</v>
      </c>
      <c r="B23" s="39" t="s">
        <v>38</v>
      </c>
      <c r="C23" s="79" t="s">
        <v>38</v>
      </c>
      <c r="D23" s="60"/>
      <c r="E23" s="39" t="s">
        <v>38</v>
      </c>
      <c r="F23" s="79" t="s">
        <v>38</v>
      </c>
      <c r="G23" s="63"/>
      <c r="H23" s="54">
        <v>3.7318815499999998E-2</v>
      </c>
      <c r="I23" s="59">
        <f t="shared" si="0"/>
        <v>2.4056388346005545E-2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57" t="s">
        <v>375</v>
      </c>
      <c r="B24" s="39" t="s">
        <v>38</v>
      </c>
      <c r="C24" s="79" t="s">
        <v>38</v>
      </c>
      <c r="D24" s="60"/>
      <c r="E24" s="39" t="s">
        <v>38</v>
      </c>
      <c r="F24" s="79" t="s">
        <v>38</v>
      </c>
      <c r="G24" s="63"/>
      <c r="H24" s="54">
        <v>3.6991193899999997E-2</v>
      </c>
      <c r="I24" s="59">
        <f t="shared" si="0"/>
        <v>2.3954635246505387E-2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38" t="s">
        <v>374</v>
      </c>
      <c r="B25" s="39" t="s">
        <v>38</v>
      </c>
      <c r="C25" s="79" t="s">
        <v>38</v>
      </c>
      <c r="E25" s="39" t="s">
        <v>38</v>
      </c>
      <c r="F25" s="79" t="s">
        <v>38</v>
      </c>
      <c r="G25" s="50"/>
      <c r="H25" s="54">
        <v>3.6961241800000003E-2</v>
      </c>
      <c r="I25" s="49">
        <f t="shared" si="0"/>
        <v>2.3945307513767559E-2</v>
      </c>
      <c r="K25" s="79" t="s">
        <v>38</v>
      </c>
      <c r="L25" s="26" t="e">
        <f t="shared" si="1"/>
        <v>#VALUE!</v>
      </c>
      <c r="M25" s="26" t="e">
        <f t="shared" si="2"/>
        <v>#VALUE!</v>
      </c>
      <c r="N25" s="79" t="s">
        <v>38</v>
      </c>
      <c r="O25" s="27"/>
      <c r="P25" s="79" t="s">
        <v>38</v>
      </c>
      <c r="Q25" s="26" t="e">
        <f t="shared" si="3"/>
        <v>#VALUE!</v>
      </c>
      <c r="R25" s="26" t="e">
        <f t="shared" si="4"/>
        <v>#VALUE!</v>
      </c>
      <c r="S25" s="79" t="s">
        <v>38</v>
      </c>
    </row>
    <row r="26" spans="1:19" x14ac:dyDescent="0.25">
      <c r="A26" s="57" t="s">
        <v>351</v>
      </c>
      <c r="B26" s="39" t="s">
        <v>38</v>
      </c>
      <c r="C26" s="79" t="s">
        <v>38</v>
      </c>
      <c r="D26" s="60"/>
      <c r="E26" s="39" t="s">
        <v>38</v>
      </c>
      <c r="F26" s="79" t="s">
        <v>38</v>
      </c>
      <c r="G26" s="63"/>
      <c r="H26" s="54">
        <v>2.97205899E-2</v>
      </c>
      <c r="I26" s="59">
        <f t="shared" si="0"/>
        <v>2.1552734504354777E-2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19" x14ac:dyDescent="0.25">
      <c r="A27" s="57" t="s">
        <v>355</v>
      </c>
      <c r="B27" s="39" t="s">
        <v>38</v>
      </c>
      <c r="C27" s="79" t="s">
        <v>38</v>
      </c>
      <c r="D27" s="60"/>
      <c r="E27" s="39" t="s">
        <v>38</v>
      </c>
      <c r="F27" s="79" t="s">
        <v>38</v>
      </c>
      <c r="G27" s="63"/>
      <c r="H27" s="54">
        <v>2.4667539799999999E-2</v>
      </c>
      <c r="I27" s="59">
        <f t="shared" si="0"/>
        <v>1.9686318934366363E-2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19" x14ac:dyDescent="0.25">
      <c r="A28" s="57" t="s">
        <v>362</v>
      </c>
      <c r="B28" s="39" t="s">
        <v>38</v>
      </c>
      <c r="C28" s="79" t="s">
        <v>38</v>
      </c>
      <c r="D28" s="60"/>
      <c r="E28" s="39" t="s">
        <v>38</v>
      </c>
      <c r="F28" s="79" t="s">
        <v>38</v>
      </c>
      <c r="G28" s="63"/>
      <c r="H28" s="54">
        <v>2.3447085900000001E-2</v>
      </c>
      <c r="I28" s="59">
        <f t="shared" si="0"/>
        <v>1.9205144812696154E-2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19" x14ac:dyDescent="0.25">
      <c r="A29" s="57" t="s">
        <v>363</v>
      </c>
      <c r="B29" s="39" t="s">
        <v>38</v>
      </c>
      <c r="C29" s="79" t="s">
        <v>38</v>
      </c>
      <c r="D29" s="60"/>
      <c r="E29" s="39" t="s">
        <v>38</v>
      </c>
      <c r="F29" s="79" t="s">
        <v>38</v>
      </c>
      <c r="G29" s="63"/>
      <c r="H29" s="54">
        <v>2.0973837299999999E-2</v>
      </c>
      <c r="I29" s="59">
        <f t="shared" si="0"/>
        <v>1.8187012070200653E-2</v>
      </c>
      <c r="J29" s="60"/>
      <c r="K29" s="79" t="s">
        <v>38</v>
      </c>
      <c r="L29" s="61" t="e">
        <f t="shared" si="1"/>
        <v>#VALUE!</v>
      </c>
      <c r="M29" s="61" t="e">
        <f t="shared" si="2"/>
        <v>#VALUE!</v>
      </c>
      <c r="N29" s="79" t="s">
        <v>38</v>
      </c>
      <c r="O29" s="62"/>
      <c r="P29" s="79" t="s">
        <v>38</v>
      </c>
      <c r="Q29" s="61" t="e">
        <f t="shared" si="3"/>
        <v>#VALUE!</v>
      </c>
      <c r="R29" s="61" t="e">
        <f t="shared" si="4"/>
        <v>#VALUE!</v>
      </c>
      <c r="S29" s="79" t="s">
        <v>38</v>
      </c>
    </row>
    <row r="30" spans="1:19" x14ac:dyDescent="0.25">
      <c r="A30" s="57" t="s">
        <v>378</v>
      </c>
      <c r="B30" s="39" t="s">
        <v>38</v>
      </c>
      <c r="C30" s="79" t="s">
        <v>38</v>
      </c>
      <c r="D30" s="60"/>
      <c r="E30" s="39" t="s">
        <v>38</v>
      </c>
      <c r="F30" s="79" t="s">
        <v>38</v>
      </c>
      <c r="G30" s="63"/>
      <c r="H30" s="54">
        <v>1.6945967499999999E-2</v>
      </c>
      <c r="I30" s="59">
        <f t="shared" si="0"/>
        <v>1.6381253757137313E-2</v>
      </c>
      <c r="J30" s="60"/>
      <c r="K30" s="79" t="s">
        <v>38</v>
      </c>
      <c r="L30" s="61" t="e">
        <f t="shared" si="1"/>
        <v>#VALUE!</v>
      </c>
      <c r="M30" s="61" t="e">
        <f t="shared" si="2"/>
        <v>#VALUE!</v>
      </c>
      <c r="N30" s="79" t="s">
        <v>38</v>
      </c>
      <c r="O30" s="62"/>
      <c r="P30" s="79" t="s">
        <v>38</v>
      </c>
      <c r="Q30" s="61" t="e">
        <f t="shared" si="3"/>
        <v>#VALUE!</v>
      </c>
      <c r="R30" s="61" t="e">
        <f t="shared" si="4"/>
        <v>#VALUE!</v>
      </c>
      <c r="S30" s="79" t="s">
        <v>38</v>
      </c>
    </row>
    <row r="31" spans="1:19" x14ac:dyDescent="0.25">
      <c r="A31" s="57" t="s">
        <v>361</v>
      </c>
      <c r="B31" s="39" t="s">
        <v>38</v>
      </c>
      <c r="C31" s="79" t="s">
        <v>38</v>
      </c>
      <c r="D31" s="60"/>
      <c r="E31" s="39" t="s">
        <v>38</v>
      </c>
      <c r="F31" s="79" t="s">
        <v>38</v>
      </c>
      <c r="G31" s="63"/>
      <c r="H31" s="54">
        <v>1.67516365E-2</v>
      </c>
      <c r="I31" s="59">
        <f t="shared" si="0"/>
        <v>1.6288665138832321E-2</v>
      </c>
      <c r="J31" s="60"/>
      <c r="K31" s="79" t="s">
        <v>38</v>
      </c>
      <c r="L31" s="61" t="e">
        <f t="shared" si="1"/>
        <v>#VALUE!</v>
      </c>
      <c r="M31" s="61" t="e">
        <f t="shared" si="2"/>
        <v>#VALUE!</v>
      </c>
      <c r="N31" s="79" t="s">
        <v>38</v>
      </c>
      <c r="O31" s="62"/>
      <c r="P31" s="79" t="s">
        <v>38</v>
      </c>
      <c r="Q31" s="61" t="e">
        <f t="shared" si="3"/>
        <v>#VALUE!</v>
      </c>
      <c r="R31" s="61" t="e">
        <f t="shared" si="4"/>
        <v>#VALUE!</v>
      </c>
      <c r="S31" s="79" t="s">
        <v>38</v>
      </c>
    </row>
    <row r="32" spans="1:19" x14ac:dyDescent="0.25">
      <c r="A32" s="57" t="s">
        <v>358</v>
      </c>
      <c r="B32" s="39" t="s">
        <v>38</v>
      </c>
      <c r="C32" s="79" t="s">
        <v>38</v>
      </c>
      <c r="D32" s="60"/>
      <c r="E32" s="39" t="s">
        <v>38</v>
      </c>
      <c r="F32" s="79" t="s">
        <v>38</v>
      </c>
      <c r="G32" s="63"/>
      <c r="H32" s="54">
        <v>1.22766249E-2</v>
      </c>
      <c r="I32" s="59">
        <f t="shared" si="0"/>
        <v>1.3975984746803083E-2</v>
      </c>
      <c r="J32" s="60"/>
      <c r="K32" s="79" t="s">
        <v>38</v>
      </c>
      <c r="L32" s="61" t="e">
        <f t="shared" si="1"/>
        <v>#VALUE!</v>
      </c>
      <c r="M32" s="61" t="e">
        <f t="shared" si="2"/>
        <v>#VALUE!</v>
      </c>
      <c r="N32" s="79" t="s">
        <v>38</v>
      </c>
      <c r="O32" s="62"/>
      <c r="P32" s="79" t="s">
        <v>38</v>
      </c>
      <c r="Q32" s="61" t="e">
        <f t="shared" si="3"/>
        <v>#VALUE!</v>
      </c>
      <c r="R32" s="61" t="e">
        <f t="shared" si="4"/>
        <v>#VALUE!</v>
      </c>
      <c r="S32" s="79" t="s">
        <v>38</v>
      </c>
    </row>
    <row r="33" spans="1:19" x14ac:dyDescent="0.25">
      <c r="A33" s="57" t="s">
        <v>368</v>
      </c>
      <c r="B33" s="39" t="s">
        <v>38</v>
      </c>
      <c r="C33" s="79" t="s">
        <v>38</v>
      </c>
      <c r="D33" s="60"/>
      <c r="E33" s="39" t="s">
        <v>38</v>
      </c>
      <c r="F33" s="79" t="s">
        <v>38</v>
      </c>
      <c r="G33" s="63"/>
      <c r="H33" s="54">
        <v>1.17090882E-2</v>
      </c>
      <c r="I33" s="59">
        <f t="shared" si="0"/>
        <v>1.3653034836002303E-2</v>
      </c>
      <c r="J33" s="60"/>
      <c r="K33" s="79" t="s">
        <v>38</v>
      </c>
      <c r="L33" s="61" t="e">
        <f t="shared" si="1"/>
        <v>#VALUE!</v>
      </c>
      <c r="M33" s="61" t="e">
        <f t="shared" si="2"/>
        <v>#VALUE!</v>
      </c>
      <c r="N33" s="79" t="s">
        <v>38</v>
      </c>
      <c r="O33" s="62"/>
      <c r="P33" s="79" t="s">
        <v>38</v>
      </c>
      <c r="Q33" s="61" t="e">
        <f t="shared" si="3"/>
        <v>#VALUE!</v>
      </c>
      <c r="R33" s="61" t="e">
        <f t="shared" si="4"/>
        <v>#VALUE!</v>
      </c>
      <c r="S33" s="79" t="s">
        <v>38</v>
      </c>
    </row>
    <row r="34" spans="1:19" x14ac:dyDescent="0.25">
      <c r="A34" s="57" t="s">
        <v>365</v>
      </c>
      <c r="B34" s="39" t="s">
        <v>38</v>
      </c>
      <c r="C34" s="79" t="s">
        <v>38</v>
      </c>
      <c r="D34" s="60"/>
      <c r="E34" s="39" t="s">
        <v>38</v>
      </c>
      <c r="F34" s="79" t="s">
        <v>38</v>
      </c>
      <c r="G34" s="63"/>
      <c r="H34" s="54">
        <v>1.0108576500000001E-2</v>
      </c>
      <c r="I34" s="59">
        <f t="shared" si="0"/>
        <v>1.269591600839421E-2</v>
      </c>
      <c r="J34" s="60"/>
      <c r="K34" s="79" t="s">
        <v>38</v>
      </c>
      <c r="L34" s="61" t="e">
        <f t="shared" si="1"/>
        <v>#VALUE!</v>
      </c>
      <c r="M34" s="61" t="e">
        <f t="shared" si="2"/>
        <v>#VALUE!</v>
      </c>
      <c r="N34" s="79" t="s">
        <v>38</v>
      </c>
      <c r="O34" s="62"/>
      <c r="P34" s="79" t="s">
        <v>38</v>
      </c>
      <c r="Q34" s="61" t="e">
        <f t="shared" si="3"/>
        <v>#VALUE!</v>
      </c>
      <c r="R34" s="61" t="e">
        <f t="shared" si="4"/>
        <v>#VALUE!</v>
      </c>
      <c r="S34" s="79" t="s">
        <v>38</v>
      </c>
    </row>
    <row r="35" spans="1:19" x14ac:dyDescent="0.25">
      <c r="A35" s="57" t="s">
        <v>373</v>
      </c>
      <c r="B35" s="39" t="s">
        <v>38</v>
      </c>
      <c r="C35" s="79" t="s">
        <v>38</v>
      </c>
      <c r="D35" s="60"/>
      <c r="E35" s="39" t="s">
        <v>38</v>
      </c>
      <c r="F35" s="79" t="s">
        <v>38</v>
      </c>
      <c r="G35" s="63"/>
      <c r="H35" s="54">
        <v>8.4160248999999993E-3</v>
      </c>
      <c r="I35" s="59">
        <f t="shared" si="0"/>
        <v>1.1594272796034781E-2</v>
      </c>
      <c r="J35" s="60"/>
      <c r="K35" s="79" t="s">
        <v>38</v>
      </c>
      <c r="L35" s="61" t="e">
        <f t="shared" si="1"/>
        <v>#VALUE!</v>
      </c>
      <c r="M35" s="61" t="e">
        <f t="shared" si="2"/>
        <v>#VALUE!</v>
      </c>
      <c r="N35" s="79" t="s">
        <v>38</v>
      </c>
      <c r="O35" s="62"/>
      <c r="P35" s="79" t="s">
        <v>38</v>
      </c>
      <c r="Q35" s="61" t="e">
        <f t="shared" si="3"/>
        <v>#VALUE!</v>
      </c>
      <c r="R35" s="61" t="e">
        <f t="shared" si="4"/>
        <v>#VALUE!</v>
      </c>
      <c r="S35" s="79" t="s">
        <v>38</v>
      </c>
    </row>
    <row r="36" spans="1:19" x14ac:dyDescent="0.25">
      <c r="A36" s="57" t="s">
        <v>364</v>
      </c>
      <c r="B36" s="39" t="s">
        <v>38</v>
      </c>
      <c r="C36" s="79" t="s">
        <v>38</v>
      </c>
      <c r="D36" s="60"/>
      <c r="E36" s="39" t="s">
        <v>38</v>
      </c>
      <c r="F36" s="79" t="s">
        <v>38</v>
      </c>
      <c r="G36" s="63"/>
      <c r="H36" s="54">
        <v>7.6099909000000004E-3</v>
      </c>
      <c r="I36" s="59">
        <f t="shared" si="0"/>
        <v>1.1029568422745849E-2</v>
      </c>
      <c r="J36" s="60"/>
      <c r="K36" s="79" t="s">
        <v>38</v>
      </c>
      <c r="L36" s="61" t="e">
        <f t="shared" si="1"/>
        <v>#VALUE!</v>
      </c>
      <c r="M36" s="61" t="e">
        <f t="shared" si="2"/>
        <v>#VALUE!</v>
      </c>
      <c r="N36" s="79" t="s">
        <v>38</v>
      </c>
      <c r="O36" s="62"/>
      <c r="P36" s="79" t="s">
        <v>38</v>
      </c>
      <c r="Q36" s="61" t="e">
        <f t="shared" si="3"/>
        <v>#VALUE!</v>
      </c>
      <c r="R36" s="61" t="e">
        <f t="shared" si="4"/>
        <v>#VALUE!</v>
      </c>
      <c r="S36" s="79" t="s">
        <v>38</v>
      </c>
    </row>
    <row r="37" spans="1:19" x14ac:dyDescent="0.25">
      <c r="A37" s="57" t="s">
        <v>372</v>
      </c>
      <c r="B37" s="39" t="s">
        <v>38</v>
      </c>
      <c r="C37" s="79" t="s">
        <v>38</v>
      </c>
      <c r="D37" s="60"/>
      <c r="E37" s="39" t="s">
        <v>38</v>
      </c>
      <c r="F37" s="79" t="s">
        <v>38</v>
      </c>
      <c r="G37" s="63"/>
      <c r="H37" s="54">
        <v>6.2861363999999996E-3</v>
      </c>
      <c r="I37" s="59">
        <f t="shared" si="0"/>
        <v>1.003108321944806E-2</v>
      </c>
      <c r="J37" s="60"/>
      <c r="K37" s="79" t="s">
        <v>38</v>
      </c>
      <c r="L37" s="61" t="e">
        <f t="shared" si="1"/>
        <v>#VALUE!</v>
      </c>
      <c r="M37" s="61" t="e">
        <f t="shared" si="2"/>
        <v>#VALUE!</v>
      </c>
      <c r="N37" s="79" t="s">
        <v>38</v>
      </c>
      <c r="O37" s="62"/>
      <c r="P37" s="79" t="s">
        <v>38</v>
      </c>
      <c r="Q37" s="61" t="e">
        <f t="shared" si="3"/>
        <v>#VALUE!</v>
      </c>
      <c r="R37" s="61" t="e">
        <f t="shared" si="4"/>
        <v>#VALUE!</v>
      </c>
      <c r="S37" s="79" t="s">
        <v>38</v>
      </c>
    </row>
    <row r="38" spans="1:19" x14ac:dyDescent="0.25">
      <c r="A38" s="57" t="s">
        <v>379</v>
      </c>
      <c r="B38" s="39" t="s">
        <v>38</v>
      </c>
      <c r="C38" s="79" t="s">
        <v>38</v>
      </c>
      <c r="D38" s="60"/>
      <c r="E38" s="39" t="s">
        <v>38</v>
      </c>
      <c r="F38" s="79" t="s">
        <v>38</v>
      </c>
      <c r="G38" s="63"/>
      <c r="H38" s="54">
        <v>3.0572819000000001E-3</v>
      </c>
      <c r="I38" s="59">
        <f t="shared" si="0"/>
        <v>7.0069352483220493E-3</v>
      </c>
      <c r="J38" s="60"/>
      <c r="K38" s="79" t="s">
        <v>38</v>
      </c>
      <c r="L38" s="61" t="e">
        <f t="shared" si="1"/>
        <v>#VALUE!</v>
      </c>
      <c r="M38" s="61" t="e">
        <f t="shared" si="2"/>
        <v>#VALUE!</v>
      </c>
      <c r="N38" s="79" t="s">
        <v>38</v>
      </c>
      <c r="O38" s="62"/>
      <c r="P38" s="79" t="s">
        <v>38</v>
      </c>
      <c r="Q38" s="61" t="e">
        <f t="shared" si="3"/>
        <v>#VALUE!</v>
      </c>
      <c r="R38" s="61" t="e">
        <f t="shared" si="4"/>
        <v>#VALUE!</v>
      </c>
      <c r="S38" s="79" t="s">
        <v>38</v>
      </c>
    </row>
    <row r="39" spans="1:19" x14ac:dyDescent="0.25">
      <c r="A39" s="57" t="s">
        <v>371</v>
      </c>
      <c r="B39" s="39" t="s">
        <v>38</v>
      </c>
      <c r="C39" s="79" t="s">
        <v>38</v>
      </c>
      <c r="D39" s="60"/>
      <c r="E39" s="39" t="s">
        <v>38</v>
      </c>
      <c r="F39" s="79" t="s">
        <v>38</v>
      </c>
      <c r="G39" s="63"/>
      <c r="H39" s="54">
        <v>1.6602078E-3</v>
      </c>
      <c r="I39" s="59">
        <f t="shared" si="0"/>
        <v>5.1670858182674348E-3</v>
      </c>
      <c r="J39" s="60"/>
      <c r="K39" s="79" t="s">
        <v>38</v>
      </c>
      <c r="L39" s="61" t="e">
        <f t="shared" si="1"/>
        <v>#VALUE!</v>
      </c>
      <c r="M39" s="61" t="e">
        <f t="shared" si="2"/>
        <v>#VALUE!</v>
      </c>
      <c r="N39" s="79" t="s">
        <v>38</v>
      </c>
      <c r="O39" s="62"/>
      <c r="P39" s="79" t="s">
        <v>38</v>
      </c>
      <c r="Q39" s="61" t="e">
        <f t="shared" si="3"/>
        <v>#VALUE!</v>
      </c>
      <c r="R39" s="61" t="e">
        <f t="shared" si="4"/>
        <v>#VALUE!</v>
      </c>
      <c r="S39" s="79" t="s">
        <v>38</v>
      </c>
    </row>
    <row r="40" spans="1:19" x14ac:dyDescent="0.25">
      <c r="A40" s="57" t="s">
        <v>369</v>
      </c>
      <c r="B40" s="39" t="s">
        <v>38</v>
      </c>
      <c r="C40" s="79" t="s">
        <v>38</v>
      </c>
      <c r="D40" s="60"/>
      <c r="E40" s="39" t="s">
        <v>38</v>
      </c>
      <c r="F40" s="79" t="s">
        <v>38</v>
      </c>
      <c r="G40" s="63"/>
      <c r="H40" s="54">
        <v>8.9739110000000002E-4</v>
      </c>
      <c r="I40" s="59">
        <f t="shared" si="0"/>
        <v>3.8003289002253846E-3</v>
      </c>
      <c r="J40" s="60"/>
      <c r="K40" s="79" t="s">
        <v>38</v>
      </c>
      <c r="L40" s="61" t="e">
        <f t="shared" si="1"/>
        <v>#VALUE!</v>
      </c>
      <c r="M40" s="61" t="e">
        <f t="shared" si="2"/>
        <v>#VALUE!</v>
      </c>
      <c r="N40" s="79" t="s">
        <v>38</v>
      </c>
      <c r="O40" s="62"/>
      <c r="P40" s="79" t="s">
        <v>38</v>
      </c>
      <c r="Q40" s="61" t="e">
        <f t="shared" si="3"/>
        <v>#VALUE!</v>
      </c>
      <c r="R40" s="61" t="e">
        <f t="shared" si="4"/>
        <v>#VALUE!</v>
      </c>
      <c r="S40" s="79" t="s">
        <v>38</v>
      </c>
    </row>
    <row r="41" spans="1:19" x14ac:dyDescent="0.25">
      <c r="A41" s="57" t="s">
        <v>377</v>
      </c>
      <c r="B41" s="39" t="s">
        <v>38</v>
      </c>
      <c r="C41" s="79" t="s">
        <v>38</v>
      </c>
      <c r="D41" s="60"/>
      <c r="E41" s="39" t="s">
        <v>38</v>
      </c>
      <c r="F41" s="79" t="s">
        <v>38</v>
      </c>
      <c r="G41" s="63"/>
      <c r="H41" s="54">
        <v>4.804624E-4</v>
      </c>
      <c r="I41" s="59">
        <f t="shared" si="0"/>
        <v>2.7813177398408303E-3</v>
      </c>
      <c r="J41" s="60"/>
      <c r="K41" s="79" t="s">
        <v>38</v>
      </c>
      <c r="L41" s="61" t="e">
        <f t="shared" si="1"/>
        <v>#VALUE!</v>
      </c>
      <c r="M41" s="61" t="e">
        <f t="shared" si="2"/>
        <v>#VALUE!</v>
      </c>
      <c r="N41" s="79" t="s">
        <v>38</v>
      </c>
      <c r="O41" s="62"/>
      <c r="P41" s="79" t="s">
        <v>38</v>
      </c>
      <c r="Q41" s="61" t="e">
        <f t="shared" si="3"/>
        <v>#VALUE!</v>
      </c>
      <c r="R41" s="61" t="e">
        <f t="shared" si="4"/>
        <v>#VALUE!</v>
      </c>
      <c r="S41" s="79" t="s">
        <v>38</v>
      </c>
    </row>
    <row r="42" spans="1:19" x14ac:dyDescent="0.25">
      <c r="A42" s="57" t="s">
        <v>376</v>
      </c>
      <c r="B42" s="39" t="s">
        <v>38</v>
      </c>
      <c r="C42" s="79" t="s">
        <v>38</v>
      </c>
      <c r="D42" s="60"/>
      <c r="E42" s="39" t="s">
        <v>38</v>
      </c>
      <c r="F42" s="79" t="s">
        <v>38</v>
      </c>
      <c r="G42" s="63"/>
      <c r="H42" s="54">
        <v>3.6225880000000002E-4</v>
      </c>
      <c r="I42" s="59">
        <f t="shared" si="0"/>
        <v>2.4152164230144338E-3</v>
      </c>
      <c r="J42" s="60"/>
      <c r="K42" s="79" t="s">
        <v>38</v>
      </c>
      <c r="L42" s="61" t="e">
        <f t="shared" si="1"/>
        <v>#VALUE!</v>
      </c>
      <c r="M42" s="61" t="e">
        <f t="shared" si="2"/>
        <v>#VALUE!</v>
      </c>
      <c r="N42" s="79" t="s">
        <v>38</v>
      </c>
      <c r="O42" s="62"/>
      <c r="P42" s="79" t="s">
        <v>38</v>
      </c>
      <c r="Q42" s="61" t="e">
        <f t="shared" si="3"/>
        <v>#VALUE!</v>
      </c>
      <c r="R42" s="61" t="e">
        <f t="shared" si="4"/>
        <v>#VALUE!</v>
      </c>
      <c r="S42" s="79" t="s">
        <v>38</v>
      </c>
    </row>
    <row r="43" spans="1:19" x14ac:dyDescent="0.25">
      <c r="A43" s="57" t="s">
        <v>367</v>
      </c>
      <c r="B43" s="39" t="s">
        <v>38</v>
      </c>
      <c r="C43" s="79" t="s">
        <v>38</v>
      </c>
      <c r="D43" s="60"/>
      <c r="E43" s="39" t="s">
        <v>38</v>
      </c>
      <c r="F43" s="79" t="s">
        <v>38</v>
      </c>
      <c r="G43" s="63"/>
      <c r="H43" s="54">
        <v>2.0225209999999999E-4</v>
      </c>
      <c r="I43" s="59">
        <f t="shared" si="0"/>
        <v>1.8047949025966103E-3</v>
      </c>
      <c r="J43" s="60"/>
      <c r="K43" s="79" t="s">
        <v>38</v>
      </c>
      <c r="L43" s="61" t="e">
        <f t="shared" si="1"/>
        <v>#VALUE!</v>
      </c>
      <c r="M43" s="61" t="e">
        <f t="shared" si="2"/>
        <v>#VALUE!</v>
      </c>
      <c r="N43" s="79" t="s">
        <v>38</v>
      </c>
      <c r="O43" s="62"/>
      <c r="P43" s="79" t="s">
        <v>38</v>
      </c>
      <c r="Q43" s="61" t="e">
        <f t="shared" si="3"/>
        <v>#VALUE!</v>
      </c>
      <c r="R43" s="61" t="e">
        <f t="shared" si="4"/>
        <v>#VALUE!</v>
      </c>
      <c r="S43" s="79" t="s">
        <v>38</v>
      </c>
    </row>
    <row r="44" spans="1:19" x14ac:dyDescent="0.25">
      <c r="A44" s="57" t="s">
        <v>209</v>
      </c>
      <c r="B44" s="39" t="s">
        <v>38</v>
      </c>
      <c r="C44" s="79" t="s">
        <v>38</v>
      </c>
      <c r="D44" s="60"/>
      <c r="E44" s="39" t="s">
        <v>38</v>
      </c>
      <c r="F44" s="79" t="s">
        <v>38</v>
      </c>
      <c r="G44" s="63"/>
      <c r="H44" s="54">
        <v>0</v>
      </c>
      <c r="I44" s="59">
        <f t="shared" si="0"/>
        <v>0</v>
      </c>
      <c r="J44" s="60"/>
      <c r="K44" s="79" t="s">
        <v>38</v>
      </c>
      <c r="L44" s="61" t="e">
        <f t="shared" si="1"/>
        <v>#VALUE!</v>
      </c>
      <c r="M44" s="61" t="e">
        <f t="shared" si="2"/>
        <v>#VALUE!</v>
      </c>
      <c r="N44" s="79" t="s">
        <v>38</v>
      </c>
      <c r="O44" s="62"/>
      <c r="P44" s="79" t="s">
        <v>38</v>
      </c>
      <c r="Q44" s="61" t="e">
        <f t="shared" si="3"/>
        <v>#VALUE!</v>
      </c>
      <c r="R44" s="61" t="e">
        <f t="shared" si="4"/>
        <v>#VALUE!</v>
      </c>
      <c r="S44" s="79" t="s">
        <v>38</v>
      </c>
    </row>
    <row r="45" spans="1:19" x14ac:dyDescent="0.25">
      <c r="A45" s="57" t="s">
        <v>370</v>
      </c>
      <c r="B45" s="39" t="s">
        <v>38</v>
      </c>
      <c r="C45" s="79" t="s">
        <v>38</v>
      </c>
      <c r="D45" s="60"/>
      <c r="E45" s="39" t="s">
        <v>38</v>
      </c>
      <c r="F45" s="79" t="s">
        <v>38</v>
      </c>
      <c r="G45" s="63"/>
      <c r="H45" s="54">
        <v>0</v>
      </c>
      <c r="I45" s="59">
        <f t="shared" si="0"/>
        <v>0</v>
      </c>
      <c r="J45" s="60"/>
      <c r="K45" s="79" t="s">
        <v>38</v>
      </c>
      <c r="L45" s="61" t="e">
        <f t="shared" si="1"/>
        <v>#VALUE!</v>
      </c>
      <c r="M45" s="61" t="e">
        <f t="shared" si="2"/>
        <v>#VALUE!</v>
      </c>
      <c r="N45" s="79" t="s">
        <v>38</v>
      </c>
      <c r="O45" s="62"/>
      <c r="P45" s="79" t="s">
        <v>38</v>
      </c>
      <c r="Q45" s="61" t="e">
        <f t="shared" si="3"/>
        <v>#VALUE!</v>
      </c>
      <c r="R45" s="61" t="e">
        <f t="shared" si="4"/>
        <v>#VALUE!</v>
      </c>
      <c r="S45" s="79" t="s">
        <v>38</v>
      </c>
    </row>
    <row r="46" spans="1:19" x14ac:dyDescent="0.25">
      <c r="A46" s="57" t="s">
        <v>157</v>
      </c>
      <c r="B46" s="39" t="s">
        <v>38</v>
      </c>
      <c r="C46" s="79" t="s">
        <v>38</v>
      </c>
      <c r="D46" s="60"/>
      <c r="E46" s="39" t="s">
        <v>38</v>
      </c>
      <c r="F46" s="79" t="s">
        <v>38</v>
      </c>
      <c r="G46" s="63"/>
      <c r="H46" s="54">
        <v>8.0598287199999993E-2</v>
      </c>
      <c r="I46" s="59">
        <f t="shared" si="0"/>
        <v>3.4549424642991211E-2</v>
      </c>
      <c r="J46" s="60"/>
      <c r="K46" s="79" t="s">
        <v>38</v>
      </c>
      <c r="L46" s="61" t="e">
        <f t="shared" si="1"/>
        <v>#VALUE!</v>
      </c>
      <c r="M46" s="61" t="e">
        <f t="shared" si="2"/>
        <v>#VALUE!</v>
      </c>
      <c r="N46" s="79" t="s">
        <v>38</v>
      </c>
      <c r="O46" s="62"/>
      <c r="P46" s="79" t="s">
        <v>38</v>
      </c>
      <c r="Q46" s="61" t="e">
        <f t="shared" si="3"/>
        <v>#VALUE!</v>
      </c>
      <c r="R46" s="61" t="e">
        <f t="shared" si="4"/>
        <v>#VALUE!</v>
      </c>
      <c r="S46" s="79" t="s">
        <v>38</v>
      </c>
    </row>
    <row r="47" spans="1:19" x14ac:dyDescent="0.25">
      <c r="A47" s="57" t="s">
        <v>380</v>
      </c>
      <c r="B47" s="39" t="s">
        <v>38</v>
      </c>
      <c r="C47" s="79" t="s">
        <v>38</v>
      </c>
      <c r="D47" s="60"/>
      <c r="E47" s="39" t="s">
        <v>38</v>
      </c>
      <c r="F47" s="79" t="s">
        <v>38</v>
      </c>
      <c r="G47" s="63"/>
      <c r="H47" s="54">
        <v>2.9541760000000001E-4</v>
      </c>
      <c r="I47" s="59">
        <f t="shared" si="0"/>
        <v>2.1811186084783815E-3</v>
      </c>
      <c r="J47" s="60"/>
      <c r="K47" s="79" t="s">
        <v>38</v>
      </c>
      <c r="L47" s="61" t="e">
        <f t="shared" si="1"/>
        <v>#VALUE!</v>
      </c>
      <c r="M47" s="61" t="e">
        <f t="shared" si="2"/>
        <v>#VALUE!</v>
      </c>
      <c r="N47" s="79" t="s">
        <v>38</v>
      </c>
      <c r="O47" s="62"/>
      <c r="P47" s="79" t="s">
        <v>38</v>
      </c>
      <c r="Q47" s="61" t="e">
        <f t="shared" si="3"/>
        <v>#VALUE!</v>
      </c>
      <c r="R47" s="61" t="e">
        <f t="shared" si="4"/>
        <v>#VALUE!</v>
      </c>
      <c r="S47" s="79" t="s">
        <v>38</v>
      </c>
    </row>
    <row r="48" spans="1:19" x14ac:dyDescent="0.25">
      <c r="A48" s="40" t="s">
        <v>55</v>
      </c>
      <c r="B48" s="41" t="s">
        <v>38</v>
      </c>
      <c r="C48" s="80" t="s">
        <v>38</v>
      </c>
      <c r="D48" s="42"/>
      <c r="E48" s="41" t="s">
        <v>38</v>
      </c>
      <c r="F48" s="80" t="s">
        <v>38</v>
      </c>
      <c r="G48" s="64"/>
      <c r="H48" s="55">
        <v>2.3664228999999998E-3</v>
      </c>
      <c r="I48" s="51">
        <f t="shared" si="0"/>
        <v>6.1667588723399178E-3</v>
      </c>
      <c r="J48" s="42"/>
      <c r="K48" s="80" t="s">
        <v>38</v>
      </c>
      <c r="L48" s="30" t="e">
        <f t="shared" si="1"/>
        <v>#VALUE!</v>
      </c>
      <c r="M48" s="30" t="e">
        <f t="shared" si="2"/>
        <v>#VALUE!</v>
      </c>
      <c r="N48" s="80" t="s">
        <v>38</v>
      </c>
      <c r="O48" s="31"/>
      <c r="P48" s="80" t="s">
        <v>38</v>
      </c>
      <c r="Q48" s="30" t="e">
        <f t="shared" si="3"/>
        <v>#VALUE!</v>
      </c>
      <c r="R48" s="30" t="e">
        <f t="shared" si="4"/>
        <v>#VALUE!</v>
      </c>
      <c r="S48" s="80" t="s">
        <v>38</v>
      </c>
    </row>
    <row r="49" spans="1:19" x14ac:dyDescent="0.25">
      <c r="A49" s="57"/>
      <c r="B49" s="39"/>
      <c r="C49" s="39"/>
      <c r="D49" s="60"/>
      <c r="E49" s="39"/>
      <c r="F49" s="39"/>
      <c r="G49" s="63"/>
      <c r="H49" s="54"/>
      <c r="I49" s="59"/>
      <c r="J49" s="60"/>
      <c r="K49" s="39"/>
      <c r="L49" s="61"/>
      <c r="M49" s="61"/>
      <c r="N49" s="39"/>
      <c r="O49" s="62"/>
      <c r="P49" s="39"/>
      <c r="Q49" s="61"/>
      <c r="R49" s="61"/>
      <c r="S49" s="39"/>
    </row>
    <row r="50" spans="1:19" x14ac:dyDescent="0.25">
      <c r="A50" s="57"/>
      <c r="B50" s="39"/>
      <c r="C50" s="39"/>
      <c r="D50" s="60"/>
      <c r="E50" s="39"/>
      <c r="F50" s="39"/>
      <c r="G50" s="63"/>
      <c r="H50" s="54"/>
      <c r="I50" s="59"/>
      <c r="J50" s="60"/>
      <c r="K50" s="39"/>
      <c r="L50" s="61"/>
      <c r="M50" s="61"/>
      <c r="N50" s="39"/>
      <c r="O50" s="62"/>
      <c r="P50" s="39"/>
      <c r="Q50" s="61"/>
      <c r="R50" s="61"/>
      <c r="S50" s="39"/>
    </row>
  </sheetData>
  <sortState ref="A15:S45">
    <sortCondition descending="1" ref="H15:H45"/>
  </sortState>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606</v>
      </c>
      <c r="B3" s="48"/>
    </row>
    <row r="4" spans="1:19" ht="18.75" x14ac:dyDescent="0.25">
      <c r="A4" s="34" t="s">
        <v>110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1827</v>
      </c>
    </row>
    <row r="12" spans="1:19" ht="13.5" customHeight="1" x14ac:dyDescent="0.25">
      <c r="A12" s="36" t="s">
        <v>26</v>
      </c>
      <c r="B12" s="39" t="s">
        <v>38</v>
      </c>
      <c r="E12" s="39" t="s">
        <v>38</v>
      </c>
      <c r="H12" s="37">
        <v>1770</v>
      </c>
    </row>
    <row r="13" spans="1:19" ht="13.5" customHeight="1" x14ac:dyDescent="0.25">
      <c r="A13" s="36" t="s">
        <v>8</v>
      </c>
      <c r="B13" s="39" t="s">
        <v>38</v>
      </c>
      <c r="E13" s="39" t="s">
        <v>38</v>
      </c>
      <c r="H13" s="37">
        <v>310.8</v>
      </c>
    </row>
    <row r="14" spans="1:19" x14ac:dyDescent="0.25">
      <c r="A14" s="36"/>
    </row>
    <row r="15" spans="1:19" x14ac:dyDescent="0.25">
      <c r="A15" s="38" t="s">
        <v>95</v>
      </c>
      <c r="B15" s="39" t="s">
        <v>38</v>
      </c>
      <c r="C15" s="79" t="s">
        <v>38</v>
      </c>
      <c r="E15" s="39" t="s">
        <v>38</v>
      </c>
      <c r="F15" s="79" t="s">
        <v>38</v>
      </c>
      <c r="G15" s="50"/>
      <c r="H15" s="54">
        <v>0.51278114720000001</v>
      </c>
      <c r="I15" s="49">
        <f>SQRT((H15*(1-H15))/H$13)*TINV(0.05,H$13)</f>
        <v>5.5787193459001017E-2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0.4609150669</v>
      </c>
      <c r="I16" s="49">
        <f t="shared" ref="I16:I17" si="0">SQRT((H16*(1-H16))/H$13)*TINV(0.05,H$13)</f>
        <v>5.563466735599161E-2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2.6303785999999999E-2</v>
      </c>
      <c r="I17" s="51">
        <f t="shared" si="0"/>
        <v>1.7861886204277248E-2</v>
      </c>
      <c r="J17" s="42"/>
      <c r="K17" s="80" t="s">
        <v>38</v>
      </c>
      <c r="L17" s="30" t="e">
        <f t="shared" si="1"/>
        <v>#VALUE!</v>
      </c>
      <c r="M17" s="30" t="e">
        <f t="shared" si="2"/>
        <v>#VALUE!</v>
      </c>
      <c r="N17" s="80" t="s">
        <v>38</v>
      </c>
      <c r="O17" s="31"/>
      <c r="P17" s="80" t="s">
        <v>38</v>
      </c>
      <c r="Q17" s="30" t="e">
        <f t="shared" si="3"/>
        <v>#VALUE!</v>
      </c>
      <c r="R17" s="30" t="e">
        <f t="shared" si="4"/>
        <v>#VALUE!</v>
      </c>
      <c r="S17" s="80" t="s">
        <v>38</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607</v>
      </c>
      <c r="B3" s="48"/>
    </row>
    <row r="4" spans="1:19" ht="18.75" x14ac:dyDescent="0.25">
      <c r="A4" s="34" t="s">
        <v>110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1827</v>
      </c>
    </row>
    <row r="12" spans="1:19" ht="13.5" customHeight="1" x14ac:dyDescent="0.25">
      <c r="A12" s="36" t="s">
        <v>26</v>
      </c>
      <c r="B12" s="39" t="s">
        <v>38</v>
      </c>
      <c r="E12" s="39" t="s">
        <v>38</v>
      </c>
      <c r="H12" s="37">
        <v>1770</v>
      </c>
    </row>
    <row r="13" spans="1:19" ht="13.5" customHeight="1" x14ac:dyDescent="0.25">
      <c r="A13" s="36" t="s">
        <v>8</v>
      </c>
      <c r="B13" s="39" t="s">
        <v>38</v>
      </c>
      <c r="E13" s="39" t="s">
        <v>38</v>
      </c>
      <c r="H13" s="37">
        <v>310.8</v>
      </c>
    </row>
    <row r="14" spans="1:19" x14ac:dyDescent="0.25">
      <c r="A14" s="36"/>
    </row>
    <row r="15" spans="1:19" x14ac:dyDescent="0.25">
      <c r="A15" s="38" t="s">
        <v>95</v>
      </c>
      <c r="B15" s="39" t="s">
        <v>38</v>
      </c>
      <c r="C15" s="79" t="s">
        <v>38</v>
      </c>
      <c r="E15" s="39" t="s">
        <v>38</v>
      </c>
      <c r="F15" s="79" t="s">
        <v>38</v>
      </c>
      <c r="G15" s="50"/>
      <c r="H15" s="54">
        <v>0.47671559829999999</v>
      </c>
      <c r="I15" s="49">
        <f>SQRT((H15*(1-H15))/H$13)*TINV(0.05,H$13)</f>
        <v>5.5744884773442638E-2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0.50141170170000005</v>
      </c>
      <c r="I16" s="49">
        <f t="shared" ref="I16:I17" si="0">SQRT((H16*(1-H16))/H$13)*TINV(0.05,H$13)</f>
        <v>5.5805206504169889E-2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2.1872699999999998E-2</v>
      </c>
      <c r="I17" s="51">
        <f t="shared" si="0"/>
        <v>1.6325080618051845E-2</v>
      </c>
      <c r="J17" s="42"/>
      <c r="K17" s="80" t="s">
        <v>38</v>
      </c>
      <c r="L17" s="30" t="e">
        <f t="shared" si="1"/>
        <v>#VALUE!</v>
      </c>
      <c r="M17" s="30" t="e">
        <f t="shared" si="2"/>
        <v>#VALUE!</v>
      </c>
      <c r="N17" s="80" t="s">
        <v>38</v>
      </c>
      <c r="O17" s="31"/>
      <c r="P17" s="80" t="s">
        <v>38</v>
      </c>
      <c r="Q17" s="30" t="e">
        <f t="shared" si="3"/>
        <v>#VALUE!</v>
      </c>
      <c r="R17" s="30" t="e">
        <f t="shared" si="4"/>
        <v>#VALUE!</v>
      </c>
      <c r="S17" s="80" t="s">
        <v>38</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608</v>
      </c>
      <c r="B3" s="48"/>
    </row>
    <row r="4" spans="1:19" ht="18.75" x14ac:dyDescent="0.25">
      <c r="A4" s="34" t="s">
        <v>110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1827</v>
      </c>
    </row>
    <row r="12" spans="1:19" ht="13.5" customHeight="1" x14ac:dyDescent="0.25">
      <c r="A12" s="36" t="s">
        <v>26</v>
      </c>
      <c r="B12" s="39" t="s">
        <v>38</v>
      </c>
      <c r="E12" s="39" t="s">
        <v>38</v>
      </c>
      <c r="H12" s="37">
        <v>1770</v>
      </c>
    </row>
    <row r="13" spans="1:19" ht="13.5" customHeight="1" x14ac:dyDescent="0.25">
      <c r="A13" s="36" t="s">
        <v>8</v>
      </c>
      <c r="B13" s="39" t="s">
        <v>38</v>
      </c>
      <c r="E13" s="39" t="s">
        <v>38</v>
      </c>
      <c r="H13" s="37">
        <v>310.8</v>
      </c>
    </row>
    <row r="14" spans="1:19" x14ac:dyDescent="0.25">
      <c r="A14" s="36"/>
    </row>
    <row r="15" spans="1:19" x14ac:dyDescent="0.25">
      <c r="A15" s="38" t="s">
        <v>95</v>
      </c>
      <c r="B15" s="39" t="s">
        <v>38</v>
      </c>
      <c r="C15" s="79" t="s">
        <v>38</v>
      </c>
      <c r="E15" s="39" t="s">
        <v>38</v>
      </c>
      <c r="F15" s="79" t="s">
        <v>38</v>
      </c>
      <c r="G15" s="50"/>
      <c r="H15" s="54">
        <v>0.68351593479999995</v>
      </c>
      <c r="I15" s="49">
        <f>SQRT((H15*(1-H15))/H$13)*TINV(0.05,H$13)</f>
        <v>5.191067693833664E-2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0.30038418039999998</v>
      </c>
      <c r="I16" s="49">
        <f t="shared" ref="I16:I17" si="0">SQRT((H16*(1-H16))/H$13)*TINV(0.05,H$13)</f>
        <v>5.1165212867208459E-2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1.6099884799999999E-2</v>
      </c>
      <c r="I17" s="51">
        <f t="shared" si="0"/>
        <v>1.4047315484134869E-2</v>
      </c>
      <c r="J17" s="42"/>
      <c r="K17" s="80" t="s">
        <v>38</v>
      </c>
      <c r="L17" s="30" t="e">
        <f t="shared" si="1"/>
        <v>#VALUE!</v>
      </c>
      <c r="M17" s="30" t="e">
        <f t="shared" si="2"/>
        <v>#VALUE!</v>
      </c>
      <c r="N17" s="80" t="s">
        <v>38</v>
      </c>
      <c r="O17" s="31"/>
      <c r="P17" s="80" t="s">
        <v>38</v>
      </c>
      <c r="Q17" s="30" t="e">
        <f t="shared" si="3"/>
        <v>#VALUE!</v>
      </c>
      <c r="R17" s="30" t="e">
        <f t="shared" si="4"/>
        <v>#VALUE!</v>
      </c>
      <c r="S17" s="80" t="s">
        <v>38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609</v>
      </c>
      <c r="B3" s="48"/>
    </row>
    <row r="4" spans="1:19" ht="18.75" x14ac:dyDescent="0.25">
      <c r="A4" s="34" t="s">
        <v>110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1827</v>
      </c>
    </row>
    <row r="12" spans="1:19" ht="13.5" customHeight="1" x14ac:dyDescent="0.25">
      <c r="A12" s="36" t="s">
        <v>26</v>
      </c>
      <c r="B12" s="39" t="s">
        <v>38</v>
      </c>
      <c r="E12" s="39" t="s">
        <v>38</v>
      </c>
      <c r="H12" s="37">
        <v>1770</v>
      </c>
    </row>
    <row r="13" spans="1:19" ht="13.5" customHeight="1" x14ac:dyDescent="0.25">
      <c r="A13" s="36" t="s">
        <v>8</v>
      </c>
      <c r="B13" s="39" t="s">
        <v>38</v>
      </c>
      <c r="E13" s="39" t="s">
        <v>38</v>
      </c>
      <c r="H13" s="37">
        <v>310.8</v>
      </c>
    </row>
    <row r="14" spans="1:19" x14ac:dyDescent="0.25">
      <c r="A14" s="36"/>
    </row>
    <row r="15" spans="1:19" x14ac:dyDescent="0.25">
      <c r="A15" s="38" t="s">
        <v>95</v>
      </c>
      <c r="B15" s="39" t="s">
        <v>38</v>
      </c>
      <c r="C15" s="79" t="s">
        <v>38</v>
      </c>
      <c r="E15" s="39" t="s">
        <v>38</v>
      </c>
      <c r="F15" s="79" t="s">
        <v>38</v>
      </c>
      <c r="G15" s="50"/>
      <c r="H15" s="54">
        <v>0.46064304290000002</v>
      </c>
      <c r="I15" s="49">
        <f>SQRT((H15*(1-H15))/H$13)*TINV(0.05,H$13)</f>
        <v>5.5632278433836967E-2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0.45848470530000002</v>
      </c>
      <c r="I16" s="49">
        <f t="shared" ref="I16:I17" si="0">SQRT((H16*(1-H16))/H$13)*TINV(0.05,H$13)</f>
        <v>5.5612732732389106E-2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8.0872251800000003E-2</v>
      </c>
      <c r="I17" s="51">
        <f t="shared" si="0"/>
        <v>3.0429453513095818E-2</v>
      </c>
      <c r="J17" s="42"/>
      <c r="K17" s="80" t="s">
        <v>38</v>
      </c>
      <c r="L17" s="30" t="e">
        <f t="shared" si="1"/>
        <v>#VALUE!</v>
      </c>
      <c r="M17" s="30" t="e">
        <f t="shared" si="2"/>
        <v>#VALUE!</v>
      </c>
      <c r="N17" s="80" t="s">
        <v>38</v>
      </c>
      <c r="O17" s="31"/>
      <c r="P17" s="80" t="s">
        <v>38</v>
      </c>
      <c r="Q17" s="30" t="e">
        <f t="shared" si="3"/>
        <v>#VALUE!</v>
      </c>
      <c r="R17" s="30" t="e">
        <f t="shared" si="4"/>
        <v>#VALUE!</v>
      </c>
      <c r="S17" s="80" t="s">
        <v>38</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610</v>
      </c>
      <c r="B3" s="48"/>
    </row>
    <row r="4" spans="1:19" ht="18.75" x14ac:dyDescent="0.25">
      <c r="A4" s="34" t="s">
        <v>110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1827</v>
      </c>
    </row>
    <row r="12" spans="1:19" ht="13.5" customHeight="1" x14ac:dyDescent="0.25">
      <c r="A12" s="36" t="s">
        <v>26</v>
      </c>
      <c r="B12" s="39" t="s">
        <v>38</v>
      </c>
      <c r="E12" s="39" t="s">
        <v>38</v>
      </c>
      <c r="H12" s="37">
        <v>1770</v>
      </c>
    </row>
    <row r="13" spans="1:19" ht="13.5" customHeight="1" x14ac:dyDescent="0.25">
      <c r="A13" s="36" t="s">
        <v>8</v>
      </c>
      <c r="B13" s="39" t="s">
        <v>38</v>
      </c>
      <c r="E13" s="39" t="s">
        <v>38</v>
      </c>
      <c r="H13" s="37">
        <v>310.8</v>
      </c>
    </row>
    <row r="14" spans="1:19" x14ac:dyDescent="0.25">
      <c r="A14" s="36"/>
    </row>
    <row r="15" spans="1:19" x14ac:dyDescent="0.25">
      <c r="A15" s="38" t="s">
        <v>95</v>
      </c>
      <c r="B15" s="39" t="s">
        <v>38</v>
      </c>
      <c r="C15" s="79" t="s">
        <v>38</v>
      </c>
      <c r="E15" s="39" t="s">
        <v>38</v>
      </c>
      <c r="F15" s="79" t="s">
        <v>38</v>
      </c>
      <c r="G15" s="50"/>
      <c r="H15" s="54">
        <v>0.62982088820000004</v>
      </c>
      <c r="I15" s="49">
        <f>SQRT((H15*(1-H15))/H$13)*TINV(0.05,H$13)</f>
        <v>5.389158177545067E-2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0.33690803409999998</v>
      </c>
      <c r="I16" s="49">
        <f t="shared" ref="I16:I17" si="0">SQRT((H16*(1-H16))/H$13)*TINV(0.05,H$13)</f>
        <v>5.2753224779870336E-2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3.3271077699999999E-2</v>
      </c>
      <c r="I17" s="51">
        <f t="shared" si="0"/>
        <v>2.0016688763714215E-2</v>
      </c>
      <c r="J17" s="42"/>
      <c r="K17" s="80" t="s">
        <v>38</v>
      </c>
      <c r="L17" s="30" t="e">
        <f t="shared" si="1"/>
        <v>#VALUE!</v>
      </c>
      <c r="M17" s="30" t="e">
        <f t="shared" si="2"/>
        <v>#VALUE!</v>
      </c>
      <c r="N17" s="80" t="s">
        <v>38</v>
      </c>
      <c r="O17" s="31"/>
      <c r="P17" s="80" t="s">
        <v>38</v>
      </c>
      <c r="Q17" s="30" t="e">
        <f t="shared" si="3"/>
        <v>#VALUE!</v>
      </c>
      <c r="R17" s="30" t="e">
        <f t="shared" si="4"/>
        <v>#VALUE!</v>
      </c>
      <c r="S17" s="80" t="s">
        <v>38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611</v>
      </c>
      <c r="B3" s="48"/>
    </row>
    <row r="4" spans="1:19" ht="18.75" x14ac:dyDescent="0.25">
      <c r="A4" s="34" t="s">
        <v>110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1827</v>
      </c>
    </row>
    <row r="12" spans="1:19" ht="13.5" customHeight="1" x14ac:dyDescent="0.25">
      <c r="A12" s="36" t="s">
        <v>26</v>
      </c>
      <c r="B12" s="39" t="s">
        <v>38</v>
      </c>
      <c r="E12" s="39" t="s">
        <v>38</v>
      </c>
      <c r="H12" s="37">
        <v>1770</v>
      </c>
    </row>
    <row r="13" spans="1:19" ht="13.5" customHeight="1" x14ac:dyDescent="0.25">
      <c r="A13" s="36" t="s">
        <v>8</v>
      </c>
      <c r="B13" s="39" t="s">
        <v>38</v>
      </c>
      <c r="E13" s="39" t="s">
        <v>38</v>
      </c>
      <c r="H13" s="37">
        <v>310.8</v>
      </c>
    </row>
    <row r="14" spans="1:19" x14ac:dyDescent="0.25">
      <c r="A14" s="36"/>
    </row>
    <row r="15" spans="1:19" x14ac:dyDescent="0.25">
      <c r="A15" s="38" t="s">
        <v>95</v>
      </c>
      <c r="B15" s="39" t="s">
        <v>38</v>
      </c>
      <c r="C15" s="79" t="s">
        <v>38</v>
      </c>
      <c r="E15" s="39" t="s">
        <v>38</v>
      </c>
      <c r="F15" s="79" t="s">
        <v>38</v>
      </c>
      <c r="G15" s="50"/>
      <c r="H15" s="54">
        <v>0.40798921339999999</v>
      </c>
      <c r="I15" s="49">
        <f>SQRT((H15*(1-H15))/H$13)*TINV(0.05,H$13)</f>
        <v>5.4852395245087331E-2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0.52397377099999998</v>
      </c>
      <c r="I16" s="49">
        <f t="shared" ref="I16:I17" si="0">SQRT((H16*(1-H16))/H$13)*TINV(0.05,H$13)</f>
        <v>5.5741244609707939E-2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6.8037015699999995E-2</v>
      </c>
      <c r="I17" s="51">
        <f t="shared" si="0"/>
        <v>2.8104664541985149E-2</v>
      </c>
      <c r="J17" s="42"/>
      <c r="K17" s="80" t="s">
        <v>38</v>
      </c>
      <c r="L17" s="30" t="e">
        <f t="shared" si="1"/>
        <v>#VALUE!</v>
      </c>
      <c r="M17" s="30" t="e">
        <f t="shared" si="2"/>
        <v>#VALUE!</v>
      </c>
      <c r="N17" s="80" t="s">
        <v>38</v>
      </c>
      <c r="O17" s="31"/>
      <c r="P17" s="80" t="s">
        <v>38</v>
      </c>
      <c r="Q17" s="30" t="e">
        <f t="shared" si="3"/>
        <v>#VALUE!</v>
      </c>
      <c r="R17" s="30" t="e">
        <f t="shared" si="4"/>
        <v>#VALUE!</v>
      </c>
      <c r="S17" s="80" t="s">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563</v>
      </c>
      <c r="B3" s="48"/>
    </row>
    <row r="4" spans="1:19" ht="18.75" x14ac:dyDescent="0.25">
      <c r="A4" s="34" t="s">
        <v>50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51</v>
      </c>
      <c r="B15" s="39">
        <v>0.10181329678286435</v>
      </c>
      <c r="C15" s="49">
        <f>SQRT((B15*(1-B15))/B$13)*TINV(0.05,B$13)</f>
        <v>3.1933998739678532E-2</v>
      </c>
      <c r="E15" s="45">
        <v>0.10623145007146861</v>
      </c>
      <c r="F15" s="49">
        <f>SQRT((E15*(1-E15))/E$13)*TINV(0.05,E$13)</f>
        <v>3.0084659142853153E-2</v>
      </c>
      <c r="G15" s="50"/>
      <c r="H15" s="54">
        <v>8.9300781351192224E-2</v>
      </c>
      <c r="I15" s="49">
        <f>SQRT((H15*(1-H15))/H$13)*TINV(0.05,H$13)</f>
        <v>2.3888002688401574E-2</v>
      </c>
      <c r="K15" s="28">
        <f>H15-B15</f>
        <v>-1.251251543167213E-2</v>
      </c>
      <c r="L15" s="26">
        <f>(((K15)^2)^0.5)</f>
        <v>1.251251543167213E-2</v>
      </c>
      <c r="M15" s="26">
        <f>(((((1-B15)*B15)/B$13)+(((1-H15)*H15)/H$13))^0.5)*(TINV(0.05,B$13+H$13-1))</f>
        <v>3.9812888117135493E-2</v>
      </c>
      <c r="N15" s="5" t="str">
        <f>IF(L15&gt;M15,"*"," ")</f>
        <v xml:space="preserve"> </v>
      </c>
      <c r="O15" s="27"/>
      <c r="P15" s="28">
        <f>H15-E15</f>
        <v>-1.693066872027639E-2</v>
      </c>
      <c r="Q15" s="26">
        <f>(((P15)^2)^0.5)</f>
        <v>1.693066872027639E-2</v>
      </c>
      <c r="R15" s="26">
        <f>(((((1-E15)*E15)/E$13)+(((1-H15)*H15)/H$13))^0.5)*(TINV(0.05,E$13+H$13-1))</f>
        <v>3.8360659595428788E-2</v>
      </c>
      <c r="S15" s="5" t="str">
        <f>IF(Q15&gt;R15,"*"," ")</f>
        <v xml:space="preserve"> </v>
      </c>
    </row>
    <row r="16" spans="1:19" x14ac:dyDescent="0.25">
      <c r="A16" s="38" t="s">
        <v>52</v>
      </c>
      <c r="B16" s="39">
        <v>7.5858865197398886E-2</v>
      </c>
      <c r="C16" s="49">
        <f t="shared" ref="C16:C22" si="0">SQRT((B16*(1-B16))/B$13)*TINV(0.05,B$13)</f>
        <v>2.796018654097825E-2</v>
      </c>
      <c r="E16" s="45">
        <v>0.10408933249160227</v>
      </c>
      <c r="F16" s="49">
        <f t="shared" ref="F16:F22" si="1">SQRT((E16*(1-E16))/E$13)*TINV(0.05,E$13)</f>
        <v>2.9815457093847648E-2</v>
      </c>
      <c r="G16" s="50"/>
      <c r="H16" s="54">
        <v>0.11914127197502172</v>
      </c>
      <c r="I16" s="49">
        <f t="shared" ref="I16:I22" si="2">SQRT((H16*(1-H16))/H$13)*TINV(0.05,H$13)</f>
        <v>2.7136196474680584E-2</v>
      </c>
      <c r="K16" s="28">
        <f t="shared" ref="K16:K22" si="3">H16-B16</f>
        <v>4.3282406777622837E-2</v>
      </c>
      <c r="L16" s="26">
        <f t="shared" ref="L16:L22" si="4">(((K16)^2)^0.5)</f>
        <v>4.3282406777622837E-2</v>
      </c>
      <c r="M16" s="26">
        <f t="shared" ref="M16:M21" si="5">(((((1-B16)*B16)/B$13)+(((1-H16)*H16)/H$13))^0.5)*(TINV(0.05,B$13+H$13-1))</f>
        <v>3.8904153682686238E-2</v>
      </c>
      <c r="N16" s="5" t="str">
        <f t="shared" ref="N16:N22" si="6">IF(L16&gt;M16,"*"," ")</f>
        <v>*</v>
      </c>
      <c r="O16" s="27"/>
      <c r="P16" s="28">
        <f t="shared" ref="P16:P22" si="7">H16-E16</f>
        <v>1.5051939483419458E-2</v>
      </c>
      <c r="Q16" s="26">
        <f t="shared" ref="Q16:Q22" si="8">(((P16)^2)^0.5)</f>
        <v>1.5051939483419458E-2</v>
      </c>
      <c r="R16" s="26">
        <f t="shared" ref="R16:R22" si="9">(((((1-E16)*E16)/E$13)+(((1-H16)*H16)/H$13))^0.5)*(TINV(0.05,E$13+H$13-1))</f>
        <v>4.0260358552493776E-2</v>
      </c>
      <c r="S16" s="5" t="str">
        <f t="shared" ref="S16:S22" si="10">IF(Q16&gt;R16,"*"," ")</f>
        <v xml:space="preserve"> </v>
      </c>
    </row>
    <row r="17" spans="1:19" x14ac:dyDescent="0.25">
      <c r="A17" s="38" t="s">
        <v>623</v>
      </c>
      <c r="B17" s="39">
        <v>0.14591999386355542</v>
      </c>
      <c r="C17" s="49">
        <f t="shared" si="0"/>
        <v>3.7279872798868033E-2</v>
      </c>
      <c r="E17" s="45">
        <v>0.151410941627002</v>
      </c>
      <c r="F17" s="49">
        <f t="shared" si="1"/>
        <v>3.4997204095968758E-2</v>
      </c>
      <c r="G17" s="50"/>
      <c r="H17" s="54">
        <v>0.14365273748030488</v>
      </c>
      <c r="I17" s="49">
        <f t="shared" si="2"/>
        <v>2.9379651367733552E-2</v>
      </c>
      <c r="K17" s="28">
        <f t="shared" si="3"/>
        <v>-2.2672563832505377E-3</v>
      </c>
      <c r="L17" s="26">
        <f t="shared" si="4"/>
        <v>2.2672563832505377E-3</v>
      </c>
      <c r="M17" s="26">
        <f t="shared" si="5"/>
        <v>4.7386861370367794E-2</v>
      </c>
      <c r="N17" s="5" t="str">
        <f t="shared" si="6"/>
        <v xml:space="preserve"> </v>
      </c>
      <c r="O17" s="27"/>
      <c r="P17" s="28">
        <f t="shared" si="7"/>
        <v>-7.7582041466971174E-3</v>
      </c>
      <c r="Q17" s="26">
        <f t="shared" si="8"/>
        <v>7.7582041466971174E-3</v>
      </c>
      <c r="R17" s="26">
        <f t="shared" si="9"/>
        <v>4.5630438925028535E-2</v>
      </c>
      <c r="S17" s="5" t="str">
        <f t="shared" si="10"/>
        <v xml:space="preserve"> </v>
      </c>
    </row>
    <row r="18" spans="1:19" x14ac:dyDescent="0.25">
      <c r="A18" s="38" t="s">
        <v>624</v>
      </c>
      <c r="B18" s="39">
        <v>0.11996556227808994</v>
      </c>
      <c r="C18" s="49">
        <f t="shared" si="0"/>
        <v>3.431198738152421E-2</v>
      </c>
      <c r="E18" s="45">
        <v>0.14926882404713571</v>
      </c>
      <c r="F18" s="49">
        <f t="shared" si="1"/>
        <v>3.4792588135393869E-2</v>
      </c>
      <c r="G18" s="50"/>
      <c r="H18" s="54">
        <v>0.1734932280687064</v>
      </c>
      <c r="I18" s="49">
        <f t="shared" si="2"/>
        <v>3.1719709398767469E-2</v>
      </c>
      <c r="K18" s="28">
        <f t="shared" si="3"/>
        <v>5.3527665790616463E-2</v>
      </c>
      <c r="L18" s="26">
        <f t="shared" si="4"/>
        <v>5.3527665790616463E-2</v>
      </c>
      <c r="M18" s="26">
        <f t="shared" si="5"/>
        <v>4.6654928480699499E-2</v>
      </c>
      <c r="N18" s="5" t="str">
        <f t="shared" si="6"/>
        <v>*</v>
      </c>
      <c r="O18" s="27"/>
      <c r="P18" s="28">
        <f t="shared" si="7"/>
        <v>2.4224404021570695E-2</v>
      </c>
      <c r="Q18" s="26">
        <f t="shared" si="8"/>
        <v>2.4224404021570695E-2</v>
      </c>
      <c r="R18" s="26">
        <f t="shared" si="9"/>
        <v>4.7017169229571429E-2</v>
      </c>
      <c r="S18" s="5" t="str">
        <f t="shared" si="10"/>
        <v xml:space="preserve"> </v>
      </c>
    </row>
    <row r="19" spans="1:19" x14ac:dyDescent="0.25">
      <c r="A19" s="38" t="s">
        <v>53</v>
      </c>
      <c r="B19" s="39">
        <v>4.4106697080691058E-2</v>
      </c>
      <c r="C19" s="49">
        <f t="shared" si="0"/>
        <v>2.1683267160614028E-2</v>
      </c>
      <c r="E19" s="45">
        <v>4.5179491555533399E-2</v>
      </c>
      <c r="F19" s="49">
        <f t="shared" si="1"/>
        <v>2.0278580216220268E-2</v>
      </c>
      <c r="G19" s="50"/>
      <c r="H19" s="54">
        <v>5.4351956129112679E-2</v>
      </c>
      <c r="I19" s="49">
        <f t="shared" si="2"/>
        <v>1.8990529831037068E-2</v>
      </c>
      <c r="K19" s="28">
        <f t="shared" si="3"/>
        <v>1.024525904842162E-2</v>
      </c>
      <c r="L19" s="26">
        <f t="shared" si="4"/>
        <v>1.024525904842162E-2</v>
      </c>
      <c r="M19" s="26">
        <f t="shared" si="5"/>
        <v>2.8777958046529308E-2</v>
      </c>
      <c r="N19" s="5" t="str">
        <f t="shared" si="6"/>
        <v xml:space="preserve"> </v>
      </c>
      <c r="O19" s="27"/>
      <c r="P19" s="28">
        <f t="shared" si="7"/>
        <v>9.1724645735792795E-3</v>
      </c>
      <c r="Q19" s="26">
        <f t="shared" si="8"/>
        <v>9.1724645735792795E-3</v>
      </c>
      <c r="R19" s="26">
        <f t="shared" si="9"/>
        <v>2.77447387990334E-2</v>
      </c>
      <c r="S19" s="5" t="str">
        <f t="shared" si="10"/>
        <v xml:space="preserve"> </v>
      </c>
    </row>
    <row r="20" spans="1:19" x14ac:dyDescent="0.25">
      <c r="A20" s="38" t="s">
        <v>54</v>
      </c>
      <c r="B20" s="39">
        <v>7.089869016953132E-2</v>
      </c>
      <c r="C20" s="49">
        <f t="shared" si="0"/>
        <v>2.7103063645836006E-2</v>
      </c>
      <c r="E20" s="45">
        <v>8.5140691863373474E-2</v>
      </c>
      <c r="F20" s="49">
        <f t="shared" si="1"/>
        <v>2.7249074058529204E-2</v>
      </c>
      <c r="G20" s="50"/>
      <c r="H20" s="54">
        <v>9.1127595280277168E-2</v>
      </c>
      <c r="I20" s="49">
        <f t="shared" si="2"/>
        <v>2.4106887527022679E-2</v>
      </c>
      <c r="K20" s="28">
        <f t="shared" si="3"/>
        <v>2.0228905110745848E-2</v>
      </c>
      <c r="L20" s="26">
        <f t="shared" si="4"/>
        <v>2.0228905110745848E-2</v>
      </c>
      <c r="M20" s="26">
        <f t="shared" si="5"/>
        <v>3.6215652582840714E-2</v>
      </c>
      <c r="N20" s="5" t="str">
        <f t="shared" si="6"/>
        <v xml:space="preserve"> </v>
      </c>
      <c r="O20" s="27"/>
      <c r="P20" s="28">
        <f t="shared" si="7"/>
        <v>5.9869034169036939E-3</v>
      </c>
      <c r="Q20" s="26">
        <f t="shared" si="8"/>
        <v>5.9869034169036939E-3</v>
      </c>
      <c r="R20" s="26">
        <f t="shared" si="9"/>
        <v>3.6331949953771495E-2</v>
      </c>
      <c r="S20" s="5" t="str">
        <f t="shared" si="10"/>
        <v xml:space="preserve"> </v>
      </c>
    </row>
    <row r="21" spans="1:19" x14ac:dyDescent="0.25">
      <c r="A21" s="38" t="s">
        <v>55</v>
      </c>
      <c r="B21" s="39">
        <v>3.3995697675210052E-4</v>
      </c>
      <c r="C21" s="49">
        <f t="shared" si="0"/>
        <v>1.9467307494324183E-3</v>
      </c>
      <c r="E21" s="45">
        <v>1.7801077401658613E-4</v>
      </c>
      <c r="F21" s="49">
        <f t="shared" si="1"/>
        <v>1.3025382708674424E-3</v>
      </c>
      <c r="G21" s="50"/>
      <c r="H21" s="54">
        <v>5.7936426977171003E-4</v>
      </c>
      <c r="I21" s="49">
        <f t="shared" si="2"/>
        <v>2.0156482142096375E-3</v>
      </c>
      <c r="K21" s="28">
        <f t="shared" si="3"/>
        <v>2.3940729301960952E-4</v>
      </c>
      <c r="L21" s="26">
        <f t="shared" si="4"/>
        <v>2.3940729301960952E-4</v>
      </c>
      <c r="M21" s="26">
        <f t="shared" si="5"/>
        <v>2.7981064139280943E-3</v>
      </c>
      <c r="N21" s="5" t="str">
        <f t="shared" si="6"/>
        <v xml:space="preserve"> </v>
      </c>
      <c r="O21" s="27"/>
      <c r="P21" s="28">
        <f t="shared" si="7"/>
        <v>4.0135349575512393E-4</v>
      </c>
      <c r="Q21" s="26">
        <f t="shared" si="8"/>
        <v>4.0135349575512393E-4</v>
      </c>
      <c r="R21" s="26">
        <f t="shared" si="9"/>
        <v>2.3970805513993418E-3</v>
      </c>
      <c r="S21" s="5" t="str">
        <f t="shared" si="10"/>
        <v xml:space="preserve"> </v>
      </c>
    </row>
    <row r="22" spans="1:19" s="60" customFormat="1" x14ac:dyDescent="0.25">
      <c r="A22" s="40" t="s">
        <v>56</v>
      </c>
      <c r="B22" s="41">
        <v>0.70698249379276223</v>
      </c>
      <c r="C22" s="51">
        <f t="shared" si="0"/>
        <v>4.8063883331655836E-2</v>
      </c>
      <c r="D22" s="42"/>
      <c r="E22" s="46">
        <v>0.65918102324400563</v>
      </c>
      <c r="F22" s="51">
        <f t="shared" si="1"/>
        <v>4.627753718279802E-2</v>
      </c>
      <c r="G22" s="52"/>
      <c r="H22" s="55">
        <v>0.64549903099462447</v>
      </c>
      <c r="I22" s="51">
        <f t="shared" si="2"/>
        <v>4.0070174940481533E-2</v>
      </c>
      <c r="J22" s="42"/>
      <c r="K22" s="29">
        <f t="shared" si="3"/>
        <v>-6.1483462798137767E-2</v>
      </c>
      <c r="L22" s="30">
        <f t="shared" si="4"/>
        <v>6.1483462798137767E-2</v>
      </c>
      <c r="M22" s="30">
        <f>(((((1-B22)*B22)/B$13)+(((1-H22)*H22)/H$13))^0.5)*(TINV(0.05,B$13+H$13-1))</f>
        <v>6.2474797968102604E-2</v>
      </c>
      <c r="N22" s="6" t="str">
        <f t="shared" si="6"/>
        <v xml:space="preserve"> </v>
      </c>
      <c r="O22" s="31"/>
      <c r="P22" s="29">
        <f t="shared" si="7"/>
        <v>-1.3681992249381159E-2</v>
      </c>
      <c r="Q22" s="30">
        <f t="shared" si="8"/>
        <v>1.3681992249381159E-2</v>
      </c>
      <c r="R22" s="30">
        <f t="shared" si="9"/>
        <v>6.1129802420104004E-2</v>
      </c>
      <c r="S22" s="6" t="str">
        <f t="shared" si="10"/>
        <v xml:space="preserve"> </v>
      </c>
    </row>
    <row r="23" spans="1:19" ht="15" customHeight="1" x14ac:dyDescent="0.25">
      <c r="B23" s="44"/>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612</v>
      </c>
      <c r="B3" s="48"/>
    </row>
    <row r="4" spans="1:19" ht="18.75" x14ac:dyDescent="0.25">
      <c r="A4" s="34" t="s">
        <v>110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1827</v>
      </c>
    </row>
    <row r="12" spans="1:19" ht="13.5" customHeight="1" x14ac:dyDescent="0.25">
      <c r="A12" s="36" t="s">
        <v>26</v>
      </c>
      <c r="B12" s="39" t="s">
        <v>38</v>
      </c>
      <c r="E12" s="39" t="s">
        <v>38</v>
      </c>
      <c r="H12" s="37">
        <v>1770</v>
      </c>
    </row>
    <row r="13" spans="1:19" ht="13.5" customHeight="1" x14ac:dyDescent="0.25">
      <c r="A13" s="36" t="s">
        <v>8</v>
      </c>
      <c r="B13" s="39" t="s">
        <v>38</v>
      </c>
      <c r="E13" s="39" t="s">
        <v>38</v>
      </c>
      <c r="H13" s="37">
        <v>310.8</v>
      </c>
    </row>
    <row r="14" spans="1:19" x14ac:dyDescent="0.25">
      <c r="A14" s="36"/>
    </row>
    <row r="15" spans="1:19" x14ac:dyDescent="0.25">
      <c r="A15" s="38" t="s">
        <v>95</v>
      </c>
      <c r="B15" s="39" t="s">
        <v>38</v>
      </c>
      <c r="C15" s="79" t="s">
        <v>38</v>
      </c>
      <c r="E15" s="39" t="s">
        <v>38</v>
      </c>
      <c r="F15" s="79" t="s">
        <v>38</v>
      </c>
      <c r="G15" s="50"/>
      <c r="H15" s="54">
        <v>0.5634722741</v>
      </c>
      <c r="I15" s="49">
        <f>SQRT((H15*(1-H15))/H$13)*TINV(0.05,H$13)</f>
        <v>5.5353952706567067E-2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0.38346259249999998</v>
      </c>
      <c r="I16" s="49">
        <f t="shared" ref="I16:I17" si="0">SQRT((H16*(1-H16))/H$13)*TINV(0.05,H$13)</f>
        <v>5.4268480825298511E-2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5.3065133399999999E-2</v>
      </c>
      <c r="I17" s="51">
        <f t="shared" si="0"/>
        <v>2.5019068161191219E-2</v>
      </c>
      <c r="J17" s="42"/>
      <c r="K17" s="80" t="s">
        <v>38</v>
      </c>
      <c r="L17" s="30" t="e">
        <f t="shared" si="1"/>
        <v>#VALUE!</v>
      </c>
      <c r="M17" s="30" t="e">
        <f t="shared" si="2"/>
        <v>#VALUE!</v>
      </c>
      <c r="N17" s="80" t="s">
        <v>38</v>
      </c>
      <c r="O17" s="31"/>
      <c r="P17" s="80" t="s">
        <v>38</v>
      </c>
      <c r="Q17" s="30" t="e">
        <f t="shared" si="3"/>
        <v>#VALUE!</v>
      </c>
      <c r="R17" s="30" t="e">
        <f t="shared" si="4"/>
        <v>#VALUE!</v>
      </c>
      <c r="S17" s="80" t="s">
        <v>38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zoomScale="85" zoomScaleNormal="85" workbookViewId="0">
      <selection activeCell="A4" sqref="A4"/>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838</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381</v>
      </c>
      <c r="B15" s="39" t="s">
        <v>38</v>
      </c>
      <c r="C15" s="79" t="s">
        <v>38</v>
      </c>
      <c r="E15" s="39" t="s">
        <v>38</v>
      </c>
      <c r="F15" s="79" t="s">
        <v>38</v>
      </c>
      <c r="G15" s="50"/>
      <c r="H15" s="54">
        <v>4.5996662200000003E-2</v>
      </c>
      <c r="I15" s="49">
        <f>SQRT((H15*(1-H15))/H$13)*TINV(0.05,H$13)</f>
        <v>1.7546998292742044E-2</v>
      </c>
      <c r="K15" s="79" t="s">
        <v>38</v>
      </c>
      <c r="L15" s="79" t="s">
        <v>38</v>
      </c>
      <c r="M15" s="79" t="s">
        <v>38</v>
      </c>
      <c r="N15" s="79" t="s">
        <v>38</v>
      </c>
      <c r="O15" s="27"/>
      <c r="P15" s="79" t="s">
        <v>38</v>
      </c>
      <c r="Q15" s="26" t="e">
        <f>(((P15)^2)^0.5)</f>
        <v>#VALUE!</v>
      </c>
      <c r="R15" s="26" t="e">
        <f>(((((1-E15)*E15)/E$13)+(((1-H15)*H15)/H$13))^0.5)*(TINV(0.05,E$13+H$13-1))</f>
        <v>#VALUE!</v>
      </c>
      <c r="S15" s="79" t="s">
        <v>38</v>
      </c>
    </row>
    <row r="16" spans="1:19" x14ac:dyDescent="0.25">
      <c r="A16" s="38" t="s">
        <v>382</v>
      </c>
      <c r="B16" s="39" t="s">
        <v>38</v>
      </c>
      <c r="C16" s="79" t="s">
        <v>38</v>
      </c>
      <c r="E16" s="39" t="s">
        <v>38</v>
      </c>
      <c r="F16" s="79" t="s">
        <v>38</v>
      </c>
      <c r="G16" s="50"/>
      <c r="H16" s="54">
        <v>4.8151694699999997E-2</v>
      </c>
      <c r="I16" s="49">
        <f t="shared" ref="I16:I19" si="0">SQRT((H16*(1-H16))/H$13)*TINV(0.05,H$13)</f>
        <v>1.7933059388552063E-2</v>
      </c>
      <c r="K16" s="79" t="s">
        <v>38</v>
      </c>
      <c r="L16" s="79" t="s">
        <v>38</v>
      </c>
      <c r="M16" s="79" t="s">
        <v>38</v>
      </c>
      <c r="N16" s="79" t="s">
        <v>38</v>
      </c>
      <c r="O16" s="27"/>
      <c r="P16" s="79" t="s">
        <v>38</v>
      </c>
      <c r="Q16" s="26" t="e">
        <f t="shared" ref="Q16:Q19" si="1">(((P16)^2)^0.5)</f>
        <v>#VALUE!</v>
      </c>
      <c r="R16" s="26" t="e">
        <f t="shared" ref="R16:R19" si="2">(((((1-E16)*E16)/E$13)+(((1-H16)*H16)/H$13))^0.5)*(TINV(0.05,E$13+H$13-1))</f>
        <v>#VALUE!</v>
      </c>
      <c r="S16" s="79" t="s">
        <v>38</v>
      </c>
    </row>
    <row r="17" spans="1:19" x14ac:dyDescent="0.25">
      <c r="A17" s="38" t="s">
        <v>383</v>
      </c>
      <c r="B17" s="39" t="s">
        <v>38</v>
      </c>
      <c r="C17" s="79" t="s">
        <v>38</v>
      </c>
      <c r="E17" s="39" t="s">
        <v>38</v>
      </c>
      <c r="F17" s="79" t="s">
        <v>38</v>
      </c>
      <c r="G17" s="50"/>
      <c r="H17" s="54">
        <v>0.89993113250000001</v>
      </c>
      <c r="I17" s="49">
        <f t="shared" si="0"/>
        <v>2.5137313319677428E-2</v>
      </c>
      <c r="K17" s="79" t="s">
        <v>38</v>
      </c>
      <c r="L17" s="79" t="s">
        <v>38</v>
      </c>
      <c r="M17" s="79" t="s">
        <v>38</v>
      </c>
      <c r="N17" s="79" t="s">
        <v>38</v>
      </c>
      <c r="O17" s="27"/>
      <c r="P17" s="79" t="s">
        <v>38</v>
      </c>
      <c r="Q17" s="26" t="e">
        <f t="shared" si="1"/>
        <v>#VALUE!</v>
      </c>
      <c r="R17" s="26" t="e">
        <f t="shared" si="2"/>
        <v>#VALUE!</v>
      </c>
      <c r="S17" s="79" t="s">
        <v>38</v>
      </c>
    </row>
    <row r="18" spans="1:19" x14ac:dyDescent="0.25">
      <c r="A18" s="38" t="s">
        <v>49</v>
      </c>
      <c r="B18" s="39" t="s">
        <v>38</v>
      </c>
      <c r="C18" s="79" t="s">
        <v>38</v>
      </c>
      <c r="E18" s="39" t="s">
        <v>38</v>
      </c>
      <c r="F18" s="79" t="s">
        <v>38</v>
      </c>
      <c r="G18" s="50"/>
      <c r="H18" s="54">
        <v>5.9205105999999997E-3</v>
      </c>
      <c r="I18" s="49">
        <f t="shared" si="0"/>
        <v>6.4262092948803723E-3</v>
      </c>
      <c r="K18" s="79" t="s">
        <v>38</v>
      </c>
      <c r="L18" s="79" t="s">
        <v>38</v>
      </c>
      <c r="M18" s="79" t="s">
        <v>38</v>
      </c>
      <c r="N18" s="79" t="s">
        <v>38</v>
      </c>
      <c r="O18" s="27"/>
      <c r="P18" s="79" t="s">
        <v>38</v>
      </c>
      <c r="Q18" s="26" t="e">
        <f t="shared" si="1"/>
        <v>#VALUE!</v>
      </c>
      <c r="R18" s="26" t="e">
        <f t="shared" si="2"/>
        <v>#VALUE!</v>
      </c>
      <c r="S18" s="79" t="s">
        <v>38</v>
      </c>
    </row>
    <row r="19" spans="1:19" x14ac:dyDescent="0.25">
      <c r="A19" s="40" t="s">
        <v>384</v>
      </c>
      <c r="B19" s="41" t="s">
        <v>38</v>
      </c>
      <c r="C19" s="80" t="s">
        <v>38</v>
      </c>
      <c r="D19" s="42"/>
      <c r="E19" s="41" t="s">
        <v>38</v>
      </c>
      <c r="F19" s="80" t="s">
        <v>38</v>
      </c>
      <c r="G19" s="52"/>
      <c r="H19" s="55">
        <v>9.4148356899999994E-2</v>
      </c>
      <c r="I19" s="51">
        <f t="shared" si="0"/>
        <v>2.4462432402367857E-2</v>
      </c>
      <c r="J19" s="42"/>
      <c r="K19" s="80" t="s">
        <v>38</v>
      </c>
      <c r="L19" s="80" t="s">
        <v>38</v>
      </c>
      <c r="M19" s="80" t="s">
        <v>38</v>
      </c>
      <c r="N19" s="80" t="s">
        <v>38</v>
      </c>
      <c r="O19" s="31"/>
      <c r="P19" s="80" t="s">
        <v>38</v>
      </c>
      <c r="Q19" s="30" t="e">
        <f t="shared" si="1"/>
        <v>#VALUE!</v>
      </c>
      <c r="R19" s="30" t="e">
        <f t="shared" si="2"/>
        <v>#VALUE!</v>
      </c>
      <c r="S19" s="80" t="s">
        <v>38</v>
      </c>
    </row>
    <row r="20" spans="1:19" s="60" customFormat="1" ht="15" customHeight="1" x14ac:dyDescent="0.25">
      <c r="A20" s="57"/>
      <c r="B20" s="39"/>
      <c r="C20" s="39"/>
      <c r="E20" s="66"/>
      <c r="F20" s="39"/>
      <c r="G20" s="63"/>
      <c r="H20" s="54"/>
      <c r="I20" s="59"/>
      <c r="K20" s="39"/>
      <c r="L20" s="61"/>
      <c r="M20" s="61"/>
      <c r="N20" s="39"/>
      <c r="O20" s="62"/>
      <c r="P20" s="67"/>
      <c r="Q20" s="61"/>
      <c r="R20" s="61"/>
      <c r="S20" s="39"/>
    </row>
    <row r="21" spans="1:19" s="60" customFormat="1" x14ac:dyDescent="0.25">
      <c r="A21" s="57"/>
      <c r="B21" s="39"/>
      <c r="C21" s="39"/>
      <c r="E21" s="66"/>
      <c r="F21" s="39"/>
      <c r="G21" s="63"/>
      <c r="H21" s="54"/>
      <c r="I21" s="59"/>
      <c r="K21" s="39"/>
      <c r="L21" s="61"/>
      <c r="M21" s="61"/>
      <c r="N21" s="39"/>
      <c r="O21" s="62"/>
      <c r="P21" s="67"/>
      <c r="Q21" s="61"/>
      <c r="R21" s="61"/>
      <c r="S21" s="39"/>
    </row>
    <row r="22" spans="1:19" x14ac:dyDescent="0.25">
      <c r="A22" s="57"/>
      <c r="B22" s="39"/>
      <c r="C22" s="39"/>
      <c r="D22" s="60"/>
      <c r="E22" s="66"/>
      <c r="F22" s="39"/>
      <c r="G22" s="63"/>
      <c r="H22" s="54"/>
      <c r="I22" s="59"/>
      <c r="J22" s="60"/>
      <c r="K22" s="39"/>
      <c r="L22" s="61"/>
      <c r="M22" s="61"/>
      <c r="N22" s="39"/>
      <c r="O22" s="62"/>
      <c r="P22" s="67"/>
      <c r="Q22" s="61"/>
      <c r="R22" s="61"/>
      <c r="S22" s="39"/>
    </row>
    <row r="23" spans="1:19" x14ac:dyDescent="0.25">
      <c r="A23" s="57"/>
      <c r="B23" s="39"/>
      <c r="C23" s="39"/>
      <c r="D23" s="60"/>
      <c r="E23" s="66"/>
      <c r="F23" s="39"/>
      <c r="G23" s="63"/>
      <c r="H23" s="54"/>
      <c r="I23" s="59"/>
      <c r="J23" s="60"/>
      <c r="K23" s="39"/>
      <c r="L23" s="61"/>
      <c r="M23" s="61"/>
      <c r="N23" s="39"/>
      <c r="O23" s="62"/>
      <c r="P23" s="67"/>
      <c r="Q23" s="61"/>
      <c r="R23" s="61"/>
      <c r="S23" s="39"/>
    </row>
    <row r="24" spans="1:19" x14ac:dyDescent="0.25">
      <c r="A24" s="57"/>
      <c r="B24" s="39"/>
      <c r="C24" s="39"/>
      <c r="D24" s="60"/>
      <c r="E24" s="66"/>
      <c r="F24" s="39"/>
      <c r="G24" s="63"/>
      <c r="H24" s="54"/>
      <c r="I24" s="59"/>
      <c r="J24" s="60"/>
      <c r="K24" s="39"/>
      <c r="L24" s="61"/>
      <c r="M24" s="61"/>
      <c r="N24" s="39"/>
      <c r="O24" s="62"/>
      <c r="P24" s="67"/>
      <c r="Q24" s="61"/>
      <c r="R24" s="61"/>
      <c r="S24" s="39"/>
    </row>
    <row r="25" spans="1:19" x14ac:dyDescent="0.25">
      <c r="A25" s="57"/>
      <c r="B25" s="39"/>
      <c r="C25" s="39"/>
      <c r="D25" s="60"/>
      <c r="E25" s="66"/>
      <c r="F25" s="39"/>
      <c r="G25" s="63"/>
      <c r="H25" s="54"/>
      <c r="I25" s="59"/>
      <c r="J25" s="60"/>
      <c r="K25" s="39"/>
      <c r="L25" s="61"/>
      <c r="M25" s="61"/>
      <c r="N25" s="39"/>
      <c r="O25" s="62"/>
      <c r="P25" s="67"/>
      <c r="Q25" s="61"/>
      <c r="R25" s="61"/>
      <c r="S25" s="39"/>
    </row>
    <row r="26" spans="1:19" x14ac:dyDescent="0.25">
      <c r="A26" s="57"/>
      <c r="B26" s="39"/>
      <c r="C26" s="39"/>
      <c r="D26" s="60"/>
      <c r="E26" s="66"/>
      <c r="F26" s="39"/>
      <c r="G26" s="63"/>
      <c r="H26" s="54"/>
      <c r="I26" s="59"/>
      <c r="J26" s="60"/>
      <c r="K26" s="39"/>
      <c r="L26" s="61"/>
      <c r="M26" s="61"/>
      <c r="N26" s="39"/>
      <c r="O26" s="62"/>
      <c r="P26" s="67"/>
      <c r="Q26" s="61"/>
      <c r="R26" s="61"/>
      <c r="S26" s="39"/>
    </row>
    <row r="27" spans="1:19" x14ac:dyDescent="0.25">
      <c r="A27" s="57"/>
      <c r="B27" s="39"/>
      <c r="C27" s="39"/>
      <c r="D27" s="60"/>
      <c r="E27" s="66"/>
      <c r="F27" s="39"/>
      <c r="G27" s="63"/>
      <c r="H27" s="54"/>
      <c r="I27" s="59"/>
      <c r="J27" s="60"/>
      <c r="K27" s="39"/>
      <c r="L27" s="61"/>
      <c r="M27" s="61"/>
      <c r="N27" s="39"/>
      <c r="O27" s="62"/>
      <c r="P27" s="67"/>
      <c r="Q27" s="61"/>
      <c r="R27" s="61"/>
      <c r="S27" s="39"/>
    </row>
    <row r="28" spans="1:19" x14ac:dyDescent="0.25">
      <c r="A28" s="57"/>
      <c r="B28" s="39"/>
      <c r="C28" s="39"/>
      <c r="D28" s="60"/>
      <c r="E28" s="66"/>
      <c r="F28" s="39"/>
      <c r="G28" s="63"/>
      <c r="H28" s="54"/>
      <c r="I28" s="59"/>
      <c r="J28" s="60"/>
      <c r="K28" s="39"/>
      <c r="L28" s="61"/>
      <c r="M28" s="61"/>
      <c r="N28" s="39"/>
      <c r="O28" s="62"/>
      <c r="P28" s="67"/>
      <c r="Q28" s="61"/>
      <c r="R28" s="61"/>
      <c r="S28" s="39"/>
    </row>
    <row r="29" spans="1:19" x14ac:dyDescent="0.25">
      <c r="A29" s="57"/>
      <c r="B29" s="39"/>
      <c r="C29" s="39"/>
      <c r="D29" s="60"/>
      <c r="E29" s="66"/>
      <c r="F29" s="39"/>
      <c r="G29" s="63"/>
      <c r="H29" s="54"/>
      <c r="I29" s="59"/>
      <c r="J29" s="60"/>
      <c r="K29" s="39"/>
      <c r="L29" s="61"/>
      <c r="M29" s="61"/>
      <c r="N29" s="39"/>
      <c r="O29" s="62"/>
      <c r="P29" s="67"/>
      <c r="Q29" s="61"/>
      <c r="R29" s="61"/>
      <c r="S29" s="39"/>
    </row>
    <row r="30" spans="1:19" x14ac:dyDescent="0.25">
      <c r="A30" s="57"/>
      <c r="B30" s="39"/>
      <c r="C30" s="39"/>
      <c r="D30" s="60"/>
      <c r="E30" s="66"/>
      <c r="F30" s="39"/>
      <c r="G30" s="63"/>
      <c r="H30" s="54"/>
      <c r="I30" s="59"/>
      <c r="J30" s="60"/>
      <c r="K30" s="39"/>
      <c r="L30" s="61"/>
      <c r="M30" s="61"/>
      <c r="N30" s="39"/>
      <c r="O30" s="62"/>
      <c r="P30" s="67"/>
      <c r="Q30" s="61"/>
      <c r="R30" s="61"/>
      <c r="S30" s="39"/>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626</v>
      </c>
      <c r="B3" s="48"/>
    </row>
    <row r="4" spans="1:19" ht="18.75" x14ac:dyDescent="0.25">
      <c r="A4" s="34" t="s">
        <v>390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385</v>
      </c>
      <c r="B15" s="39" t="s">
        <v>38</v>
      </c>
      <c r="C15" s="79" t="s">
        <v>38</v>
      </c>
      <c r="E15" s="39" t="s">
        <v>38</v>
      </c>
      <c r="F15" s="79" t="s">
        <v>38</v>
      </c>
      <c r="G15" s="50"/>
      <c r="H15" s="54">
        <v>3.4937007577582294E-2</v>
      </c>
      <c r="I15" s="49">
        <f>SQRT((H15*(1-H15))/H$13)*TINV(0.05,H$13)</f>
        <v>1.5381029703205434E-2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386</v>
      </c>
      <c r="B16" s="39" t="s">
        <v>38</v>
      </c>
      <c r="C16" s="79" t="s">
        <v>38</v>
      </c>
      <c r="E16" s="39" t="s">
        <v>38</v>
      </c>
      <c r="F16" s="79" t="s">
        <v>38</v>
      </c>
      <c r="G16" s="50"/>
      <c r="H16" s="54">
        <v>8.8716366907972619E-3</v>
      </c>
      <c r="I16" s="49">
        <f t="shared" ref="I16:I19" si="0">SQRT((H16*(1-H16))/H$13)*TINV(0.05,H$13)</f>
        <v>7.8547353035705505E-3</v>
      </c>
      <c r="K16" s="79" t="s">
        <v>38</v>
      </c>
      <c r="L16" s="26" t="e">
        <f t="shared" ref="L16:L19" si="1">(((K16)^2)^0.5)</f>
        <v>#VALUE!</v>
      </c>
      <c r="M16" s="26" t="e">
        <f t="shared" ref="M16:M19" si="2">(((((1-B16)*B16)/B$13)+(((1-H16)*H16)/H$13))^0.5)*(TINV(0.05,B$13+H$13-1))</f>
        <v>#VALUE!</v>
      </c>
      <c r="N16" s="79" t="s">
        <v>38</v>
      </c>
      <c r="O16" s="27"/>
      <c r="P16" s="79" t="s">
        <v>38</v>
      </c>
      <c r="Q16" s="26" t="e">
        <f t="shared" ref="Q16:Q19" si="3">(((P16)^2)^0.5)</f>
        <v>#VALUE!</v>
      </c>
      <c r="R16" s="26" t="e">
        <f t="shared" ref="R16:R19" si="4">(((((1-E16)*E16)/E$13)+(((1-H16)*H16)/H$13))^0.5)*(TINV(0.05,E$13+H$13-1))</f>
        <v>#VALUE!</v>
      </c>
      <c r="S16" s="79" t="s">
        <v>38</v>
      </c>
    </row>
    <row r="17" spans="1:19" x14ac:dyDescent="0.25">
      <c r="A17" s="38" t="s">
        <v>387</v>
      </c>
      <c r="B17" s="39" t="s">
        <v>38</v>
      </c>
      <c r="C17" s="79" t="s">
        <v>38</v>
      </c>
      <c r="E17" s="39" t="s">
        <v>38</v>
      </c>
      <c r="F17" s="79" t="s">
        <v>38</v>
      </c>
      <c r="G17" s="50"/>
      <c r="H17" s="54">
        <v>2.5942550418578639E-2</v>
      </c>
      <c r="I17" s="49">
        <f t="shared" si="0"/>
        <v>1.3315679967664485E-2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388</v>
      </c>
      <c r="B18" s="39" t="s">
        <v>38</v>
      </c>
      <c r="C18" s="79" t="s">
        <v>38</v>
      </c>
      <c r="E18" s="39" t="s">
        <v>38</v>
      </c>
      <c r="F18" s="79" t="s">
        <v>38</v>
      </c>
      <c r="G18" s="50"/>
      <c r="H18" s="54">
        <v>1.2282046668561774E-4</v>
      </c>
      <c r="I18" s="49">
        <f t="shared" si="0"/>
        <v>9.2826810336336702E-4</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40" t="s">
        <v>389</v>
      </c>
      <c r="B19" s="41" t="s">
        <v>38</v>
      </c>
      <c r="C19" s="80" t="s">
        <v>38</v>
      </c>
      <c r="D19" s="42"/>
      <c r="E19" s="41" t="s">
        <v>38</v>
      </c>
      <c r="F19" s="80" t="s">
        <v>38</v>
      </c>
      <c r="G19" s="52"/>
      <c r="H19" s="55">
        <v>0.96506299242241766</v>
      </c>
      <c r="I19" s="51">
        <f t="shared" si="0"/>
        <v>1.5381029703205444E-2</v>
      </c>
      <c r="J19" s="42"/>
      <c r="K19" s="80" t="s">
        <v>38</v>
      </c>
      <c r="L19" s="30" t="e">
        <f t="shared" si="1"/>
        <v>#VALUE!</v>
      </c>
      <c r="M19" s="30" t="e">
        <f t="shared" si="2"/>
        <v>#VALUE!</v>
      </c>
      <c r="N19" s="80" t="s">
        <v>38</v>
      </c>
      <c r="O19" s="31"/>
      <c r="P19" s="80" t="s">
        <v>38</v>
      </c>
      <c r="Q19" s="30" t="e">
        <f t="shared" si="3"/>
        <v>#VALUE!</v>
      </c>
      <c r="R19" s="30" t="e">
        <f t="shared" si="4"/>
        <v>#VALUE!</v>
      </c>
      <c r="S19" s="80" t="s">
        <v>38</v>
      </c>
    </row>
    <row r="20" spans="1:19" s="60" customFormat="1" ht="15" customHeight="1" x14ac:dyDescent="0.25">
      <c r="A20" s="57"/>
      <c r="B20" s="39"/>
      <c r="C20" s="39"/>
      <c r="E20" s="66"/>
      <c r="F20" s="39"/>
      <c r="G20" s="63"/>
      <c r="H20" s="54"/>
      <c r="I20" s="59"/>
      <c r="K20" s="39"/>
      <c r="L20" s="61"/>
      <c r="M20" s="61"/>
      <c r="N20" s="39"/>
      <c r="O20" s="62"/>
      <c r="P20" s="67"/>
      <c r="Q20" s="61"/>
      <c r="R20" s="61"/>
      <c r="S20" s="39"/>
    </row>
    <row r="21" spans="1:19" s="60" customFormat="1" x14ac:dyDescent="0.25">
      <c r="A21" s="57"/>
      <c r="B21" s="39"/>
      <c r="C21" s="39"/>
      <c r="E21" s="66"/>
      <c r="F21" s="39"/>
      <c r="G21" s="63"/>
      <c r="H21" s="54"/>
      <c r="I21" s="59"/>
      <c r="K21" s="39"/>
      <c r="L21" s="61"/>
      <c r="M21" s="61"/>
      <c r="N21" s="39"/>
      <c r="O21" s="62"/>
      <c r="P21" s="67"/>
      <c r="Q21" s="61"/>
      <c r="R21" s="61"/>
      <c r="S21" s="39"/>
    </row>
    <row r="22" spans="1:19" x14ac:dyDescent="0.25">
      <c r="A22" s="97" t="s">
        <v>650</v>
      </c>
      <c r="B22" s="98"/>
      <c r="C22" s="99"/>
      <c r="D22" s="100"/>
      <c r="E22" s="101"/>
      <c r="F22" s="102"/>
      <c r="G22" s="102"/>
      <c r="H22" s="102"/>
      <c r="I22" s="102"/>
      <c r="J22" s="103"/>
      <c r="K22" s="103"/>
      <c r="L22" s="103"/>
      <c r="M22" s="103"/>
      <c r="N22" s="103"/>
      <c r="O22" s="103"/>
      <c r="P22" s="103"/>
      <c r="Q22" s="103"/>
      <c r="R22" s="103"/>
      <c r="S22" s="103"/>
    </row>
    <row r="23" spans="1:19" x14ac:dyDescent="0.25">
      <c r="A23" s="7"/>
      <c r="O23" s="104"/>
    </row>
    <row r="24" spans="1:19" x14ac:dyDescent="0.25">
      <c r="A24" s="35" t="s">
        <v>651</v>
      </c>
      <c r="O24" s="104"/>
    </row>
    <row r="25" spans="1:19" x14ac:dyDescent="0.25">
      <c r="A25" s="35"/>
      <c r="O25" s="104"/>
    </row>
    <row r="26" spans="1:19" ht="24" x14ac:dyDescent="0.25">
      <c r="A26" s="14"/>
      <c r="B26" s="15"/>
      <c r="C26" s="16"/>
      <c r="D26" s="16"/>
      <c r="E26" s="17"/>
      <c r="F26" s="18"/>
      <c r="G26" s="18"/>
      <c r="H26" s="18"/>
      <c r="I26" s="18"/>
      <c r="J26" s="18"/>
      <c r="K26" s="19" t="s">
        <v>4</v>
      </c>
      <c r="L26" s="20" t="s">
        <v>24</v>
      </c>
      <c r="M26" s="20" t="s">
        <v>9</v>
      </c>
      <c r="N26" s="19" t="s">
        <v>5</v>
      </c>
      <c r="O26" s="19"/>
      <c r="P26" s="19" t="s">
        <v>4</v>
      </c>
      <c r="Q26" s="20" t="s">
        <v>24</v>
      </c>
      <c r="R26" s="20" t="s">
        <v>9</v>
      </c>
      <c r="S26" s="19" t="s">
        <v>5</v>
      </c>
    </row>
    <row r="27" spans="1:19" ht="38.25" x14ac:dyDescent="0.25">
      <c r="A27" s="21"/>
      <c r="B27" s="22" t="s">
        <v>10</v>
      </c>
      <c r="C27" s="23" t="s">
        <v>6</v>
      </c>
      <c r="D27" s="23"/>
      <c r="E27" s="22" t="s">
        <v>11</v>
      </c>
      <c r="F27" s="24" t="s">
        <v>6</v>
      </c>
      <c r="G27" s="24"/>
      <c r="H27" s="22" t="s">
        <v>22</v>
      </c>
      <c r="I27" s="24" t="s">
        <v>6</v>
      </c>
      <c r="J27" s="24"/>
      <c r="K27" s="24" t="s">
        <v>23</v>
      </c>
      <c r="L27" s="25"/>
      <c r="M27" s="25"/>
      <c r="N27" s="24" t="s">
        <v>23</v>
      </c>
      <c r="O27" s="24"/>
      <c r="P27" s="24" t="s">
        <v>30</v>
      </c>
      <c r="Q27" s="25"/>
      <c r="R27" s="25"/>
      <c r="S27" s="24" t="s">
        <v>30</v>
      </c>
    </row>
    <row r="28" spans="1:19" x14ac:dyDescent="0.25">
      <c r="A28" s="36" t="s">
        <v>7</v>
      </c>
      <c r="B28" s="39" t="s">
        <v>38</v>
      </c>
      <c r="E28" s="39" t="s">
        <v>38</v>
      </c>
      <c r="H28" s="37">
        <v>295</v>
      </c>
      <c r="O28" s="104"/>
    </row>
    <row r="29" spans="1:19" x14ac:dyDescent="0.25">
      <c r="A29" s="36" t="s">
        <v>26</v>
      </c>
      <c r="B29" s="39" t="s">
        <v>38</v>
      </c>
      <c r="E29" s="39" t="s">
        <v>38</v>
      </c>
      <c r="H29" s="37">
        <v>282</v>
      </c>
      <c r="O29" s="104"/>
    </row>
    <row r="30" spans="1:19" x14ac:dyDescent="0.25">
      <c r="A30" s="36" t="s">
        <v>8</v>
      </c>
      <c r="B30" s="39" t="s">
        <v>38</v>
      </c>
      <c r="E30" s="39" t="s">
        <v>38</v>
      </c>
      <c r="H30" s="37">
        <v>50.1</v>
      </c>
      <c r="O30" s="104"/>
    </row>
    <row r="31" spans="1:19" x14ac:dyDescent="0.25">
      <c r="A31" s="36"/>
      <c r="E31" s="43"/>
      <c r="O31" s="104"/>
    </row>
    <row r="32" spans="1:19" x14ac:dyDescent="0.25">
      <c r="A32" s="38" t="s">
        <v>652</v>
      </c>
      <c r="B32" s="43" t="s">
        <v>38</v>
      </c>
      <c r="C32" s="48" t="s">
        <v>38</v>
      </c>
      <c r="E32" s="43" t="s">
        <v>38</v>
      </c>
      <c r="F32" s="48" t="s">
        <v>38</v>
      </c>
      <c r="H32" s="45">
        <v>0.51</v>
      </c>
      <c r="I32" s="59">
        <f>SQRT((H32*(1-H32))/H30)*TINV(0.05,H30)</f>
        <v>0.14185638317575269</v>
      </c>
      <c r="K32" s="27" t="s">
        <v>38</v>
      </c>
      <c r="N32" s="27" t="s">
        <v>38</v>
      </c>
      <c r="O32" s="104"/>
      <c r="P32" s="27" t="s">
        <v>38</v>
      </c>
      <c r="S32" s="27" t="s">
        <v>38</v>
      </c>
    </row>
    <row r="33" spans="1:19" x14ac:dyDescent="0.25">
      <c r="A33" s="40" t="s">
        <v>653</v>
      </c>
      <c r="B33" s="41" t="s">
        <v>38</v>
      </c>
      <c r="C33" s="105" t="s">
        <v>38</v>
      </c>
      <c r="D33" s="42"/>
      <c r="E33" s="41" t="s">
        <v>38</v>
      </c>
      <c r="F33" s="105" t="s">
        <v>38</v>
      </c>
      <c r="G33" s="52"/>
      <c r="H33" s="55">
        <v>0.37</v>
      </c>
      <c r="I33" s="51">
        <f>SQRT((H33*(1-H33))/H30)*TINV(0.05,H30)</f>
        <v>0.13700514965158597</v>
      </c>
      <c r="J33" s="42"/>
      <c r="K33" s="80" t="s">
        <v>38</v>
      </c>
      <c r="L33" s="30" t="e">
        <f>(((K33)^2)^0.5)</f>
        <v>#VALUE!</v>
      </c>
      <c r="M33" s="30" t="e">
        <f>(((((1-B33)*B33)/B30)+(((1-H33)*H33)/H30))^0.5)*(TINV(0.05,B30+H30-1))</f>
        <v>#VALUE!</v>
      </c>
      <c r="N33" s="80" t="s">
        <v>38</v>
      </c>
      <c r="O33" s="31"/>
      <c r="P33" s="80" t="s">
        <v>38</v>
      </c>
      <c r="Q33" s="30" t="e">
        <f>(((P33)^2)^0.5)</f>
        <v>#VALUE!</v>
      </c>
      <c r="R33" s="30" t="e">
        <f>(((((1-E33)*E33)/E30)+(((1-H33)*H33)/H30))^0.5)*(TINV(0.05,E30+H30-1))</f>
        <v>#VALUE!</v>
      </c>
      <c r="S33" s="80" t="s">
        <v>38</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4"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649</v>
      </c>
      <c r="B3" s="48"/>
    </row>
    <row r="4" spans="1:19" ht="18.75" x14ac:dyDescent="0.25">
      <c r="A4" s="34" t="s">
        <v>390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385</v>
      </c>
      <c r="B15" s="39" t="s">
        <v>38</v>
      </c>
      <c r="C15" s="79" t="s">
        <v>38</v>
      </c>
      <c r="E15" s="39" t="s">
        <v>38</v>
      </c>
      <c r="F15" s="79" t="s">
        <v>38</v>
      </c>
      <c r="G15" s="50"/>
      <c r="H15" s="54">
        <v>2.6817798129172749E-2</v>
      </c>
      <c r="I15" s="49">
        <f>SQRT((H15*(1-H15))/H$13)*TINV(0.05,H$13)</f>
        <v>1.3532354472245739E-2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386</v>
      </c>
      <c r="B16" s="39" t="s">
        <v>38</v>
      </c>
      <c r="C16" s="79" t="s">
        <v>38</v>
      </c>
      <c r="E16" s="39" t="s">
        <v>38</v>
      </c>
      <c r="F16" s="79" t="s">
        <v>38</v>
      </c>
      <c r="G16" s="50"/>
      <c r="H16" s="54">
        <v>4.09178887637472E-3</v>
      </c>
      <c r="I16" s="49">
        <f t="shared" ref="I16:I19" si="0">SQRT((H16*(1-H16))/H$13)*TINV(0.05,H$13)</f>
        <v>5.3472562047341783E-3</v>
      </c>
      <c r="K16" s="79" t="s">
        <v>38</v>
      </c>
      <c r="L16" s="26" t="e">
        <f t="shared" ref="L16:L19" si="1">(((K16)^2)^0.5)</f>
        <v>#VALUE!</v>
      </c>
      <c r="M16" s="26" t="e">
        <f t="shared" ref="M16:M19" si="2">(((((1-B16)*B16)/B$13)+(((1-H16)*H16)/H$13))^0.5)*(TINV(0.05,B$13+H$13-1))</f>
        <v>#VALUE!</v>
      </c>
      <c r="N16" s="79" t="s">
        <v>38</v>
      </c>
      <c r="O16" s="27"/>
      <c r="P16" s="79" t="s">
        <v>38</v>
      </c>
      <c r="Q16" s="26" t="e">
        <f t="shared" ref="Q16:Q19" si="3">(((P16)^2)^0.5)</f>
        <v>#VALUE!</v>
      </c>
      <c r="R16" s="26" t="e">
        <f t="shared" ref="R16:R19" si="4">(((((1-E16)*E16)/E$13)+(((1-H16)*H16)/H$13))^0.5)*(TINV(0.05,E$13+H$13-1))</f>
        <v>#VALUE!</v>
      </c>
      <c r="S16" s="79" t="s">
        <v>38</v>
      </c>
    </row>
    <row r="17" spans="1:19" x14ac:dyDescent="0.25">
      <c r="A17" s="38" t="s">
        <v>387</v>
      </c>
      <c r="B17" s="39" t="s">
        <v>38</v>
      </c>
      <c r="C17" s="79" t="s">
        <v>38</v>
      </c>
      <c r="E17" s="39" t="s">
        <v>38</v>
      </c>
      <c r="F17" s="79" t="s">
        <v>38</v>
      </c>
      <c r="G17" s="50"/>
      <c r="H17" s="54">
        <v>2.2603188782380157E-2</v>
      </c>
      <c r="I17" s="49">
        <f t="shared" si="0"/>
        <v>1.2450449838322461E-2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388</v>
      </c>
      <c r="B18" s="39" t="s">
        <v>38</v>
      </c>
      <c r="C18" s="79" t="s">
        <v>38</v>
      </c>
      <c r="E18" s="39" t="s">
        <v>38</v>
      </c>
      <c r="F18" s="79" t="s">
        <v>38</v>
      </c>
      <c r="G18" s="50"/>
      <c r="H18" s="54">
        <v>1.2282046561824206E-4</v>
      </c>
      <c r="I18" s="49">
        <f t="shared" si="0"/>
        <v>9.2826809933028889E-4</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40" t="s">
        <v>389</v>
      </c>
      <c r="B19" s="41" t="s">
        <v>38</v>
      </c>
      <c r="C19" s="80" t="s">
        <v>38</v>
      </c>
      <c r="D19" s="42"/>
      <c r="E19" s="41" t="s">
        <v>38</v>
      </c>
      <c r="F19" s="80" t="s">
        <v>38</v>
      </c>
      <c r="G19" s="52"/>
      <c r="H19" s="55">
        <v>0.97318220187082727</v>
      </c>
      <c r="I19" s="51">
        <f t="shared" si="0"/>
        <v>1.3532354472245737E-2</v>
      </c>
      <c r="J19" s="42"/>
      <c r="K19" s="80" t="s">
        <v>38</v>
      </c>
      <c r="L19" s="30" t="e">
        <f t="shared" si="1"/>
        <v>#VALUE!</v>
      </c>
      <c r="M19" s="30" t="e">
        <f t="shared" si="2"/>
        <v>#VALUE!</v>
      </c>
      <c r="N19" s="80" t="s">
        <v>38</v>
      </c>
      <c r="O19" s="31"/>
      <c r="P19" s="80" t="s">
        <v>38</v>
      </c>
      <c r="Q19" s="30" t="e">
        <f t="shared" si="3"/>
        <v>#VALUE!</v>
      </c>
      <c r="R19" s="30" t="e">
        <f t="shared" si="4"/>
        <v>#VALUE!</v>
      </c>
      <c r="S19" s="80" t="s">
        <v>38</v>
      </c>
    </row>
    <row r="20" spans="1:19" s="60" customFormat="1" ht="15" customHeight="1" x14ac:dyDescent="0.25">
      <c r="A20" s="57"/>
      <c r="B20" s="39"/>
      <c r="C20" s="39"/>
      <c r="E20" s="66"/>
      <c r="F20" s="39"/>
      <c r="G20" s="63"/>
      <c r="H20" s="54"/>
      <c r="I20" s="59"/>
      <c r="K20" s="39"/>
      <c r="L20" s="61"/>
      <c r="M20" s="61"/>
      <c r="N20" s="39"/>
      <c r="O20" s="62"/>
      <c r="P20" s="67"/>
      <c r="Q20" s="61"/>
      <c r="R20" s="61"/>
      <c r="S20" s="39"/>
    </row>
    <row r="21" spans="1:19" s="60" customFormat="1" x14ac:dyDescent="0.25">
      <c r="A21" s="57"/>
      <c r="B21" s="39"/>
      <c r="C21" s="39"/>
      <c r="E21" s="66"/>
      <c r="F21" s="39"/>
      <c r="G21" s="63"/>
      <c r="H21" s="54"/>
      <c r="I21" s="59"/>
      <c r="K21" s="39"/>
      <c r="L21" s="61"/>
      <c r="M21" s="61"/>
      <c r="N21" s="39"/>
      <c r="O21" s="62"/>
      <c r="P21" s="67"/>
      <c r="Q21" s="61"/>
      <c r="R21" s="61"/>
      <c r="S21" s="39"/>
    </row>
    <row r="22" spans="1:19" x14ac:dyDescent="0.25">
      <c r="A22" s="97" t="s">
        <v>650</v>
      </c>
      <c r="B22" s="98"/>
      <c r="C22" s="99"/>
      <c r="D22" s="100"/>
      <c r="E22" s="101"/>
      <c r="F22" s="102"/>
      <c r="G22" s="102"/>
      <c r="H22" s="102"/>
      <c r="I22" s="102"/>
      <c r="J22" s="103"/>
      <c r="K22" s="103"/>
      <c r="L22" s="103"/>
      <c r="M22" s="103"/>
      <c r="N22" s="103"/>
      <c r="O22" s="103"/>
      <c r="P22" s="103"/>
      <c r="Q22" s="103"/>
      <c r="R22" s="103"/>
      <c r="S22" s="103"/>
    </row>
    <row r="23" spans="1:19" x14ac:dyDescent="0.25">
      <c r="A23" s="7"/>
      <c r="O23" s="104"/>
    </row>
    <row r="24" spans="1:19" x14ac:dyDescent="0.25">
      <c r="A24" s="35" t="s">
        <v>651</v>
      </c>
      <c r="O24" s="104"/>
    </row>
    <row r="25" spans="1:19" x14ac:dyDescent="0.25">
      <c r="A25" s="35"/>
      <c r="O25" s="104"/>
    </row>
    <row r="26" spans="1:19" ht="24" x14ac:dyDescent="0.25">
      <c r="A26" s="14"/>
      <c r="B26" s="15"/>
      <c r="C26" s="16"/>
      <c r="D26" s="16"/>
      <c r="E26" s="17"/>
      <c r="F26" s="18"/>
      <c r="G26" s="18"/>
      <c r="H26" s="18"/>
      <c r="I26" s="18"/>
      <c r="J26" s="18"/>
      <c r="K26" s="19" t="s">
        <v>4</v>
      </c>
      <c r="L26" s="20" t="s">
        <v>24</v>
      </c>
      <c r="M26" s="20" t="s">
        <v>9</v>
      </c>
      <c r="N26" s="19" t="s">
        <v>5</v>
      </c>
      <c r="O26" s="19"/>
      <c r="P26" s="19" t="s">
        <v>4</v>
      </c>
      <c r="Q26" s="20" t="s">
        <v>24</v>
      </c>
      <c r="R26" s="20" t="s">
        <v>9</v>
      </c>
      <c r="S26" s="19" t="s">
        <v>5</v>
      </c>
    </row>
    <row r="27" spans="1:19" ht="38.25" x14ac:dyDescent="0.25">
      <c r="A27" s="21"/>
      <c r="B27" s="22" t="s">
        <v>10</v>
      </c>
      <c r="C27" s="23" t="s">
        <v>6</v>
      </c>
      <c r="D27" s="23"/>
      <c r="E27" s="22" t="s">
        <v>11</v>
      </c>
      <c r="F27" s="24" t="s">
        <v>6</v>
      </c>
      <c r="G27" s="24"/>
      <c r="H27" s="22" t="s">
        <v>22</v>
      </c>
      <c r="I27" s="24" t="s">
        <v>6</v>
      </c>
      <c r="J27" s="24"/>
      <c r="K27" s="24" t="s">
        <v>23</v>
      </c>
      <c r="L27" s="25"/>
      <c r="M27" s="25"/>
      <c r="N27" s="24" t="s">
        <v>23</v>
      </c>
      <c r="O27" s="24"/>
      <c r="P27" s="24" t="s">
        <v>30</v>
      </c>
      <c r="Q27" s="25"/>
      <c r="R27" s="25"/>
      <c r="S27" s="24" t="s">
        <v>30</v>
      </c>
    </row>
    <row r="28" spans="1:19" x14ac:dyDescent="0.25">
      <c r="A28" s="36" t="s">
        <v>7</v>
      </c>
      <c r="B28" s="39" t="s">
        <v>38</v>
      </c>
      <c r="E28" s="39" t="s">
        <v>38</v>
      </c>
      <c r="H28" s="37">
        <v>295</v>
      </c>
      <c r="O28" s="104"/>
    </row>
    <row r="29" spans="1:19" x14ac:dyDescent="0.25">
      <c r="A29" s="36" t="s">
        <v>26</v>
      </c>
      <c r="B29" s="39" t="s">
        <v>38</v>
      </c>
      <c r="E29" s="39" t="s">
        <v>38</v>
      </c>
      <c r="H29" s="37">
        <v>282</v>
      </c>
      <c r="O29" s="104"/>
    </row>
    <row r="30" spans="1:19" x14ac:dyDescent="0.25">
      <c r="A30" s="36" t="s">
        <v>8</v>
      </c>
      <c r="B30" s="39" t="s">
        <v>38</v>
      </c>
      <c r="E30" s="39" t="s">
        <v>38</v>
      </c>
      <c r="H30" s="37">
        <v>50.1</v>
      </c>
      <c r="O30" s="104"/>
    </row>
    <row r="31" spans="1:19" x14ac:dyDescent="0.25">
      <c r="A31" s="36"/>
      <c r="E31" s="43"/>
      <c r="O31" s="104"/>
    </row>
    <row r="32" spans="1:19" x14ac:dyDescent="0.25">
      <c r="A32" s="38" t="s">
        <v>652</v>
      </c>
      <c r="B32" s="43" t="s">
        <v>38</v>
      </c>
      <c r="C32" s="48" t="s">
        <v>38</v>
      </c>
      <c r="E32" s="43" t="s">
        <v>38</v>
      </c>
      <c r="F32" s="48" t="s">
        <v>38</v>
      </c>
      <c r="H32" s="45">
        <v>0.51</v>
      </c>
      <c r="I32" s="59">
        <f>SQRT((H32*(1-H32))/H30)*TINV(0.05,H30)</f>
        <v>0.14185638317575269</v>
      </c>
      <c r="K32" s="27" t="s">
        <v>38</v>
      </c>
      <c r="N32" s="27" t="s">
        <v>38</v>
      </c>
      <c r="O32" s="104"/>
      <c r="P32" s="27" t="s">
        <v>38</v>
      </c>
      <c r="S32" s="27" t="s">
        <v>38</v>
      </c>
    </row>
    <row r="33" spans="1:19" x14ac:dyDescent="0.25">
      <c r="A33" s="40" t="s">
        <v>653</v>
      </c>
      <c r="B33" s="41" t="s">
        <v>38</v>
      </c>
      <c r="C33" s="105" t="s">
        <v>38</v>
      </c>
      <c r="D33" s="42"/>
      <c r="E33" s="41" t="s">
        <v>38</v>
      </c>
      <c r="F33" s="105" t="s">
        <v>38</v>
      </c>
      <c r="G33" s="52"/>
      <c r="H33" s="55">
        <v>0.28000000000000003</v>
      </c>
      <c r="I33" s="51">
        <f>SQRT((H33*(1-H33))/H30)*TINV(0.05,H30)</f>
        <v>0.1274122011419237</v>
      </c>
      <c r="J33" s="42"/>
      <c r="K33" s="80" t="s">
        <v>38</v>
      </c>
      <c r="L33" s="30" t="e">
        <f>(((K33)^2)^0.5)</f>
        <v>#VALUE!</v>
      </c>
      <c r="M33" s="30" t="e">
        <f>(((((1-B33)*B33)/B30)+(((1-H33)*H33)/H30))^0.5)*(TINV(0.05,B30+H30-1))</f>
        <v>#VALUE!</v>
      </c>
      <c r="N33" s="80" t="s">
        <v>38</v>
      </c>
      <c r="O33" s="31"/>
      <c r="P33" s="80" t="s">
        <v>38</v>
      </c>
      <c r="Q33" s="30" t="e">
        <f>(((P33)^2)^0.5)</f>
        <v>#VALUE!</v>
      </c>
      <c r="R33" s="30" t="e">
        <f>(((((1-E33)*E33)/E30)+(((1-H33)*H33)/H30))^0.5)*(TINV(0.05,E30+H30-1))</f>
        <v>#VALUE!</v>
      </c>
      <c r="S33" s="80" t="s">
        <v>38</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7"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648</v>
      </c>
      <c r="B3" s="48"/>
    </row>
    <row r="4" spans="1:19" ht="18.75" x14ac:dyDescent="0.25">
      <c r="A4" s="34" t="s">
        <v>390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385</v>
      </c>
      <c r="B15" s="39" t="s">
        <v>38</v>
      </c>
      <c r="C15" s="79" t="s">
        <v>38</v>
      </c>
      <c r="E15" s="39" t="s">
        <v>38</v>
      </c>
      <c r="F15" s="79" t="s">
        <v>38</v>
      </c>
      <c r="G15" s="50"/>
      <c r="H15" s="54">
        <v>2.3554288293465737E-2</v>
      </c>
      <c r="I15" s="49">
        <f>SQRT((H15*(1-H15))/H$13)*TINV(0.05,H$13)</f>
        <v>1.2703511124624868E-2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386</v>
      </c>
      <c r="B16" s="39" t="s">
        <v>38</v>
      </c>
      <c r="C16" s="79" t="s">
        <v>38</v>
      </c>
      <c r="E16" s="39" t="s">
        <v>38</v>
      </c>
      <c r="F16" s="79" t="s">
        <v>38</v>
      </c>
      <c r="G16" s="50"/>
      <c r="H16" s="54">
        <v>3.3890580895473543E-3</v>
      </c>
      <c r="I16" s="49">
        <f t="shared" ref="I16:I19" si="0">SQRT((H16*(1-H16))/H$13)*TINV(0.05,H$13)</f>
        <v>4.8681848423564713E-3</v>
      </c>
      <c r="K16" s="79" t="s">
        <v>38</v>
      </c>
      <c r="L16" s="26" t="e">
        <f t="shared" ref="L16:L19" si="1">(((K16)^2)^0.5)</f>
        <v>#VALUE!</v>
      </c>
      <c r="M16" s="26" t="e">
        <f t="shared" ref="M16:M19" si="2">(((((1-B16)*B16)/B$13)+(((1-H16)*H16)/H$13))^0.5)*(TINV(0.05,B$13+H$13-1))</f>
        <v>#VALUE!</v>
      </c>
      <c r="N16" s="79" t="s">
        <v>38</v>
      </c>
      <c r="O16" s="27"/>
      <c r="P16" s="79" t="s">
        <v>38</v>
      </c>
      <c r="Q16" s="26" t="e">
        <f t="shared" ref="Q16:Q19" si="3">(((P16)^2)^0.5)</f>
        <v>#VALUE!</v>
      </c>
      <c r="R16" s="26" t="e">
        <f t="shared" ref="R16:R19" si="4">(((((1-E16)*E16)/E$13)+(((1-H16)*H16)/H$13))^0.5)*(TINV(0.05,E$13+H$13-1))</f>
        <v>#VALUE!</v>
      </c>
      <c r="S16" s="79" t="s">
        <v>38</v>
      </c>
    </row>
    <row r="17" spans="1:19" x14ac:dyDescent="0.25">
      <c r="A17" s="38" t="s">
        <v>387</v>
      </c>
      <c r="B17" s="39" t="s">
        <v>38</v>
      </c>
      <c r="C17" s="79" t="s">
        <v>38</v>
      </c>
      <c r="E17" s="39" t="s">
        <v>38</v>
      </c>
      <c r="F17" s="79" t="s">
        <v>38</v>
      </c>
      <c r="G17" s="50"/>
      <c r="H17" s="54">
        <v>1.916042895863794E-2</v>
      </c>
      <c r="I17" s="49">
        <f t="shared" si="0"/>
        <v>1.148328995792316E-2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388</v>
      </c>
      <c r="B18" s="39" t="s">
        <v>38</v>
      </c>
      <c r="C18" s="79" t="s">
        <v>38</v>
      </c>
      <c r="E18" s="39" t="s">
        <v>38</v>
      </c>
      <c r="F18" s="79" t="s">
        <v>38</v>
      </c>
      <c r="G18" s="50"/>
      <c r="H18" s="54">
        <v>1.0048012466993598E-3</v>
      </c>
      <c r="I18" s="49">
        <f t="shared" si="0"/>
        <v>2.6539119559834895E-3</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40" t="s">
        <v>389</v>
      </c>
      <c r="B19" s="41" t="s">
        <v>38</v>
      </c>
      <c r="C19" s="80" t="s">
        <v>38</v>
      </c>
      <c r="D19" s="42"/>
      <c r="E19" s="41" t="s">
        <v>38</v>
      </c>
      <c r="F19" s="80" t="s">
        <v>38</v>
      </c>
      <c r="G19" s="52"/>
      <c r="H19" s="55">
        <v>0.97644571170653427</v>
      </c>
      <c r="I19" s="51">
        <f t="shared" si="0"/>
        <v>1.2703511124624868E-2</v>
      </c>
      <c r="J19" s="42"/>
      <c r="K19" s="80" t="s">
        <v>38</v>
      </c>
      <c r="L19" s="30" t="e">
        <f t="shared" si="1"/>
        <v>#VALUE!</v>
      </c>
      <c r="M19" s="30" t="e">
        <f t="shared" si="2"/>
        <v>#VALUE!</v>
      </c>
      <c r="N19" s="80" t="s">
        <v>38</v>
      </c>
      <c r="O19" s="31"/>
      <c r="P19" s="80" t="s">
        <v>38</v>
      </c>
      <c r="Q19" s="30" t="e">
        <f t="shared" si="3"/>
        <v>#VALUE!</v>
      </c>
      <c r="R19" s="30" t="e">
        <f t="shared" si="4"/>
        <v>#VALUE!</v>
      </c>
      <c r="S19" s="80" t="s">
        <v>38</v>
      </c>
    </row>
    <row r="20" spans="1:19" s="60" customFormat="1" ht="15" customHeight="1" x14ac:dyDescent="0.25">
      <c r="A20" s="57"/>
      <c r="B20" s="39"/>
      <c r="C20" s="39"/>
      <c r="E20" s="66"/>
      <c r="F20" s="39"/>
      <c r="G20" s="63"/>
      <c r="H20" s="54"/>
      <c r="I20" s="59"/>
      <c r="K20" s="39"/>
      <c r="L20" s="61"/>
      <c r="M20" s="61"/>
      <c r="N20" s="39"/>
      <c r="O20" s="62"/>
      <c r="P20" s="67"/>
      <c r="Q20" s="61"/>
      <c r="R20" s="61"/>
      <c r="S20" s="39"/>
    </row>
    <row r="21" spans="1:19" s="60" customFormat="1" x14ac:dyDescent="0.25">
      <c r="A21" s="57"/>
      <c r="B21" s="39"/>
      <c r="C21" s="39"/>
      <c r="E21" s="66"/>
      <c r="F21" s="39"/>
      <c r="G21" s="63"/>
      <c r="H21" s="54"/>
      <c r="I21" s="59"/>
      <c r="K21" s="39"/>
      <c r="L21" s="61"/>
      <c r="M21" s="61"/>
      <c r="N21" s="39"/>
      <c r="O21" s="62"/>
      <c r="P21" s="67"/>
      <c r="Q21" s="61"/>
      <c r="R21" s="61"/>
      <c r="S21" s="39"/>
    </row>
    <row r="22" spans="1:19" x14ac:dyDescent="0.25">
      <c r="A22" s="97" t="s">
        <v>650</v>
      </c>
      <c r="B22" s="98"/>
      <c r="C22" s="99"/>
      <c r="D22" s="100"/>
      <c r="E22" s="101"/>
      <c r="F22" s="102"/>
      <c r="G22" s="102"/>
      <c r="H22" s="102"/>
      <c r="I22" s="102"/>
      <c r="J22" s="103"/>
      <c r="K22" s="103"/>
      <c r="L22" s="103"/>
      <c r="M22" s="103"/>
      <c r="N22" s="103"/>
      <c r="O22" s="103"/>
      <c r="P22" s="103"/>
      <c r="Q22" s="103"/>
      <c r="R22" s="103"/>
      <c r="S22" s="103"/>
    </row>
    <row r="23" spans="1:19" x14ac:dyDescent="0.25">
      <c r="A23" s="7"/>
      <c r="O23" s="104"/>
    </row>
    <row r="24" spans="1:19" x14ac:dyDescent="0.25">
      <c r="A24" s="35" t="s">
        <v>651</v>
      </c>
      <c r="O24" s="104"/>
    </row>
    <row r="25" spans="1:19" x14ac:dyDescent="0.25">
      <c r="A25" s="35"/>
      <c r="O25" s="104"/>
    </row>
    <row r="26" spans="1:19" ht="24" x14ac:dyDescent="0.25">
      <c r="A26" s="14"/>
      <c r="B26" s="15"/>
      <c r="C26" s="16"/>
      <c r="D26" s="16"/>
      <c r="E26" s="17"/>
      <c r="F26" s="18"/>
      <c r="G26" s="18"/>
      <c r="H26" s="18"/>
      <c r="I26" s="18"/>
      <c r="J26" s="18"/>
      <c r="K26" s="19" t="s">
        <v>4</v>
      </c>
      <c r="L26" s="20" t="s">
        <v>24</v>
      </c>
      <c r="M26" s="20" t="s">
        <v>9</v>
      </c>
      <c r="N26" s="19" t="s">
        <v>5</v>
      </c>
      <c r="O26" s="19"/>
      <c r="P26" s="19" t="s">
        <v>4</v>
      </c>
      <c r="Q26" s="20" t="s">
        <v>24</v>
      </c>
      <c r="R26" s="20" t="s">
        <v>9</v>
      </c>
      <c r="S26" s="19" t="s">
        <v>5</v>
      </c>
    </row>
    <row r="27" spans="1:19" ht="38.25" x14ac:dyDescent="0.25">
      <c r="A27" s="21"/>
      <c r="B27" s="22" t="s">
        <v>10</v>
      </c>
      <c r="C27" s="23" t="s">
        <v>6</v>
      </c>
      <c r="D27" s="23"/>
      <c r="E27" s="22" t="s">
        <v>11</v>
      </c>
      <c r="F27" s="24" t="s">
        <v>6</v>
      </c>
      <c r="G27" s="24"/>
      <c r="H27" s="22" t="s">
        <v>22</v>
      </c>
      <c r="I27" s="24" t="s">
        <v>6</v>
      </c>
      <c r="J27" s="24"/>
      <c r="K27" s="24" t="s">
        <v>23</v>
      </c>
      <c r="L27" s="25"/>
      <c r="M27" s="25"/>
      <c r="N27" s="24" t="s">
        <v>23</v>
      </c>
      <c r="O27" s="24"/>
      <c r="P27" s="24" t="s">
        <v>30</v>
      </c>
      <c r="Q27" s="25"/>
      <c r="R27" s="25"/>
      <c r="S27" s="24" t="s">
        <v>30</v>
      </c>
    </row>
    <row r="28" spans="1:19" x14ac:dyDescent="0.25">
      <c r="A28" s="36" t="s">
        <v>7</v>
      </c>
      <c r="B28" s="39" t="s">
        <v>38</v>
      </c>
      <c r="E28" s="39" t="s">
        <v>38</v>
      </c>
      <c r="H28" s="37">
        <v>295</v>
      </c>
      <c r="O28" s="104"/>
    </row>
    <row r="29" spans="1:19" x14ac:dyDescent="0.25">
      <c r="A29" s="36" t="s">
        <v>26</v>
      </c>
      <c r="B29" s="39" t="s">
        <v>38</v>
      </c>
      <c r="E29" s="39" t="s">
        <v>38</v>
      </c>
      <c r="H29" s="37">
        <v>282</v>
      </c>
      <c r="O29" s="104"/>
    </row>
    <row r="30" spans="1:19" x14ac:dyDescent="0.25">
      <c r="A30" s="36" t="s">
        <v>8</v>
      </c>
      <c r="B30" s="39" t="s">
        <v>38</v>
      </c>
      <c r="E30" s="39" t="s">
        <v>38</v>
      </c>
      <c r="H30" s="37">
        <v>50.1</v>
      </c>
      <c r="O30" s="104"/>
    </row>
    <row r="31" spans="1:19" x14ac:dyDescent="0.25">
      <c r="A31" s="36"/>
      <c r="E31" s="43"/>
      <c r="O31" s="104"/>
    </row>
    <row r="32" spans="1:19" x14ac:dyDescent="0.25">
      <c r="A32" s="38" t="s">
        <v>652</v>
      </c>
      <c r="B32" s="43" t="s">
        <v>38</v>
      </c>
      <c r="C32" s="48" t="s">
        <v>38</v>
      </c>
      <c r="E32" s="43" t="s">
        <v>38</v>
      </c>
      <c r="F32" s="48" t="s">
        <v>38</v>
      </c>
      <c r="H32" s="45">
        <v>0.51</v>
      </c>
      <c r="I32" s="59">
        <f>SQRT((H32*(1-H32))/H30)*TINV(0.05,H30)</f>
        <v>0.14185638317575269</v>
      </c>
      <c r="K32" s="27" t="s">
        <v>38</v>
      </c>
      <c r="N32" s="27" t="s">
        <v>38</v>
      </c>
      <c r="O32" s="104"/>
      <c r="P32" s="27" t="s">
        <v>38</v>
      </c>
      <c r="S32" s="27" t="s">
        <v>38</v>
      </c>
    </row>
    <row r="33" spans="1:19" x14ac:dyDescent="0.25">
      <c r="A33" s="40" t="s">
        <v>653</v>
      </c>
      <c r="B33" s="41" t="s">
        <v>38</v>
      </c>
      <c r="C33" s="105" t="s">
        <v>38</v>
      </c>
      <c r="D33" s="42"/>
      <c r="E33" s="41" t="s">
        <v>38</v>
      </c>
      <c r="F33" s="105" t="s">
        <v>38</v>
      </c>
      <c r="G33" s="52"/>
      <c r="H33" s="55">
        <v>0.25</v>
      </c>
      <c r="I33" s="51">
        <f>SQRT((H33*(1-H33))/H30)*TINV(0.05,H30)</f>
        <v>0.12287580913901688</v>
      </c>
      <c r="J33" s="42"/>
      <c r="K33" s="80" t="s">
        <v>38</v>
      </c>
      <c r="L33" s="30" t="e">
        <f>(((K33)^2)^0.5)</f>
        <v>#VALUE!</v>
      </c>
      <c r="M33" s="30" t="e">
        <f>(((((1-B33)*B33)/B30)+(((1-H33)*H33)/H30))^0.5)*(TINV(0.05,B30+H30-1))</f>
        <v>#VALUE!</v>
      </c>
      <c r="N33" s="80" t="s">
        <v>38</v>
      </c>
      <c r="O33" s="31"/>
      <c r="P33" s="80" t="s">
        <v>38</v>
      </c>
      <c r="Q33" s="30" t="e">
        <f>(((P33)^2)^0.5)</f>
        <v>#VALUE!</v>
      </c>
      <c r="R33" s="30" t="e">
        <f>(((((1-E33)*E33)/E30)+(((1-H33)*H33)/H30))^0.5)*(TINV(0.05,E30+H30-1))</f>
        <v>#VALUE!</v>
      </c>
      <c r="S33" s="80" t="s">
        <v>38</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7"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647</v>
      </c>
      <c r="B3" s="48"/>
    </row>
    <row r="4" spans="1:19" ht="18.75" x14ac:dyDescent="0.25">
      <c r="A4" s="34" t="s">
        <v>390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385</v>
      </c>
      <c r="B15" s="39" t="s">
        <v>38</v>
      </c>
      <c r="C15" s="79" t="s">
        <v>38</v>
      </c>
      <c r="E15" s="45"/>
      <c r="F15" s="39" t="s">
        <v>38</v>
      </c>
      <c r="G15" s="50"/>
      <c r="H15" s="54">
        <v>2.8227884619710319E-2</v>
      </c>
      <c r="I15" s="49">
        <f>SQRT((H15*(1-H15))/H$13)*TINV(0.05,H$13)</f>
        <v>1.3873502321025757E-2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386</v>
      </c>
      <c r="B16" s="39" t="s">
        <v>38</v>
      </c>
      <c r="C16" s="79" t="s">
        <v>38</v>
      </c>
      <c r="E16" s="45"/>
      <c r="F16" s="39" t="s">
        <v>38</v>
      </c>
      <c r="G16" s="50"/>
      <c r="H16" s="54">
        <v>5.0926804813385563E-4</v>
      </c>
      <c r="I16" s="49">
        <f t="shared" ref="I16:I19" si="0">SQRT((H16*(1-H16))/H$13)*TINV(0.05,H$13)</f>
        <v>1.8898499698900538E-3</v>
      </c>
      <c r="K16" s="79" t="s">
        <v>38</v>
      </c>
      <c r="L16" s="26" t="e">
        <f t="shared" ref="L16:L19" si="1">(((K16)^2)^0.5)</f>
        <v>#VALUE!</v>
      </c>
      <c r="M16" s="26" t="e">
        <f t="shared" ref="M16:M19" si="2">(((((1-B16)*B16)/B$13)+(((1-H16)*H16)/H$13))^0.5)*(TINV(0.05,B$13+H$13-1))</f>
        <v>#VALUE!</v>
      </c>
      <c r="N16" s="79" t="s">
        <v>38</v>
      </c>
      <c r="O16" s="27"/>
      <c r="P16" s="79" t="s">
        <v>38</v>
      </c>
      <c r="Q16" s="26" t="e">
        <f t="shared" ref="Q16:Q19" si="3">(((P16)^2)^0.5)</f>
        <v>#VALUE!</v>
      </c>
      <c r="R16" s="26" t="e">
        <f t="shared" ref="R16:R19" si="4">(((((1-E16)*E16)/E$13)+(((1-H16)*H16)/H$13))^0.5)*(TINV(0.05,E$13+H$13-1))</f>
        <v>#VALUE!</v>
      </c>
      <c r="S16" s="79" t="s">
        <v>38</v>
      </c>
    </row>
    <row r="17" spans="1:19" x14ac:dyDescent="0.25">
      <c r="A17" s="38" t="s">
        <v>387</v>
      </c>
      <c r="B17" s="39" t="s">
        <v>38</v>
      </c>
      <c r="C17" s="79" t="s">
        <v>38</v>
      </c>
      <c r="E17" s="45"/>
      <c r="F17" s="39" t="s">
        <v>38</v>
      </c>
      <c r="G17" s="50"/>
      <c r="H17" s="54">
        <v>2.7592453862781505E-2</v>
      </c>
      <c r="I17" s="49">
        <f t="shared" si="0"/>
        <v>1.3720945856498265E-2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388</v>
      </c>
      <c r="B18" s="39" t="s">
        <v>38</v>
      </c>
      <c r="C18" s="79" t="s">
        <v>38</v>
      </c>
      <c r="E18" s="45"/>
      <c r="F18" s="39" t="s">
        <v>38</v>
      </c>
      <c r="G18" s="50"/>
      <c r="H18" s="54">
        <v>1.2616271243568147E-4</v>
      </c>
      <c r="I18" s="49">
        <f t="shared" si="0"/>
        <v>9.4081198017060717E-4</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40" t="s">
        <v>389</v>
      </c>
      <c r="B19" s="41" t="s">
        <v>38</v>
      </c>
      <c r="C19" s="80" t="s">
        <v>38</v>
      </c>
      <c r="D19" s="42"/>
      <c r="E19" s="46"/>
      <c r="F19" s="41" t="s">
        <v>38</v>
      </c>
      <c r="G19" s="52"/>
      <c r="H19" s="55">
        <v>0.97177211538028963</v>
      </c>
      <c r="I19" s="51">
        <f t="shared" si="0"/>
        <v>1.3873502321025771E-2</v>
      </c>
      <c r="J19" s="42"/>
      <c r="K19" s="80" t="s">
        <v>38</v>
      </c>
      <c r="L19" s="30" t="e">
        <f t="shared" si="1"/>
        <v>#VALUE!</v>
      </c>
      <c r="M19" s="30" t="e">
        <f t="shared" si="2"/>
        <v>#VALUE!</v>
      </c>
      <c r="N19" s="80" t="s">
        <v>38</v>
      </c>
      <c r="O19" s="31"/>
      <c r="P19" s="80" t="s">
        <v>38</v>
      </c>
      <c r="Q19" s="30" t="e">
        <f t="shared" si="3"/>
        <v>#VALUE!</v>
      </c>
      <c r="R19" s="30" t="e">
        <f t="shared" si="4"/>
        <v>#VALUE!</v>
      </c>
      <c r="S19" s="80" t="s">
        <v>38</v>
      </c>
    </row>
    <row r="20" spans="1:19" s="60" customFormat="1" ht="15" customHeight="1" x14ac:dyDescent="0.25">
      <c r="A20" s="57"/>
      <c r="B20" s="39"/>
      <c r="C20" s="39"/>
      <c r="E20" s="66"/>
      <c r="F20" s="39"/>
      <c r="G20" s="63"/>
      <c r="H20" s="54"/>
      <c r="I20" s="59"/>
      <c r="K20" s="39"/>
      <c r="L20" s="61"/>
      <c r="M20" s="61"/>
      <c r="N20" s="39"/>
      <c r="O20" s="62"/>
      <c r="P20" s="67"/>
      <c r="Q20" s="61"/>
      <c r="R20" s="61"/>
      <c r="S20" s="39"/>
    </row>
    <row r="21" spans="1:19" s="60" customFormat="1" x14ac:dyDescent="0.25">
      <c r="A21" s="57"/>
      <c r="B21" s="39"/>
      <c r="C21" s="39"/>
      <c r="E21" s="66"/>
      <c r="F21" s="39"/>
      <c r="G21" s="63"/>
      <c r="H21" s="54"/>
      <c r="I21" s="59"/>
      <c r="K21" s="39"/>
      <c r="L21" s="61"/>
      <c r="M21" s="61"/>
      <c r="N21" s="39"/>
      <c r="O21" s="62"/>
      <c r="P21" s="67"/>
      <c r="Q21" s="61"/>
      <c r="R21" s="61"/>
      <c r="S21" s="39"/>
    </row>
    <row r="22" spans="1:19" x14ac:dyDescent="0.25">
      <c r="A22" s="97" t="s">
        <v>650</v>
      </c>
      <c r="B22" s="98"/>
      <c r="C22" s="99"/>
      <c r="D22" s="100"/>
      <c r="E22" s="101"/>
      <c r="F22" s="102"/>
      <c r="G22" s="102"/>
      <c r="H22" s="102"/>
      <c r="I22" s="102"/>
      <c r="J22" s="103"/>
      <c r="K22" s="103"/>
      <c r="L22" s="103"/>
      <c r="M22" s="103"/>
      <c r="N22" s="103"/>
      <c r="O22" s="103"/>
      <c r="P22" s="103"/>
      <c r="Q22" s="103"/>
      <c r="R22" s="103"/>
      <c r="S22" s="103"/>
    </row>
    <row r="23" spans="1:19" x14ac:dyDescent="0.25">
      <c r="A23" s="7"/>
      <c r="O23" s="104"/>
    </row>
    <row r="24" spans="1:19" x14ac:dyDescent="0.25">
      <c r="A24" s="35" t="s">
        <v>651</v>
      </c>
      <c r="O24" s="104"/>
    </row>
    <row r="25" spans="1:19" x14ac:dyDescent="0.25">
      <c r="A25" s="35"/>
      <c r="O25" s="104"/>
    </row>
    <row r="26" spans="1:19" ht="24" x14ac:dyDescent="0.25">
      <c r="A26" s="14"/>
      <c r="B26" s="15"/>
      <c r="C26" s="16"/>
      <c r="D26" s="16"/>
      <c r="E26" s="17"/>
      <c r="F26" s="18"/>
      <c r="G26" s="18"/>
      <c r="H26" s="18"/>
      <c r="I26" s="18"/>
      <c r="J26" s="18"/>
      <c r="K26" s="19" t="s">
        <v>4</v>
      </c>
      <c r="L26" s="20" t="s">
        <v>24</v>
      </c>
      <c r="M26" s="20" t="s">
        <v>9</v>
      </c>
      <c r="N26" s="19" t="s">
        <v>5</v>
      </c>
      <c r="O26" s="19"/>
      <c r="P26" s="19" t="s">
        <v>4</v>
      </c>
      <c r="Q26" s="20" t="s">
        <v>24</v>
      </c>
      <c r="R26" s="20" t="s">
        <v>9</v>
      </c>
      <c r="S26" s="19" t="s">
        <v>5</v>
      </c>
    </row>
    <row r="27" spans="1:19" ht="38.25" x14ac:dyDescent="0.25">
      <c r="A27" s="21"/>
      <c r="B27" s="22" t="s">
        <v>10</v>
      </c>
      <c r="C27" s="23" t="s">
        <v>6</v>
      </c>
      <c r="D27" s="23"/>
      <c r="E27" s="22" t="s">
        <v>11</v>
      </c>
      <c r="F27" s="24" t="s">
        <v>6</v>
      </c>
      <c r="G27" s="24"/>
      <c r="H27" s="22" t="s">
        <v>22</v>
      </c>
      <c r="I27" s="24" t="s">
        <v>6</v>
      </c>
      <c r="J27" s="24"/>
      <c r="K27" s="24" t="s">
        <v>23</v>
      </c>
      <c r="L27" s="25"/>
      <c r="M27" s="25"/>
      <c r="N27" s="24" t="s">
        <v>23</v>
      </c>
      <c r="O27" s="24"/>
      <c r="P27" s="24" t="s">
        <v>30</v>
      </c>
      <c r="Q27" s="25"/>
      <c r="R27" s="25"/>
      <c r="S27" s="24" t="s">
        <v>30</v>
      </c>
    </row>
    <row r="28" spans="1:19" x14ac:dyDescent="0.25">
      <c r="A28" s="36" t="s">
        <v>7</v>
      </c>
      <c r="B28" s="39" t="s">
        <v>38</v>
      </c>
      <c r="E28" s="39" t="s">
        <v>38</v>
      </c>
      <c r="H28" s="37">
        <v>295</v>
      </c>
      <c r="O28" s="104"/>
    </row>
    <row r="29" spans="1:19" x14ac:dyDescent="0.25">
      <c r="A29" s="36" t="s">
        <v>26</v>
      </c>
      <c r="B29" s="39" t="s">
        <v>38</v>
      </c>
      <c r="E29" s="39" t="s">
        <v>38</v>
      </c>
      <c r="H29" s="37">
        <v>282</v>
      </c>
      <c r="O29" s="104"/>
    </row>
    <row r="30" spans="1:19" x14ac:dyDescent="0.25">
      <c r="A30" s="36" t="s">
        <v>8</v>
      </c>
      <c r="B30" s="39" t="s">
        <v>38</v>
      </c>
      <c r="E30" s="39" t="s">
        <v>38</v>
      </c>
      <c r="H30" s="37">
        <v>50.1</v>
      </c>
      <c r="O30" s="104"/>
    </row>
    <row r="31" spans="1:19" x14ac:dyDescent="0.25">
      <c r="A31" s="36"/>
      <c r="E31" s="43"/>
      <c r="O31" s="104"/>
    </row>
    <row r="32" spans="1:19" x14ac:dyDescent="0.25">
      <c r="A32" s="38" t="s">
        <v>652</v>
      </c>
      <c r="B32" s="43" t="s">
        <v>38</v>
      </c>
      <c r="C32" s="48" t="s">
        <v>38</v>
      </c>
      <c r="E32" s="43" t="s">
        <v>38</v>
      </c>
      <c r="F32" s="48" t="s">
        <v>38</v>
      </c>
      <c r="H32" s="45">
        <v>0.51</v>
      </c>
      <c r="I32" s="59">
        <f>SQRT((H32*(1-H32))/H30)*TINV(0.05,H30)</f>
        <v>0.14185638317575269</v>
      </c>
      <c r="K32" s="27" t="s">
        <v>38</v>
      </c>
      <c r="N32" s="27" t="s">
        <v>38</v>
      </c>
      <c r="O32" s="104"/>
      <c r="P32" s="27" t="s">
        <v>38</v>
      </c>
      <c r="S32" s="27" t="s">
        <v>38</v>
      </c>
    </row>
    <row r="33" spans="1:19" x14ac:dyDescent="0.25">
      <c r="A33" s="40" t="s">
        <v>653</v>
      </c>
      <c r="B33" s="41" t="s">
        <v>38</v>
      </c>
      <c r="C33" s="105" t="s">
        <v>38</v>
      </c>
      <c r="D33" s="42"/>
      <c r="E33" s="41" t="s">
        <v>38</v>
      </c>
      <c r="F33" s="105" t="s">
        <v>38</v>
      </c>
      <c r="G33" s="52"/>
      <c r="H33" s="55">
        <v>0.3</v>
      </c>
      <c r="I33" s="51">
        <f>SQRT((H33*(1-H33))/H30)*TINV(0.05,H30)</f>
        <v>0.13003953325107054</v>
      </c>
      <c r="J33" s="42"/>
      <c r="K33" s="80" t="s">
        <v>38</v>
      </c>
      <c r="L33" s="30" t="e">
        <f>(((K33)^2)^0.5)</f>
        <v>#VALUE!</v>
      </c>
      <c r="M33" s="30" t="e">
        <f>(((((1-B33)*B33)/B30)+(((1-H33)*H33)/H30))^0.5)*(TINV(0.05,B30+H30-1))</f>
        <v>#VALUE!</v>
      </c>
      <c r="N33" s="80" t="s">
        <v>38</v>
      </c>
      <c r="O33" s="31"/>
      <c r="P33" s="80" t="s">
        <v>38</v>
      </c>
      <c r="Q33" s="30" t="e">
        <f>(((P33)^2)^0.5)</f>
        <v>#VALUE!</v>
      </c>
      <c r="R33" s="30" t="e">
        <f>(((((1-E33)*E33)/E30)+(((1-H33)*H33)/H30))^0.5)*(TINV(0.05,E30+H30-1))</f>
        <v>#VALUE!</v>
      </c>
      <c r="S33" s="80" t="s">
        <v>38</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646</v>
      </c>
      <c r="B3" s="48"/>
    </row>
    <row r="4" spans="1:19" ht="18.75" x14ac:dyDescent="0.25">
      <c r="A4" s="34" t="s">
        <v>29</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95</v>
      </c>
      <c r="B15" s="39">
        <v>0.14624854670000001</v>
      </c>
      <c r="C15" s="49">
        <f>SQRT((B15*(1-B15))/B$13)*TINV(0.05,B$13)</f>
        <v>3.7314639516353477E-2</v>
      </c>
      <c r="E15" s="45">
        <v>0.30957041400000002</v>
      </c>
      <c r="F15" s="49">
        <f>SQRT((E15*(1-E15))/E$13)*TINV(0.05,E$13)</f>
        <v>4.5138323718307199E-2</v>
      </c>
      <c r="G15" s="50"/>
      <c r="H15" s="54">
        <v>0.2481982277</v>
      </c>
      <c r="I15" s="49">
        <f>SQRT((H15*(1-H15))/H$13)*TINV(0.05,H$13)</f>
        <v>3.6183930324372865E-2</v>
      </c>
      <c r="K15" s="28">
        <f>H15-B15</f>
        <v>0.10194968099999999</v>
      </c>
      <c r="L15" s="26">
        <f>(((K15)^2)^0.5)</f>
        <v>0.10194968099999999</v>
      </c>
      <c r="M15" s="26">
        <f>(((((1-B15)*B15)/B$13)+(((1-H15)*H15)/H$13))^0.5)*(TINV(0.05,B$13+H$13-1))</f>
        <v>5.1898445979472893E-2</v>
      </c>
      <c r="N15" s="5" t="str">
        <f>IF(L15&gt;M15,"*"," ")</f>
        <v>*</v>
      </c>
      <c r="O15" s="27"/>
      <c r="P15" s="28">
        <f>H15-E15</f>
        <v>-6.137218630000002E-2</v>
      </c>
      <c r="Q15" s="26">
        <f>(((P15)^2)^0.5)</f>
        <v>6.137218630000002E-2</v>
      </c>
      <c r="R15" s="26">
        <f>(((((1-E15)*E15)/E$13)+(((1-H15)*H15)/H$13))^0.5)*(TINV(0.05,E$13+H$13-1))</f>
        <v>5.7769212573778116E-2</v>
      </c>
      <c r="S15" s="5" t="str">
        <f>IF(Q15&gt;R15,"*"," ")</f>
        <v>*</v>
      </c>
    </row>
    <row r="16" spans="1:19" x14ac:dyDescent="0.25">
      <c r="A16" s="38" t="s">
        <v>86</v>
      </c>
      <c r="B16" s="39">
        <v>0.83643489609999999</v>
      </c>
      <c r="C16" s="49">
        <f t="shared" ref="C16:C17" si="0">SQRT((B16*(1-B16))/B$13)*TINV(0.05,B$13)</f>
        <v>3.9059721415257258E-2</v>
      </c>
      <c r="E16" s="45">
        <v>0.67576662389999997</v>
      </c>
      <c r="F16" s="49">
        <f t="shared" ref="F16:F17" si="1">SQRT((E16*(1-E16))/E$13)*TINV(0.05,E$13)</f>
        <v>4.5701792537202302E-2</v>
      </c>
      <c r="G16" s="50"/>
      <c r="H16" s="54">
        <v>0.72523568979999997</v>
      </c>
      <c r="I16" s="49">
        <f t="shared" ref="I16:I17" si="2">SQRT((H16*(1-H16))/H$13)*TINV(0.05,H$13)</f>
        <v>3.7392497404272994E-2</v>
      </c>
      <c r="K16" s="28">
        <f t="shared" ref="K16:K17" si="3">H16-B16</f>
        <v>-0.11119920630000002</v>
      </c>
      <c r="L16" s="26">
        <f t="shared" ref="L16:L17" si="4">(((K16)^2)^0.5)</f>
        <v>0.11119920630000002</v>
      </c>
      <c r="M16" s="26">
        <f t="shared" ref="M16:M17" si="5">(((((1-B16)*B16)/B$13)+(((1-H16)*H16)/H$13))^0.5)*(TINV(0.05,B$13+H$13-1))</f>
        <v>5.3990058871687667E-2</v>
      </c>
      <c r="N16" s="5" t="str">
        <f t="shared" ref="N16:N17" si="6">IF(L16&gt;M16,"*"," ")</f>
        <v>*</v>
      </c>
      <c r="O16" s="27"/>
      <c r="P16" s="28">
        <f t="shared" ref="P16:P17" si="7">H16-E16</f>
        <v>4.9469065899999998E-2</v>
      </c>
      <c r="Q16" s="26">
        <f t="shared" ref="Q16:Q17" si="8">(((P16)^2)^0.5)</f>
        <v>4.9469065899999998E-2</v>
      </c>
      <c r="R16" s="26">
        <f t="shared" ref="R16:R17" si="9">(((((1-E16)*E16)/E$13)+(((1-H16)*H16)/H$13))^0.5)*(TINV(0.05,E$13+H$13-1))</f>
        <v>5.8966489194176415E-2</v>
      </c>
      <c r="S16" s="5" t="str">
        <f t="shared" ref="S16:S17" si="10">IF(Q16&gt;R16,"*"," ")</f>
        <v xml:space="preserve"> </v>
      </c>
    </row>
    <row r="17" spans="1:19" x14ac:dyDescent="0.25">
      <c r="A17" s="40" t="s">
        <v>391</v>
      </c>
      <c r="B17" s="41">
        <v>1.7316557199999999E-2</v>
      </c>
      <c r="C17" s="51">
        <f t="shared" si="0"/>
        <v>1.3775435515321659E-2</v>
      </c>
      <c r="D17" s="42"/>
      <c r="E17" s="46">
        <v>1.4662962099999999E-2</v>
      </c>
      <c r="F17" s="51">
        <f t="shared" si="1"/>
        <v>1.1735707215840125E-2</v>
      </c>
      <c r="G17" s="52"/>
      <c r="H17" s="55">
        <v>2.6566082599999999E-2</v>
      </c>
      <c r="I17" s="51">
        <f t="shared" si="2"/>
        <v>1.3470438217492614E-2</v>
      </c>
      <c r="J17" s="42"/>
      <c r="K17" s="29">
        <f t="shared" si="3"/>
        <v>9.2495253999999999E-3</v>
      </c>
      <c r="L17" s="30">
        <f t="shared" si="4"/>
        <v>9.2495253999999999E-3</v>
      </c>
      <c r="M17" s="30">
        <f t="shared" si="5"/>
        <v>1.9237754882416226E-2</v>
      </c>
      <c r="N17" s="6" t="str">
        <f t="shared" si="6"/>
        <v xml:space="preserve"> </v>
      </c>
      <c r="O17" s="31"/>
      <c r="P17" s="29">
        <f t="shared" si="7"/>
        <v>1.1903120499999999E-2</v>
      </c>
      <c r="Q17" s="30">
        <f t="shared" si="8"/>
        <v>1.1903120499999999E-2</v>
      </c>
      <c r="R17" s="30">
        <f t="shared" si="9"/>
        <v>1.7842806056781901E-2</v>
      </c>
      <c r="S17" s="6" t="str">
        <f t="shared" si="10"/>
        <v xml:space="preserve"> </v>
      </c>
    </row>
    <row r="18" spans="1:19" x14ac:dyDescent="0.25">
      <c r="A18" s="38"/>
      <c r="B18" s="39"/>
      <c r="C18" s="49"/>
      <c r="E18" s="45"/>
      <c r="F18" s="49"/>
      <c r="G18" s="50"/>
      <c r="H18" s="54"/>
      <c r="I18" s="49"/>
      <c r="K18" s="28"/>
      <c r="L18" s="26"/>
      <c r="M18" s="26"/>
      <c r="N18" s="5"/>
      <c r="O18" s="27"/>
      <c r="P18" s="28"/>
      <c r="Q18" s="26"/>
      <c r="R18" s="26"/>
      <c r="S18" s="5"/>
    </row>
    <row r="19" spans="1:19" x14ac:dyDescent="0.25">
      <c r="A19" s="57"/>
      <c r="B19" s="58"/>
      <c r="C19" s="59"/>
      <c r="D19" s="60"/>
      <c r="E19" s="66"/>
      <c r="F19" s="59"/>
      <c r="G19" s="50"/>
      <c r="H19" s="54"/>
      <c r="I19" s="59"/>
      <c r="J19" s="60"/>
      <c r="K19" s="67"/>
      <c r="L19" s="61"/>
      <c r="M19" s="61"/>
      <c r="N19" s="5"/>
      <c r="O19" s="62"/>
      <c r="P19" s="67"/>
      <c r="Q19" s="61"/>
      <c r="R19" s="61"/>
      <c r="S19" s="5"/>
    </row>
    <row r="20" spans="1:19" s="60" customFormat="1" ht="15" customHeight="1" x14ac:dyDescent="0.25">
      <c r="A20" s="57"/>
      <c r="B20" s="58"/>
      <c r="C20" s="49"/>
      <c r="E20" s="66"/>
      <c r="F20" s="59"/>
      <c r="G20" s="63"/>
      <c r="H20" s="54"/>
      <c r="I20" s="59"/>
      <c r="K20" s="67"/>
      <c r="L20" s="61"/>
      <c r="M20" s="61"/>
      <c r="N20" s="5"/>
      <c r="O20" s="62"/>
      <c r="P20" s="67"/>
      <c r="Q20" s="61"/>
      <c r="R20" s="61"/>
      <c r="S20" s="5"/>
    </row>
    <row r="21" spans="1:19" s="60" customFormat="1" x14ac:dyDescent="0.25">
      <c r="A21" s="57"/>
      <c r="B21" s="58"/>
      <c r="C21" s="59"/>
      <c r="E21" s="66"/>
      <c r="F21" s="59"/>
      <c r="G21" s="63"/>
      <c r="H21" s="54"/>
      <c r="I21" s="59"/>
      <c r="K21" s="67"/>
      <c r="L21" s="61"/>
      <c r="M21" s="61"/>
      <c r="N21" s="5"/>
      <c r="O21" s="62"/>
      <c r="P21" s="67"/>
      <c r="Q21" s="61"/>
      <c r="R21" s="61"/>
      <c r="S21" s="5"/>
    </row>
    <row r="22" spans="1:19" x14ac:dyDescent="0.25">
      <c r="A22" s="57"/>
      <c r="B22" s="58"/>
      <c r="C22" s="59"/>
      <c r="D22" s="60"/>
      <c r="E22" s="66"/>
      <c r="F22" s="59"/>
      <c r="G22" s="63"/>
      <c r="H22" s="54"/>
      <c r="I22" s="59"/>
      <c r="J22" s="60"/>
      <c r="K22" s="67"/>
      <c r="L22" s="61"/>
      <c r="M22" s="61"/>
      <c r="N22" s="5"/>
      <c r="O22" s="62"/>
      <c r="P22" s="67"/>
      <c r="Q22" s="61"/>
      <c r="R22" s="61"/>
      <c r="S22" s="5"/>
    </row>
    <row r="23" spans="1:19" x14ac:dyDescent="0.25">
      <c r="A23" s="57"/>
      <c r="B23" s="58"/>
      <c r="C23" s="59"/>
      <c r="D23" s="60"/>
      <c r="E23" s="66"/>
      <c r="F23" s="59"/>
      <c r="G23" s="63"/>
      <c r="H23" s="54"/>
      <c r="I23" s="59"/>
      <c r="J23" s="60"/>
      <c r="K23" s="67"/>
      <c r="L23" s="61"/>
      <c r="M23" s="61"/>
      <c r="N23" s="5"/>
      <c r="O23" s="62"/>
      <c r="P23" s="67"/>
      <c r="Q23" s="61"/>
      <c r="R23" s="61"/>
      <c r="S23" s="5"/>
    </row>
    <row r="24" spans="1:19" x14ac:dyDescent="0.25">
      <c r="A24" s="57"/>
      <c r="B24" s="58"/>
      <c r="C24" s="59"/>
      <c r="D24" s="60"/>
      <c r="E24" s="66"/>
      <c r="F24" s="59"/>
      <c r="G24" s="63"/>
      <c r="H24" s="54"/>
      <c r="I24" s="59"/>
      <c r="J24" s="60"/>
      <c r="K24" s="67"/>
      <c r="L24" s="61"/>
      <c r="M24" s="61"/>
      <c r="N24" s="5"/>
      <c r="O24" s="62"/>
      <c r="P24" s="67"/>
      <c r="Q24" s="61"/>
      <c r="R24" s="61"/>
      <c r="S24" s="5"/>
    </row>
    <row r="25" spans="1:19" x14ac:dyDescent="0.25">
      <c r="A25" s="57"/>
      <c r="B25" s="58"/>
      <c r="C25" s="59"/>
      <c r="D25" s="60"/>
      <c r="E25" s="66"/>
      <c r="F25" s="59"/>
      <c r="G25" s="63"/>
      <c r="H25" s="54"/>
      <c r="I25" s="59"/>
      <c r="J25" s="60"/>
      <c r="K25" s="67"/>
      <c r="L25" s="61"/>
      <c r="M25" s="61"/>
      <c r="N25" s="5"/>
      <c r="O25" s="62"/>
      <c r="P25" s="67"/>
      <c r="Q25" s="61"/>
      <c r="R25" s="61"/>
      <c r="S25" s="5"/>
    </row>
    <row r="26" spans="1:19" x14ac:dyDescent="0.25">
      <c r="A26" s="57"/>
      <c r="B26" s="58"/>
      <c r="C26" s="59"/>
      <c r="D26" s="60"/>
      <c r="E26" s="66"/>
      <c r="F26" s="59"/>
      <c r="G26" s="63"/>
      <c r="H26" s="54"/>
      <c r="I26" s="59"/>
      <c r="J26" s="60"/>
      <c r="K26" s="67"/>
      <c r="L26" s="61"/>
      <c r="M26" s="61"/>
      <c r="N26" s="5"/>
      <c r="O26" s="62"/>
      <c r="P26" s="67"/>
      <c r="Q26" s="61"/>
      <c r="R26" s="61"/>
      <c r="S26" s="5"/>
    </row>
    <row r="27" spans="1:19" x14ac:dyDescent="0.25">
      <c r="A27" s="57"/>
      <c r="B27" s="58"/>
      <c r="C27" s="59"/>
      <c r="D27" s="60"/>
      <c r="E27" s="66"/>
      <c r="F27" s="59"/>
      <c r="G27" s="63"/>
      <c r="H27" s="54"/>
      <c r="I27" s="59"/>
      <c r="J27" s="60"/>
      <c r="K27" s="67"/>
      <c r="L27" s="61"/>
      <c r="M27" s="61"/>
      <c r="N27" s="5"/>
      <c r="O27" s="62"/>
      <c r="P27" s="67"/>
      <c r="Q27" s="61"/>
      <c r="R27" s="61"/>
      <c r="S27" s="5"/>
    </row>
    <row r="28" spans="1:19" x14ac:dyDescent="0.25">
      <c r="A28" s="57"/>
      <c r="B28" s="58"/>
      <c r="C28" s="59"/>
      <c r="D28" s="60"/>
      <c r="E28" s="66"/>
      <c r="F28" s="59"/>
      <c r="G28" s="63"/>
      <c r="H28" s="54"/>
      <c r="I28" s="59"/>
      <c r="J28" s="60"/>
      <c r="K28" s="67"/>
      <c r="L28" s="61"/>
      <c r="M28" s="61"/>
      <c r="N28" s="5"/>
      <c r="O28" s="62"/>
      <c r="P28" s="67"/>
      <c r="Q28" s="61"/>
      <c r="R28" s="61"/>
      <c r="S28" s="5"/>
    </row>
    <row r="29" spans="1:19" x14ac:dyDescent="0.25">
      <c r="A29" s="57"/>
      <c r="B29" s="58"/>
      <c r="C29" s="59"/>
      <c r="D29" s="60"/>
      <c r="E29" s="66"/>
      <c r="F29" s="59"/>
      <c r="G29" s="63"/>
      <c r="H29" s="54"/>
      <c r="I29" s="59"/>
      <c r="J29" s="60"/>
      <c r="K29" s="67"/>
      <c r="L29" s="61"/>
      <c r="M29" s="61"/>
      <c r="N29" s="5"/>
      <c r="O29" s="62"/>
      <c r="P29" s="67"/>
      <c r="Q29" s="61"/>
      <c r="R29" s="61"/>
      <c r="S29" s="5"/>
    </row>
    <row r="30" spans="1:19" x14ac:dyDescent="0.25">
      <c r="A30" s="57"/>
      <c r="B30" s="58"/>
      <c r="C30" s="59"/>
      <c r="D30" s="60"/>
      <c r="E30" s="66"/>
      <c r="F30" s="59"/>
      <c r="G30" s="63"/>
      <c r="H30" s="54"/>
      <c r="I30" s="59"/>
      <c r="J30" s="60"/>
      <c r="K30" s="67"/>
      <c r="L30" s="61"/>
      <c r="M30" s="61"/>
      <c r="N30" s="5"/>
      <c r="O30" s="62"/>
      <c r="P30" s="67"/>
      <c r="Q30" s="61"/>
      <c r="R30" s="61"/>
      <c r="S30" s="5"/>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645</v>
      </c>
      <c r="B3" s="48"/>
    </row>
    <row r="4" spans="1:19" ht="18.75" x14ac:dyDescent="0.25">
      <c r="A4" s="34" t="s">
        <v>446</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392</v>
      </c>
      <c r="B15" s="39">
        <v>5.0867992478461771E-2</v>
      </c>
      <c r="C15" s="49">
        <f t="shared" ref="C15:C20" si="0">SQRT((B15*(1-B15))/B$13)*TINV(0.05,B$13)</f>
        <v>2.3203492158014698E-2</v>
      </c>
      <c r="E15" s="45">
        <v>0.13561135865006715</v>
      </c>
      <c r="F15" s="49">
        <f>SQRT((E15*(1-E15))/E$13)*TINV(0.05,E$13)</f>
        <v>3.3427859289664949E-2</v>
      </c>
      <c r="G15" s="50"/>
      <c r="H15" s="54">
        <v>8.8313091582731609E-2</v>
      </c>
      <c r="I15" s="49">
        <f>SQRT((H15*(1-H15))/H$13)*TINV(0.05,H$13)</f>
        <v>2.3768410052607863E-2</v>
      </c>
      <c r="K15" s="28">
        <f>H15-B15</f>
        <v>3.7445099104269838E-2</v>
      </c>
      <c r="L15" s="26">
        <f>(((K15)^2)^0.5)</f>
        <v>3.7445099104269838E-2</v>
      </c>
      <c r="M15" s="26">
        <f>(((((1-B15)*B15)/B$13)+(((1-H15)*H15)/H$13))^0.5)*(TINV(0.05,B$13+H$13-1))</f>
        <v>3.3167219967375365E-2</v>
      </c>
      <c r="N15" s="5" t="str">
        <f>IF(L15&gt;M15,"*"," ")</f>
        <v>*</v>
      </c>
      <c r="O15" s="27"/>
      <c r="P15" s="28">
        <f>H15-E15</f>
        <v>-4.7298267067335545E-2</v>
      </c>
      <c r="Q15" s="26">
        <f>(((P15)^2)^0.5)</f>
        <v>4.7298267067335545E-2</v>
      </c>
      <c r="R15" s="26">
        <f>(((((1-E15)*E15)/E$13)+(((1-H15)*H15)/H$13))^0.5)*(TINV(0.05,E$13+H$13-1))</f>
        <v>4.0956757479571386E-2</v>
      </c>
      <c r="S15" s="5" t="str">
        <f>IF(Q15&gt;R15,"*"," ")</f>
        <v>*</v>
      </c>
    </row>
    <row r="16" spans="1:19" x14ac:dyDescent="0.25">
      <c r="A16" s="38" t="s">
        <v>394</v>
      </c>
      <c r="B16" s="39">
        <v>4.2620658629073493E-2</v>
      </c>
      <c r="C16" s="49">
        <f t="shared" si="0"/>
        <v>2.1331423951307962E-2</v>
      </c>
      <c r="E16" s="45">
        <v>5.0373545057582431E-2</v>
      </c>
      <c r="F16" s="49">
        <f>SQRT((E16*(1-E16))/E$13)*TINV(0.05,E$13)</f>
        <v>2.1354217723318834E-2</v>
      </c>
      <c r="G16" s="50"/>
      <c r="H16" s="54">
        <v>6.3835000944626588E-2</v>
      </c>
      <c r="I16" s="49">
        <f>SQRT((H16*(1-H16))/H$13)*TINV(0.05,H$13)</f>
        <v>2.0477190113606013E-2</v>
      </c>
      <c r="K16" s="28">
        <f>H16-B16</f>
        <v>2.1214342315553095E-2</v>
      </c>
      <c r="L16" s="26">
        <f>(((K16)^2)^0.5)</f>
        <v>2.1214342315553095E-2</v>
      </c>
      <c r="M16" s="26">
        <f>(((((1-B16)*B16)/B$13)+(((1-H16)*H16)/H$13))^0.5)*(TINV(0.05,B$13+H$13-1))</f>
        <v>2.9524166244101743E-2</v>
      </c>
      <c r="N16" s="5" t="str">
        <f>IF(L16&gt;M16,"*"," ")</f>
        <v xml:space="preserve"> </v>
      </c>
      <c r="O16" s="27"/>
      <c r="P16" s="28">
        <f>H16-E16</f>
        <v>1.3461455887044158E-2</v>
      </c>
      <c r="Q16" s="26">
        <f>(((P16)^2)^0.5)</f>
        <v>1.3461455887044158E-2</v>
      </c>
      <c r="R16" s="26">
        <f>(((((1-E16)*E16)/E$13)+(((1-H16)*H16)/H$13))^0.5)*(TINV(0.05,E$13+H$13-1))</f>
        <v>2.9545954406370992E-2</v>
      </c>
      <c r="S16" s="5" t="str">
        <f>IF(Q16&gt;R16,"*"," ")</f>
        <v xml:space="preserve"> </v>
      </c>
    </row>
    <row r="17" spans="1:19" x14ac:dyDescent="0.25">
      <c r="A17" s="38" t="s">
        <v>393</v>
      </c>
      <c r="B17" s="39">
        <v>1.356045411992246E-2</v>
      </c>
      <c r="C17" s="49">
        <f t="shared" si="0"/>
        <v>1.2213498882316843E-2</v>
      </c>
      <c r="E17" s="45">
        <v>5.9085659689132645E-2</v>
      </c>
      <c r="F17" s="49">
        <f>SQRT((E17*(1-E17))/E$13)*TINV(0.05,E$13)</f>
        <v>2.3020889189222907E-2</v>
      </c>
      <c r="G17" s="50"/>
      <c r="H17" s="54">
        <v>2.8939878496914005E-2</v>
      </c>
      <c r="I17" s="49">
        <f>SQRT((H17*(1-H17))/H$13)*TINV(0.05,H$13)</f>
        <v>1.4042231846034831E-2</v>
      </c>
      <c r="K17" s="28">
        <f>H17-B17</f>
        <v>1.5379424376991545E-2</v>
      </c>
      <c r="L17" s="26">
        <f>(((K17)^2)^0.5)</f>
        <v>1.5379424376991545E-2</v>
      </c>
      <c r="M17" s="26">
        <f>(((((1-B17)*B17)/B$13)+(((1-H17)*H17)/H$13))^0.5)*(TINV(0.05,B$13+H$13-1))</f>
        <v>1.8584324493382362E-2</v>
      </c>
      <c r="N17" s="5" t="str">
        <f>IF(L17&gt;M17,"*"," ")</f>
        <v xml:space="preserve"> </v>
      </c>
      <c r="O17" s="27"/>
      <c r="P17" s="28">
        <f>H17-E17</f>
        <v>-3.014578119221864E-2</v>
      </c>
      <c r="Q17" s="26">
        <f>(((P17)^2)^0.5)</f>
        <v>3.014578119221864E-2</v>
      </c>
      <c r="R17" s="26">
        <f>(((((1-E17)*E17)/E$13)+(((1-H17)*H17)/H$13))^0.5)*(TINV(0.05,E$13+H$13-1))</f>
        <v>2.6924946462736656E-2</v>
      </c>
      <c r="S17" s="5" t="str">
        <f>IF(Q17&gt;R17,"*"," ")</f>
        <v>*</v>
      </c>
    </row>
    <row r="18" spans="1:19" x14ac:dyDescent="0.25">
      <c r="A18" s="57" t="s">
        <v>396</v>
      </c>
      <c r="B18" s="58">
        <v>1.698002566104764E-2</v>
      </c>
      <c r="C18" s="59">
        <f t="shared" si="0"/>
        <v>1.364325779061976E-2</v>
      </c>
      <c r="D18" s="60"/>
      <c r="E18" s="66">
        <v>4.5804290482766033E-2</v>
      </c>
      <c r="F18" s="59">
        <f>SQRT((E18*(1-E18))/E$13)*TINV(0.05,E$13)</f>
        <v>2.041163605010643E-2</v>
      </c>
      <c r="G18" s="50"/>
      <c r="H18" s="54">
        <v>1.5747642304890182E-2</v>
      </c>
      <c r="I18" s="59">
        <f>SQRT((H18*(1-H18))/H$13)*TINV(0.05,H$13)</f>
        <v>1.0428593290481675E-2</v>
      </c>
      <c r="J18" s="60"/>
      <c r="K18" s="67">
        <f>H18-B18</f>
        <v>-1.2323833561574578E-3</v>
      </c>
      <c r="L18" s="61">
        <f>(((K18)^2)^0.5)</f>
        <v>1.2323833561574578E-3</v>
      </c>
      <c r="M18" s="61">
        <f>(((((1-B18)*B18)/B$13)+(((1-H18)*H18)/H$13))^0.5)*(TINV(0.05,B$13+H$13-1))</f>
        <v>1.7143789223385636E-2</v>
      </c>
      <c r="N18" s="5" t="str">
        <f>IF(L18&gt;M18,"*"," ")</f>
        <v xml:space="preserve"> </v>
      </c>
      <c r="O18" s="62"/>
      <c r="P18" s="67">
        <f>H18-E18</f>
        <v>-3.0056648177875851E-2</v>
      </c>
      <c r="Q18" s="61">
        <f>(((P18)^2)^0.5)</f>
        <v>3.0056648177875851E-2</v>
      </c>
      <c r="R18" s="61">
        <f>(((((1-E18)*E18)/E$13)+(((1-H18)*H18)/H$13))^0.5)*(TINV(0.05,E$13+H$13-1))</f>
        <v>2.2885653960700955E-2</v>
      </c>
      <c r="S18" s="5" t="str">
        <f>IF(Q18&gt;R18,"*"," ")</f>
        <v>*</v>
      </c>
    </row>
    <row r="19" spans="1:19" x14ac:dyDescent="0.25">
      <c r="A19" s="38" t="s">
        <v>395</v>
      </c>
      <c r="B19" s="39">
        <v>7.1561373629616857E-5</v>
      </c>
      <c r="C19" s="49">
        <f t="shared" si="0"/>
        <v>8.9328807649883884E-4</v>
      </c>
      <c r="E19" s="45">
        <v>3.8762118901701243E-3</v>
      </c>
      <c r="F19" s="49">
        <f>SQRT((E19*(1-E19))/E$13)*TINV(0.05,E$13)</f>
        <v>6.0668941336077011E-3</v>
      </c>
      <c r="G19" s="50"/>
      <c r="H19" s="54">
        <v>5.558056918758097E-3</v>
      </c>
      <c r="I19" s="49">
        <f>SQRT((H19*(1-H19))/H$13)*TINV(0.05,H$13)</f>
        <v>6.2275315950411437E-3</v>
      </c>
      <c r="K19" s="28">
        <f>H19-B19</f>
        <v>5.4864955451284798E-3</v>
      </c>
      <c r="L19" s="26">
        <f>(((K19)^2)^0.5)</f>
        <v>5.4864955451284798E-3</v>
      </c>
      <c r="M19" s="26">
        <f>(((((1-B19)*B19)/B$13)+(((1-H19)*H19)/H$13))^0.5)*(TINV(0.05,B$13+H$13-1))</f>
        <v>6.2857395981729732E-3</v>
      </c>
      <c r="N19" s="5" t="str">
        <f>IF(L19&gt;M19,"*"," ")</f>
        <v xml:space="preserve"> </v>
      </c>
      <c r="O19" s="27"/>
      <c r="P19" s="28">
        <f>H19-E19</f>
        <v>1.6818450285879727E-3</v>
      </c>
      <c r="Q19" s="26">
        <f>(((P19)^2)^0.5)</f>
        <v>1.6818450285879727E-3</v>
      </c>
      <c r="R19" s="26">
        <f>(((((1-E19)*E19)/E$13)+(((1-H19)*H19)/H$13))^0.5)*(TINV(0.05,E$13+H$13-1))</f>
        <v>8.6827448566260297E-3</v>
      </c>
      <c r="S19" s="5" t="str">
        <f>IF(Q19&gt;R19,"*"," ")</f>
        <v xml:space="preserve"> </v>
      </c>
    </row>
    <row r="20" spans="1:19" s="60" customFormat="1" ht="15" customHeight="1" x14ac:dyDescent="0.25">
      <c r="A20" s="40" t="s">
        <v>397</v>
      </c>
      <c r="B20" s="41">
        <v>4.0158699332829534E-2</v>
      </c>
      <c r="C20" s="51">
        <f t="shared" si="0"/>
        <v>2.0732767553474626E-2</v>
      </c>
      <c r="D20" s="42"/>
      <c r="E20" s="46">
        <v>0.19840835723700939</v>
      </c>
      <c r="F20" s="51">
        <f t="shared" ref="F20" si="1">SQRT((E20*(1-E20))/E$13)*TINV(0.05,E$13)</f>
        <v>3.8937008072017124E-2</v>
      </c>
      <c r="G20" s="64"/>
      <c r="H20" s="55">
        <v>8.9774832805912808E-2</v>
      </c>
      <c r="I20" s="51">
        <f t="shared" ref="I20" si="2">SQRT((H20*(1-H20))/H$13)*TINV(0.05,H$13)</f>
        <v>2.3945088692780343E-2</v>
      </c>
      <c r="J20" s="42"/>
      <c r="K20" s="29">
        <f t="shared" ref="K20" si="3">H20-B20</f>
        <v>4.9616133473083274E-2</v>
      </c>
      <c r="L20" s="30">
        <f t="shared" ref="L20" si="4">(((K20)^2)^0.5)</f>
        <v>4.9616133473083274E-2</v>
      </c>
      <c r="M20" s="30">
        <f t="shared" ref="M20" si="5">(((((1-B20)*B20)/B$13)+(((1-H20)*H20)/H$13))^0.5)*(TINV(0.05,B$13+H$13-1))</f>
        <v>3.1628968017174727E-2</v>
      </c>
      <c r="N20" s="6" t="str">
        <f t="shared" ref="N20" si="6">IF(L20&gt;M20,"*"," ")</f>
        <v>*</v>
      </c>
      <c r="O20" s="31"/>
      <c r="P20" s="29">
        <f t="shared" ref="P20" si="7">H20-E20</f>
        <v>-0.10863352443109658</v>
      </c>
      <c r="Q20" s="30">
        <f t="shared" ref="Q20" si="8">(((P20)^2)^0.5)</f>
        <v>0.10863352443109658</v>
      </c>
      <c r="R20" s="30">
        <f t="shared" ref="R20" si="9">(((((1-E20)*E20)/E$13)+(((1-H20)*H20)/H$13))^0.5)*(TINV(0.05,E$13+H$13-1))</f>
        <v>4.564172683395621E-2</v>
      </c>
      <c r="S20" s="6" t="str">
        <f t="shared" ref="S20" si="10">IF(Q20&gt;R20,"*"," ")</f>
        <v>*</v>
      </c>
    </row>
    <row r="21" spans="1:19" s="60" customFormat="1" x14ac:dyDescent="0.25">
      <c r="A21" s="57"/>
      <c r="B21" s="58"/>
      <c r="C21" s="59"/>
      <c r="E21" s="66"/>
      <c r="F21" s="59"/>
      <c r="G21" s="63"/>
      <c r="H21" s="54"/>
      <c r="I21" s="59"/>
      <c r="K21" s="67"/>
      <c r="L21" s="61"/>
      <c r="M21" s="61"/>
      <c r="N21" s="5"/>
      <c r="O21" s="62"/>
      <c r="P21" s="67"/>
      <c r="Q21" s="61"/>
      <c r="R21" s="61"/>
      <c r="S21" s="5"/>
    </row>
    <row r="22" spans="1:19" x14ac:dyDescent="0.25">
      <c r="A22" s="57"/>
      <c r="B22" s="58"/>
      <c r="C22" s="59"/>
      <c r="D22" s="60"/>
      <c r="E22" s="66"/>
      <c r="F22" s="59"/>
      <c r="G22" s="63"/>
      <c r="H22" s="54"/>
      <c r="I22" s="59"/>
      <c r="J22" s="60"/>
      <c r="K22" s="67"/>
      <c r="L22" s="61"/>
      <c r="M22" s="61"/>
      <c r="N22" s="5"/>
      <c r="O22" s="62"/>
      <c r="P22" s="67"/>
      <c r="Q22" s="61"/>
      <c r="R22" s="61"/>
      <c r="S22" s="5"/>
    </row>
    <row r="23" spans="1:19" x14ac:dyDescent="0.25">
      <c r="A23" s="57"/>
      <c r="B23" s="58"/>
      <c r="C23" s="59"/>
      <c r="D23" s="60"/>
      <c r="E23" s="66"/>
      <c r="F23" s="59"/>
      <c r="G23" s="63"/>
      <c r="H23" s="54"/>
      <c r="I23" s="59"/>
      <c r="J23" s="60"/>
      <c r="K23" s="67"/>
      <c r="L23" s="61"/>
      <c r="M23" s="61"/>
      <c r="N23" s="5"/>
      <c r="O23" s="62"/>
      <c r="P23" s="67"/>
      <c r="Q23" s="61"/>
      <c r="R23" s="61"/>
      <c r="S23" s="5"/>
    </row>
    <row r="24" spans="1:19" x14ac:dyDescent="0.25">
      <c r="A24" s="57"/>
      <c r="B24" s="58"/>
      <c r="C24" s="59"/>
      <c r="D24" s="60"/>
      <c r="E24" s="66"/>
      <c r="F24" s="59"/>
      <c r="G24" s="63"/>
      <c r="H24" s="54"/>
      <c r="I24" s="59"/>
      <c r="J24" s="60"/>
      <c r="K24" s="67"/>
      <c r="L24" s="61"/>
      <c r="M24" s="61"/>
      <c r="N24" s="5"/>
      <c r="O24" s="62"/>
      <c r="P24" s="67"/>
      <c r="Q24" s="61"/>
      <c r="R24" s="61"/>
      <c r="S24" s="5"/>
    </row>
    <row r="25" spans="1:19" x14ac:dyDescent="0.25">
      <c r="A25" s="57"/>
      <c r="B25" s="58"/>
      <c r="C25" s="59"/>
      <c r="D25" s="60"/>
      <c r="E25" s="66"/>
      <c r="F25" s="59"/>
      <c r="G25" s="63"/>
      <c r="H25" s="54"/>
      <c r="I25" s="59"/>
      <c r="J25" s="60"/>
      <c r="K25" s="67"/>
      <c r="L25" s="61"/>
      <c r="M25" s="61"/>
      <c r="N25" s="5"/>
      <c r="O25" s="62"/>
      <c r="P25" s="67"/>
      <c r="Q25" s="61"/>
      <c r="R25" s="61"/>
      <c r="S25" s="5"/>
    </row>
    <row r="26" spans="1:19" x14ac:dyDescent="0.25">
      <c r="A26" s="57"/>
      <c r="B26" s="58"/>
      <c r="C26" s="59"/>
      <c r="D26" s="60"/>
      <c r="E26" s="66"/>
      <c r="F26" s="59"/>
      <c r="G26" s="63"/>
      <c r="H26" s="54"/>
      <c r="I26" s="59"/>
      <c r="J26" s="60"/>
      <c r="K26" s="67"/>
      <c r="L26" s="61"/>
      <c r="M26" s="61"/>
      <c r="N26" s="5"/>
      <c r="O26" s="62"/>
      <c r="P26" s="67"/>
      <c r="Q26" s="61"/>
      <c r="R26" s="61"/>
      <c r="S26" s="5"/>
    </row>
    <row r="27" spans="1:19" x14ac:dyDescent="0.25">
      <c r="A27" s="57"/>
      <c r="B27" s="58"/>
      <c r="C27" s="59"/>
      <c r="D27" s="60"/>
      <c r="E27" s="66"/>
      <c r="F27" s="59"/>
      <c r="G27" s="63"/>
      <c r="H27" s="54"/>
      <c r="I27" s="59"/>
      <c r="J27" s="60"/>
      <c r="K27" s="67"/>
      <c r="L27" s="61"/>
      <c r="M27" s="61"/>
      <c r="N27" s="5"/>
      <c r="O27" s="62"/>
      <c r="P27" s="67"/>
      <c r="Q27" s="61"/>
      <c r="R27" s="61"/>
      <c r="S27" s="5"/>
    </row>
    <row r="28" spans="1:19" x14ac:dyDescent="0.25">
      <c r="A28" s="57"/>
      <c r="B28" s="58"/>
      <c r="C28" s="59"/>
      <c r="D28" s="60"/>
      <c r="E28" s="66"/>
      <c r="F28" s="59"/>
      <c r="G28" s="63"/>
      <c r="H28" s="54"/>
      <c r="I28" s="59"/>
      <c r="J28" s="60"/>
      <c r="K28" s="67"/>
      <c r="L28" s="61"/>
      <c r="M28" s="61"/>
      <c r="N28" s="5"/>
      <c r="O28" s="62"/>
      <c r="P28" s="67"/>
      <c r="Q28" s="61"/>
      <c r="R28" s="61"/>
      <c r="S28" s="5"/>
    </row>
    <row r="29" spans="1:19" x14ac:dyDescent="0.25">
      <c r="A29" s="57"/>
      <c r="B29" s="58"/>
      <c r="C29" s="59"/>
      <c r="D29" s="60"/>
      <c r="E29" s="66"/>
      <c r="F29" s="59"/>
      <c r="G29" s="63"/>
      <c r="H29" s="54"/>
      <c r="I29" s="59"/>
      <c r="J29" s="60"/>
      <c r="K29" s="67"/>
      <c r="L29" s="61"/>
      <c r="M29" s="61"/>
      <c r="N29" s="5"/>
      <c r="O29" s="62"/>
      <c r="P29" s="67"/>
      <c r="Q29" s="61"/>
      <c r="R29" s="61"/>
      <c r="S29" s="5"/>
    </row>
    <row r="30" spans="1:19" x14ac:dyDescent="0.25">
      <c r="A30" s="57"/>
      <c r="B30" s="58"/>
      <c r="C30" s="59"/>
      <c r="D30" s="60"/>
      <c r="E30" s="66"/>
      <c r="F30" s="59"/>
      <c r="G30" s="63"/>
      <c r="H30" s="54"/>
      <c r="I30" s="59"/>
      <c r="J30" s="60"/>
      <c r="K30" s="67"/>
      <c r="L30" s="61"/>
      <c r="M30" s="61"/>
      <c r="N30" s="5"/>
      <c r="O30" s="62"/>
      <c r="P30" s="67"/>
      <c r="Q30" s="61"/>
      <c r="R30" s="61"/>
      <c r="S30" s="5"/>
    </row>
  </sheetData>
  <sortState ref="A15:S19">
    <sortCondition descending="1" ref="H15:H19"/>
  </sortState>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33" zoomScale="85" zoomScaleNormal="85" workbookViewId="0">
      <selection activeCell="A39" sqref="A39"/>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644</v>
      </c>
      <c r="B3" s="48"/>
    </row>
    <row r="4" spans="1:19" ht="18.75" x14ac:dyDescent="0.25">
      <c r="A4" s="34" t="s">
        <v>445</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882</v>
      </c>
    </row>
    <row r="12" spans="1:19" ht="13.5" customHeight="1" x14ac:dyDescent="0.25">
      <c r="A12" s="36" t="s">
        <v>26</v>
      </c>
      <c r="B12" s="39" t="s">
        <v>38</v>
      </c>
      <c r="E12" s="39" t="s">
        <v>38</v>
      </c>
      <c r="H12" s="37">
        <v>742</v>
      </c>
    </row>
    <row r="13" spans="1:19" ht="13.5" customHeight="1" x14ac:dyDescent="0.25">
      <c r="A13" s="36" t="s">
        <v>8</v>
      </c>
      <c r="B13" s="39" t="s">
        <v>38</v>
      </c>
      <c r="E13" s="39" t="s">
        <v>38</v>
      </c>
      <c r="H13" s="37">
        <v>144.69999999999999</v>
      </c>
    </row>
    <row r="14" spans="1:19" x14ac:dyDescent="0.25">
      <c r="A14" s="36"/>
    </row>
    <row r="15" spans="1:19" x14ac:dyDescent="0.25">
      <c r="A15" s="57" t="s">
        <v>404</v>
      </c>
      <c r="B15" s="39" t="s">
        <v>38</v>
      </c>
      <c r="C15" s="79" t="s">
        <v>38</v>
      </c>
      <c r="D15" s="60"/>
      <c r="E15" s="66"/>
      <c r="F15" s="39" t="s">
        <v>38</v>
      </c>
      <c r="G15" s="63"/>
      <c r="H15" s="54">
        <v>0.4521819715</v>
      </c>
      <c r="I15" s="59">
        <f t="shared" ref="I15:I56" si="0">SQRT((H15*(1-H15))/H$13)*TINV(0.05,H$13)</f>
        <v>8.1781265904770889E-2</v>
      </c>
      <c r="J15" s="60"/>
      <c r="K15" s="79" t="s">
        <v>38</v>
      </c>
      <c r="L15" s="61" t="e">
        <f t="shared" ref="L15:L56" si="1">(((K15)^2)^0.5)</f>
        <v>#VALUE!</v>
      </c>
      <c r="M15" s="61" t="e">
        <f t="shared" ref="M15:M56" si="2">(((((1-B15)*B15)/B$13)+(((1-H15)*H15)/H$13))^0.5)*(TINV(0.05,B$13+H$13-1))</f>
        <v>#VALUE!</v>
      </c>
      <c r="N15" s="79" t="s">
        <v>38</v>
      </c>
      <c r="O15" s="62"/>
      <c r="P15" s="79" t="s">
        <v>38</v>
      </c>
      <c r="Q15" s="61" t="e">
        <f t="shared" ref="Q15:Q56" si="3">(((P15)^2)^0.5)</f>
        <v>#VALUE!</v>
      </c>
      <c r="R15" s="61" t="e">
        <f t="shared" ref="R15:R56" si="4">(((((1-E15)*E15)/E$13)+(((1-H15)*H15)/H$13))^0.5)*(TINV(0.05,E$13+H$13-1))</f>
        <v>#VALUE!</v>
      </c>
      <c r="S15" s="79" t="s">
        <v>38</v>
      </c>
    </row>
    <row r="16" spans="1:19" x14ac:dyDescent="0.25">
      <c r="A16" s="57" t="s">
        <v>405</v>
      </c>
      <c r="B16" s="39" t="s">
        <v>38</v>
      </c>
      <c r="C16" s="79" t="s">
        <v>38</v>
      </c>
      <c r="D16" s="60"/>
      <c r="E16" s="66"/>
      <c r="F16" s="39" t="s">
        <v>38</v>
      </c>
      <c r="G16" s="63"/>
      <c r="H16" s="54">
        <v>0.1652403523</v>
      </c>
      <c r="I16" s="59">
        <f t="shared" si="0"/>
        <v>6.1026410582875619E-2</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57" t="s">
        <v>422</v>
      </c>
      <c r="B17" s="39" t="s">
        <v>38</v>
      </c>
      <c r="C17" s="79" t="s">
        <v>38</v>
      </c>
      <c r="D17" s="60"/>
      <c r="E17" s="66"/>
      <c r="F17" s="39" t="s">
        <v>38</v>
      </c>
      <c r="G17" s="63"/>
      <c r="H17" s="54">
        <v>6.17485386E-2</v>
      </c>
      <c r="I17" s="59">
        <f t="shared" si="0"/>
        <v>3.9550503213054304E-2</v>
      </c>
      <c r="J17" s="60"/>
      <c r="K17" s="79" t="s">
        <v>38</v>
      </c>
      <c r="L17" s="61" t="e">
        <f t="shared" si="1"/>
        <v>#VALUE!</v>
      </c>
      <c r="M17" s="61" t="e">
        <f t="shared" si="2"/>
        <v>#VALUE!</v>
      </c>
      <c r="N17" s="79" t="s">
        <v>38</v>
      </c>
      <c r="O17" s="62"/>
      <c r="P17" s="79" t="s">
        <v>38</v>
      </c>
      <c r="Q17" s="61" t="e">
        <f t="shared" si="3"/>
        <v>#VALUE!</v>
      </c>
      <c r="R17" s="61" t="e">
        <f t="shared" si="4"/>
        <v>#VALUE!</v>
      </c>
      <c r="S17" s="79" t="s">
        <v>38</v>
      </c>
    </row>
    <row r="18" spans="1:19" x14ac:dyDescent="0.25">
      <c r="A18" s="57" t="s">
        <v>412</v>
      </c>
      <c r="B18" s="39" t="s">
        <v>38</v>
      </c>
      <c r="C18" s="79" t="s">
        <v>38</v>
      </c>
      <c r="D18" s="60"/>
      <c r="E18" s="66"/>
      <c r="F18" s="39" t="s">
        <v>38</v>
      </c>
      <c r="G18" s="63"/>
      <c r="H18" s="54">
        <v>5.88154522E-2</v>
      </c>
      <c r="I18" s="59">
        <f t="shared" si="0"/>
        <v>3.8660027743856858E-2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57" t="s">
        <v>407</v>
      </c>
      <c r="B19" s="39" t="s">
        <v>38</v>
      </c>
      <c r="C19" s="79" t="s">
        <v>38</v>
      </c>
      <c r="D19" s="60"/>
      <c r="E19" s="66"/>
      <c r="F19" s="39" t="s">
        <v>38</v>
      </c>
      <c r="G19" s="63"/>
      <c r="H19" s="54">
        <v>5.6072092699999999E-2</v>
      </c>
      <c r="I19" s="59">
        <f t="shared" si="0"/>
        <v>3.7802614939295834E-2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x14ac:dyDescent="0.25">
      <c r="A20" s="57" t="s">
        <v>417</v>
      </c>
      <c r="B20" s="39" t="s">
        <v>38</v>
      </c>
      <c r="C20" s="79" t="s">
        <v>38</v>
      </c>
      <c r="D20" s="60"/>
      <c r="E20" s="66"/>
      <c r="F20" s="39" t="s">
        <v>38</v>
      </c>
      <c r="G20" s="63"/>
      <c r="H20" s="54">
        <v>5.0405202500000003E-2</v>
      </c>
      <c r="I20" s="59">
        <f t="shared" si="0"/>
        <v>3.5948923691995156E-2</v>
      </c>
      <c r="J20" s="60"/>
      <c r="K20" s="79" t="s">
        <v>38</v>
      </c>
      <c r="L20" s="61" t="e">
        <f t="shared" si="1"/>
        <v>#VALUE!</v>
      </c>
      <c r="M20" s="61" t="e">
        <f t="shared" si="2"/>
        <v>#VALUE!</v>
      </c>
      <c r="N20" s="79" t="s">
        <v>38</v>
      </c>
      <c r="O20" s="62"/>
      <c r="P20" s="79" t="s">
        <v>38</v>
      </c>
      <c r="Q20" s="61" t="e">
        <f t="shared" si="3"/>
        <v>#VALUE!</v>
      </c>
      <c r="R20" s="61" t="e">
        <f t="shared" si="4"/>
        <v>#VALUE!</v>
      </c>
      <c r="S20" s="79" t="s">
        <v>38</v>
      </c>
    </row>
    <row r="21" spans="1:19" x14ac:dyDescent="0.25">
      <c r="A21" s="57" t="s">
        <v>406</v>
      </c>
      <c r="B21" s="39" t="s">
        <v>38</v>
      </c>
      <c r="C21" s="79" t="s">
        <v>38</v>
      </c>
      <c r="D21" s="60"/>
      <c r="E21" s="66"/>
      <c r="F21" s="39" t="s">
        <v>38</v>
      </c>
      <c r="G21" s="63"/>
      <c r="H21" s="54">
        <v>3.8215656899999999E-2</v>
      </c>
      <c r="I21" s="59">
        <f t="shared" si="0"/>
        <v>3.1502031613950002E-2</v>
      </c>
      <c r="J21" s="60"/>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57" t="s">
        <v>419</v>
      </c>
      <c r="B22" s="39" t="s">
        <v>38</v>
      </c>
      <c r="C22" s="79" t="s">
        <v>38</v>
      </c>
      <c r="D22" s="60"/>
      <c r="E22" s="66"/>
      <c r="F22" s="39" t="s">
        <v>38</v>
      </c>
      <c r="G22" s="63"/>
      <c r="H22" s="54">
        <v>3.6421344199999997E-2</v>
      </c>
      <c r="I22" s="59">
        <f t="shared" si="0"/>
        <v>3.0782268198321552E-2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408</v>
      </c>
      <c r="B23" s="39" t="s">
        <v>38</v>
      </c>
      <c r="C23" s="79" t="s">
        <v>38</v>
      </c>
      <c r="D23" s="60"/>
      <c r="E23" s="66"/>
      <c r="F23" s="39" t="s">
        <v>38</v>
      </c>
      <c r="G23" s="63"/>
      <c r="H23" s="54">
        <v>3.2965014700000003E-2</v>
      </c>
      <c r="I23" s="59">
        <f t="shared" si="0"/>
        <v>2.9337748209818996E-2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57" t="s">
        <v>423</v>
      </c>
      <c r="B24" s="39" t="s">
        <v>38</v>
      </c>
      <c r="C24" s="79" t="s">
        <v>38</v>
      </c>
      <c r="D24" s="60"/>
      <c r="E24" s="66"/>
      <c r="F24" s="39" t="s">
        <v>38</v>
      </c>
      <c r="G24" s="63"/>
      <c r="H24" s="54">
        <v>2.5679828500000002E-2</v>
      </c>
      <c r="I24" s="59">
        <f t="shared" si="0"/>
        <v>2.5991177395930393E-2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57" t="s">
        <v>411</v>
      </c>
      <c r="B25" s="39" t="s">
        <v>38</v>
      </c>
      <c r="C25" s="79" t="s">
        <v>38</v>
      </c>
      <c r="D25" s="60"/>
      <c r="E25" s="66"/>
      <c r="F25" s="39" t="s">
        <v>38</v>
      </c>
      <c r="G25" s="63"/>
      <c r="H25" s="54">
        <v>1.8790964600000001E-2</v>
      </c>
      <c r="I25" s="59">
        <f t="shared" si="0"/>
        <v>2.2311786909221101E-2</v>
      </c>
      <c r="J25" s="60"/>
      <c r="K25" s="79" t="s">
        <v>38</v>
      </c>
      <c r="L25" s="61" t="e">
        <f t="shared" si="1"/>
        <v>#VALUE!</v>
      </c>
      <c r="M25" s="61" t="e">
        <f t="shared" si="2"/>
        <v>#VALUE!</v>
      </c>
      <c r="N25" s="79" t="s">
        <v>38</v>
      </c>
      <c r="O25" s="62"/>
      <c r="P25" s="79" t="s">
        <v>38</v>
      </c>
      <c r="Q25" s="61" t="e">
        <f t="shared" si="3"/>
        <v>#VALUE!</v>
      </c>
      <c r="R25" s="61" t="e">
        <f t="shared" si="4"/>
        <v>#VALUE!</v>
      </c>
      <c r="S25" s="79" t="s">
        <v>38</v>
      </c>
    </row>
    <row r="26" spans="1:19" x14ac:dyDescent="0.25">
      <c r="A26" s="57" t="s">
        <v>418</v>
      </c>
      <c r="B26" s="39" t="s">
        <v>38</v>
      </c>
      <c r="C26" s="79" t="s">
        <v>38</v>
      </c>
      <c r="D26" s="60"/>
      <c r="E26" s="66"/>
      <c r="F26" s="39" t="s">
        <v>38</v>
      </c>
      <c r="G26" s="63"/>
      <c r="H26" s="54">
        <v>1.7347086599999999E-2</v>
      </c>
      <c r="I26" s="59">
        <f t="shared" si="0"/>
        <v>2.1453215399580922E-2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19" x14ac:dyDescent="0.25">
      <c r="A27" s="57" t="s">
        <v>413</v>
      </c>
      <c r="B27" s="39" t="s">
        <v>38</v>
      </c>
      <c r="C27" s="79" t="s">
        <v>38</v>
      </c>
      <c r="D27" s="60"/>
      <c r="E27" s="66"/>
      <c r="F27" s="39" t="s">
        <v>38</v>
      </c>
      <c r="G27" s="63"/>
      <c r="H27" s="54">
        <v>1.4365366100000001E-2</v>
      </c>
      <c r="I27" s="59">
        <f t="shared" si="0"/>
        <v>1.9552188428715898E-2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19" x14ac:dyDescent="0.25">
      <c r="A28" s="57" t="s">
        <v>415</v>
      </c>
      <c r="B28" s="39" t="s">
        <v>38</v>
      </c>
      <c r="C28" s="79" t="s">
        <v>38</v>
      </c>
      <c r="D28" s="60"/>
      <c r="E28" s="66"/>
      <c r="F28" s="39" t="s">
        <v>38</v>
      </c>
      <c r="G28" s="63"/>
      <c r="H28" s="54">
        <v>1.2135366599999999E-2</v>
      </c>
      <c r="I28" s="59">
        <f t="shared" si="0"/>
        <v>1.7990954946561381E-2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19" x14ac:dyDescent="0.25">
      <c r="A29" s="57" t="s">
        <v>420</v>
      </c>
      <c r="B29" s="39" t="s">
        <v>38</v>
      </c>
      <c r="C29" s="79" t="s">
        <v>38</v>
      </c>
      <c r="D29" s="60"/>
      <c r="E29" s="66"/>
      <c r="F29" s="39" t="s">
        <v>38</v>
      </c>
      <c r="G29" s="63"/>
      <c r="H29" s="54">
        <v>1.10493681E-2</v>
      </c>
      <c r="I29" s="59">
        <f t="shared" si="0"/>
        <v>1.7176515834057115E-2</v>
      </c>
      <c r="J29" s="60"/>
      <c r="K29" s="79" t="s">
        <v>38</v>
      </c>
      <c r="L29" s="61" t="e">
        <f t="shared" si="1"/>
        <v>#VALUE!</v>
      </c>
      <c r="M29" s="61" t="e">
        <f t="shared" si="2"/>
        <v>#VALUE!</v>
      </c>
      <c r="N29" s="79" t="s">
        <v>38</v>
      </c>
      <c r="O29" s="62"/>
      <c r="P29" s="79" t="s">
        <v>38</v>
      </c>
      <c r="Q29" s="61" t="e">
        <f t="shared" si="3"/>
        <v>#VALUE!</v>
      </c>
      <c r="R29" s="61" t="e">
        <f t="shared" si="4"/>
        <v>#VALUE!</v>
      </c>
      <c r="S29" s="79" t="s">
        <v>38</v>
      </c>
    </row>
    <row r="30" spans="1:19" x14ac:dyDescent="0.25">
      <c r="A30" s="57" t="s">
        <v>409</v>
      </c>
      <c r="B30" s="39" t="s">
        <v>38</v>
      </c>
      <c r="C30" s="79" t="s">
        <v>38</v>
      </c>
      <c r="D30" s="60"/>
      <c r="E30" s="66"/>
      <c r="F30" s="39" t="s">
        <v>38</v>
      </c>
      <c r="G30" s="63"/>
      <c r="H30" s="54">
        <v>8.2448376000000007E-3</v>
      </c>
      <c r="I30" s="59">
        <f t="shared" si="0"/>
        <v>1.4858409886373838E-2</v>
      </c>
      <c r="J30" s="60"/>
      <c r="K30" s="79" t="s">
        <v>38</v>
      </c>
      <c r="L30" s="61" t="e">
        <f t="shared" si="1"/>
        <v>#VALUE!</v>
      </c>
      <c r="M30" s="61" t="e">
        <f t="shared" si="2"/>
        <v>#VALUE!</v>
      </c>
      <c r="N30" s="79" t="s">
        <v>38</v>
      </c>
      <c r="O30" s="62"/>
      <c r="P30" s="79" t="s">
        <v>38</v>
      </c>
      <c r="Q30" s="61" t="e">
        <f t="shared" si="3"/>
        <v>#VALUE!</v>
      </c>
      <c r="R30" s="61" t="e">
        <f t="shared" si="4"/>
        <v>#VALUE!</v>
      </c>
      <c r="S30" s="79" t="s">
        <v>38</v>
      </c>
    </row>
    <row r="31" spans="1:19" x14ac:dyDescent="0.25">
      <c r="A31" s="57" t="s">
        <v>410</v>
      </c>
      <c r="B31" s="39" t="s">
        <v>38</v>
      </c>
      <c r="C31" s="79" t="s">
        <v>38</v>
      </c>
      <c r="D31" s="60"/>
      <c r="E31" s="66"/>
      <c r="F31" s="39" t="s">
        <v>38</v>
      </c>
      <c r="G31" s="63"/>
      <c r="H31" s="54">
        <v>7.8115620000000002E-3</v>
      </c>
      <c r="I31" s="59">
        <f t="shared" si="0"/>
        <v>1.4465887054809E-2</v>
      </c>
      <c r="J31" s="60"/>
      <c r="K31" s="79" t="s">
        <v>38</v>
      </c>
      <c r="L31" s="61" t="e">
        <f t="shared" si="1"/>
        <v>#VALUE!</v>
      </c>
      <c r="M31" s="61" t="e">
        <f t="shared" si="2"/>
        <v>#VALUE!</v>
      </c>
      <c r="N31" s="79" t="s">
        <v>38</v>
      </c>
      <c r="O31" s="62"/>
      <c r="P31" s="79" t="s">
        <v>38</v>
      </c>
      <c r="Q31" s="61" t="e">
        <f t="shared" si="3"/>
        <v>#VALUE!</v>
      </c>
      <c r="R31" s="61" t="e">
        <f t="shared" si="4"/>
        <v>#VALUE!</v>
      </c>
      <c r="S31" s="79" t="s">
        <v>38</v>
      </c>
    </row>
    <row r="32" spans="1:19" x14ac:dyDescent="0.25">
      <c r="A32" s="57" t="s">
        <v>416</v>
      </c>
      <c r="B32" s="39" t="s">
        <v>38</v>
      </c>
      <c r="C32" s="79" t="s">
        <v>38</v>
      </c>
      <c r="D32" s="60"/>
      <c r="E32" s="66"/>
      <c r="F32" s="39" t="s">
        <v>38</v>
      </c>
      <c r="G32" s="63"/>
      <c r="H32" s="54">
        <v>4.9541100000000003E-3</v>
      </c>
      <c r="I32" s="59">
        <f t="shared" si="0"/>
        <v>1.153674848851643E-2</v>
      </c>
      <c r="J32" s="60"/>
      <c r="K32" s="79" t="s">
        <v>38</v>
      </c>
      <c r="L32" s="61" t="e">
        <f t="shared" si="1"/>
        <v>#VALUE!</v>
      </c>
      <c r="M32" s="61" t="e">
        <f t="shared" si="2"/>
        <v>#VALUE!</v>
      </c>
      <c r="N32" s="79" t="s">
        <v>38</v>
      </c>
      <c r="O32" s="62"/>
      <c r="P32" s="79" t="s">
        <v>38</v>
      </c>
      <c r="Q32" s="61" t="e">
        <f t="shared" si="3"/>
        <v>#VALUE!</v>
      </c>
      <c r="R32" s="61" t="e">
        <f t="shared" si="4"/>
        <v>#VALUE!</v>
      </c>
      <c r="S32" s="79" t="s">
        <v>38</v>
      </c>
    </row>
    <row r="33" spans="1:19" x14ac:dyDescent="0.25">
      <c r="A33" s="57" t="s">
        <v>421</v>
      </c>
      <c r="B33" s="39" t="s">
        <v>38</v>
      </c>
      <c r="C33" s="79" t="s">
        <v>38</v>
      </c>
      <c r="D33" s="60"/>
      <c r="E33" s="66"/>
      <c r="F33" s="39" t="s">
        <v>38</v>
      </c>
      <c r="G33" s="63"/>
      <c r="H33" s="54">
        <v>2.8609517999999999E-3</v>
      </c>
      <c r="I33" s="59">
        <f t="shared" si="0"/>
        <v>8.776314530154419E-3</v>
      </c>
      <c r="J33" s="60"/>
      <c r="K33" s="79" t="s">
        <v>38</v>
      </c>
      <c r="L33" s="61" t="e">
        <f t="shared" si="1"/>
        <v>#VALUE!</v>
      </c>
      <c r="M33" s="61" t="e">
        <f t="shared" si="2"/>
        <v>#VALUE!</v>
      </c>
      <c r="N33" s="79" t="s">
        <v>38</v>
      </c>
      <c r="O33" s="62"/>
      <c r="P33" s="79" t="s">
        <v>38</v>
      </c>
      <c r="Q33" s="61" t="e">
        <f t="shared" si="3"/>
        <v>#VALUE!</v>
      </c>
      <c r="R33" s="61" t="e">
        <f t="shared" si="4"/>
        <v>#VALUE!</v>
      </c>
      <c r="S33" s="79" t="s">
        <v>38</v>
      </c>
    </row>
    <row r="34" spans="1:19" x14ac:dyDescent="0.25">
      <c r="A34" s="57" t="s">
        <v>414</v>
      </c>
      <c r="B34" s="39" t="s">
        <v>38</v>
      </c>
      <c r="C34" s="79" t="s">
        <v>38</v>
      </c>
      <c r="D34" s="60"/>
      <c r="E34" s="66"/>
      <c r="F34" s="39" t="s">
        <v>38</v>
      </c>
      <c r="G34" s="63"/>
      <c r="H34" s="54">
        <v>1.8185766999999999E-3</v>
      </c>
      <c r="I34" s="59">
        <f t="shared" si="0"/>
        <v>7.0008310945763215E-3</v>
      </c>
      <c r="J34" s="60"/>
      <c r="K34" s="79" t="s">
        <v>38</v>
      </c>
      <c r="L34" s="61" t="e">
        <f t="shared" si="1"/>
        <v>#VALUE!</v>
      </c>
      <c r="M34" s="61" t="e">
        <f t="shared" si="2"/>
        <v>#VALUE!</v>
      </c>
      <c r="N34" s="79" t="s">
        <v>38</v>
      </c>
      <c r="O34" s="62"/>
      <c r="P34" s="79" t="s">
        <v>38</v>
      </c>
      <c r="Q34" s="61" t="e">
        <f t="shared" si="3"/>
        <v>#VALUE!</v>
      </c>
      <c r="R34" s="61" t="e">
        <f t="shared" si="4"/>
        <v>#VALUE!</v>
      </c>
      <c r="S34" s="79" t="s">
        <v>38</v>
      </c>
    </row>
    <row r="35" spans="1:19" x14ac:dyDescent="0.25">
      <c r="A35" s="57" t="s">
        <v>430</v>
      </c>
      <c r="B35" s="39" t="s">
        <v>38</v>
      </c>
      <c r="C35" s="79" t="s">
        <v>38</v>
      </c>
      <c r="D35" s="60"/>
      <c r="E35" s="66"/>
      <c r="F35" s="39" t="s">
        <v>38</v>
      </c>
      <c r="G35" s="63"/>
      <c r="H35" s="54">
        <v>0.14190604200000001</v>
      </c>
      <c r="I35" s="59">
        <f t="shared" si="0"/>
        <v>5.7338577241707607E-2</v>
      </c>
      <c r="J35" s="60"/>
      <c r="K35" s="79" t="s">
        <v>38</v>
      </c>
      <c r="L35" s="61" t="e">
        <f t="shared" si="1"/>
        <v>#VALUE!</v>
      </c>
      <c r="M35" s="61" t="e">
        <f t="shared" si="2"/>
        <v>#VALUE!</v>
      </c>
      <c r="N35" s="79" t="s">
        <v>38</v>
      </c>
      <c r="O35" s="62"/>
      <c r="P35" s="79" t="s">
        <v>38</v>
      </c>
      <c r="Q35" s="61" t="e">
        <f t="shared" si="3"/>
        <v>#VALUE!</v>
      </c>
      <c r="R35" s="61" t="e">
        <f t="shared" si="4"/>
        <v>#VALUE!</v>
      </c>
      <c r="S35" s="79" t="s">
        <v>38</v>
      </c>
    </row>
    <row r="36" spans="1:19" x14ac:dyDescent="0.25">
      <c r="A36" s="57" t="s">
        <v>437</v>
      </c>
      <c r="B36" s="39" t="s">
        <v>38</v>
      </c>
      <c r="C36" s="79" t="s">
        <v>38</v>
      </c>
      <c r="D36" s="60"/>
      <c r="E36" s="66"/>
      <c r="F36" s="39" t="s">
        <v>38</v>
      </c>
      <c r="G36" s="63"/>
      <c r="H36" s="54">
        <v>3.8779215999999998E-2</v>
      </c>
      <c r="I36" s="59">
        <f t="shared" si="0"/>
        <v>3.1724160300693055E-2</v>
      </c>
      <c r="J36" s="60"/>
      <c r="K36" s="79" t="s">
        <v>38</v>
      </c>
      <c r="L36" s="61" t="e">
        <f t="shared" si="1"/>
        <v>#VALUE!</v>
      </c>
      <c r="M36" s="61" t="e">
        <f t="shared" si="2"/>
        <v>#VALUE!</v>
      </c>
      <c r="N36" s="79" t="s">
        <v>38</v>
      </c>
      <c r="O36" s="62"/>
      <c r="P36" s="79" t="s">
        <v>38</v>
      </c>
      <c r="Q36" s="61" t="e">
        <f t="shared" si="3"/>
        <v>#VALUE!</v>
      </c>
      <c r="R36" s="61" t="e">
        <f t="shared" si="4"/>
        <v>#VALUE!</v>
      </c>
      <c r="S36" s="79" t="s">
        <v>38</v>
      </c>
    </row>
    <row r="37" spans="1:19" x14ac:dyDescent="0.25">
      <c r="A37" s="57" t="s">
        <v>431</v>
      </c>
      <c r="B37" s="39" t="s">
        <v>38</v>
      </c>
      <c r="C37" s="79" t="s">
        <v>38</v>
      </c>
      <c r="D37" s="60"/>
      <c r="E37" s="66"/>
      <c r="F37" s="39" t="s">
        <v>38</v>
      </c>
      <c r="G37" s="63"/>
      <c r="H37" s="54">
        <v>2.97661935E-2</v>
      </c>
      <c r="I37" s="59">
        <f t="shared" si="0"/>
        <v>2.7924081620110952E-2</v>
      </c>
      <c r="J37" s="60"/>
      <c r="K37" s="79" t="s">
        <v>38</v>
      </c>
      <c r="L37" s="61" t="e">
        <f t="shared" si="1"/>
        <v>#VALUE!</v>
      </c>
      <c r="M37" s="61" t="e">
        <f t="shared" si="2"/>
        <v>#VALUE!</v>
      </c>
      <c r="N37" s="79" t="s">
        <v>38</v>
      </c>
      <c r="O37" s="62"/>
      <c r="P37" s="79" t="s">
        <v>38</v>
      </c>
      <c r="Q37" s="61" t="e">
        <f t="shared" si="3"/>
        <v>#VALUE!</v>
      </c>
      <c r="R37" s="61" t="e">
        <f t="shared" si="4"/>
        <v>#VALUE!</v>
      </c>
      <c r="S37" s="79" t="s">
        <v>38</v>
      </c>
    </row>
    <row r="38" spans="1:19" x14ac:dyDescent="0.25">
      <c r="A38" s="57" t="s">
        <v>436</v>
      </c>
      <c r="B38" s="39" t="s">
        <v>38</v>
      </c>
      <c r="C38" s="79" t="s">
        <v>38</v>
      </c>
      <c r="D38" s="60"/>
      <c r="E38" s="66"/>
      <c r="F38" s="39" t="s">
        <v>38</v>
      </c>
      <c r="G38" s="63"/>
      <c r="H38" s="54">
        <v>1.93724841E-2</v>
      </c>
      <c r="I38" s="59">
        <f t="shared" si="0"/>
        <v>2.2647681097437464E-2</v>
      </c>
      <c r="J38" s="60"/>
      <c r="K38" s="79" t="s">
        <v>38</v>
      </c>
      <c r="L38" s="61" t="e">
        <f t="shared" si="1"/>
        <v>#VALUE!</v>
      </c>
      <c r="M38" s="61" t="e">
        <f t="shared" si="2"/>
        <v>#VALUE!</v>
      </c>
      <c r="N38" s="79" t="s">
        <v>38</v>
      </c>
      <c r="O38" s="62"/>
      <c r="P38" s="79" t="s">
        <v>38</v>
      </c>
      <c r="Q38" s="61" t="e">
        <f t="shared" si="3"/>
        <v>#VALUE!</v>
      </c>
      <c r="R38" s="61" t="e">
        <f t="shared" si="4"/>
        <v>#VALUE!</v>
      </c>
      <c r="S38" s="79" t="s">
        <v>38</v>
      </c>
    </row>
    <row r="39" spans="1:19" x14ac:dyDescent="0.25">
      <c r="A39" s="57" t="s">
        <v>433</v>
      </c>
      <c r="B39" s="39" t="s">
        <v>38</v>
      </c>
      <c r="C39" s="79" t="s">
        <v>38</v>
      </c>
      <c r="D39" s="60"/>
      <c r="E39" s="66"/>
      <c r="F39" s="39" t="s">
        <v>38</v>
      </c>
      <c r="G39" s="63"/>
      <c r="H39" s="54">
        <v>1.6228861300000001E-2</v>
      </c>
      <c r="I39" s="59">
        <f t="shared" si="0"/>
        <v>2.0762044134608772E-2</v>
      </c>
      <c r="J39" s="60"/>
      <c r="K39" s="79" t="s">
        <v>38</v>
      </c>
      <c r="L39" s="61" t="e">
        <f t="shared" si="1"/>
        <v>#VALUE!</v>
      </c>
      <c r="M39" s="61" t="e">
        <f t="shared" si="2"/>
        <v>#VALUE!</v>
      </c>
      <c r="N39" s="79" t="s">
        <v>38</v>
      </c>
      <c r="O39" s="62"/>
      <c r="P39" s="79" t="s">
        <v>38</v>
      </c>
      <c r="Q39" s="61" t="e">
        <f t="shared" si="3"/>
        <v>#VALUE!</v>
      </c>
      <c r="R39" s="61" t="e">
        <f t="shared" si="4"/>
        <v>#VALUE!</v>
      </c>
      <c r="S39" s="79" t="s">
        <v>38</v>
      </c>
    </row>
    <row r="40" spans="1:19" x14ac:dyDescent="0.25">
      <c r="A40" s="57" t="s">
        <v>432</v>
      </c>
      <c r="B40" s="39" t="s">
        <v>38</v>
      </c>
      <c r="C40" s="79" t="s">
        <v>38</v>
      </c>
      <c r="D40" s="60"/>
      <c r="E40" s="66"/>
      <c r="F40" s="39" t="s">
        <v>38</v>
      </c>
      <c r="G40" s="63"/>
      <c r="H40" s="54">
        <v>1.29366897E-2</v>
      </c>
      <c r="I40" s="59">
        <f t="shared" si="0"/>
        <v>1.8567914694688655E-2</v>
      </c>
      <c r="J40" s="60"/>
      <c r="K40" s="79" t="s">
        <v>38</v>
      </c>
      <c r="L40" s="61" t="e">
        <f t="shared" si="1"/>
        <v>#VALUE!</v>
      </c>
      <c r="M40" s="61" t="e">
        <f t="shared" si="2"/>
        <v>#VALUE!</v>
      </c>
      <c r="N40" s="79" t="s">
        <v>38</v>
      </c>
      <c r="O40" s="62"/>
      <c r="P40" s="79" t="s">
        <v>38</v>
      </c>
      <c r="Q40" s="61" t="e">
        <f t="shared" si="3"/>
        <v>#VALUE!</v>
      </c>
      <c r="R40" s="61" t="e">
        <f t="shared" si="4"/>
        <v>#VALUE!</v>
      </c>
      <c r="S40" s="79" t="s">
        <v>38</v>
      </c>
    </row>
    <row r="41" spans="1:19" x14ac:dyDescent="0.25">
      <c r="A41" s="57" t="s">
        <v>434</v>
      </c>
      <c r="B41" s="39" t="s">
        <v>38</v>
      </c>
      <c r="C41" s="79" t="s">
        <v>38</v>
      </c>
      <c r="D41" s="60"/>
      <c r="E41" s="66"/>
      <c r="F41" s="39" t="s">
        <v>38</v>
      </c>
      <c r="G41" s="63"/>
      <c r="H41" s="54">
        <v>5.1318759E-3</v>
      </c>
      <c r="I41" s="59">
        <f t="shared" si="0"/>
        <v>1.1740859144720695E-2</v>
      </c>
      <c r="J41" s="60"/>
      <c r="K41" s="79" t="s">
        <v>38</v>
      </c>
      <c r="L41" s="61" t="e">
        <f t="shared" si="1"/>
        <v>#VALUE!</v>
      </c>
      <c r="M41" s="61" t="e">
        <f t="shared" si="2"/>
        <v>#VALUE!</v>
      </c>
      <c r="N41" s="79" t="s">
        <v>38</v>
      </c>
      <c r="O41" s="62"/>
      <c r="P41" s="79" t="s">
        <v>38</v>
      </c>
      <c r="Q41" s="61" t="e">
        <f t="shared" si="3"/>
        <v>#VALUE!</v>
      </c>
      <c r="R41" s="61" t="e">
        <f t="shared" si="4"/>
        <v>#VALUE!</v>
      </c>
      <c r="S41" s="79" t="s">
        <v>38</v>
      </c>
    </row>
    <row r="42" spans="1:19" x14ac:dyDescent="0.25">
      <c r="A42" s="57" t="s">
        <v>435</v>
      </c>
      <c r="B42" s="39" t="s">
        <v>38</v>
      </c>
      <c r="C42" s="79" t="s">
        <v>38</v>
      </c>
      <c r="D42" s="60"/>
      <c r="E42" s="66"/>
      <c r="F42" s="39" t="s">
        <v>38</v>
      </c>
      <c r="G42" s="63"/>
      <c r="H42" s="54">
        <v>1.8762885E-3</v>
      </c>
      <c r="I42" s="59">
        <f t="shared" si="0"/>
        <v>7.1108422101686065E-3</v>
      </c>
      <c r="J42" s="60"/>
      <c r="K42" s="79" t="s">
        <v>38</v>
      </c>
      <c r="L42" s="61" t="e">
        <f t="shared" si="1"/>
        <v>#VALUE!</v>
      </c>
      <c r="M42" s="61" t="e">
        <f t="shared" si="2"/>
        <v>#VALUE!</v>
      </c>
      <c r="N42" s="79" t="s">
        <v>38</v>
      </c>
      <c r="O42" s="62"/>
      <c r="P42" s="79" t="s">
        <v>38</v>
      </c>
      <c r="Q42" s="61" t="e">
        <f t="shared" si="3"/>
        <v>#VALUE!</v>
      </c>
      <c r="R42" s="61" t="e">
        <f t="shared" si="4"/>
        <v>#VALUE!</v>
      </c>
      <c r="S42" s="79" t="s">
        <v>38</v>
      </c>
    </row>
    <row r="43" spans="1:19" x14ac:dyDescent="0.25">
      <c r="A43" s="57" t="s">
        <v>438</v>
      </c>
      <c r="B43" s="39" t="s">
        <v>38</v>
      </c>
      <c r="C43" s="79" t="s">
        <v>38</v>
      </c>
      <c r="D43" s="60"/>
      <c r="E43" s="66"/>
      <c r="F43" s="39" t="s">
        <v>38</v>
      </c>
      <c r="G43" s="63"/>
      <c r="H43" s="54">
        <v>2.56952919E-2</v>
      </c>
      <c r="I43" s="59">
        <f t="shared" si="0"/>
        <v>2.5998795343951553E-2</v>
      </c>
      <c r="J43" s="60"/>
      <c r="K43" s="79" t="s">
        <v>38</v>
      </c>
      <c r="L43" s="61" t="e">
        <f t="shared" si="1"/>
        <v>#VALUE!</v>
      </c>
      <c r="M43" s="61" t="e">
        <f t="shared" si="2"/>
        <v>#VALUE!</v>
      </c>
      <c r="N43" s="79" t="s">
        <v>38</v>
      </c>
      <c r="O43" s="62"/>
      <c r="P43" s="79" t="s">
        <v>38</v>
      </c>
      <c r="Q43" s="61" t="e">
        <f t="shared" si="3"/>
        <v>#VALUE!</v>
      </c>
      <c r="R43" s="61" t="e">
        <f t="shared" si="4"/>
        <v>#VALUE!</v>
      </c>
      <c r="S43" s="79" t="s">
        <v>38</v>
      </c>
    </row>
    <row r="44" spans="1:19" x14ac:dyDescent="0.25">
      <c r="A44" s="38" t="s">
        <v>835</v>
      </c>
      <c r="B44" s="39" t="s">
        <v>38</v>
      </c>
      <c r="C44" s="79" t="s">
        <v>38</v>
      </c>
      <c r="E44" s="45"/>
      <c r="F44" s="39" t="s">
        <v>38</v>
      </c>
      <c r="G44" s="50"/>
      <c r="H44" s="54">
        <v>8.8793017399999993E-2</v>
      </c>
      <c r="I44" s="49">
        <f t="shared" si="0"/>
        <v>4.6738737143337858E-2</v>
      </c>
      <c r="K44" s="79" t="s">
        <v>38</v>
      </c>
      <c r="L44" s="26" t="e">
        <f t="shared" si="1"/>
        <v>#VALUE!</v>
      </c>
      <c r="M44" s="26" t="e">
        <f t="shared" si="2"/>
        <v>#VALUE!</v>
      </c>
      <c r="N44" s="79" t="s">
        <v>38</v>
      </c>
      <c r="O44" s="27"/>
      <c r="P44" s="79" t="s">
        <v>38</v>
      </c>
      <c r="Q44" s="26" t="e">
        <f t="shared" si="3"/>
        <v>#VALUE!</v>
      </c>
      <c r="R44" s="26" t="e">
        <f t="shared" si="4"/>
        <v>#VALUE!</v>
      </c>
      <c r="S44" s="79" t="s">
        <v>38</v>
      </c>
    </row>
    <row r="45" spans="1:19" x14ac:dyDescent="0.25">
      <c r="A45" s="57" t="s">
        <v>401</v>
      </c>
      <c r="B45" s="39" t="s">
        <v>38</v>
      </c>
      <c r="C45" s="79" t="s">
        <v>38</v>
      </c>
      <c r="D45" s="60"/>
      <c r="E45" s="66"/>
      <c r="F45" s="39" t="s">
        <v>38</v>
      </c>
      <c r="G45" s="50"/>
      <c r="H45" s="54">
        <v>4.6076095599999999E-2</v>
      </c>
      <c r="I45" s="59">
        <f t="shared" si="0"/>
        <v>3.4448772245117193E-2</v>
      </c>
      <c r="J45" s="60"/>
      <c r="K45" s="79" t="s">
        <v>38</v>
      </c>
      <c r="L45" s="61" t="e">
        <f t="shared" si="1"/>
        <v>#VALUE!</v>
      </c>
      <c r="M45" s="61" t="e">
        <f t="shared" si="2"/>
        <v>#VALUE!</v>
      </c>
      <c r="N45" s="79" t="s">
        <v>38</v>
      </c>
      <c r="O45" s="62"/>
      <c r="P45" s="79" t="s">
        <v>38</v>
      </c>
      <c r="Q45" s="61" t="e">
        <f t="shared" si="3"/>
        <v>#VALUE!</v>
      </c>
      <c r="R45" s="61" t="e">
        <f t="shared" si="4"/>
        <v>#VALUE!</v>
      </c>
      <c r="S45" s="79" t="s">
        <v>38</v>
      </c>
    </row>
    <row r="46" spans="1:19" x14ac:dyDescent="0.25">
      <c r="A46" s="57" t="s">
        <v>424</v>
      </c>
      <c r="B46" s="39" t="s">
        <v>38</v>
      </c>
      <c r="C46" s="79" t="s">
        <v>38</v>
      </c>
      <c r="D46" s="60"/>
      <c r="E46" s="66"/>
      <c r="F46" s="39" t="s">
        <v>38</v>
      </c>
      <c r="G46" s="63"/>
      <c r="H46" s="54">
        <v>3.5115907500000001E-2</v>
      </c>
      <c r="I46" s="59">
        <f t="shared" si="0"/>
        <v>3.0246043218130549E-2</v>
      </c>
      <c r="J46" s="60"/>
      <c r="K46" s="79" t="s">
        <v>38</v>
      </c>
      <c r="L46" s="61" t="e">
        <f t="shared" si="1"/>
        <v>#VALUE!</v>
      </c>
      <c r="M46" s="61" t="e">
        <f t="shared" si="2"/>
        <v>#VALUE!</v>
      </c>
      <c r="N46" s="79" t="s">
        <v>38</v>
      </c>
      <c r="O46" s="62"/>
      <c r="P46" s="79" t="s">
        <v>38</v>
      </c>
      <c r="Q46" s="61" t="e">
        <f t="shared" si="3"/>
        <v>#VALUE!</v>
      </c>
      <c r="R46" s="61" t="e">
        <f t="shared" si="4"/>
        <v>#VALUE!</v>
      </c>
      <c r="S46" s="79" t="s">
        <v>38</v>
      </c>
    </row>
    <row r="47" spans="1:19" x14ac:dyDescent="0.25">
      <c r="A47" s="38" t="s">
        <v>399</v>
      </c>
      <c r="B47" s="39" t="s">
        <v>38</v>
      </c>
      <c r="C47" s="79" t="s">
        <v>38</v>
      </c>
      <c r="E47" s="45"/>
      <c r="F47" s="39" t="s">
        <v>38</v>
      </c>
      <c r="G47" s="50"/>
      <c r="H47" s="54">
        <v>2.3324742999999998E-2</v>
      </c>
      <c r="I47" s="49">
        <f t="shared" si="0"/>
        <v>2.4800622013473474E-2</v>
      </c>
      <c r="K47" s="79" t="s">
        <v>38</v>
      </c>
      <c r="L47" s="26" t="e">
        <f t="shared" si="1"/>
        <v>#VALUE!</v>
      </c>
      <c r="M47" s="26" t="e">
        <f t="shared" si="2"/>
        <v>#VALUE!</v>
      </c>
      <c r="N47" s="79" t="s">
        <v>38</v>
      </c>
      <c r="O47" s="27"/>
      <c r="P47" s="79" t="s">
        <v>38</v>
      </c>
      <c r="Q47" s="26" t="e">
        <f t="shared" si="3"/>
        <v>#VALUE!</v>
      </c>
      <c r="R47" s="26" t="e">
        <f t="shared" si="4"/>
        <v>#VALUE!</v>
      </c>
      <c r="S47" s="79" t="s">
        <v>38</v>
      </c>
    </row>
    <row r="48" spans="1:19" x14ac:dyDescent="0.25">
      <c r="A48" s="57" t="s">
        <v>425</v>
      </c>
      <c r="B48" s="39" t="s">
        <v>38</v>
      </c>
      <c r="C48" s="79" t="s">
        <v>38</v>
      </c>
      <c r="D48" s="60"/>
      <c r="E48" s="66"/>
      <c r="F48" s="39" t="s">
        <v>38</v>
      </c>
      <c r="G48" s="63"/>
      <c r="H48" s="54">
        <v>1.8771760200000001E-2</v>
      </c>
      <c r="I48" s="59">
        <f t="shared" si="0"/>
        <v>2.2300600883766588E-2</v>
      </c>
      <c r="J48" s="60"/>
      <c r="K48" s="79" t="s">
        <v>38</v>
      </c>
      <c r="L48" s="61" t="e">
        <f t="shared" si="1"/>
        <v>#VALUE!</v>
      </c>
      <c r="M48" s="61" t="e">
        <f t="shared" si="2"/>
        <v>#VALUE!</v>
      </c>
      <c r="N48" s="79" t="s">
        <v>38</v>
      </c>
      <c r="O48" s="62"/>
      <c r="P48" s="79" t="s">
        <v>38</v>
      </c>
      <c r="Q48" s="61" t="e">
        <f t="shared" si="3"/>
        <v>#VALUE!</v>
      </c>
      <c r="R48" s="61" t="e">
        <f t="shared" si="4"/>
        <v>#VALUE!</v>
      </c>
      <c r="S48" s="79" t="s">
        <v>38</v>
      </c>
    </row>
    <row r="49" spans="1:19" s="60" customFormat="1" ht="15" customHeight="1" x14ac:dyDescent="0.25">
      <c r="A49" s="57" t="s">
        <v>426</v>
      </c>
      <c r="B49" s="39" t="s">
        <v>38</v>
      </c>
      <c r="C49" s="79" t="s">
        <v>38</v>
      </c>
      <c r="E49" s="66"/>
      <c r="F49" s="39" t="s">
        <v>38</v>
      </c>
      <c r="G49" s="63"/>
      <c r="H49" s="54">
        <v>1.3891819200000001E-2</v>
      </c>
      <c r="I49" s="59">
        <f t="shared" si="0"/>
        <v>1.9231842294371835E-2</v>
      </c>
      <c r="K49" s="79" t="s">
        <v>38</v>
      </c>
      <c r="L49" s="61" t="e">
        <f t="shared" si="1"/>
        <v>#VALUE!</v>
      </c>
      <c r="M49" s="61" t="e">
        <f t="shared" si="2"/>
        <v>#VALUE!</v>
      </c>
      <c r="N49" s="79" t="s">
        <v>38</v>
      </c>
      <c r="O49" s="62"/>
      <c r="P49" s="79" t="s">
        <v>38</v>
      </c>
      <c r="Q49" s="61" t="e">
        <f t="shared" si="3"/>
        <v>#VALUE!</v>
      </c>
      <c r="R49" s="61" t="e">
        <f t="shared" si="4"/>
        <v>#VALUE!</v>
      </c>
      <c r="S49" s="79" t="s">
        <v>38</v>
      </c>
    </row>
    <row r="50" spans="1:19" s="60" customFormat="1" x14ac:dyDescent="0.25">
      <c r="A50" s="57" t="s">
        <v>403</v>
      </c>
      <c r="B50" s="39" t="s">
        <v>38</v>
      </c>
      <c r="C50" s="79" t="s">
        <v>38</v>
      </c>
      <c r="E50" s="66"/>
      <c r="F50" s="39" t="s">
        <v>38</v>
      </c>
      <c r="G50" s="63"/>
      <c r="H50" s="54">
        <v>6.8688209000000002E-3</v>
      </c>
      <c r="I50" s="59">
        <f t="shared" si="0"/>
        <v>1.3571362519815793E-2</v>
      </c>
      <c r="K50" s="79" t="s">
        <v>38</v>
      </c>
      <c r="L50" s="61" t="e">
        <f t="shared" si="1"/>
        <v>#VALUE!</v>
      </c>
      <c r="M50" s="61" t="e">
        <f t="shared" si="2"/>
        <v>#VALUE!</v>
      </c>
      <c r="N50" s="79" t="s">
        <v>38</v>
      </c>
      <c r="O50" s="62"/>
      <c r="P50" s="79" t="s">
        <v>38</v>
      </c>
      <c r="Q50" s="61" t="e">
        <f t="shared" si="3"/>
        <v>#VALUE!</v>
      </c>
      <c r="R50" s="61" t="e">
        <f t="shared" si="4"/>
        <v>#VALUE!</v>
      </c>
      <c r="S50" s="79" t="s">
        <v>38</v>
      </c>
    </row>
    <row r="51" spans="1:19" x14ac:dyDescent="0.25">
      <c r="A51" s="38" t="s">
        <v>398</v>
      </c>
      <c r="B51" s="39" t="s">
        <v>38</v>
      </c>
      <c r="C51" s="79" t="s">
        <v>38</v>
      </c>
      <c r="E51" s="45"/>
      <c r="F51" s="39" t="s">
        <v>38</v>
      </c>
      <c r="G51" s="50"/>
      <c r="H51" s="54">
        <v>6.2004801999999996E-3</v>
      </c>
      <c r="I51" s="49">
        <f t="shared" si="0"/>
        <v>1.2898556213936348E-2</v>
      </c>
      <c r="K51" s="79" t="s">
        <v>38</v>
      </c>
      <c r="L51" s="26" t="e">
        <f t="shared" si="1"/>
        <v>#VALUE!</v>
      </c>
      <c r="M51" s="26" t="e">
        <f t="shared" si="2"/>
        <v>#VALUE!</v>
      </c>
      <c r="N51" s="79" t="s">
        <v>38</v>
      </c>
      <c r="O51" s="27"/>
      <c r="P51" s="79" t="s">
        <v>38</v>
      </c>
      <c r="Q51" s="26" t="e">
        <f t="shared" si="3"/>
        <v>#VALUE!</v>
      </c>
      <c r="R51" s="26" t="e">
        <f t="shared" si="4"/>
        <v>#VALUE!</v>
      </c>
      <c r="S51" s="79" t="s">
        <v>38</v>
      </c>
    </row>
    <row r="52" spans="1:19" x14ac:dyDescent="0.25">
      <c r="A52" s="57" t="s">
        <v>402</v>
      </c>
      <c r="B52" s="39" t="s">
        <v>38</v>
      </c>
      <c r="C52" s="79" t="s">
        <v>38</v>
      </c>
      <c r="D52" s="60"/>
      <c r="E52" s="66"/>
      <c r="F52" s="39" t="s">
        <v>38</v>
      </c>
      <c r="G52" s="63"/>
      <c r="H52" s="54">
        <v>6.0731626999999998E-3</v>
      </c>
      <c r="I52" s="59">
        <f t="shared" si="0"/>
        <v>1.2766260837537489E-2</v>
      </c>
      <c r="J52" s="60"/>
      <c r="K52" s="79" t="s">
        <v>38</v>
      </c>
      <c r="L52" s="61" t="e">
        <f t="shared" si="1"/>
        <v>#VALUE!</v>
      </c>
      <c r="M52" s="61" t="e">
        <f t="shared" si="2"/>
        <v>#VALUE!</v>
      </c>
      <c r="N52" s="79" t="s">
        <v>38</v>
      </c>
      <c r="O52" s="62"/>
      <c r="P52" s="79" t="s">
        <v>38</v>
      </c>
      <c r="Q52" s="61" t="e">
        <f t="shared" si="3"/>
        <v>#VALUE!</v>
      </c>
      <c r="R52" s="61" t="e">
        <f t="shared" si="4"/>
        <v>#VALUE!</v>
      </c>
      <c r="S52" s="79" t="s">
        <v>38</v>
      </c>
    </row>
    <row r="53" spans="1:19" x14ac:dyDescent="0.25">
      <c r="A53" s="38" t="s">
        <v>400</v>
      </c>
      <c r="B53" s="39" t="s">
        <v>38</v>
      </c>
      <c r="C53" s="79" t="s">
        <v>38</v>
      </c>
      <c r="E53" s="45"/>
      <c r="F53" s="39" t="s">
        <v>38</v>
      </c>
      <c r="G53" s="50"/>
      <c r="H53" s="54">
        <v>3.6973201000000001E-3</v>
      </c>
      <c r="I53" s="49">
        <f t="shared" si="0"/>
        <v>9.9728255475935879E-3</v>
      </c>
      <c r="K53" s="79" t="s">
        <v>38</v>
      </c>
      <c r="L53" s="26" t="e">
        <f t="shared" si="1"/>
        <v>#VALUE!</v>
      </c>
      <c r="M53" s="26" t="e">
        <f t="shared" si="2"/>
        <v>#VALUE!</v>
      </c>
      <c r="N53" s="79" t="s">
        <v>38</v>
      </c>
      <c r="O53" s="27"/>
      <c r="P53" s="79" t="s">
        <v>38</v>
      </c>
      <c r="Q53" s="26" t="e">
        <f t="shared" si="3"/>
        <v>#VALUE!</v>
      </c>
      <c r="R53" s="26" t="e">
        <f t="shared" si="4"/>
        <v>#VALUE!</v>
      </c>
      <c r="S53" s="79" t="s">
        <v>38</v>
      </c>
    </row>
    <row r="54" spans="1:19" x14ac:dyDescent="0.25">
      <c r="A54" s="57" t="s">
        <v>429</v>
      </c>
      <c r="B54" s="39" t="s">
        <v>38</v>
      </c>
      <c r="C54" s="79" t="s">
        <v>38</v>
      </c>
      <c r="D54" s="60"/>
      <c r="E54" s="66"/>
      <c r="F54" s="39" t="s">
        <v>38</v>
      </c>
      <c r="G54" s="63"/>
      <c r="H54" s="54">
        <v>3.6900658E-3</v>
      </c>
      <c r="I54" s="59">
        <f t="shared" si="0"/>
        <v>9.9630734605125632E-3</v>
      </c>
      <c r="J54" s="60"/>
      <c r="K54" s="79" t="s">
        <v>38</v>
      </c>
      <c r="L54" s="61" t="e">
        <f t="shared" si="1"/>
        <v>#VALUE!</v>
      </c>
      <c r="M54" s="61" t="e">
        <f t="shared" si="2"/>
        <v>#VALUE!</v>
      </c>
      <c r="N54" s="79" t="s">
        <v>38</v>
      </c>
      <c r="O54" s="62"/>
      <c r="P54" s="79" t="s">
        <v>38</v>
      </c>
      <c r="Q54" s="61" t="e">
        <f t="shared" si="3"/>
        <v>#VALUE!</v>
      </c>
      <c r="R54" s="61" t="e">
        <f t="shared" si="4"/>
        <v>#VALUE!</v>
      </c>
      <c r="S54" s="79" t="s">
        <v>38</v>
      </c>
    </row>
    <row r="55" spans="1:19" x14ac:dyDescent="0.25">
      <c r="A55" s="57" t="s">
        <v>428</v>
      </c>
      <c r="B55" s="39" t="s">
        <v>38</v>
      </c>
      <c r="C55" s="79" t="s">
        <v>38</v>
      </c>
      <c r="D55" s="60"/>
      <c r="E55" s="66"/>
      <c r="F55" s="39" t="s">
        <v>38</v>
      </c>
      <c r="G55" s="63"/>
      <c r="H55" s="54">
        <v>2.3748406999999998E-3</v>
      </c>
      <c r="I55" s="59">
        <f t="shared" si="0"/>
        <v>7.9979739479544166E-3</v>
      </c>
      <c r="J55" s="60"/>
      <c r="K55" s="79" t="s">
        <v>38</v>
      </c>
      <c r="L55" s="61" t="e">
        <f t="shared" si="1"/>
        <v>#VALUE!</v>
      </c>
      <c r="M55" s="61" t="e">
        <f t="shared" si="2"/>
        <v>#VALUE!</v>
      </c>
      <c r="N55" s="79" t="s">
        <v>38</v>
      </c>
      <c r="O55" s="62"/>
      <c r="P55" s="79" t="s">
        <v>38</v>
      </c>
      <c r="Q55" s="61" t="e">
        <f t="shared" si="3"/>
        <v>#VALUE!</v>
      </c>
      <c r="R55" s="61" t="e">
        <f t="shared" si="4"/>
        <v>#VALUE!</v>
      </c>
      <c r="S55" s="79" t="s">
        <v>38</v>
      </c>
    </row>
    <row r="56" spans="1:19" x14ac:dyDescent="0.25">
      <c r="A56" s="57" t="s">
        <v>427</v>
      </c>
      <c r="B56" s="39" t="s">
        <v>38</v>
      </c>
      <c r="C56" s="79" t="s">
        <v>38</v>
      </c>
      <c r="D56" s="60"/>
      <c r="E56" s="66"/>
      <c r="F56" s="39" t="s">
        <v>38</v>
      </c>
      <c r="G56" s="63"/>
      <c r="H56" s="54">
        <v>1.7733066000000001E-3</v>
      </c>
      <c r="I56" s="59">
        <f t="shared" si="0"/>
        <v>6.9133023620162725E-3</v>
      </c>
      <c r="J56" s="60"/>
      <c r="K56" s="79" t="s">
        <v>38</v>
      </c>
      <c r="L56" s="61" t="e">
        <f t="shared" si="1"/>
        <v>#VALUE!</v>
      </c>
      <c r="M56" s="61" t="e">
        <f t="shared" si="2"/>
        <v>#VALUE!</v>
      </c>
      <c r="N56" s="79" t="s">
        <v>38</v>
      </c>
      <c r="O56" s="62"/>
      <c r="P56" s="79" t="s">
        <v>38</v>
      </c>
      <c r="Q56" s="61" t="e">
        <f t="shared" si="3"/>
        <v>#VALUE!</v>
      </c>
      <c r="R56" s="61" t="e">
        <f t="shared" si="4"/>
        <v>#VALUE!</v>
      </c>
      <c r="S56" s="79" t="s">
        <v>38</v>
      </c>
    </row>
    <row r="57" spans="1:19" x14ac:dyDescent="0.25">
      <c r="A57" s="57" t="s">
        <v>439</v>
      </c>
      <c r="B57" s="39" t="s">
        <v>38</v>
      </c>
      <c r="C57" s="79" t="s">
        <v>38</v>
      </c>
      <c r="D57" s="60"/>
      <c r="E57" s="66"/>
      <c r="F57" s="39" t="s">
        <v>38</v>
      </c>
      <c r="G57" s="63"/>
      <c r="H57" s="54">
        <v>8.6215563499999995E-2</v>
      </c>
      <c r="I57" s="59">
        <f t="shared" ref="I57:I65" si="5">SQRT((H57*(1-H57))/H$13)*TINV(0.05,H$13)</f>
        <v>4.6120473879506393E-2</v>
      </c>
      <c r="J57" s="60"/>
      <c r="K57" s="79" t="s">
        <v>38</v>
      </c>
      <c r="L57" s="61" t="e">
        <f t="shared" ref="L57:L65" si="6">(((K57)^2)^0.5)</f>
        <v>#VALUE!</v>
      </c>
      <c r="M57" s="61" t="e">
        <f t="shared" ref="M57:M65" si="7">(((((1-B57)*B57)/B$13)+(((1-H57)*H57)/H$13))^0.5)*(TINV(0.05,B$13+H$13-1))</f>
        <v>#VALUE!</v>
      </c>
      <c r="N57" s="79" t="s">
        <v>38</v>
      </c>
      <c r="O57" s="62"/>
      <c r="P57" s="79" t="s">
        <v>38</v>
      </c>
      <c r="Q57" s="61" t="e">
        <f t="shared" ref="Q57:Q65" si="8">(((P57)^2)^0.5)</f>
        <v>#VALUE!</v>
      </c>
      <c r="R57" s="61" t="e">
        <f t="shared" ref="R57:R65" si="9">(((((1-E57)*E57)/E$13)+(((1-H57)*H57)/H$13))^0.5)*(TINV(0.05,E$13+H$13-1))</f>
        <v>#VALUE!</v>
      </c>
      <c r="S57" s="79" t="s">
        <v>38</v>
      </c>
    </row>
    <row r="58" spans="1:19" x14ac:dyDescent="0.25">
      <c r="A58" s="57" t="s">
        <v>442</v>
      </c>
      <c r="B58" s="39" t="s">
        <v>38</v>
      </c>
      <c r="C58" s="79" t="s">
        <v>38</v>
      </c>
      <c r="D58" s="60"/>
      <c r="E58" s="66"/>
      <c r="F58" s="39" t="s">
        <v>38</v>
      </c>
      <c r="G58" s="63"/>
      <c r="H58" s="54">
        <v>3.7256698099999999E-2</v>
      </c>
      <c r="I58" s="59">
        <f>SQRT((H58*(1-H58))/H$13)*TINV(0.05,H$13)</f>
        <v>3.1119777352582919E-2</v>
      </c>
      <c r="J58" s="60"/>
      <c r="K58" s="79" t="s">
        <v>38</v>
      </c>
      <c r="L58" s="61" t="e">
        <f>(((K58)^2)^0.5)</f>
        <v>#VALUE!</v>
      </c>
      <c r="M58" s="61" t="e">
        <f>(((((1-B58)*B58)/B$13)+(((1-H58)*H58)/H$13))^0.5)*(TINV(0.05,B$13+H$13-1))</f>
        <v>#VALUE!</v>
      </c>
      <c r="N58" s="79" t="s">
        <v>38</v>
      </c>
      <c r="O58" s="62"/>
      <c r="P58" s="79" t="s">
        <v>38</v>
      </c>
      <c r="Q58" s="61" t="e">
        <f>(((P58)^2)^0.5)</f>
        <v>#VALUE!</v>
      </c>
      <c r="R58" s="61" t="e">
        <f>(((((1-E58)*E58)/E$13)+(((1-H58)*H58)/H$13))^0.5)*(TINV(0.05,E$13+H$13-1))</f>
        <v>#VALUE!</v>
      </c>
      <c r="S58" s="79" t="s">
        <v>38</v>
      </c>
    </row>
    <row r="59" spans="1:19" x14ac:dyDescent="0.25">
      <c r="A59" s="57" t="s">
        <v>443</v>
      </c>
      <c r="B59" s="39" t="s">
        <v>38</v>
      </c>
      <c r="C59" s="79" t="s">
        <v>38</v>
      </c>
      <c r="D59" s="60"/>
      <c r="E59" s="66"/>
      <c r="F59" s="39" t="s">
        <v>38</v>
      </c>
      <c r="G59" s="63"/>
      <c r="H59" s="54">
        <v>1.6267642200000001E-2</v>
      </c>
      <c r="I59" s="59">
        <f>SQRT((H59*(1-H59))/H$13)*TINV(0.05,H$13)</f>
        <v>2.0786426367756735E-2</v>
      </c>
      <c r="J59" s="60"/>
      <c r="K59" s="79" t="s">
        <v>38</v>
      </c>
      <c r="L59" s="61" t="e">
        <f>(((K59)^2)^0.5)</f>
        <v>#VALUE!</v>
      </c>
      <c r="M59" s="61" t="e">
        <f>(((((1-B59)*B59)/B$13)+(((1-H59)*H59)/H$13))^0.5)*(TINV(0.05,B$13+H$13-1))</f>
        <v>#VALUE!</v>
      </c>
      <c r="N59" s="79" t="s">
        <v>38</v>
      </c>
      <c r="O59" s="62"/>
      <c r="P59" s="79" t="s">
        <v>38</v>
      </c>
      <c r="Q59" s="61" t="e">
        <f>(((P59)^2)^0.5)</f>
        <v>#VALUE!</v>
      </c>
      <c r="R59" s="61" t="e">
        <f>(((((1-E59)*E59)/E$13)+(((1-H59)*H59)/H$13))^0.5)*(TINV(0.05,E$13+H$13-1))</f>
        <v>#VALUE!</v>
      </c>
      <c r="S59" s="79" t="s">
        <v>38</v>
      </c>
    </row>
    <row r="60" spans="1:19" x14ac:dyDescent="0.25">
      <c r="A60" s="57" t="s">
        <v>440</v>
      </c>
      <c r="B60" s="39" t="s">
        <v>38</v>
      </c>
      <c r="C60" s="79" t="s">
        <v>38</v>
      </c>
      <c r="D60" s="60"/>
      <c r="E60" s="66"/>
      <c r="F60" s="39" t="s">
        <v>38</v>
      </c>
      <c r="G60" s="63"/>
      <c r="H60" s="54">
        <v>1.4503218E-2</v>
      </c>
      <c r="I60" s="59">
        <f>SQRT((H60*(1-H60))/H$13)*TINV(0.05,H$13)</f>
        <v>1.9644403211914182E-2</v>
      </c>
      <c r="J60" s="60"/>
      <c r="K60" s="79" t="s">
        <v>38</v>
      </c>
      <c r="L60" s="61" t="e">
        <f>(((K60)^2)^0.5)</f>
        <v>#VALUE!</v>
      </c>
      <c r="M60" s="61" t="e">
        <f>(((((1-B60)*B60)/B$13)+(((1-H60)*H60)/H$13))^0.5)*(TINV(0.05,B$13+H$13-1))</f>
        <v>#VALUE!</v>
      </c>
      <c r="N60" s="79" t="s">
        <v>38</v>
      </c>
      <c r="O60" s="62"/>
      <c r="P60" s="79" t="s">
        <v>38</v>
      </c>
      <c r="Q60" s="61" t="e">
        <f>(((P60)^2)^0.5)</f>
        <v>#VALUE!</v>
      </c>
      <c r="R60" s="61" t="e">
        <f>(((((1-E60)*E60)/E$13)+(((1-H60)*H60)/H$13))^0.5)*(TINV(0.05,E$13+H$13-1))</f>
        <v>#VALUE!</v>
      </c>
      <c r="S60" s="79" t="s">
        <v>38</v>
      </c>
    </row>
    <row r="61" spans="1:19" x14ac:dyDescent="0.25">
      <c r="A61" s="57" t="s">
        <v>444</v>
      </c>
      <c r="B61" s="39" t="s">
        <v>38</v>
      </c>
      <c r="C61" s="79" t="s">
        <v>38</v>
      </c>
      <c r="D61" s="60"/>
      <c r="E61" s="66"/>
      <c r="F61" s="39" t="s">
        <v>38</v>
      </c>
      <c r="G61" s="63"/>
      <c r="H61" s="54">
        <v>1.2775684400000001E-2</v>
      </c>
      <c r="I61" s="59">
        <f>SQRT((H61*(1-H61))/H$13)*TINV(0.05,H$13)</f>
        <v>1.8453513044310969E-2</v>
      </c>
      <c r="J61" s="60"/>
      <c r="K61" s="79" t="s">
        <v>38</v>
      </c>
      <c r="L61" s="61" t="e">
        <f>(((K61)^2)^0.5)</f>
        <v>#VALUE!</v>
      </c>
      <c r="M61" s="61" t="e">
        <f>(((((1-B61)*B61)/B$13)+(((1-H61)*H61)/H$13))^0.5)*(TINV(0.05,B$13+H$13-1))</f>
        <v>#VALUE!</v>
      </c>
      <c r="N61" s="79" t="s">
        <v>38</v>
      </c>
      <c r="O61" s="62"/>
      <c r="P61" s="79" t="s">
        <v>38</v>
      </c>
      <c r="Q61" s="61" t="e">
        <f>(((P61)^2)^0.5)</f>
        <v>#VALUE!</v>
      </c>
      <c r="R61" s="61" t="e">
        <f>(((((1-E61)*E61)/E$13)+(((1-H61)*H61)/H$13))^0.5)*(TINV(0.05,E$13+H$13-1))</f>
        <v>#VALUE!</v>
      </c>
      <c r="S61" s="79" t="s">
        <v>38</v>
      </c>
    </row>
    <row r="62" spans="1:19" x14ac:dyDescent="0.25">
      <c r="A62" s="57" t="s">
        <v>441</v>
      </c>
      <c r="B62" s="39" t="s">
        <v>38</v>
      </c>
      <c r="C62" s="79" t="s">
        <v>38</v>
      </c>
      <c r="D62" s="60"/>
      <c r="E62" s="66"/>
      <c r="F62" s="39" t="s">
        <v>38</v>
      </c>
      <c r="G62" s="63"/>
      <c r="H62" s="54">
        <v>5.5305058000000001E-3</v>
      </c>
      <c r="I62" s="59">
        <f>SQRT((H62*(1-H62))/H$13)*TINV(0.05,H$13)</f>
        <v>1.2185888660200322E-2</v>
      </c>
      <c r="J62" s="60"/>
      <c r="K62" s="79" t="s">
        <v>38</v>
      </c>
      <c r="L62" s="61" t="e">
        <f>(((K62)^2)^0.5)</f>
        <v>#VALUE!</v>
      </c>
      <c r="M62" s="61" t="e">
        <f>(((((1-B62)*B62)/B$13)+(((1-H62)*H62)/H$13))^0.5)*(TINV(0.05,B$13+H$13-1))</f>
        <v>#VALUE!</v>
      </c>
      <c r="N62" s="79" t="s">
        <v>38</v>
      </c>
      <c r="O62" s="62"/>
      <c r="P62" s="79" t="s">
        <v>38</v>
      </c>
      <c r="Q62" s="61" t="e">
        <f>(((P62)^2)^0.5)</f>
        <v>#VALUE!</v>
      </c>
      <c r="R62" s="61" t="e">
        <f>(((((1-E62)*E62)/E$13)+(((1-H62)*H62)/H$13))^0.5)*(TINV(0.05,E$13+H$13-1))</f>
        <v>#VALUE!</v>
      </c>
      <c r="S62" s="79" t="s">
        <v>38</v>
      </c>
    </row>
    <row r="63" spans="1:19" x14ac:dyDescent="0.25">
      <c r="A63" s="57" t="s">
        <v>81</v>
      </c>
      <c r="B63" s="39" t="s">
        <v>38</v>
      </c>
      <c r="C63" s="79" t="s">
        <v>38</v>
      </c>
      <c r="D63" s="60"/>
      <c r="E63" s="66"/>
      <c r="F63" s="39" t="s">
        <v>38</v>
      </c>
      <c r="G63" s="63"/>
      <c r="H63" s="54">
        <v>5.6624236000000001E-2</v>
      </c>
      <c r="I63" s="59">
        <f t="shared" si="5"/>
        <v>3.7977168542795696E-2</v>
      </c>
      <c r="J63" s="60"/>
      <c r="K63" s="79" t="s">
        <v>38</v>
      </c>
      <c r="L63" s="61" t="e">
        <f t="shared" si="6"/>
        <v>#VALUE!</v>
      </c>
      <c r="M63" s="61" t="e">
        <f t="shared" si="7"/>
        <v>#VALUE!</v>
      </c>
      <c r="N63" s="79" t="s">
        <v>38</v>
      </c>
      <c r="O63" s="62"/>
      <c r="P63" s="79" t="s">
        <v>38</v>
      </c>
      <c r="Q63" s="61" t="e">
        <f t="shared" si="8"/>
        <v>#VALUE!</v>
      </c>
      <c r="R63" s="61" t="e">
        <f t="shared" si="9"/>
        <v>#VALUE!</v>
      </c>
      <c r="S63" s="79" t="s">
        <v>38</v>
      </c>
    </row>
    <row r="64" spans="1:19" x14ac:dyDescent="0.25">
      <c r="A64" s="57" t="s">
        <v>380</v>
      </c>
      <c r="B64" s="39" t="s">
        <v>38</v>
      </c>
      <c r="C64" s="79" t="s">
        <v>38</v>
      </c>
      <c r="D64" s="60"/>
      <c r="E64" s="66"/>
      <c r="F64" s="39" t="s">
        <v>38</v>
      </c>
      <c r="G64" s="63"/>
      <c r="H64" s="54">
        <v>0.1674571866</v>
      </c>
      <c r="I64" s="59">
        <f t="shared" si="5"/>
        <v>6.1352777767000238E-2</v>
      </c>
      <c r="J64" s="60"/>
      <c r="K64" s="79" t="s">
        <v>38</v>
      </c>
      <c r="L64" s="61" t="e">
        <f t="shared" si="6"/>
        <v>#VALUE!</v>
      </c>
      <c r="M64" s="61" t="e">
        <f t="shared" si="7"/>
        <v>#VALUE!</v>
      </c>
      <c r="N64" s="79" t="s">
        <v>38</v>
      </c>
      <c r="O64" s="62"/>
      <c r="P64" s="79" t="s">
        <v>38</v>
      </c>
      <c r="Q64" s="61" t="e">
        <f t="shared" si="8"/>
        <v>#VALUE!</v>
      </c>
      <c r="R64" s="61" t="e">
        <f t="shared" si="9"/>
        <v>#VALUE!</v>
      </c>
      <c r="S64" s="79" t="s">
        <v>38</v>
      </c>
    </row>
    <row r="65" spans="1:19" x14ac:dyDescent="0.25">
      <c r="A65" s="40" t="s">
        <v>55</v>
      </c>
      <c r="B65" s="41" t="s">
        <v>38</v>
      </c>
      <c r="C65" s="80" t="s">
        <v>38</v>
      </c>
      <c r="D65" s="42"/>
      <c r="E65" s="46"/>
      <c r="F65" s="41" t="s">
        <v>38</v>
      </c>
      <c r="G65" s="64"/>
      <c r="H65" s="55">
        <v>0.19098147609999999</v>
      </c>
      <c r="I65" s="51">
        <f t="shared" si="5"/>
        <v>6.4588307258192784E-2</v>
      </c>
      <c r="J65" s="42"/>
      <c r="K65" s="80" t="s">
        <v>38</v>
      </c>
      <c r="L65" s="30" t="e">
        <f t="shared" si="6"/>
        <v>#VALUE!</v>
      </c>
      <c r="M65" s="30" t="e">
        <f t="shared" si="7"/>
        <v>#VALUE!</v>
      </c>
      <c r="N65" s="80" t="s">
        <v>38</v>
      </c>
      <c r="O65" s="31"/>
      <c r="P65" s="80" t="s">
        <v>38</v>
      </c>
      <c r="Q65" s="30" t="e">
        <f t="shared" si="8"/>
        <v>#VALUE!</v>
      </c>
      <c r="R65" s="30" t="e">
        <f t="shared" si="9"/>
        <v>#VALUE!</v>
      </c>
      <c r="S65" s="80" t="s">
        <v>38</v>
      </c>
    </row>
  </sheetData>
  <sortState ref="A58:S62">
    <sortCondition descending="1" ref="H58:H62"/>
  </sortState>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643</v>
      </c>
      <c r="B3" s="48"/>
    </row>
    <row r="4" spans="1:19" ht="18.75" x14ac:dyDescent="0.25">
      <c r="A4" s="34" t="s">
        <v>445</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882</v>
      </c>
    </row>
    <row r="12" spans="1:19" ht="13.5" customHeight="1" x14ac:dyDescent="0.25">
      <c r="A12" s="36" t="s">
        <v>26</v>
      </c>
      <c r="B12" s="39" t="s">
        <v>38</v>
      </c>
      <c r="E12" s="39" t="s">
        <v>38</v>
      </c>
      <c r="H12" s="37">
        <v>742</v>
      </c>
    </row>
    <row r="13" spans="1:19" ht="13.5" customHeight="1" x14ac:dyDescent="0.25">
      <c r="A13" s="36" t="s">
        <v>8</v>
      </c>
      <c r="B13" s="39" t="s">
        <v>38</v>
      </c>
      <c r="E13" s="39" t="s">
        <v>38</v>
      </c>
      <c r="H13" s="37">
        <v>144.69999999999999</v>
      </c>
    </row>
    <row r="14" spans="1:19" x14ac:dyDescent="0.25">
      <c r="A14" s="36"/>
    </row>
    <row r="15" spans="1:19" s="60" customFormat="1" x14ac:dyDescent="0.25">
      <c r="A15" s="57" t="s">
        <v>479</v>
      </c>
      <c r="B15" s="58" t="s">
        <v>38</v>
      </c>
      <c r="C15" s="81" t="s">
        <v>38</v>
      </c>
      <c r="E15" s="66"/>
      <c r="F15" s="58" t="s">
        <v>38</v>
      </c>
      <c r="G15" s="63"/>
      <c r="H15" s="54">
        <v>0.53755033949999997</v>
      </c>
      <c r="I15" s="59">
        <f t="shared" ref="I15:I52" si="0">SQRT((H15*(1-H15))/H$13)*TINV(0.05,H$13)</f>
        <v>8.1925829944079015E-2</v>
      </c>
      <c r="K15" s="81" t="s">
        <v>38</v>
      </c>
      <c r="L15" s="61" t="e">
        <f t="shared" ref="L15" si="1">(((K15)^2)^0.5)</f>
        <v>#VALUE!</v>
      </c>
      <c r="M15" s="61" t="e">
        <f t="shared" ref="M15:M52" si="2">(((((1-B15)*B15)/B$13)+(((1-H15)*H15)/H$13))^0.5)*(TINV(0.05,B$13+H$13-1))</f>
        <v>#VALUE!</v>
      </c>
      <c r="N15" s="81" t="s">
        <v>38</v>
      </c>
      <c r="O15" s="62"/>
      <c r="P15" s="81" t="s">
        <v>38</v>
      </c>
      <c r="Q15" s="61" t="e">
        <f t="shared" ref="Q15" si="3">(((P15)^2)^0.5)</f>
        <v>#VALUE!</v>
      </c>
      <c r="R15" s="61" t="e">
        <f t="shared" ref="R15:R52" si="4">(((((1-E15)*E15)/E$13)+(((1-H15)*H15)/H$13))^0.5)*(TINV(0.05,E$13+H$13-1))</f>
        <v>#VALUE!</v>
      </c>
      <c r="S15" s="81" t="s">
        <v>38</v>
      </c>
    </row>
    <row r="16" spans="1:19" x14ac:dyDescent="0.25">
      <c r="A16" s="57" t="s">
        <v>447</v>
      </c>
      <c r="B16" s="39" t="s">
        <v>38</v>
      </c>
      <c r="C16" s="79" t="s">
        <v>38</v>
      </c>
      <c r="D16" s="60"/>
      <c r="E16" s="66"/>
      <c r="F16" s="39" t="s">
        <v>38</v>
      </c>
      <c r="G16" s="63"/>
      <c r="H16" s="54">
        <v>0.44713344869999999</v>
      </c>
      <c r="I16" s="59">
        <f t="shared" si="0"/>
        <v>8.1697315166792739E-2</v>
      </c>
      <c r="J16" s="60"/>
      <c r="K16" s="79" t="s">
        <v>38</v>
      </c>
      <c r="L16" s="61" t="e">
        <f t="shared" ref="L16:L52" si="5">(((K16)^2)^0.5)</f>
        <v>#VALUE!</v>
      </c>
      <c r="M16" s="61" t="e">
        <f t="shared" si="2"/>
        <v>#VALUE!</v>
      </c>
      <c r="N16" s="79" t="s">
        <v>38</v>
      </c>
      <c r="O16" s="62"/>
      <c r="P16" s="79" t="s">
        <v>38</v>
      </c>
      <c r="Q16" s="61" t="e">
        <f t="shared" ref="Q16:Q52" si="6">(((P16)^2)^0.5)</f>
        <v>#VALUE!</v>
      </c>
      <c r="R16" s="61" t="e">
        <f t="shared" si="4"/>
        <v>#VALUE!</v>
      </c>
      <c r="S16" s="79" t="s">
        <v>38</v>
      </c>
    </row>
    <row r="17" spans="1:19" x14ac:dyDescent="0.25">
      <c r="A17" s="57" t="s">
        <v>143</v>
      </c>
      <c r="B17" s="39" t="s">
        <v>38</v>
      </c>
      <c r="C17" s="79" t="s">
        <v>38</v>
      </c>
      <c r="D17" s="60"/>
      <c r="E17" s="66"/>
      <c r="F17" s="39" t="s">
        <v>38</v>
      </c>
      <c r="G17" s="63"/>
      <c r="H17" s="54">
        <v>9.5941763200000002E-2</v>
      </c>
      <c r="I17" s="59">
        <f t="shared" si="0"/>
        <v>4.8392838707779558E-2</v>
      </c>
      <c r="J17" s="60"/>
      <c r="K17" s="79" t="s">
        <v>38</v>
      </c>
      <c r="L17" s="61" t="e">
        <f t="shared" si="5"/>
        <v>#VALUE!</v>
      </c>
      <c r="M17" s="61" t="e">
        <f t="shared" si="2"/>
        <v>#VALUE!</v>
      </c>
      <c r="N17" s="79" t="s">
        <v>38</v>
      </c>
      <c r="O17" s="62"/>
      <c r="P17" s="79" t="s">
        <v>38</v>
      </c>
      <c r="Q17" s="61" t="e">
        <f t="shared" si="6"/>
        <v>#VALUE!</v>
      </c>
      <c r="R17" s="61" t="e">
        <f t="shared" si="4"/>
        <v>#VALUE!</v>
      </c>
      <c r="S17" s="79" t="s">
        <v>38</v>
      </c>
    </row>
    <row r="18" spans="1:19" x14ac:dyDescent="0.25">
      <c r="A18" s="57" t="s">
        <v>128</v>
      </c>
      <c r="B18" s="39" t="s">
        <v>38</v>
      </c>
      <c r="C18" s="79" t="s">
        <v>38</v>
      </c>
      <c r="D18" s="60"/>
      <c r="E18" s="66"/>
      <c r="F18" s="39" t="s">
        <v>38</v>
      </c>
      <c r="G18" s="63"/>
      <c r="H18" s="54">
        <v>7.0916008700000005E-2</v>
      </c>
      <c r="I18" s="59">
        <f t="shared" si="0"/>
        <v>4.217729058204589E-2</v>
      </c>
      <c r="J18" s="60"/>
      <c r="K18" s="79" t="s">
        <v>38</v>
      </c>
      <c r="L18" s="61" t="e">
        <f t="shared" si="5"/>
        <v>#VALUE!</v>
      </c>
      <c r="M18" s="61" t="e">
        <f t="shared" si="2"/>
        <v>#VALUE!</v>
      </c>
      <c r="N18" s="79" t="s">
        <v>38</v>
      </c>
      <c r="O18" s="62"/>
      <c r="P18" s="79" t="s">
        <v>38</v>
      </c>
      <c r="Q18" s="61" t="e">
        <f t="shared" si="6"/>
        <v>#VALUE!</v>
      </c>
      <c r="R18" s="61" t="e">
        <f t="shared" si="4"/>
        <v>#VALUE!</v>
      </c>
      <c r="S18" s="79" t="s">
        <v>38</v>
      </c>
    </row>
    <row r="19" spans="1:19" x14ac:dyDescent="0.25">
      <c r="A19" s="57" t="s">
        <v>453</v>
      </c>
      <c r="B19" s="39" t="s">
        <v>38</v>
      </c>
      <c r="C19" s="79" t="s">
        <v>38</v>
      </c>
      <c r="D19" s="60"/>
      <c r="E19" s="66"/>
      <c r="F19" s="39" t="s">
        <v>38</v>
      </c>
      <c r="G19" s="63"/>
      <c r="H19" s="54">
        <v>4.5251985199999997E-2</v>
      </c>
      <c r="I19" s="59">
        <f t="shared" si="0"/>
        <v>3.4154052932981488E-2</v>
      </c>
      <c r="J19" s="60"/>
      <c r="K19" s="79" t="s">
        <v>38</v>
      </c>
      <c r="L19" s="61" t="e">
        <f t="shared" si="5"/>
        <v>#VALUE!</v>
      </c>
      <c r="M19" s="61" t="e">
        <f t="shared" si="2"/>
        <v>#VALUE!</v>
      </c>
      <c r="N19" s="79" t="s">
        <v>38</v>
      </c>
      <c r="O19" s="62"/>
      <c r="P19" s="79" t="s">
        <v>38</v>
      </c>
      <c r="Q19" s="61" t="e">
        <f t="shared" si="6"/>
        <v>#VALUE!</v>
      </c>
      <c r="R19" s="61" t="e">
        <f t="shared" si="4"/>
        <v>#VALUE!</v>
      </c>
      <c r="S19" s="79" t="s">
        <v>38</v>
      </c>
    </row>
    <row r="20" spans="1:19" x14ac:dyDescent="0.25">
      <c r="A20" s="57" t="s">
        <v>467</v>
      </c>
      <c r="B20" s="39" t="s">
        <v>38</v>
      </c>
      <c r="C20" s="79" t="s">
        <v>38</v>
      </c>
      <c r="D20" s="60"/>
      <c r="E20" s="66"/>
      <c r="F20" s="39" t="s">
        <v>38</v>
      </c>
      <c r="G20" s="63"/>
      <c r="H20" s="54">
        <v>4.1692998500000002E-2</v>
      </c>
      <c r="I20" s="59">
        <f t="shared" si="0"/>
        <v>3.2844521757301681E-2</v>
      </c>
      <c r="J20" s="60"/>
      <c r="K20" s="79" t="s">
        <v>38</v>
      </c>
      <c r="L20" s="61" t="e">
        <f t="shared" si="5"/>
        <v>#VALUE!</v>
      </c>
      <c r="M20" s="61" t="e">
        <f t="shared" si="2"/>
        <v>#VALUE!</v>
      </c>
      <c r="N20" s="79" t="s">
        <v>38</v>
      </c>
      <c r="O20" s="62"/>
      <c r="P20" s="79" t="s">
        <v>38</v>
      </c>
      <c r="Q20" s="61" t="e">
        <f t="shared" si="6"/>
        <v>#VALUE!</v>
      </c>
      <c r="R20" s="61" t="e">
        <f t="shared" si="4"/>
        <v>#VALUE!</v>
      </c>
      <c r="S20" s="79" t="s">
        <v>38</v>
      </c>
    </row>
    <row r="21" spans="1:19" x14ac:dyDescent="0.25">
      <c r="A21" s="57" t="s">
        <v>471</v>
      </c>
      <c r="B21" s="39" t="s">
        <v>38</v>
      </c>
      <c r="C21" s="79" t="s">
        <v>38</v>
      </c>
      <c r="D21" s="60"/>
      <c r="E21" s="66"/>
      <c r="F21" s="39" t="s">
        <v>38</v>
      </c>
      <c r="G21" s="63"/>
      <c r="H21" s="54">
        <v>3.3115763300000003E-2</v>
      </c>
      <c r="I21" s="59">
        <f t="shared" si="0"/>
        <v>2.9402460267878787E-2</v>
      </c>
      <c r="J21" s="60"/>
      <c r="K21" s="79" t="s">
        <v>38</v>
      </c>
      <c r="L21" s="61" t="e">
        <f t="shared" si="5"/>
        <v>#VALUE!</v>
      </c>
      <c r="M21" s="61" t="e">
        <f t="shared" si="2"/>
        <v>#VALUE!</v>
      </c>
      <c r="N21" s="79" t="s">
        <v>38</v>
      </c>
      <c r="O21" s="62"/>
      <c r="P21" s="79" t="s">
        <v>38</v>
      </c>
      <c r="Q21" s="61" t="e">
        <f t="shared" si="6"/>
        <v>#VALUE!</v>
      </c>
      <c r="R21" s="61" t="e">
        <f t="shared" si="4"/>
        <v>#VALUE!</v>
      </c>
      <c r="S21" s="79" t="s">
        <v>38</v>
      </c>
    </row>
    <row r="22" spans="1:19" x14ac:dyDescent="0.25">
      <c r="A22" s="57" t="s">
        <v>459</v>
      </c>
      <c r="B22" s="39" t="s">
        <v>38</v>
      </c>
      <c r="C22" s="79" t="s">
        <v>38</v>
      </c>
      <c r="D22" s="60"/>
      <c r="E22" s="66"/>
      <c r="F22" s="39" t="s">
        <v>38</v>
      </c>
      <c r="G22" s="63"/>
      <c r="H22" s="54">
        <v>2.86257018E-2</v>
      </c>
      <c r="I22" s="59">
        <f t="shared" si="0"/>
        <v>2.7399991144798817E-2</v>
      </c>
      <c r="J22" s="60"/>
      <c r="K22" s="79" t="s">
        <v>38</v>
      </c>
      <c r="L22" s="61" t="e">
        <f t="shared" si="5"/>
        <v>#VALUE!</v>
      </c>
      <c r="M22" s="61" t="e">
        <f t="shared" si="2"/>
        <v>#VALUE!</v>
      </c>
      <c r="N22" s="79" t="s">
        <v>38</v>
      </c>
      <c r="O22" s="62"/>
      <c r="P22" s="79" t="s">
        <v>38</v>
      </c>
      <c r="Q22" s="61" t="e">
        <f t="shared" si="6"/>
        <v>#VALUE!</v>
      </c>
      <c r="R22" s="61" t="e">
        <f t="shared" si="4"/>
        <v>#VALUE!</v>
      </c>
      <c r="S22" s="79" t="s">
        <v>38</v>
      </c>
    </row>
    <row r="23" spans="1:19" x14ac:dyDescent="0.25">
      <c r="A23" s="57" t="s">
        <v>464</v>
      </c>
      <c r="B23" s="39" t="s">
        <v>38</v>
      </c>
      <c r="C23" s="79" t="s">
        <v>38</v>
      </c>
      <c r="D23" s="60"/>
      <c r="E23" s="66"/>
      <c r="F23" s="39" t="s">
        <v>38</v>
      </c>
      <c r="G23" s="63"/>
      <c r="H23" s="54">
        <v>1.6872585400000001E-2</v>
      </c>
      <c r="I23" s="59">
        <f t="shared" si="0"/>
        <v>2.1162879921290383E-2</v>
      </c>
      <c r="J23" s="60"/>
      <c r="K23" s="79" t="s">
        <v>38</v>
      </c>
      <c r="L23" s="61" t="e">
        <f t="shared" si="5"/>
        <v>#VALUE!</v>
      </c>
      <c r="M23" s="61" t="e">
        <f t="shared" si="2"/>
        <v>#VALUE!</v>
      </c>
      <c r="N23" s="79" t="s">
        <v>38</v>
      </c>
      <c r="O23" s="62"/>
      <c r="P23" s="79" t="s">
        <v>38</v>
      </c>
      <c r="Q23" s="61" t="e">
        <f t="shared" si="6"/>
        <v>#VALUE!</v>
      </c>
      <c r="R23" s="61" t="e">
        <f t="shared" si="4"/>
        <v>#VALUE!</v>
      </c>
      <c r="S23" s="79" t="s">
        <v>38</v>
      </c>
    </row>
    <row r="24" spans="1:19" x14ac:dyDescent="0.25">
      <c r="A24" s="57" t="s">
        <v>457</v>
      </c>
      <c r="B24" s="39" t="s">
        <v>38</v>
      </c>
      <c r="C24" s="79" t="s">
        <v>38</v>
      </c>
      <c r="D24" s="60"/>
      <c r="E24" s="66"/>
      <c r="F24" s="39" t="s">
        <v>38</v>
      </c>
      <c r="G24" s="63"/>
      <c r="H24" s="54">
        <v>1.40179611E-2</v>
      </c>
      <c r="I24" s="59">
        <f t="shared" si="0"/>
        <v>1.9317724765257258E-2</v>
      </c>
      <c r="J24" s="60"/>
      <c r="K24" s="79" t="s">
        <v>38</v>
      </c>
      <c r="L24" s="61" t="e">
        <f t="shared" si="5"/>
        <v>#VALUE!</v>
      </c>
      <c r="M24" s="61" t="e">
        <f t="shared" si="2"/>
        <v>#VALUE!</v>
      </c>
      <c r="N24" s="79" t="s">
        <v>38</v>
      </c>
      <c r="O24" s="62"/>
      <c r="P24" s="79" t="s">
        <v>38</v>
      </c>
      <c r="Q24" s="61" t="e">
        <f t="shared" si="6"/>
        <v>#VALUE!</v>
      </c>
      <c r="R24" s="61" t="e">
        <f t="shared" si="4"/>
        <v>#VALUE!</v>
      </c>
      <c r="S24" s="79" t="s">
        <v>38</v>
      </c>
    </row>
    <row r="25" spans="1:19" x14ac:dyDescent="0.25">
      <c r="A25" s="57" t="s">
        <v>474</v>
      </c>
      <c r="B25" s="39" t="s">
        <v>38</v>
      </c>
      <c r="C25" s="79" t="s">
        <v>38</v>
      </c>
      <c r="D25" s="60"/>
      <c r="E25" s="66"/>
      <c r="F25" s="39" t="s">
        <v>38</v>
      </c>
      <c r="G25" s="50"/>
      <c r="H25" s="54">
        <v>1.3212424800000001E-2</v>
      </c>
      <c r="I25" s="59">
        <f t="shared" si="0"/>
        <v>1.8762130288825018E-2</v>
      </c>
      <c r="J25" s="60"/>
      <c r="K25" s="79" t="s">
        <v>38</v>
      </c>
      <c r="L25" s="61" t="e">
        <f t="shared" si="5"/>
        <v>#VALUE!</v>
      </c>
      <c r="M25" s="61" t="e">
        <f t="shared" si="2"/>
        <v>#VALUE!</v>
      </c>
      <c r="N25" s="79" t="s">
        <v>38</v>
      </c>
      <c r="O25" s="62"/>
      <c r="P25" s="79" t="s">
        <v>38</v>
      </c>
      <c r="Q25" s="61" t="e">
        <f t="shared" si="6"/>
        <v>#VALUE!</v>
      </c>
      <c r="R25" s="61" t="e">
        <f t="shared" si="4"/>
        <v>#VALUE!</v>
      </c>
      <c r="S25" s="79" t="s">
        <v>38</v>
      </c>
    </row>
    <row r="26" spans="1:19" x14ac:dyDescent="0.25">
      <c r="A26" s="57" t="s">
        <v>466</v>
      </c>
      <c r="B26" s="39" t="s">
        <v>38</v>
      </c>
      <c r="C26" s="79" t="s">
        <v>38</v>
      </c>
      <c r="D26" s="60"/>
      <c r="E26" s="66"/>
      <c r="F26" s="39" t="s">
        <v>38</v>
      </c>
      <c r="G26" s="63"/>
      <c r="H26" s="54">
        <v>1.2769668099999999E-2</v>
      </c>
      <c r="I26" s="59">
        <f t="shared" si="0"/>
        <v>1.8449223702715435E-2</v>
      </c>
      <c r="J26" s="60"/>
      <c r="K26" s="79" t="s">
        <v>38</v>
      </c>
      <c r="L26" s="61" t="e">
        <f t="shared" si="5"/>
        <v>#VALUE!</v>
      </c>
      <c r="M26" s="61" t="e">
        <f t="shared" si="2"/>
        <v>#VALUE!</v>
      </c>
      <c r="N26" s="79" t="s">
        <v>38</v>
      </c>
      <c r="O26" s="62"/>
      <c r="P26" s="79" t="s">
        <v>38</v>
      </c>
      <c r="Q26" s="61" t="e">
        <f t="shared" si="6"/>
        <v>#VALUE!</v>
      </c>
      <c r="R26" s="61" t="e">
        <f t="shared" si="4"/>
        <v>#VALUE!</v>
      </c>
      <c r="S26" s="79" t="s">
        <v>38</v>
      </c>
    </row>
    <row r="27" spans="1:19" x14ac:dyDescent="0.25">
      <c r="A27" s="57" t="s">
        <v>475</v>
      </c>
      <c r="B27" s="39" t="s">
        <v>38</v>
      </c>
      <c r="C27" s="79" t="s">
        <v>38</v>
      </c>
      <c r="D27" s="60"/>
      <c r="E27" s="66"/>
      <c r="F27" s="39" t="s">
        <v>38</v>
      </c>
      <c r="G27" s="63"/>
      <c r="H27" s="54">
        <v>1.16260423E-2</v>
      </c>
      <c r="I27" s="59">
        <f t="shared" si="0"/>
        <v>1.7613904739380144E-2</v>
      </c>
      <c r="J27" s="60"/>
      <c r="K27" s="79" t="s">
        <v>38</v>
      </c>
      <c r="L27" s="61" t="e">
        <f t="shared" si="5"/>
        <v>#VALUE!</v>
      </c>
      <c r="M27" s="61" t="e">
        <f t="shared" si="2"/>
        <v>#VALUE!</v>
      </c>
      <c r="N27" s="79" t="s">
        <v>38</v>
      </c>
      <c r="O27" s="62"/>
      <c r="P27" s="79" t="s">
        <v>38</v>
      </c>
      <c r="Q27" s="61" t="e">
        <f t="shared" si="6"/>
        <v>#VALUE!</v>
      </c>
      <c r="R27" s="61" t="e">
        <f t="shared" si="4"/>
        <v>#VALUE!</v>
      </c>
      <c r="S27" s="79" t="s">
        <v>38</v>
      </c>
    </row>
    <row r="28" spans="1:19" x14ac:dyDescent="0.25">
      <c r="A28" s="57" t="s">
        <v>450</v>
      </c>
      <c r="B28" s="39" t="s">
        <v>38</v>
      </c>
      <c r="C28" s="79" t="s">
        <v>38</v>
      </c>
      <c r="D28" s="60"/>
      <c r="E28" s="66"/>
      <c r="F28" s="39" t="s">
        <v>38</v>
      </c>
      <c r="G28" s="63"/>
      <c r="H28" s="54">
        <v>1.1302003200000001E-2</v>
      </c>
      <c r="I28" s="59">
        <f t="shared" si="0"/>
        <v>1.7369550795147473E-2</v>
      </c>
      <c r="J28" s="60"/>
      <c r="K28" s="79" t="s">
        <v>38</v>
      </c>
      <c r="L28" s="61" t="e">
        <f t="shared" si="5"/>
        <v>#VALUE!</v>
      </c>
      <c r="M28" s="61" t="e">
        <f t="shared" si="2"/>
        <v>#VALUE!</v>
      </c>
      <c r="N28" s="79" t="s">
        <v>38</v>
      </c>
      <c r="O28" s="62"/>
      <c r="P28" s="79" t="s">
        <v>38</v>
      </c>
      <c r="Q28" s="61" t="e">
        <f t="shared" si="6"/>
        <v>#VALUE!</v>
      </c>
      <c r="R28" s="61" t="e">
        <f t="shared" si="4"/>
        <v>#VALUE!</v>
      </c>
      <c r="S28" s="79" t="s">
        <v>38</v>
      </c>
    </row>
    <row r="29" spans="1:19" x14ac:dyDescent="0.25">
      <c r="A29" s="57" t="s">
        <v>462</v>
      </c>
      <c r="B29" s="39" t="s">
        <v>38</v>
      </c>
      <c r="C29" s="79" t="s">
        <v>38</v>
      </c>
      <c r="D29" s="60"/>
      <c r="E29" s="66"/>
      <c r="F29" s="39" t="s">
        <v>38</v>
      </c>
      <c r="G29" s="63"/>
      <c r="H29" s="54">
        <v>1.09187295E-2</v>
      </c>
      <c r="I29" s="59">
        <f t="shared" si="0"/>
        <v>1.7075801177078177E-2</v>
      </c>
      <c r="J29" s="60"/>
      <c r="K29" s="79" t="s">
        <v>38</v>
      </c>
      <c r="L29" s="61" t="e">
        <f t="shared" si="5"/>
        <v>#VALUE!</v>
      </c>
      <c r="M29" s="61" t="e">
        <f t="shared" si="2"/>
        <v>#VALUE!</v>
      </c>
      <c r="N29" s="79" t="s">
        <v>38</v>
      </c>
      <c r="O29" s="62"/>
      <c r="P29" s="79" t="s">
        <v>38</v>
      </c>
      <c r="Q29" s="61" t="e">
        <f t="shared" si="6"/>
        <v>#VALUE!</v>
      </c>
      <c r="R29" s="61" t="e">
        <f t="shared" si="4"/>
        <v>#VALUE!</v>
      </c>
      <c r="S29" s="79" t="s">
        <v>38</v>
      </c>
    </row>
    <row r="30" spans="1:19" x14ac:dyDescent="0.25">
      <c r="A30" s="57" t="s">
        <v>455</v>
      </c>
      <c r="B30" s="39" t="s">
        <v>38</v>
      </c>
      <c r="C30" s="79" t="s">
        <v>38</v>
      </c>
      <c r="D30" s="60"/>
      <c r="E30" s="66"/>
      <c r="F30" s="39" t="s">
        <v>38</v>
      </c>
      <c r="G30" s="63"/>
      <c r="H30" s="54">
        <v>1.02397206E-2</v>
      </c>
      <c r="I30" s="59">
        <f t="shared" si="0"/>
        <v>1.6542003590450518E-2</v>
      </c>
      <c r="J30" s="60"/>
      <c r="K30" s="79" t="s">
        <v>38</v>
      </c>
      <c r="L30" s="61" t="e">
        <f t="shared" si="5"/>
        <v>#VALUE!</v>
      </c>
      <c r="M30" s="61" t="e">
        <f t="shared" si="2"/>
        <v>#VALUE!</v>
      </c>
      <c r="N30" s="79" t="s">
        <v>38</v>
      </c>
      <c r="O30" s="62"/>
      <c r="P30" s="79" t="s">
        <v>38</v>
      </c>
      <c r="Q30" s="61" t="e">
        <f t="shared" si="6"/>
        <v>#VALUE!</v>
      </c>
      <c r="R30" s="61" t="e">
        <f t="shared" si="4"/>
        <v>#VALUE!</v>
      </c>
      <c r="S30" s="79" t="s">
        <v>38</v>
      </c>
    </row>
    <row r="31" spans="1:19" x14ac:dyDescent="0.25">
      <c r="A31" s="57" t="s">
        <v>452</v>
      </c>
      <c r="B31" s="39" t="s">
        <v>38</v>
      </c>
      <c r="C31" s="79" t="s">
        <v>38</v>
      </c>
      <c r="D31" s="60"/>
      <c r="E31" s="66"/>
      <c r="F31" s="39" t="s">
        <v>38</v>
      </c>
      <c r="G31" s="63"/>
      <c r="H31" s="54">
        <v>9.2472466E-3</v>
      </c>
      <c r="I31" s="59">
        <f t="shared" si="0"/>
        <v>1.5727797562146165E-2</v>
      </c>
      <c r="J31" s="60"/>
      <c r="K31" s="79" t="s">
        <v>38</v>
      </c>
      <c r="L31" s="61" t="e">
        <f t="shared" si="5"/>
        <v>#VALUE!</v>
      </c>
      <c r="M31" s="61" t="e">
        <f t="shared" si="2"/>
        <v>#VALUE!</v>
      </c>
      <c r="N31" s="79" t="s">
        <v>38</v>
      </c>
      <c r="O31" s="62"/>
      <c r="P31" s="79" t="s">
        <v>38</v>
      </c>
      <c r="Q31" s="61" t="e">
        <f t="shared" si="6"/>
        <v>#VALUE!</v>
      </c>
      <c r="R31" s="61" t="e">
        <f t="shared" si="4"/>
        <v>#VALUE!</v>
      </c>
      <c r="S31" s="79" t="s">
        <v>38</v>
      </c>
    </row>
    <row r="32" spans="1:19" x14ac:dyDescent="0.25">
      <c r="A32" s="57" t="s">
        <v>470</v>
      </c>
      <c r="B32" s="39" t="s">
        <v>38</v>
      </c>
      <c r="C32" s="79" t="s">
        <v>38</v>
      </c>
      <c r="D32" s="60"/>
      <c r="E32" s="66"/>
      <c r="F32" s="39" t="s">
        <v>38</v>
      </c>
      <c r="G32" s="63"/>
      <c r="H32" s="54">
        <v>8.3101110999999998E-3</v>
      </c>
      <c r="I32" s="59">
        <f t="shared" si="0"/>
        <v>1.4916619256300941E-2</v>
      </c>
      <c r="J32" s="60"/>
      <c r="K32" s="79" t="s">
        <v>38</v>
      </c>
      <c r="L32" s="61" t="e">
        <f t="shared" si="5"/>
        <v>#VALUE!</v>
      </c>
      <c r="M32" s="61" t="e">
        <f t="shared" si="2"/>
        <v>#VALUE!</v>
      </c>
      <c r="N32" s="79" t="s">
        <v>38</v>
      </c>
      <c r="O32" s="62"/>
      <c r="P32" s="79" t="s">
        <v>38</v>
      </c>
      <c r="Q32" s="61" t="e">
        <f t="shared" si="6"/>
        <v>#VALUE!</v>
      </c>
      <c r="R32" s="61" t="e">
        <f t="shared" si="4"/>
        <v>#VALUE!</v>
      </c>
      <c r="S32" s="79" t="s">
        <v>38</v>
      </c>
    </row>
    <row r="33" spans="1:19" x14ac:dyDescent="0.25">
      <c r="A33" s="38" t="s">
        <v>473</v>
      </c>
      <c r="B33" s="39" t="s">
        <v>38</v>
      </c>
      <c r="C33" s="79" t="s">
        <v>38</v>
      </c>
      <c r="E33" s="45"/>
      <c r="F33" s="39" t="s">
        <v>38</v>
      </c>
      <c r="G33" s="50"/>
      <c r="H33" s="54">
        <v>7.4377658000000001E-3</v>
      </c>
      <c r="I33" s="49">
        <f t="shared" si="0"/>
        <v>1.4118194801163423E-2</v>
      </c>
      <c r="K33" s="79" t="s">
        <v>38</v>
      </c>
      <c r="L33" s="26" t="e">
        <f t="shared" si="5"/>
        <v>#VALUE!</v>
      </c>
      <c r="M33" s="26" t="e">
        <f t="shared" si="2"/>
        <v>#VALUE!</v>
      </c>
      <c r="N33" s="79" t="s">
        <v>38</v>
      </c>
      <c r="O33" s="27"/>
      <c r="P33" s="79" t="s">
        <v>38</v>
      </c>
      <c r="Q33" s="26" t="e">
        <f t="shared" si="6"/>
        <v>#VALUE!</v>
      </c>
      <c r="R33" s="26" t="e">
        <f t="shared" si="4"/>
        <v>#VALUE!</v>
      </c>
      <c r="S33" s="79" t="s">
        <v>38</v>
      </c>
    </row>
    <row r="34" spans="1:19" x14ac:dyDescent="0.25">
      <c r="A34" s="57" t="s">
        <v>478</v>
      </c>
      <c r="B34" s="39" t="s">
        <v>38</v>
      </c>
      <c r="C34" s="79" t="s">
        <v>38</v>
      </c>
      <c r="D34" s="60"/>
      <c r="E34" s="66"/>
      <c r="F34" s="39" t="s">
        <v>38</v>
      </c>
      <c r="G34" s="63"/>
      <c r="H34" s="54">
        <v>5.8559314999999997E-3</v>
      </c>
      <c r="I34" s="59">
        <f t="shared" si="0"/>
        <v>1.2537233190190717E-2</v>
      </c>
      <c r="J34" s="60"/>
      <c r="K34" s="79" t="s">
        <v>38</v>
      </c>
      <c r="L34" s="61" t="e">
        <f t="shared" si="5"/>
        <v>#VALUE!</v>
      </c>
      <c r="M34" s="61" t="e">
        <f t="shared" si="2"/>
        <v>#VALUE!</v>
      </c>
      <c r="N34" s="79" t="s">
        <v>38</v>
      </c>
      <c r="O34" s="62"/>
      <c r="P34" s="79" t="s">
        <v>38</v>
      </c>
      <c r="Q34" s="61" t="e">
        <f t="shared" si="6"/>
        <v>#VALUE!</v>
      </c>
      <c r="R34" s="61" t="e">
        <f t="shared" si="4"/>
        <v>#VALUE!</v>
      </c>
      <c r="S34" s="79" t="s">
        <v>38</v>
      </c>
    </row>
    <row r="35" spans="1:19" x14ac:dyDescent="0.25">
      <c r="A35" s="57" t="s">
        <v>131</v>
      </c>
      <c r="B35" s="39" t="s">
        <v>38</v>
      </c>
      <c r="C35" s="79" t="s">
        <v>38</v>
      </c>
      <c r="D35" s="60"/>
      <c r="E35" s="66"/>
      <c r="F35" s="39" t="s">
        <v>38</v>
      </c>
      <c r="G35" s="63"/>
      <c r="H35" s="54">
        <v>5.2262222999999997E-3</v>
      </c>
      <c r="I35" s="59">
        <f t="shared" si="0"/>
        <v>1.184773006155833E-2</v>
      </c>
      <c r="J35" s="60"/>
      <c r="K35" s="79" t="s">
        <v>38</v>
      </c>
      <c r="L35" s="61" t="e">
        <f t="shared" si="5"/>
        <v>#VALUE!</v>
      </c>
      <c r="M35" s="61" t="e">
        <f t="shared" si="2"/>
        <v>#VALUE!</v>
      </c>
      <c r="N35" s="79" t="s">
        <v>38</v>
      </c>
      <c r="O35" s="62"/>
      <c r="P35" s="79" t="s">
        <v>38</v>
      </c>
      <c r="Q35" s="61" t="e">
        <f t="shared" si="6"/>
        <v>#VALUE!</v>
      </c>
      <c r="R35" s="61" t="e">
        <f t="shared" si="4"/>
        <v>#VALUE!</v>
      </c>
      <c r="S35" s="79" t="s">
        <v>38</v>
      </c>
    </row>
    <row r="36" spans="1:19" x14ac:dyDescent="0.25">
      <c r="A36" s="57" t="s">
        <v>460</v>
      </c>
      <c r="B36" s="39" t="s">
        <v>38</v>
      </c>
      <c r="C36" s="79" t="s">
        <v>38</v>
      </c>
      <c r="D36" s="60"/>
      <c r="E36" s="66"/>
      <c r="F36" s="39" t="s">
        <v>38</v>
      </c>
      <c r="G36" s="63"/>
      <c r="H36" s="54">
        <v>4.8969651999999997E-3</v>
      </c>
      <c r="I36" s="59">
        <f t="shared" si="0"/>
        <v>1.1470347656101033E-2</v>
      </c>
      <c r="J36" s="60"/>
      <c r="K36" s="79" t="s">
        <v>38</v>
      </c>
      <c r="L36" s="61" t="e">
        <f t="shared" si="5"/>
        <v>#VALUE!</v>
      </c>
      <c r="M36" s="61" t="e">
        <f t="shared" si="2"/>
        <v>#VALUE!</v>
      </c>
      <c r="N36" s="79" t="s">
        <v>38</v>
      </c>
      <c r="O36" s="62"/>
      <c r="P36" s="79" t="s">
        <v>38</v>
      </c>
      <c r="Q36" s="61" t="e">
        <f t="shared" si="6"/>
        <v>#VALUE!</v>
      </c>
      <c r="R36" s="61" t="e">
        <f t="shared" si="4"/>
        <v>#VALUE!</v>
      </c>
      <c r="S36" s="79" t="s">
        <v>38</v>
      </c>
    </row>
    <row r="37" spans="1:19" x14ac:dyDescent="0.25">
      <c r="A37" s="57" t="s">
        <v>465</v>
      </c>
      <c r="B37" s="39" t="s">
        <v>38</v>
      </c>
      <c r="C37" s="79" t="s">
        <v>38</v>
      </c>
      <c r="D37" s="60"/>
      <c r="E37" s="66"/>
      <c r="F37" s="39" t="s">
        <v>38</v>
      </c>
      <c r="G37" s="63"/>
      <c r="H37" s="54">
        <v>4.8311748999999996E-3</v>
      </c>
      <c r="I37" s="59">
        <f t="shared" si="0"/>
        <v>1.1393412161607856E-2</v>
      </c>
      <c r="J37" s="60"/>
      <c r="K37" s="79" t="s">
        <v>38</v>
      </c>
      <c r="L37" s="61" t="e">
        <f t="shared" si="5"/>
        <v>#VALUE!</v>
      </c>
      <c r="M37" s="61" t="e">
        <f t="shared" si="2"/>
        <v>#VALUE!</v>
      </c>
      <c r="N37" s="79" t="s">
        <v>38</v>
      </c>
      <c r="O37" s="62"/>
      <c r="P37" s="79" t="s">
        <v>38</v>
      </c>
      <c r="Q37" s="61" t="e">
        <f t="shared" si="6"/>
        <v>#VALUE!</v>
      </c>
      <c r="R37" s="61" t="e">
        <f t="shared" si="4"/>
        <v>#VALUE!</v>
      </c>
      <c r="S37" s="79" t="s">
        <v>38</v>
      </c>
    </row>
    <row r="38" spans="1:19" x14ac:dyDescent="0.25">
      <c r="A38" s="57" t="s">
        <v>448</v>
      </c>
      <c r="B38" s="39" t="s">
        <v>38</v>
      </c>
      <c r="C38" s="79" t="s">
        <v>38</v>
      </c>
      <c r="D38" s="60"/>
      <c r="E38" s="66"/>
      <c r="F38" s="39" t="s">
        <v>38</v>
      </c>
      <c r="G38" s="63"/>
      <c r="H38" s="54">
        <v>4.2745374000000003E-3</v>
      </c>
      <c r="I38" s="59">
        <f t="shared" si="0"/>
        <v>1.0719966152303776E-2</v>
      </c>
      <c r="J38" s="60"/>
      <c r="K38" s="79" t="s">
        <v>38</v>
      </c>
      <c r="L38" s="61" t="e">
        <f t="shared" si="5"/>
        <v>#VALUE!</v>
      </c>
      <c r="M38" s="61" t="e">
        <f t="shared" si="2"/>
        <v>#VALUE!</v>
      </c>
      <c r="N38" s="79" t="s">
        <v>38</v>
      </c>
      <c r="O38" s="62"/>
      <c r="P38" s="79" t="s">
        <v>38</v>
      </c>
      <c r="Q38" s="61" t="e">
        <f t="shared" si="6"/>
        <v>#VALUE!</v>
      </c>
      <c r="R38" s="61" t="e">
        <f t="shared" si="4"/>
        <v>#VALUE!</v>
      </c>
      <c r="S38" s="79" t="s">
        <v>38</v>
      </c>
    </row>
    <row r="39" spans="1:19" x14ac:dyDescent="0.25">
      <c r="A39" s="57" t="s">
        <v>463</v>
      </c>
      <c r="B39" s="39" t="s">
        <v>38</v>
      </c>
      <c r="C39" s="79" t="s">
        <v>38</v>
      </c>
      <c r="D39" s="60"/>
      <c r="E39" s="66"/>
      <c r="F39" s="39" t="s">
        <v>38</v>
      </c>
      <c r="G39" s="63"/>
      <c r="H39" s="54">
        <v>3.7991002999999998E-3</v>
      </c>
      <c r="I39" s="59">
        <f t="shared" si="0"/>
        <v>1.0108643753688033E-2</v>
      </c>
      <c r="J39" s="60"/>
      <c r="K39" s="79" t="s">
        <v>38</v>
      </c>
      <c r="L39" s="61" t="e">
        <f t="shared" si="5"/>
        <v>#VALUE!</v>
      </c>
      <c r="M39" s="61" t="e">
        <f t="shared" si="2"/>
        <v>#VALUE!</v>
      </c>
      <c r="N39" s="79" t="s">
        <v>38</v>
      </c>
      <c r="O39" s="62"/>
      <c r="P39" s="79" t="s">
        <v>38</v>
      </c>
      <c r="Q39" s="61" t="e">
        <f t="shared" si="6"/>
        <v>#VALUE!</v>
      </c>
      <c r="R39" s="61" t="e">
        <f t="shared" si="4"/>
        <v>#VALUE!</v>
      </c>
      <c r="S39" s="79" t="s">
        <v>38</v>
      </c>
    </row>
    <row r="40" spans="1:19" x14ac:dyDescent="0.25">
      <c r="A40" s="57" t="s">
        <v>468</v>
      </c>
      <c r="B40" s="39" t="s">
        <v>38</v>
      </c>
      <c r="C40" s="79" t="s">
        <v>38</v>
      </c>
      <c r="D40" s="60"/>
      <c r="E40" s="66"/>
      <c r="F40" s="39" t="s">
        <v>38</v>
      </c>
      <c r="G40" s="63"/>
      <c r="H40" s="54">
        <v>2.8023293000000002E-3</v>
      </c>
      <c r="I40" s="59">
        <f t="shared" si="0"/>
        <v>8.6861886730811785E-3</v>
      </c>
      <c r="J40" s="60"/>
      <c r="K40" s="79" t="s">
        <v>38</v>
      </c>
      <c r="L40" s="61" t="e">
        <f t="shared" si="5"/>
        <v>#VALUE!</v>
      </c>
      <c r="M40" s="61" t="e">
        <f t="shared" si="2"/>
        <v>#VALUE!</v>
      </c>
      <c r="N40" s="79" t="s">
        <v>38</v>
      </c>
      <c r="O40" s="62"/>
      <c r="P40" s="79" t="s">
        <v>38</v>
      </c>
      <c r="Q40" s="61" t="e">
        <f t="shared" si="6"/>
        <v>#VALUE!</v>
      </c>
      <c r="R40" s="61" t="e">
        <f t="shared" si="4"/>
        <v>#VALUE!</v>
      </c>
      <c r="S40" s="79" t="s">
        <v>38</v>
      </c>
    </row>
    <row r="41" spans="1:19" x14ac:dyDescent="0.25">
      <c r="A41" s="57" t="s">
        <v>469</v>
      </c>
      <c r="B41" s="39" t="s">
        <v>38</v>
      </c>
      <c r="C41" s="79" t="s">
        <v>38</v>
      </c>
      <c r="D41" s="60"/>
      <c r="E41" s="66"/>
      <c r="F41" s="39" t="s">
        <v>38</v>
      </c>
      <c r="G41" s="63"/>
      <c r="H41" s="54">
        <v>2.4176498999999999E-3</v>
      </c>
      <c r="I41" s="59">
        <f t="shared" si="0"/>
        <v>8.069565122169808E-3</v>
      </c>
      <c r="J41" s="60"/>
      <c r="K41" s="79" t="s">
        <v>38</v>
      </c>
      <c r="L41" s="61" t="e">
        <f t="shared" si="5"/>
        <v>#VALUE!</v>
      </c>
      <c r="M41" s="61" t="e">
        <f t="shared" si="2"/>
        <v>#VALUE!</v>
      </c>
      <c r="N41" s="79" t="s">
        <v>38</v>
      </c>
      <c r="O41" s="62"/>
      <c r="P41" s="79" t="s">
        <v>38</v>
      </c>
      <c r="Q41" s="61" t="e">
        <f t="shared" si="6"/>
        <v>#VALUE!</v>
      </c>
      <c r="R41" s="61" t="e">
        <f t="shared" si="4"/>
        <v>#VALUE!</v>
      </c>
      <c r="S41" s="79" t="s">
        <v>38</v>
      </c>
    </row>
    <row r="42" spans="1:19" x14ac:dyDescent="0.25">
      <c r="A42" s="57" t="s">
        <v>449</v>
      </c>
      <c r="B42" s="39" t="s">
        <v>38</v>
      </c>
      <c r="C42" s="79" t="s">
        <v>38</v>
      </c>
      <c r="D42" s="60"/>
      <c r="E42" s="66"/>
      <c r="F42" s="39" t="s">
        <v>38</v>
      </c>
      <c r="G42" s="63"/>
      <c r="H42" s="54">
        <v>1.1360287999999999E-3</v>
      </c>
      <c r="I42" s="59">
        <f t="shared" si="0"/>
        <v>5.5351181041888723E-3</v>
      </c>
      <c r="J42" s="60"/>
      <c r="K42" s="79" t="s">
        <v>38</v>
      </c>
      <c r="L42" s="61" t="e">
        <f t="shared" si="5"/>
        <v>#VALUE!</v>
      </c>
      <c r="M42" s="61" t="e">
        <f t="shared" si="2"/>
        <v>#VALUE!</v>
      </c>
      <c r="N42" s="79" t="s">
        <v>38</v>
      </c>
      <c r="O42" s="62"/>
      <c r="P42" s="79" t="s">
        <v>38</v>
      </c>
      <c r="Q42" s="61" t="e">
        <f t="shared" si="6"/>
        <v>#VALUE!</v>
      </c>
      <c r="R42" s="61" t="e">
        <f t="shared" si="4"/>
        <v>#VALUE!</v>
      </c>
      <c r="S42" s="79" t="s">
        <v>38</v>
      </c>
    </row>
    <row r="43" spans="1:19" x14ac:dyDescent="0.25">
      <c r="A43" s="57" t="s">
        <v>477</v>
      </c>
      <c r="B43" s="39" t="s">
        <v>38</v>
      </c>
      <c r="C43" s="79" t="s">
        <v>38</v>
      </c>
      <c r="D43" s="60"/>
      <c r="E43" s="66"/>
      <c r="F43" s="39" t="s">
        <v>38</v>
      </c>
      <c r="G43" s="63"/>
      <c r="H43" s="54">
        <v>6.0570700000000003E-4</v>
      </c>
      <c r="I43" s="59">
        <f t="shared" si="0"/>
        <v>4.042767594289177E-3</v>
      </c>
      <c r="J43" s="60"/>
      <c r="K43" s="79" t="s">
        <v>38</v>
      </c>
      <c r="L43" s="61" t="e">
        <f t="shared" si="5"/>
        <v>#VALUE!</v>
      </c>
      <c r="M43" s="61" t="e">
        <f t="shared" si="2"/>
        <v>#VALUE!</v>
      </c>
      <c r="N43" s="79" t="s">
        <v>38</v>
      </c>
      <c r="O43" s="62"/>
      <c r="P43" s="79" t="s">
        <v>38</v>
      </c>
      <c r="Q43" s="61" t="e">
        <f t="shared" si="6"/>
        <v>#VALUE!</v>
      </c>
      <c r="R43" s="61" t="e">
        <f t="shared" si="4"/>
        <v>#VALUE!</v>
      </c>
      <c r="S43" s="79" t="s">
        <v>38</v>
      </c>
    </row>
    <row r="44" spans="1:19" x14ac:dyDescent="0.25">
      <c r="A44" s="57" t="s">
        <v>454</v>
      </c>
      <c r="B44" s="39" t="s">
        <v>38</v>
      </c>
      <c r="C44" s="79" t="s">
        <v>38</v>
      </c>
      <c r="D44" s="60"/>
      <c r="E44" s="66"/>
      <c r="F44" s="39" t="s">
        <v>38</v>
      </c>
      <c r="G44" s="63"/>
      <c r="H44" s="54">
        <v>4.0939580000000001E-4</v>
      </c>
      <c r="I44" s="59">
        <f t="shared" si="0"/>
        <v>3.3240061683818931E-3</v>
      </c>
      <c r="J44" s="60"/>
      <c r="K44" s="79" t="s">
        <v>38</v>
      </c>
      <c r="L44" s="61" t="e">
        <f t="shared" si="5"/>
        <v>#VALUE!</v>
      </c>
      <c r="M44" s="61" t="e">
        <f t="shared" si="2"/>
        <v>#VALUE!</v>
      </c>
      <c r="N44" s="79" t="s">
        <v>38</v>
      </c>
      <c r="O44" s="62"/>
      <c r="P44" s="79" t="s">
        <v>38</v>
      </c>
      <c r="Q44" s="61" t="e">
        <f t="shared" si="6"/>
        <v>#VALUE!</v>
      </c>
      <c r="R44" s="61" t="e">
        <f t="shared" si="4"/>
        <v>#VALUE!</v>
      </c>
      <c r="S44" s="79" t="s">
        <v>38</v>
      </c>
    </row>
    <row r="45" spans="1:19" x14ac:dyDescent="0.25">
      <c r="A45" s="38" t="s">
        <v>476</v>
      </c>
      <c r="B45" s="39" t="s">
        <v>38</v>
      </c>
      <c r="C45" s="79" t="s">
        <v>38</v>
      </c>
      <c r="E45" s="45"/>
      <c r="F45" s="39" t="s">
        <v>38</v>
      </c>
      <c r="G45" s="50"/>
      <c r="H45" s="54">
        <v>1.376068E-4</v>
      </c>
      <c r="I45" s="49">
        <f t="shared" si="0"/>
        <v>1.9273878270757543E-3</v>
      </c>
      <c r="K45" s="79" t="s">
        <v>38</v>
      </c>
      <c r="L45" s="26" t="e">
        <f t="shared" si="5"/>
        <v>#VALUE!</v>
      </c>
      <c r="M45" s="26" t="e">
        <f t="shared" si="2"/>
        <v>#VALUE!</v>
      </c>
      <c r="N45" s="79" t="s">
        <v>38</v>
      </c>
      <c r="O45" s="27"/>
      <c r="P45" s="79" t="s">
        <v>38</v>
      </c>
      <c r="Q45" s="26" t="e">
        <f t="shared" si="6"/>
        <v>#VALUE!</v>
      </c>
      <c r="R45" s="26" t="e">
        <f t="shared" si="4"/>
        <v>#VALUE!</v>
      </c>
      <c r="S45" s="79" t="s">
        <v>38</v>
      </c>
    </row>
    <row r="46" spans="1:19" x14ac:dyDescent="0.25">
      <c r="A46" s="57" t="s">
        <v>451</v>
      </c>
      <c r="B46" s="39" t="s">
        <v>38</v>
      </c>
      <c r="C46" s="79" t="s">
        <v>38</v>
      </c>
      <c r="D46" s="60"/>
      <c r="E46" s="66"/>
      <c r="F46" s="39" t="s">
        <v>38</v>
      </c>
      <c r="G46" s="63"/>
      <c r="H46" s="54">
        <v>9.7208700000000003E-5</v>
      </c>
      <c r="I46" s="59">
        <f t="shared" si="0"/>
        <v>1.6199831784046181E-3</v>
      </c>
      <c r="J46" s="60"/>
      <c r="K46" s="79" t="s">
        <v>38</v>
      </c>
      <c r="L46" s="61" t="e">
        <f t="shared" si="5"/>
        <v>#VALUE!</v>
      </c>
      <c r="M46" s="61" t="e">
        <f t="shared" si="2"/>
        <v>#VALUE!</v>
      </c>
      <c r="N46" s="79" t="s">
        <v>38</v>
      </c>
      <c r="O46" s="62"/>
      <c r="P46" s="79" t="s">
        <v>38</v>
      </c>
      <c r="Q46" s="61" t="e">
        <f t="shared" si="6"/>
        <v>#VALUE!</v>
      </c>
      <c r="R46" s="61" t="e">
        <f t="shared" si="4"/>
        <v>#VALUE!</v>
      </c>
      <c r="S46" s="79" t="s">
        <v>38</v>
      </c>
    </row>
    <row r="47" spans="1:19" x14ac:dyDescent="0.25">
      <c r="A47" s="57" t="s">
        <v>458</v>
      </c>
      <c r="B47" s="39" t="s">
        <v>38</v>
      </c>
      <c r="C47" s="79" t="s">
        <v>38</v>
      </c>
      <c r="D47" s="60"/>
      <c r="E47" s="66"/>
      <c r="F47" s="39" t="s">
        <v>38</v>
      </c>
      <c r="G47" s="63"/>
      <c r="H47" s="54">
        <v>1.3465999999999999E-5</v>
      </c>
      <c r="I47" s="59">
        <f t="shared" si="0"/>
        <v>6.0296961538831883E-4</v>
      </c>
      <c r="J47" s="60"/>
      <c r="K47" s="79" t="s">
        <v>38</v>
      </c>
      <c r="L47" s="61" t="e">
        <f t="shared" si="5"/>
        <v>#VALUE!</v>
      </c>
      <c r="M47" s="61" t="e">
        <f t="shared" si="2"/>
        <v>#VALUE!</v>
      </c>
      <c r="N47" s="79" t="s">
        <v>38</v>
      </c>
      <c r="O47" s="62"/>
      <c r="P47" s="79" t="s">
        <v>38</v>
      </c>
      <c r="Q47" s="61" t="e">
        <f t="shared" si="6"/>
        <v>#VALUE!</v>
      </c>
      <c r="R47" s="61" t="e">
        <f t="shared" si="4"/>
        <v>#VALUE!</v>
      </c>
      <c r="S47" s="79" t="s">
        <v>38</v>
      </c>
    </row>
    <row r="48" spans="1:19" x14ac:dyDescent="0.25">
      <c r="A48" s="57" t="s">
        <v>456</v>
      </c>
      <c r="B48" s="39" t="s">
        <v>38</v>
      </c>
      <c r="C48" s="79" t="s">
        <v>38</v>
      </c>
      <c r="D48" s="60"/>
      <c r="E48" s="66"/>
      <c r="F48" s="39" t="s">
        <v>38</v>
      </c>
      <c r="G48" s="63"/>
      <c r="H48" s="54">
        <v>0</v>
      </c>
      <c r="I48" s="59">
        <f t="shared" si="0"/>
        <v>0</v>
      </c>
      <c r="J48" s="60"/>
      <c r="K48" s="79" t="s">
        <v>38</v>
      </c>
      <c r="L48" s="61" t="e">
        <f t="shared" si="5"/>
        <v>#VALUE!</v>
      </c>
      <c r="M48" s="61" t="e">
        <f t="shared" si="2"/>
        <v>#VALUE!</v>
      </c>
      <c r="N48" s="79" t="s">
        <v>38</v>
      </c>
      <c r="O48" s="62"/>
      <c r="P48" s="79" t="s">
        <v>38</v>
      </c>
      <c r="Q48" s="61" t="e">
        <f t="shared" si="6"/>
        <v>#VALUE!</v>
      </c>
      <c r="R48" s="61" t="e">
        <f t="shared" si="4"/>
        <v>#VALUE!</v>
      </c>
      <c r="S48" s="79" t="s">
        <v>38</v>
      </c>
    </row>
    <row r="49" spans="1:19" x14ac:dyDescent="0.25">
      <c r="A49" s="57" t="s">
        <v>461</v>
      </c>
      <c r="B49" s="39" t="s">
        <v>38</v>
      </c>
      <c r="C49" s="79" t="s">
        <v>38</v>
      </c>
      <c r="D49" s="60"/>
      <c r="E49" s="66"/>
      <c r="F49" s="39" t="s">
        <v>38</v>
      </c>
      <c r="G49" s="63"/>
      <c r="H49" s="54">
        <v>0</v>
      </c>
      <c r="I49" s="59">
        <f t="shared" si="0"/>
        <v>0</v>
      </c>
      <c r="J49" s="60"/>
      <c r="K49" s="79" t="s">
        <v>38</v>
      </c>
      <c r="L49" s="61" t="e">
        <f t="shared" si="5"/>
        <v>#VALUE!</v>
      </c>
      <c r="M49" s="61" t="e">
        <f t="shared" si="2"/>
        <v>#VALUE!</v>
      </c>
      <c r="N49" s="79" t="s">
        <v>38</v>
      </c>
      <c r="O49" s="62"/>
      <c r="P49" s="79" t="s">
        <v>38</v>
      </c>
      <c r="Q49" s="61" t="e">
        <f t="shared" si="6"/>
        <v>#VALUE!</v>
      </c>
      <c r="R49" s="61" t="e">
        <f t="shared" si="4"/>
        <v>#VALUE!</v>
      </c>
      <c r="S49" s="79" t="s">
        <v>38</v>
      </c>
    </row>
    <row r="50" spans="1:19" s="60" customFormat="1" ht="15" customHeight="1" x14ac:dyDescent="0.25">
      <c r="A50" s="57" t="s">
        <v>472</v>
      </c>
      <c r="B50" s="39" t="s">
        <v>38</v>
      </c>
      <c r="C50" s="79" t="s">
        <v>38</v>
      </c>
      <c r="E50" s="66"/>
      <c r="F50" s="39" t="s">
        <v>38</v>
      </c>
      <c r="G50" s="63"/>
      <c r="H50" s="54">
        <v>0</v>
      </c>
      <c r="I50" s="59">
        <f t="shared" si="0"/>
        <v>0</v>
      </c>
      <c r="K50" s="79" t="s">
        <v>38</v>
      </c>
      <c r="L50" s="61" t="e">
        <f t="shared" si="5"/>
        <v>#VALUE!</v>
      </c>
      <c r="M50" s="61" t="e">
        <f t="shared" si="2"/>
        <v>#VALUE!</v>
      </c>
      <c r="N50" s="79" t="s">
        <v>38</v>
      </c>
      <c r="O50" s="62"/>
      <c r="P50" s="79" t="s">
        <v>38</v>
      </c>
      <c r="Q50" s="61" t="e">
        <f t="shared" si="6"/>
        <v>#VALUE!</v>
      </c>
      <c r="R50" s="61" t="e">
        <f t="shared" si="4"/>
        <v>#VALUE!</v>
      </c>
      <c r="S50" s="79" t="s">
        <v>38</v>
      </c>
    </row>
    <row r="51" spans="1:19" s="60" customFormat="1" x14ac:dyDescent="0.25">
      <c r="A51" s="57" t="s">
        <v>157</v>
      </c>
      <c r="B51" s="39" t="s">
        <v>38</v>
      </c>
      <c r="C51" s="79" t="s">
        <v>38</v>
      </c>
      <c r="E51" s="66"/>
      <c r="F51" s="39" t="s">
        <v>38</v>
      </c>
      <c r="G51" s="63"/>
      <c r="H51" s="54">
        <v>4.9982223499999999E-2</v>
      </c>
      <c r="I51" s="59">
        <f t="shared" si="0"/>
        <v>3.5805743723935787E-2</v>
      </c>
      <c r="K51" s="79" t="s">
        <v>38</v>
      </c>
      <c r="L51" s="61" t="e">
        <f t="shared" si="5"/>
        <v>#VALUE!</v>
      </c>
      <c r="M51" s="61" t="e">
        <f t="shared" si="2"/>
        <v>#VALUE!</v>
      </c>
      <c r="N51" s="79" t="s">
        <v>38</v>
      </c>
      <c r="O51" s="62"/>
      <c r="P51" s="79" t="s">
        <v>38</v>
      </c>
      <c r="Q51" s="61" t="e">
        <f t="shared" si="6"/>
        <v>#VALUE!</v>
      </c>
      <c r="R51" s="61" t="e">
        <f t="shared" si="4"/>
        <v>#VALUE!</v>
      </c>
      <c r="S51" s="79" t="s">
        <v>38</v>
      </c>
    </row>
    <row r="52" spans="1:19" x14ac:dyDescent="0.25">
      <c r="A52" s="40" t="s">
        <v>127</v>
      </c>
      <c r="B52" s="41" t="s">
        <v>38</v>
      </c>
      <c r="C52" s="80" t="s">
        <v>38</v>
      </c>
      <c r="D52" s="42"/>
      <c r="E52" s="46"/>
      <c r="F52" s="41" t="s">
        <v>38</v>
      </c>
      <c r="G52" s="52"/>
      <c r="H52" s="55">
        <v>0.18481204909999999</v>
      </c>
      <c r="I52" s="51">
        <f t="shared" si="0"/>
        <v>6.3778318357259028E-2</v>
      </c>
      <c r="J52" s="42"/>
      <c r="K52" s="80" t="s">
        <v>38</v>
      </c>
      <c r="L52" s="30" t="e">
        <f t="shared" si="5"/>
        <v>#VALUE!</v>
      </c>
      <c r="M52" s="30" t="e">
        <f t="shared" si="2"/>
        <v>#VALUE!</v>
      </c>
      <c r="N52" s="80" t="s">
        <v>38</v>
      </c>
      <c r="O52" s="31"/>
      <c r="P52" s="80" t="s">
        <v>38</v>
      </c>
      <c r="Q52" s="30" t="e">
        <f t="shared" si="6"/>
        <v>#VALUE!</v>
      </c>
      <c r="R52" s="30" t="e">
        <f t="shared" si="4"/>
        <v>#VALUE!</v>
      </c>
      <c r="S52" s="80" t="s">
        <v>38</v>
      </c>
    </row>
  </sheetData>
  <sortState ref="A15:S49">
    <sortCondition descending="1" ref="H15:H4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564</v>
      </c>
      <c r="B3" s="48"/>
    </row>
    <row r="4" spans="1:19" ht="18.75" x14ac:dyDescent="0.25">
      <c r="A4" s="34" t="s">
        <v>50</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57</v>
      </c>
      <c r="B15" s="39" t="s">
        <v>38</v>
      </c>
      <c r="C15" s="79" t="s">
        <v>38</v>
      </c>
      <c r="E15" s="39" t="s">
        <v>38</v>
      </c>
      <c r="F15" s="79" t="s">
        <v>38</v>
      </c>
      <c r="G15" s="50"/>
      <c r="H15" s="54">
        <v>2.3027711967141862E-2</v>
      </c>
      <c r="I15" s="49">
        <f>SQRT((H15*(1-H15))/H$13)*TINV(0.05,H$13)</f>
        <v>1.2564095959358031E-2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58</v>
      </c>
      <c r="B16" s="39" t="s">
        <v>38</v>
      </c>
      <c r="C16" s="79" t="s">
        <v>38</v>
      </c>
      <c r="E16" s="39" t="s">
        <v>38</v>
      </c>
      <c r="F16" s="79" t="s">
        <v>38</v>
      </c>
      <c r="G16" s="50"/>
      <c r="H16" s="54">
        <v>7.797236302898726E-2</v>
      </c>
      <c r="I16" s="49">
        <f t="shared" ref="I16:I22" si="0">SQRT((H16*(1-H16))/H$13)*TINV(0.05,H$13)</f>
        <v>2.245986002708816E-2</v>
      </c>
      <c r="K16" s="79" t="s">
        <v>38</v>
      </c>
      <c r="L16" s="26" t="e">
        <f t="shared" ref="L16:L22" si="1">(((K16)^2)^0.5)</f>
        <v>#VALUE!</v>
      </c>
      <c r="M16" s="26" t="e">
        <f t="shared" ref="M16:M22" si="2">(((((1-B16)*B16)/B$13)+(((1-H16)*H16)/H$13))^0.5)*(TINV(0.05,B$13+H$13-1))</f>
        <v>#VALUE!</v>
      </c>
      <c r="N16" s="79" t="s">
        <v>38</v>
      </c>
      <c r="O16" s="27"/>
      <c r="P16" s="79" t="s">
        <v>38</v>
      </c>
      <c r="Q16" s="26" t="e">
        <f t="shared" ref="Q16:Q22" si="3">(((P16)^2)^0.5)</f>
        <v>#VALUE!</v>
      </c>
      <c r="R16" s="26" t="e">
        <f t="shared" ref="R16:R22" si="4">(((((1-E16)*E16)/E$13)+(((1-H16)*H16)/H$13))^0.5)*(TINV(0.05,E$13+H$13-1))</f>
        <v>#VALUE!</v>
      </c>
      <c r="S16" s="79" t="s">
        <v>38</v>
      </c>
    </row>
    <row r="17" spans="1:19" x14ac:dyDescent="0.25">
      <c r="A17" s="38" t="s">
        <v>59</v>
      </c>
      <c r="B17" s="39" t="s">
        <v>38</v>
      </c>
      <c r="C17" s="79" t="s">
        <v>38</v>
      </c>
      <c r="E17" s="39" t="s">
        <v>38</v>
      </c>
      <c r="F17" s="79" t="s">
        <v>38</v>
      </c>
      <c r="G17" s="50"/>
      <c r="H17" s="54">
        <v>9.0894683807619656E-2</v>
      </c>
      <c r="I17" s="49">
        <f t="shared" si="0"/>
        <v>2.407914534355219E-2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60</v>
      </c>
      <c r="B18" s="39" t="s">
        <v>38</v>
      </c>
      <c r="C18" s="79" t="s">
        <v>38</v>
      </c>
      <c r="E18" s="39" t="s">
        <v>38</v>
      </c>
      <c r="F18" s="79" t="s">
        <v>38</v>
      </c>
      <c r="G18" s="50"/>
      <c r="H18" s="54">
        <v>3.8476352395371963E-2</v>
      </c>
      <c r="I18" s="49">
        <f t="shared" si="0"/>
        <v>1.6111710863451274E-2</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38" t="s">
        <v>61</v>
      </c>
      <c r="B19" s="39" t="s">
        <v>38</v>
      </c>
      <c r="C19" s="79" t="s">
        <v>38</v>
      </c>
      <c r="E19" s="39" t="s">
        <v>38</v>
      </c>
      <c r="F19" s="79" t="s">
        <v>38</v>
      </c>
      <c r="G19" s="50"/>
      <c r="H19" s="54">
        <v>2.0695806543198865E-2</v>
      </c>
      <c r="I19" s="49">
        <f t="shared" si="0"/>
        <v>1.1925173683247931E-2</v>
      </c>
      <c r="K19" s="79" t="s">
        <v>38</v>
      </c>
      <c r="L19" s="26" t="e">
        <f t="shared" si="1"/>
        <v>#VALUE!</v>
      </c>
      <c r="M19" s="26" t="e">
        <f t="shared" si="2"/>
        <v>#VALUE!</v>
      </c>
      <c r="N19" s="79" t="s">
        <v>38</v>
      </c>
      <c r="O19" s="27"/>
      <c r="P19" s="79" t="s">
        <v>38</v>
      </c>
      <c r="Q19" s="26" t="e">
        <f t="shared" si="3"/>
        <v>#VALUE!</v>
      </c>
      <c r="R19" s="26" t="e">
        <f t="shared" si="4"/>
        <v>#VALUE!</v>
      </c>
      <c r="S19" s="79" t="s">
        <v>38</v>
      </c>
    </row>
    <row r="20" spans="1:19" x14ac:dyDescent="0.25">
      <c r="A20" s="38" t="s">
        <v>62</v>
      </c>
      <c r="B20" s="39" t="s">
        <v>38</v>
      </c>
      <c r="C20" s="79" t="s">
        <v>38</v>
      </c>
      <c r="E20" s="39" t="s">
        <v>38</v>
      </c>
      <c r="F20" s="79" t="s">
        <v>38</v>
      </c>
      <c r="G20" s="50"/>
      <c r="H20" s="54">
        <v>9.5220909871351206E-2</v>
      </c>
      <c r="I20" s="49">
        <f t="shared" si="0"/>
        <v>2.4586809086780639E-2</v>
      </c>
      <c r="K20" s="79" t="s">
        <v>38</v>
      </c>
      <c r="L20" s="26" t="e">
        <f t="shared" si="1"/>
        <v>#VALUE!</v>
      </c>
      <c r="M20" s="26" t="e">
        <f t="shared" si="2"/>
        <v>#VALUE!</v>
      </c>
      <c r="N20" s="79" t="s">
        <v>38</v>
      </c>
      <c r="O20" s="27"/>
      <c r="P20" s="79" t="s">
        <v>38</v>
      </c>
      <c r="Q20" s="26" t="e">
        <f t="shared" si="3"/>
        <v>#VALUE!</v>
      </c>
      <c r="R20" s="26" t="e">
        <f t="shared" si="4"/>
        <v>#VALUE!</v>
      </c>
      <c r="S20" s="79" t="s">
        <v>38</v>
      </c>
    </row>
    <row r="21" spans="1:19" x14ac:dyDescent="0.25">
      <c r="A21" s="38" t="s">
        <v>55</v>
      </c>
      <c r="B21" s="39" t="s">
        <v>38</v>
      </c>
      <c r="C21" s="79" t="s">
        <v>38</v>
      </c>
      <c r="E21" s="39" t="s">
        <v>38</v>
      </c>
      <c r="F21" s="79" t="s">
        <v>38</v>
      </c>
      <c r="G21" s="50"/>
      <c r="H21" s="54">
        <v>7.9919667480694602E-3</v>
      </c>
      <c r="I21" s="49">
        <f t="shared" si="0"/>
        <v>7.4584598556435176E-3</v>
      </c>
      <c r="K21" s="79" t="s">
        <v>38</v>
      </c>
      <c r="L21" s="26" t="e">
        <f t="shared" si="1"/>
        <v>#VALUE!</v>
      </c>
      <c r="M21" s="26" t="e">
        <f t="shared" si="2"/>
        <v>#VALUE!</v>
      </c>
      <c r="N21" s="79" t="s">
        <v>38</v>
      </c>
      <c r="O21" s="27"/>
      <c r="P21" s="79" t="s">
        <v>38</v>
      </c>
      <c r="Q21" s="26" t="e">
        <f t="shared" si="3"/>
        <v>#VALUE!</v>
      </c>
      <c r="R21" s="26" t="e">
        <f t="shared" si="4"/>
        <v>#VALUE!</v>
      </c>
      <c r="S21" s="79" t="s">
        <v>38</v>
      </c>
    </row>
    <row r="22" spans="1:19" s="60" customFormat="1" x14ac:dyDescent="0.25">
      <c r="A22" s="40" t="s">
        <v>56</v>
      </c>
      <c r="B22" s="41" t="s">
        <v>38</v>
      </c>
      <c r="C22" s="80" t="s">
        <v>38</v>
      </c>
      <c r="D22" s="42"/>
      <c r="E22" s="41" t="s">
        <v>38</v>
      </c>
      <c r="F22" s="80" t="s">
        <v>38</v>
      </c>
      <c r="G22" s="52"/>
      <c r="H22" s="55">
        <v>0.64572020563825971</v>
      </c>
      <c r="I22" s="51">
        <f t="shared" si="0"/>
        <v>4.0064535134276241E-2</v>
      </c>
      <c r="J22" s="42"/>
      <c r="K22" s="80" t="s">
        <v>38</v>
      </c>
      <c r="L22" s="30" t="e">
        <f t="shared" si="1"/>
        <v>#VALUE!</v>
      </c>
      <c r="M22" s="30" t="e">
        <f t="shared" si="2"/>
        <v>#VALUE!</v>
      </c>
      <c r="N22" s="80" t="s">
        <v>38</v>
      </c>
      <c r="O22" s="31"/>
      <c r="P22" s="80" t="s">
        <v>38</v>
      </c>
      <c r="Q22" s="30" t="e">
        <f t="shared" si="3"/>
        <v>#VALUE!</v>
      </c>
      <c r="R22" s="30" t="e">
        <f t="shared" si="4"/>
        <v>#VALUE!</v>
      </c>
      <c r="S22" s="80" t="s">
        <v>38</v>
      </c>
    </row>
    <row r="23" spans="1:19" ht="15" customHeight="1" x14ac:dyDescent="0.25">
      <c r="B23" s="44"/>
      <c r="H23" s="65"/>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642</v>
      </c>
      <c r="B3" s="48"/>
    </row>
    <row r="4" spans="1:19" ht="18.75" x14ac:dyDescent="0.25">
      <c r="A4" s="34" t="s">
        <v>481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1146</v>
      </c>
      <c r="H11" s="37">
        <v>1837</v>
      </c>
    </row>
    <row r="12" spans="1:19" ht="13.5" customHeight="1" x14ac:dyDescent="0.25">
      <c r="A12" s="36" t="s">
        <v>26</v>
      </c>
      <c r="B12" s="39" t="s">
        <v>38</v>
      </c>
      <c r="E12" s="37">
        <v>1080</v>
      </c>
      <c r="H12" s="37">
        <v>1650</v>
      </c>
    </row>
    <row r="13" spans="1:19" ht="13.5" customHeight="1" x14ac:dyDescent="0.25">
      <c r="A13" s="36" t="s">
        <v>8</v>
      </c>
      <c r="B13" s="39" t="s">
        <v>38</v>
      </c>
      <c r="E13" s="37">
        <v>317.7</v>
      </c>
      <c r="H13" s="37">
        <v>305.2</v>
      </c>
    </row>
    <row r="14" spans="1:19" x14ac:dyDescent="0.25">
      <c r="A14" s="36"/>
    </row>
    <row r="15" spans="1:19" x14ac:dyDescent="0.25">
      <c r="A15" s="40" t="s">
        <v>480</v>
      </c>
      <c r="B15" s="41" t="s">
        <v>38</v>
      </c>
      <c r="C15" s="85" t="s">
        <v>38</v>
      </c>
      <c r="D15" s="42"/>
      <c r="E15" s="46">
        <v>0.47770910829048763</v>
      </c>
      <c r="F15" s="51">
        <f>SQRT((E15*(1-E15))/E$13)*TINV(0.05,E$13)</f>
        <v>5.5136443297916851E-2</v>
      </c>
      <c r="G15" s="52"/>
      <c r="H15" s="55">
        <v>0.42802178840121813</v>
      </c>
      <c r="I15" s="51">
        <f>SQRT((H15*(1-H15))/H$13)*TINV(0.05,H$13)</f>
        <v>5.5732082533019714E-2</v>
      </c>
      <c r="J15" s="42"/>
      <c r="K15" s="80" t="s">
        <v>38</v>
      </c>
      <c r="L15" s="30" t="e">
        <f>(((K15)^2)^0.5)</f>
        <v>#VALUE!</v>
      </c>
      <c r="M15" s="30" t="e">
        <f>(((((1-B15)*B15)/B$13)+(((1-H15)*H15)/H$13))^0.5)*(TINV(0.05,B$13+H$13-1))</f>
        <v>#VALUE!</v>
      </c>
      <c r="N15" s="80" t="s">
        <v>38</v>
      </c>
      <c r="O15" s="31"/>
      <c r="P15" s="29">
        <f>H15-E15</f>
        <v>-4.9687319889269499E-2</v>
      </c>
      <c r="Q15" s="30">
        <f>(((P15)^2)^0.5)</f>
        <v>4.9687319889269499E-2</v>
      </c>
      <c r="R15" s="30">
        <f>(((((1-E15)*E15)/E$13)+(((1-H15)*H15)/H$13))^0.5)*(TINV(0.05,E$13+H$13-1))</f>
        <v>7.8244250539634727E-2</v>
      </c>
      <c r="S15" s="6" t="str">
        <f>IF(Q15&gt;R15,"*"," ")</f>
        <v xml:space="preserve"> </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10" zoomScale="85" zoomScaleNormal="85" workbookViewId="0">
      <selection activeCell="A22" sqref="A22"/>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641</v>
      </c>
      <c r="B3" s="48"/>
    </row>
    <row r="4" spans="1:19" ht="18.75" x14ac:dyDescent="0.25">
      <c r="A4" s="34" t="s">
        <v>613</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1096</v>
      </c>
      <c r="H11" s="37">
        <v>1713</v>
      </c>
    </row>
    <row r="12" spans="1:19" ht="13.5" customHeight="1" x14ac:dyDescent="0.25">
      <c r="A12" s="36" t="s">
        <v>26</v>
      </c>
      <c r="B12" s="39" t="s">
        <v>38</v>
      </c>
      <c r="E12" s="37">
        <v>1026</v>
      </c>
      <c r="H12" s="37">
        <v>1554</v>
      </c>
    </row>
    <row r="13" spans="1:19" ht="13.5" customHeight="1" x14ac:dyDescent="0.25">
      <c r="A13" s="36" t="s">
        <v>8</v>
      </c>
      <c r="B13" s="39" t="s">
        <v>38</v>
      </c>
      <c r="E13" s="37">
        <v>305.60000000000002</v>
      </c>
      <c r="H13" s="37">
        <v>284.60000000000002</v>
      </c>
    </row>
    <row r="14" spans="1:19" x14ac:dyDescent="0.25">
      <c r="A14" s="36"/>
    </row>
    <row r="15" spans="1:19" x14ac:dyDescent="0.25">
      <c r="A15" s="38" t="s">
        <v>482</v>
      </c>
      <c r="B15" s="39" t="s">
        <v>38</v>
      </c>
      <c r="C15" s="79" t="s">
        <v>38</v>
      </c>
      <c r="E15" s="45">
        <v>0.35371307800000001</v>
      </c>
      <c r="F15" s="49">
        <f>SQRT((E15*(1-E15))/E$13)*TINV(0.05,E$13)</f>
        <v>5.3819098959513263E-2</v>
      </c>
      <c r="G15" s="50"/>
      <c r="H15" s="54">
        <v>0.22242484329999998</v>
      </c>
      <c r="I15" s="49">
        <f>SQRT((H15*(1-H15))/H$13)*TINV(0.05,H$13)</f>
        <v>4.8523060774878064E-2</v>
      </c>
      <c r="K15" s="79" t="s">
        <v>38</v>
      </c>
      <c r="L15" s="26" t="e">
        <f>(((K15)^2)^0.5)</f>
        <v>#VALUE!</v>
      </c>
      <c r="M15" s="26" t="e">
        <f>(((((1-B15)*B15)/B$13)+(((1-H15)*H15)/H$13))^0.5)*(TINV(0.05,B$13+H$13-1))</f>
        <v>#VALUE!</v>
      </c>
      <c r="N15" s="79" t="s">
        <v>38</v>
      </c>
      <c r="O15" s="27"/>
      <c r="P15" s="28">
        <f>H15-E15</f>
        <v>-0.13128823470000003</v>
      </c>
      <c r="Q15" s="26">
        <f>(((P15)^2)^0.5)</f>
        <v>0.13128823470000003</v>
      </c>
      <c r="R15" s="26">
        <f>(((((1-E15)*E15)/E$13)+(((1-H15)*H15)/H$13))^0.5)*(TINV(0.05,E$13+H$13-1))</f>
        <v>7.2315187118646623E-2</v>
      </c>
      <c r="S15" s="5" t="str">
        <f>IF(Q15&gt;R15,"*"," ")</f>
        <v>*</v>
      </c>
    </row>
    <row r="16" spans="1:19" x14ac:dyDescent="0.25">
      <c r="A16" s="38" t="s">
        <v>483</v>
      </c>
      <c r="B16" s="39" t="s">
        <v>38</v>
      </c>
      <c r="C16" s="79" t="s">
        <v>38</v>
      </c>
      <c r="E16" s="73" t="s">
        <v>38</v>
      </c>
      <c r="F16" s="75" t="s">
        <v>38</v>
      </c>
      <c r="G16" s="50"/>
      <c r="H16" s="54">
        <v>0.19698157029999999</v>
      </c>
      <c r="I16" s="49">
        <f t="shared" ref="I16:I18" si="0">SQRT((H16*(1-H16))/H$13)*TINV(0.05,H$13)</f>
        <v>4.6404586471282573E-2</v>
      </c>
      <c r="K16" s="79" t="s">
        <v>38</v>
      </c>
      <c r="L16" s="26"/>
      <c r="M16" s="26"/>
      <c r="N16" s="79" t="s">
        <v>38</v>
      </c>
      <c r="O16" s="27"/>
      <c r="P16" s="75" t="s">
        <v>38</v>
      </c>
      <c r="Q16" s="26" t="e">
        <f t="shared" ref="Q16:Q18" si="1">(((P16)^2)^0.5)</f>
        <v>#VALUE!</v>
      </c>
      <c r="R16" s="26" t="e">
        <f t="shared" ref="R16:R18" si="2">(((((1-E16)*E16)/E$13)+(((1-H16)*H16)/H$13))^0.5)*(TINV(0.05,E$13+H$13-1))</f>
        <v>#VALUE!</v>
      </c>
      <c r="S16" s="77" t="s">
        <v>38</v>
      </c>
    </row>
    <row r="17" spans="1:19" x14ac:dyDescent="0.25">
      <c r="A17" s="38" t="s">
        <v>836</v>
      </c>
      <c r="B17" s="39" t="s">
        <v>38</v>
      </c>
      <c r="C17" s="79" t="s">
        <v>38</v>
      </c>
      <c r="E17" s="73" t="s">
        <v>38</v>
      </c>
      <c r="F17" s="75" t="s">
        <v>38</v>
      </c>
      <c r="G17" s="50"/>
      <c r="H17" s="54">
        <v>3.3721383799999997E-2</v>
      </c>
      <c r="I17" s="49">
        <f t="shared" si="0"/>
        <v>2.1061496746620868E-2</v>
      </c>
      <c r="K17" s="79" t="s">
        <v>38</v>
      </c>
      <c r="L17" s="26"/>
      <c r="M17" s="26"/>
      <c r="N17" s="79" t="s">
        <v>38</v>
      </c>
      <c r="O17" s="27"/>
      <c r="P17" s="75" t="s">
        <v>38</v>
      </c>
      <c r="Q17" s="26" t="e">
        <f t="shared" si="1"/>
        <v>#VALUE!</v>
      </c>
      <c r="R17" s="26" t="e">
        <f t="shared" si="2"/>
        <v>#VALUE!</v>
      </c>
      <c r="S17" s="77" t="s">
        <v>38</v>
      </c>
    </row>
    <row r="18" spans="1:19" x14ac:dyDescent="0.25">
      <c r="A18" s="38" t="s">
        <v>86</v>
      </c>
      <c r="B18" s="39" t="s">
        <v>38</v>
      </c>
      <c r="C18" s="79" t="s">
        <v>38</v>
      </c>
      <c r="E18" s="45">
        <v>0.63753365579999999</v>
      </c>
      <c r="F18" s="49">
        <f t="shared" ref="F18" si="3">SQRT((E18*(1-E18))/E$13)*TINV(0.05,E$13)</f>
        <v>5.4110753533830054E-2</v>
      </c>
      <c r="G18" s="50"/>
      <c r="H18" s="54">
        <v>0.75433103540000002</v>
      </c>
      <c r="I18" s="49">
        <f t="shared" si="0"/>
        <v>5.0227491490203259E-2</v>
      </c>
      <c r="K18" s="79" t="s">
        <v>38</v>
      </c>
      <c r="L18" s="26"/>
      <c r="M18" s="26"/>
      <c r="N18" s="79" t="s">
        <v>38</v>
      </c>
      <c r="O18" s="27"/>
      <c r="P18" s="28">
        <f t="shared" ref="P18" si="4">H18-E18</f>
        <v>0.11679737960000003</v>
      </c>
      <c r="Q18" s="26">
        <f t="shared" si="1"/>
        <v>0.11679737960000003</v>
      </c>
      <c r="R18" s="26">
        <f t="shared" si="2"/>
        <v>7.367777066781267E-2</v>
      </c>
      <c r="S18" s="5" t="str">
        <f t="shared" ref="S18:S19" si="5">IF(Q18&gt;R18,"*"," ")</f>
        <v>*</v>
      </c>
    </row>
    <row r="19" spans="1:19" x14ac:dyDescent="0.25">
      <c r="A19" s="40" t="s">
        <v>55</v>
      </c>
      <c r="B19" s="41" t="s">
        <v>38</v>
      </c>
      <c r="C19" s="80" t="s">
        <v>38</v>
      </c>
      <c r="D19" s="42"/>
      <c r="E19" s="46">
        <v>8.7532662000000001E-3</v>
      </c>
      <c r="F19" s="51">
        <f t="shared" ref="F19" si="6">SQRT((E19*(1-E19))/E$13)*TINV(0.05,E$13)</f>
        <v>1.0485137561551526E-2</v>
      </c>
      <c r="G19" s="52"/>
      <c r="H19" s="55">
        <v>2.32441213E-2</v>
      </c>
      <c r="I19" s="51">
        <f t="shared" ref="I19" si="7">SQRT((H19*(1-H19))/H$13)*TINV(0.05,H$13)</f>
        <v>1.758065033913829E-2</v>
      </c>
      <c r="J19" s="42"/>
      <c r="K19" s="80" t="s">
        <v>38</v>
      </c>
      <c r="L19" s="30" t="e">
        <f t="shared" ref="L19" si="8">(((K19)^2)^0.5)</f>
        <v>#VALUE!</v>
      </c>
      <c r="M19" s="30" t="e">
        <f t="shared" ref="M19" si="9">(((((1-B19)*B19)/B$13)+(((1-H19)*H19)/H$13))^0.5)*(TINV(0.05,B$13+H$13-1))</f>
        <v>#VALUE!</v>
      </c>
      <c r="N19" s="80" t="s">
        <v>38</v>
      </c>
      <c r="O19" s="31"/>
      <c r="P19" s="29">
        <f t="shared" ref="P19" si="10">H19-E19</f>
        <v>1.44908551E-2</v>
      </c>
      <c r="Q19" s="30">
        <f t="shared" ref="Q19" si="11">(((P19)^2)^0.5)</f>
        <v>1.44908551E-2</v>
      </c>
      <c r="R19" s="30">
        <f t="shared" ref="R19" si="12">(((((1-E19)*E19)/E$13)+(((1-H19)*H19)/H$13))^0.5)*(TINV(0.05,E$13+H$13-1))</f>
        <v>2.0426230211271192E-2</v>
      </c>
      <c r="S19" s="6" t="str">
        <f t="shared" si="5"/>
        <v xml:space="preserve"> </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640</v>
      </c>
      <c r="B3" s="48"/>
    </row>
    <row r="4" spans="1:19" ht="18.75" x14ac:dyDescent="0.25">
      <c r="A4" s="34" t="s">
        <v>486</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869</v>
      </c>
      <c r="H11" s="37">
        <v>1403</v>
      </c>
    </row>
    <row r="12" spans="1:19" ht="13.5" customHeight="1" x14ac:dyDescent="0.25">
      <c r="A12" s="36" t="s">
        <v>26</v>
      </c>
      <c r="B12" s="39" t="s">
        <v>38</v>
      </c>
      <c r="E12" s="37">
        <v>887</v>
      </c>
      <c r="H12" s="37">
        <v>1348</v>
      </c>
    </row>
    <row r="13" spans="1:19" ht="13.5" customHeight="1" x14ac:dyDescent="0.25">
      <c r="A13" s="36" t="s">
        <v>8</v>
      </c>
      <c r="B13" s="39" t="s">
        <v>38</v>
      </c>
      <c r="E13" s="37">
        <v>255.4</v>
      </c>
      <c r="H13" s="37">
        <v>242.1</v>
      </c>
    </row>
    <row r="14" spans="1:19" x14ac:dyDescent="0.25">
      <c r="A14" s="36"/>
    </row>
    <row r="15" spans="1:19" x14ac:dyDescent="0.25">
      <c r="A15" s="38" t="s">
        <v>485</v>
      </c>
      <c r="B15" s="39" t="s">
        <v>38</v>
      </c>
      <c r="C15" s="79" t="s">
        <v>38</v>
      </c>
      <c r="E15" s="45">
        <v>0.1251501089</v>
      </c>
      <c r="F15" s="49">
        <f>SQRT((E15*(1-E15))/E$13)*TINV(0.05,E$13)</f>
        <v>4.0774266055430712E-2</v>
      </c>
      <c r="G15" s="50"/>
      <c r="H15" s="54">
        <v>0.16254596809999999</v>
      </c>
      <c r="I15" s="49">
        <f>SQRT((H15*(1-H15))/H$13)*TINV(0.05,H$13)</f>
        <v>4.6708580035987483E-2</v>
      </c>
      <c r="K15" s="39" t="s">
        <v>38</v>
      </c>
      <c r="L15" s="26" t="e">
        <f>(((K15)^2)^0.5)</f>
        <v>#VALUE!</v>
      </c>
      <c r="M15" s="26" t="e">
        <f>(((((1-B15)*B15)/B$13)+(((1-H15)*H15)/H$13))^0.5)*(TINV(0.05,B$13+H$13-1))</f>
        <v>#VALUE!</v>
      </c>
      <c r="N15" s="79" t="s">
        <v>38</v>
      </c>
      <c r="O15" s="27"/>
      <c r="P15" s="28">
        <f>H15-E15</f>
        <v>3.7395859199999992E-2</v>
      </c>
      <c r="Q15" s="26">
        <f>(((P15)^2)^0.5)</f>
        <v>3.7395859199999992E-2</v>
      </c>
      <c r="R15" s="26">
        <f>(((((1-E15)*E15)/E$13)+(((1-H15)*H15)/H$13))^0.5)*(TINV(0.05,E$13+H$13-1))</f>
        <v>6.1849556426246011E-2</v>
      </c>
      <c r="S15" s="5" t="str">
        <f>IF(Q15&gt;R15,"*"," ")</f>
        <v xml:space="preserve"> </v>
      </c>
    </row>
    <row r="16" spans="1:19" x14ac:dyDescent="0.25">
      <c r="A16" s="57" t="s">
        <v>484</v>
      </c>
      <c r="B16" s="58" t="s">
        <v>38</v>
      </c>
      <c r="C16" s="81" t="s">
        <v>38</v>
      </c>
      <c r="D16" s="60"/>
      <c r="E16" s="66">
        <v>0.86579116010000001</v>
      </c>
      <c r="F16" s="59">
        <f t="shared" ref="F16" si="0">SQRT((E16*(1-E16))/E$13)*TINV(0.05,E$13)</f>
        <v>4.2004991409867166E-2</v>
      </c>
      <c r="G16" s="50"/>
      <c r="H16" s="54">
        <v>0.81264959400000003</v>
      </c>
      <c r="I16" s="59">
        <f t="shared" ref="I16" si="1">SQRT((H16*(1-H16))/H$13)*TINV(0.05,H$13)</f>
        <v>4.9397737248613273E-2</v>
      </c>
      <c r="J16" s="60"/>
      <c r="K16" s="58" t="s">
        <v>38</v>
      </c>
      <c r="L16" s="61" t="e">
        <f t="shared" ref="L16" si="2">(((K16)^2)^0.5)</f>
        <v>#VALUE!</v>
      </c>
      <c r="M16" s="61" t="e">
        <f t="shared" ref="M16" si="3">(((((1-B16)*B16)/B$13)+(((1-H16)*H16)/H$13))^0.5)*(TINV(0.05,B$13+H$13-1))</f>
        <v>#VALUE!</v>
      </c>
      <c r="N16" s="81" t="s">
        <v>38</v>
      </c>
      <c r="O16" s="62"/>
      <c r="P16" s="67">
        <f t="shared" ref="P16" si="4">H16-E16</f>
        <v>-5.3141566099999982E-2</v>
      </c>
      <c r="Q16" s="61">
        <f t="shared" ref="Q16" si="5">(((P16)^2)^0.5)</f>
        <v>5.3141566099999982E-2</v>
      </c>
      <c r="R16" s="61">
        <f t="shared" ref="R16" si="6">(((((1-E16)*E16)/E$13)+(((1-H16)*H16)/H$13))^0.5)*(TINV(0.05,E$13+H$13-1))</f>
        <v>6.4683038369154844E-2</v>
      </c>
      <c r="S16" s="5" t="str">
        <f t="shared" ref="S16" si="7">IF(Q16&gt;R16,"*"," ")</f>
        <v xml:space="preserve"> </v>
      </c>
    </row>
    <row r="17" spans="1:19" x14ac:dyDescent="0.25">
      <c r="A17" s="40" t="s">
        <v>55</v>
      </c>
      <c r="B17" s="41" t="s">
        <v>38</v>
      </c>
      <c r="C17" s="80" t="s">
        <v>38</v>
      </c>
      <c r="D17" s="42"/>
      <c r="E17" s="46">
        <v>9.0587310000000004E-3</v>
      </c>
      <c r="F17" s="51">
        <f t="shared" ref="F17" si="8">SQRT((E17*(1-E17))/E$13)*TINV(0.05,E$13)</f>
        <v>1.1675121393867078E-2</v>
      </c>
      <c r="G17" s="52"/>
      <c r="H17" s="55">
        <v>2.48044379E-2</v>
      </c>
      <c r="I17" s="51">
        <f t="shared" ref="I17" si="9">SQRT((H17*(1-H17))/H$13)*TINV(0.05,H$13)</f>
        <v>1.9689678647119929E-2</v>
      </c>
      <c r="J17" s="42"/>
      <c r="K17" s="41" t="s">
        <v>38</v>
      </c>
      <c r="L17" s="30" t="e">
        <f t="shared" ref="L17" si="10">(((K17)^2)^0.5)</f>
        <v>#VALUE!</v>
      </c>
      <c r="M17" s="30" t="e">
        <f t="shared" ref="M17" si="11">(((((1-B17)*B17)/B$13)+(((1-H17)*H17)/H$13))^0.5)*(TINV(0.05,B$13+H$13-1))</f>
        <v>#VALUE!</v>
      </c>
      <c r="N17" s="80" t="s">
        <v>38</v>
      </c>
      <c r="O17" s="31"/>
      <c r="P17" s="29">
        <f t="shared" ref="P17" si="12">H17-E17</f>
        <v>1.57457069E-2</v>
      </c>
      <c r="Q17" s="30">
        <f t="shared" ref="Q17" si="13">(((P17)^2)^0.5)</f>
        <v>1.57457069E-2</v>
      </c>
      <c r="R17" s="30">
        <f t="shared" ref="R17" si="14">(((((1-E17)*E17)/E$13)+(((1-H17)*H17)/H$13))^0.5)*(TINV(0.05,E$13+H$13-1))</f>
        <v>2.2833626608561496E-2</v>
      </c>
      <c r="S17" s="6" t="str">
        <f t="shared" ref="S17" si="15">IF(Q17&gt;R17,"*"," ")</f>
        <v xml:space="preserve"> </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639</v>
      </c>
      <c r="B3" s="48"/>
    </row>
    <row r="4" spans="1:19" ht="18.75" x14ac:dyDescent="0.25">
      <c r="A4" s="34" t="s">
        <v>487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1121</v>
      </c>
      <c r="H11" s="37">
        <v>1804</v>
      </c>
    </row>
    <row r="12" spans="1:19" ht="13.5" customHeight="1" x14ac:dyDescent="0.25">
      <c r="A12" s="36" t="s">
        <v>26</v>
      </c>
      <c r="B12" s="39" t="s">
        <v>38</v>
      </c>
      <c r="E12" s="37">
        <v>1057</v>
      </c>
      <c r="H12" s="37">
        <v>1630</v>
      </c>
    </row>
    <row r="13" spans="1:19" ht="13.5" customHeight="1" x14ac:dyDescent="0.25">
      <c r="A13" s="36" t="s">
        <v>8</v>
      </c>
      <c r="B13" s="39" t="s">
        <v>38</v>
      </c>
      <c r="E13" s="37">
        <v>312</v>
      </c>
      <c r="H13" s="37">
        <v>301.3</v>
      </c>
    </row>
    <row r="14" spans="1:19" x14ac:dyDescent="0.25">
      <c r="A14" s="36"/>
    </row>
    <row r="15" spans="1:19" x14ac:dyDescent="0.25">
      <c r="A15" s="38" t="s">
        <v>488</v>
      </c>
      <c r="B15" s="39" t="s">
        <v>38</v>
      </c>
      <c r="C15" s="79" t="s">
        <v>38</v>
      </c>
      <c r="E15" s="45">
        <v>0.1187081138</v>
      </c>
      <c r="F15" s="49">
        <f>SQRT((E15*(1-E15))/E$13)*TINV(0.05,E$13)</f>
        <v>3.6029549492538088E-2</v>
      </c>
      <c r="G15" s="50"/>
      <c r="H15" s="54">
        <f>1-H23-H24</f>
        <v>0.14667359129999996</v>
      </c>
      <c r="I15" s="49">
        <f t="shared" ref="I15:I20" si="0">SQRT((H15*(1-H15))/H$13)*TINV(0.05,H$13)</f>
        <v>4.0108076687276256E-2</v>
      </c>
      <c r="K15" s="79" t="s">
        <v>38</v>
      </c>
      <c r="L15" s="26" t="e">
        <f t="shared" ref="L15:L20" si="1">(((K15)^2)^0.5)</f>
        <v>#VALUE!</v>
      </c>
      <c r="M15" s="26" t="e">
        <f t="shared" ref="M15:M20" si="2">(((((1-B15)*B15)/B$13)+(((1-H15)*H15)/H$13))^0.5)*(TINV(0.05,B$13+H$13-1))</f>
        <v>#VALUE!</v>
      </c>
      <c r="N15" s="79" t="s">
        <v>38</v>
      </c>
      <c r="O15" s="27"/>
      <c r="P15" s="28">
        <f>H15-E15</f>
        <v>2.7965477499999961E-2</v>
      </c>
      <c r="Q15" s="26">
        <f t="shared" ref="Q15:Q20" si="3">(((P15)^2)^0.5)</f>
        <v>2.7965477499999961E-2</v>
      </c>
      <c r="R15" s="26">
        <f t="shared" ref="R15:R20" si="4">(((((1-E15)*E15)/E$13)+(((1-H15)*H15)/H$13))^0.5)*(TINV(0.05,E$13+H$13-1))</f>
        <v>5.3807663092576674E-2</v>
      </c>
      <c r="S15" s="5" t="str">
        <f>IF(Q15&gt;R15,"*"," ")</f>
        <v xml:space="preserve"> </v>
      </c>
    </row>
    <row r="16" spans="1:19" x14ac:dyDescent="0.25">
      <c r="A16" s="57" t="s">
        <v>493</v>
      </c>
      <c r="B16" s="58" t="s">
        <v>38</v>
      </c>
      <c r="C16" s="81" t="s">
        <v>38</v>
      </c>
      <c r="D16" s="60"/>
      <c r="E16" s="82" t="s">
        <v>38</v>
      </c>
      <c r="F16" s="75" t="s">
        <v>38</v>
      </c>
      <c r="G16" s="50"/>
      <c r="H16" s="54">
        <v>6.0209897700000001E-2</v>
      </c>
      <c r="I16" s="59">
        <f t="shared" si="0"/>
        <v>2.6967932880971119E-2</v>
      </c>
      <c r="J16" s="60"/>
      <c r="K16" s="81" t="s">
        <v>38</v>
      </c>
      <c r="L16" s="61" t="e">
        <f t="shared" si="1"/>
        <v>#VALUE!</v>
      </c>
      <c r="M16" s="61" t="e">
        <f t="shared" si="2"/>
        <v>#VALUE!</v>
      </c>
      <c r="N16" s="81" t="s">
        <v>38</v>
      </c>
      <c r="O16" s="62"/>
      <c r="P16" s="75" t="s">
        <v>38</v>
      </c>
      <c r="Q16" s="61" t="e">
        <f t="shared" si="3"/>
        <v>#VALUE!</v>
      </c>
      <c r="R16" s="61" t="e">
        <f t="shared" si="4"/>
        <v>#VALUE!</v>
      </c>
      <c r="S16" s="77" t="s">
        <v>38</v>
      </c>
    </row>
    <row r="17" spans="1:19" x14ac:dyDescent="0.25">
      <c r="A17" s="57" t="s">
        <v>489</v>
      </c>
      <c r="B17" s="58" t="s">
        <v>38</v>
      </c>
      <c r="C17" s="81" t="s">
        <v>38</v>
      </c>
      <c r="D17" s="60"/>
      <c r="E17" s="82" t="s">
        <v>38</v>
      </c>
      <c r="F17" s="75" t="s">
        <v>38</v>
      </c>
      <c r="G17" s="50"/>
      <c r="H17" s="54">
        <v>1.7385827400000001E-2</v>
      </c>
      <c r="I17" s="59">
        <f t="shared" si="0"/>
        <v>1.4817927800533131E-2</v>
      </c>
      <c r="J17" s="60"/>
      <c r="K17" s="81" t="s">
        <v>38</v>
      </c>
      <c r="L17" s="61" t="e">
        <f t="shared" si="1"/>
        <v>#VALUE!</v>
      </c>
      <c r="M17" s="61" t="e">
        <f t="shared" si="2"/>
        <v>#VALUE!</v>
      </c>
      <c r="N17" s="81" t="s">
        <v>38</v>
      </c>
      <c r="O17" s="62"/>
      <c r="P17" s="75" t="s">
        <v>38</v>
      </c>
      <c r="Q17" s="61" t="e">
        <f t="shared" si="3"/>
        <v>#VALUE!</v>
      </c>
      <c r="R17" s="61" t="e">
        <f t="shared" si="4"/>
        <v>#VALUE!</v>
      </c>
      <c r="S17" s="77" t="s">
        <v>38</v>
      </c>
    </row>
    <row r="18" spans="1:19" x14ac:dyDescent="0.25">
      <c r="A18" s="57" t="s">
        <v>491</v>
      </c>
      <c r="B18" s="58" t="s">
        <v>38</v>
      </c>
      <c r="C18" s="81" t="s">
        <v>38</v>
      </c>
      <c r="D18" s="60"/>
      <c r="E18" s="82" t="s">
        <v>38</v>
      </c>
      <c r="F18" s="75" t="s">
        <v>38</v>
      </c>
      <c r="G18" s="50"/>
      <c r="H18" s="54">
        <v>1.55988125E-2</v>
      </c>
      <c r="I18" s="59">
        <f t="shared" si="0"/>
        <v>1.4048505115206672E-2</v>
      </c>
      <c r="J18" s="60"/>
      <c r="K18" s="81" t="s">
        <v>38</v>
      </c>
      <c r="L18" s="61" t="e">
        <f t="shared" si="1"/>
        <v>#VALUE!</v>
      </c>
      <c r="M18" s="61" t="e">
        <f t="shared" si="2"/>
        <v>#VALUE!</v>
      </c>
      <c r="N18" s="81" t="s">
        <v>38</v>
      </c>
      <c r="O18" s="62"/>
      <c r="P18" s="75" t="s">
        <v>38</v>
      </c>
      <c r="Q18" s="61" t="e">
        <f t="shared" si="3"/>
        <v>#VALUE!</v>
      </c>
      <c r="R18" s="61" t="e">
        <f t="shared" si="4"/>
        <v>#VALUE!</v>
      </c>
      <c r="S18" s="77" t="s">
        <v>38</v>
      </c>
    </row>
    <row r="19" spans="1:19" x14ac:dyDescent="0.25">
      <c r="A19" s="57" t="s">
        <v>492</v>
      </c>
      <c r="B19" s="58" t="s">
        <v>38</v>
      </c>
      <c r="C19" s="81" t="s">
        <v>38</v>
      </c>
      <c r="D19" s="60"/>
      <c r="E19" s="82" t="s">
        <v>38</v>
      </c>
      <c r="F19" s="75" t="s">
        <v>38</v>
      </c>
      <c r="G19" s="50"/>
      <c r="H19" s="54">
        <v>1.0968092299999999E-2</v>
      </c>
      <c r="I19" s="59">
        <f t="shared" si="0"/>
        <v>1.1807799776047076E-2</v>
      </c>
      <c r="J19" s="60"/>
      <c r="K19" s="81" t="s">
        <v>38</v>
      </c>
      <c r="L19" s="61" t="e">
        <f t="shared" si="1"/>
        <v>#VALUE!</v>
      </c>
      <c r="M19" s="61" t="e">
        <f t="shared" si="2"/>
        <v>#VALUE!</v>
      </c>
      <c r="N19" s="81" t="s">
        <v>38</v>
      </c>
      <c r="O19" s="62"/>
      <c r="P19" s="75" t="s">
        <v>38</v>
      </c>
      <c r="Q19" s="61" t="e">
        <f t="shared" si="3"/>
        <v>#VALUE!</v>
      </c>
      <c r="R19" s="61" t="e">
        <f t="shared" si="4"/>
        <v>#VALUE!</v>
      </c>
      <c r="S19" s="77" t="s">
        <v>38</v>
      </c>
    </row>
    <row r="20" spans="1:19" x14ac:dyDescent="0.25">
      <c r="A20" s="57" t="s">
        <v>490</v>
      </c>
      <c r="B20" s="58" t="s">
        <v>38</v>
      </c>
      <c r="C20" s="81" t="s">
        <v>38</v>
      </c>
      <c r="D20" s="60"/>
      <c r="E20" s="82" t="s">
        <v>38</v>
      </c>
      <c r="F20" s="75" t="s">
        <v>38</v>
      </c>
      <c r="G20" s="50"/>
      <c r="H20" s="54">
        <v>9.2317620000000001E-4</v>
      </c>
      <c r="I20" s="59">
        <f t="shared" si="0"/>
        <v>3.4430237827339323E-3</v>
      </c>
      <c r="J20" s="60"/>
      <c r="K20" s="81" t="s">
        <v>38</v>
      </c>
      <c r="L20" s="61" t="e">
        <f t="shared" si="1"/>
        <v>#VALUE!</v>
      </c>
      <c r="M20" s="61" t="e">
        <f t="shared" si="2"/>
        <v>#VALUE!</v>
      </c>
      <c r="N20" s="81" t="s">
        <v>38</v>
      </c>
      <c r="O20" s="62"/>
      <c r="P20" s="75" t="s">
        <v>38</v>
      </c>
      <c r="Q20" s="61" t="e">
        <f t="shared" si="3"/>
        <v>#VALUE!</v>
      </c>
      <c r="R20" s="61" t="e">
        <f t="shared" si="4"/>
        <v>#VALUE!</v>
      </c>
      <c r="S20" s="77" t="s">
        <v>38</v>
      </c>
    </row>
    <row r="21" spans="1:19" x14ac:dyDescent="0.25">
      <c r="A21" s="57" t="s">
        <v>494</v>
      </c>
      <c r="B21" s="58" t="s">
        <v>38</v>
      </c>
      <c r="C21" s="81" t="s">
        <v>38</v>
      </c>
      <c r="D21" s="60"/>
      <c r="E21" s="82" t="s">
        <v>38</v>
      </c>
      <c r="F21" s="75" t="s">
        <v>38</v>
      </c>
      <c r="G21" s="50"/>
      <c r="H21" s="54">
        <v>1.28259662E-2</v>
      </c>
      <c r="I21" s="59">
        <f t="shared" ref="I21:I25" si="5">SQRT((H21*(1-H21))/H$13)*TINV(0.05,H$13)</f>
        <v>1.2756754207630189E-2</v>
      </c>
      <c r="J21" s="60"/>
      <c r="K21" s="81" t="s">
        <v>38</v>
      </c>
      <c r="L21" s="61" t="e">
        <f t="shared" ref="L21:L25" si="6">(((K21)^2)^0.5)</f>
        <v>#VALUE!</v>
      </c>
      <c r="M21" s="61" t="e">
        <f t="shared" ref="M21:M25" si="7">(((((1-B21)*B21)/B$13)+(((1-H21)*H21)/H$13))^0.5)*(TINV(0.05,B$13+H$13-1))</f>
        <v>#VALUE!</v>
      </c>
      <c r="N21" s="81" t="s">
        <v>38</v>
      </c>
      <c r="O21" s="62"/>
      <c r="P21" s="75" t="s">
        <v>38</v>
      </c>
      <c r="Q21" s="61" t="e">
        <f t="shared" ref="Q21:Q25" si="8">(((P21)^2)^0.5)</f>
        <v>#VALUE!</v>
      </c>
      <c r="R21" s="61" t="e">
        <f t="shared" ref="R21:R25" si="9">(((((1-E21)*E21)/E$13)+(((1-H21)*H21)/H$13))^0.5)*(TINV(0.05,E$13+H$13-1))</f>
        <v>#VALUE!</v>
      </c>
      <c r="S21" s="77" t="s">
        <v>38</v>
      </c>
    </row>
    <row r="22" spans="1:19" x14ac:dyDescent="0.25">
      <c r="A22" s="57" t="s">
        <v>495</v>
      </c>
      <c r="B22" s="58" t="s">
        <v>38</v>
      </c>
      <c r="C22" s="81" t="s">
        <v>38</v>
      </c>
      <c r="D22" s="60"/>
      <c r="E22" s="82" t="s">
        <v>38</v>
      </c>
      <c r="F22" s="75" t="s">
        <v>38</v>
      </c>
      <c r="G22" s="50"/>
      <c r="H22" s="54">
        <v>4.3895389399999998E-2</v>
      </c>
      <c r="I22" s="59">
        <f t="shared" si="5"/>
        <v>2.3225252263650013E-2</v>
      </c>
      <c r="J22" s="60"/>
      <c r="K22" s="81" t="s">
        <v>38</v>
      </c>
      <c r="L22" s="61" t="e">
        <f t="shared" si="6"/>
        <v>#VALUE!</v>
      </c>
      <c r="M22" s="61" t="e">
        <f t="shared" si="7"/>
        <v>#VALUE!</v>
      </c>
      <c r="N22" s="81" t="s">
        <v>38</v>
      </c>
      <c r="O22" s="62"/>
      <c r="P22" s="75" t="s">
        <v>38</v>
      </c>
      <c r="Q22" s="61" t="e">
        <f t="shared" si="8"/>
        <v>#VALUE!</v>
      </c>
      <c r="R22" s="61" t="e">
        <f t="shared" si="9"/>
        <v>#VALUE!</v>
      </c>
      <c r="S22" s="77" t="s">
        <v>38</v>
      </c>
    </row>
    <row r="23" spans="1:19" x14ac:dyDescent="0.25">
      <c r="A23" s="57" t="s">
        <v>496</v>
      </c>
      <c r="B23" s="58" t="s">
        <v>38</v>
      </c>
      <c r="C23" s="81" t="s">
        <v>38</v>
      </c>
      <c r="D23" s="60"/>
      <c r="E23" s="66">
        <v>0.86686385399999999</v>
      </c>
      <c r="F23" s="59">
        <f t="shared" ref="F23:F24" si="10">SQRT((E23*(1-E23))/E$13)*TINV(0.05,E$13)</f>
        <v>3.7842705798591621E-2</v>
      </c>
      <c r="G23" s="50"/>
      <c r="H23" s="54">
        <v>0.83413128130000003</v>
      </c>
      <c r="I23" s="59">
        <f t="shared" si="5"/>
        <v>4.2169429890765942E-2</v>
      </c>
      <c r="J23" s="60"/>
      <c r="K23" s="81" t="s">
        <v>38</v>
      </c>
      <c r="L23" s="61" t="e">
        <f t="shared" si="6"/>
        <v>#VALUE!</v>
      </c>
      <c r="M23" s="61" t="e">
        <f t="shared" si="7"/>
        <v>#VALUE!</v>
      </c>
      <c r="N23" s="81" t="s">
        <v>38</v>
      </c>
      <c r="O23" s="62"/>
      <c r="P23" s="67">
        <f t="shared" ref="P23:P24" si="11">H23-E23</f>
        <v>-3.2732572699999962E-2</v>
      </c>
      <c r="Q23" s="61">
        <f t="shared" si="8"/>
        <v>3.2732572699999962E-2</v>
      </c>
      <c r="R23" s="61">
        <f t="shared" si="9"/>
        <v>5.6547377778436658E-2</v>
      </c>
      <c r="S23" s="5" t="str">
        <f t="shared" ref="S23:S24" si="12">IF(Q23&gt;R23,"*"," ")</f>
        <v xml:space="preserve"> </v>
      </c>
    </row>
    <row r="24" spans="1:19" x14ac:dyDescent="0.25">
      <c r="A24" s="57" t="s">
        <v>49</v>
      </c>
      <c r="B24" s="58" t="s">
        <v>38</v>
      </c>
      <c r="C24" s="81" t="s">
        <v>38</v>
      </c>
      <c r="D24" s="60"/>
      <c r="E24" s="66">
        <v>1.44280322E-2</v>
      </c>
      <c r="F24" s="59">
        <f t="shared" si="10"/>
        <v>1.3283314843371776E-2</v>
      </c>
      <c r="G24" s="50"/>
      <c r="H24" s="54">
        <v>1.9195127400000001E-2</v>
      </c>
      <c r="I24" s="59">
        <f t="shared" si="5"/>
        <v>1.5555539836958761E-2</v>
      </c>
      <c r="J24" s="60"/>
      <c r="K24" s="81" t="s">
        <v>38</v>
      </c>
      <c r="L24" s="61" t="e">
        <f t="shared" si="6"/>
        <v>#VALUE!</v>
      </c>
      <c r="M24" s="61" t="e">
        <f t="shared" si="7"/>
        <v>#VALUE!</v>
      </c>
      <c r="N24" s="81" t="s">
        <v>38</v>
      </c>
      <c r="O24" s="62"/>
      <c r="P24" s="67">
        <f t="shared" si="11"/>
        <v>4.7670952000000016E-3</v>
      </c>
      <c r="Q24" s="61">
        <f t="shared" si="8"/>
        <v>4.7670952000000016E-3</v>
      </c>
      <c r="R24" s="61">
        <f t="shared" si="9"/>
        <v>2.0414696217237585E-2</v>
      </c>
      <c r="S24" s="5" t="str">
        <f t="shared" si="12"/>
        <v xml:space="preserve"> </v>
      </c>
    </row>
    <row r="25" spans="1:19" x14ac:dyDescent="0.25">
      <c r="A25" s="57" t="s">
        <v>497</v>
      </c>
      <c r="B25" s="58" t="s">
        <v>38</v>
      </c>
      <c r="C25" s="81" t="s">
        <v>38</v>
      </c>
      <c r="D25" s="60"/>
      <c r="E25" s="82" t="s">
        <v>38</v>
      </c>
      <c r="F25" s="75" t="s">
        <v>38</v>
      </c>
      <c r="G25" s="50"/>
      <c r="H25" s="54">
        <v>1.8200270399999999E-2</v>
      </c>
      <c r="I25" s="59">
        <f t="shared" si="5"/>
        <v>1.5154745755480502E-2</v>
      </c>
      <c r="J25" s="60"/>
      <c r="K25" s="81" t="s">
        <v>38</v>
      </c>
      <c r="L25" s="61" t="e">
        <f t="shared" si="6"/>
        <v>#VALUE!</v>
      </c>
      <c r="M25" s="61" t="e">
        <f t="shared" si="7"/>
        <v>#VALUE!</v>
      </c>
      <c r="N25" s="81" t="s">
        <v>38</v>
      </c>
      <c r="O25" s="62"/>
      <c r="P25" s="75" t="s">
        <v>38</v>
      </c>
      <c r="Q25" s="61" t="e">
        <f t="shared" si="8"/>
        <v>#VALUE!</v>
      </c>
      <c r="R25" s="61" t="e">
        <f t="shared" si="9"/>
        <v>#VALUE!</v>
      </c>
      <c r="S25" s="77" t="s">
        <v>38</v>
      </c>
    </row>
    <row r="26" spans="1:19" x14ac:dyDescent="0.25">
      <c r="A26" s="40" t="s">
        <v>498</v>
      </c>
      <c r="B26" s="41" t="s">
        <v>38</v>
      </c>
      <c r="C26" s="80" t="s">
        <v>38</v>
      </c>
      <c r="D26" s="42"/>
      <c r="E26" s="74" t="s">
        <v>38</v>
      </c>
      <c r="F26" s="76" t="s">
        <v>38</v>
      </c>
      <c r="G26" s="52"/>
      <c r="H26" s="55">
        <v>2.1745286999999999E-2</v>
      </c>
      <c r="I26" s="51">
        <f t="shared" ref="I26" si="13">SQRT((H26*(1-H26))/H$13)*TINV(0.05,H$13)</f>
        <v>1.6535100047380003E-2</v>
      </c>
      <c r="J26" s="42"/>
      <c r="K26" s="80" t="s">
        <v>38</v>
      </c>
      <c r="L26" s="30" t="e">
        <f t="shared" ref="L26" si="14">(((K26)^2)^0.5)</f>
        <v>#VALUE!</v>
      </c>
      <c r="M26" s="30" t="e">
        <f t="shared" ref="M26" si="15">(((((1-B26)*B26)/B$13)+(((1-H26)*H26)/H$13))^0.5)*(TINV(0.05,B$13+H$13-1))</f>
        <v>#VALUE!</v>
      </c>
      <c r="N26" s="80" t="s">
        <v>38</v>
      </c>
      <c r="O26" s="31"/>
      <c r="P26" s="76" t="s">
        <v>38</v>
      </c>
      <c r="Q26" s="52"/>
      <c r="R26" s="30" t="e">
        <f t="shared" ref="R26" si="16">(((((1-E26)*E26)/E$13)+(((1-H26)*H26)/H$13))^0.5)*(TINV(0.05,E$13+H$13-1))</f>
        <v>#VALUE!</v>
      </c>
      <c r="S26" s="78" t="s">
        <v>38</v>
      </c>
    </row>
    <row r="27" spans="1:19" x14ac:dyDescent="0.25">
      <c r="A27" s="57"/>
    </row>
  </sheetData>
  <sortState ref="A16:S20">
    <sortCondition descending="1" ref="H16:H20"/>
  </sortState>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638</v>
      </c>
      <c r="B3" s="48"/>
    </row>
    <row r="4" spans="1:19" ht="18.75" x14ac:dyDescent="0.25">
      <c r="A4" s="34" t="s">
        <v>614</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1129</v>
      </c>
      <c r="H11" s="37">
        <v>1809</v>
      </c>
    </row>
    <row r="12" spans="1:19" ht="13.5" customHeight="1" x14ac:dyDescent="0.25">
      <c r="A12" s="36" t="s">
        <v>26</v>
      </c>
      <c r="B12" s="39" t="s">
        <v>38</v>
      </c>
      <c r="E12" s="37">
        <v>1066</v>
      </c>
      <c r="H12" s="37">
        <v>1646</v>
      </c>
    </row>
    <row r="13" spans="1:19" ht="13.5" customHeight="1" x14ac:dyDescent="0.25">
      <c r="A13" s="36" t="s">
        <v>8</v>
      </c>
      <c r="B13" s="39" t="s">
        <v>38</v>
      </c>
      <c r="E13" s="37">
        <v>312.89999999999998</v>
      </c>
      <c r="H13" s="37">
        <v>303.60000000000002</v>
      </c>
    </row>
    <row r="14" spans="1:19" x14ac:dyDescent="0.25">
      <c r="A14" s="36"/>
    </row>
    <row r="15" spans="1:19" x14ac:dyDescent="0.25">
      <c r="A15" s="38" t="s">
        <v>488</v>
      </c>
      <c r="B15" s="39" t="s">
        <v>38</v>
      </c>
      <c r="C15" s="79" t="s">
        <v>38</v>
      </c>
      <c r="E15" s="45">
        <v>0.14255068100000001</v>
      </c>
      <c r="F15" s="49">
        <f>SQRT((E15*(1-E15))/E$13)*TINV(0.05,E$13)</f>
        <v>3.8888584649108805E-2</v>
      </c>
      <c r="G15" s="50"/>
      <c r="H15" s="54">
        <f>1-H23-H24</f>
        <v>0.12741602149999995</v>
      </c>
      <c r="I15" s="49">
        <f t="shared" ref="I15:I20" si="0">SQRT((H15*(1-H15))/H$13)*TINV(0.05,H$13)</f>
        <v>3.7657460434700002E-2</v>
      </c>
      <c r="K15" s="79" t="s">
        <v>38</v>
      </c>
      <c r="L15" s="26" t="e">
        <f t="shared" ref="L15:L20" si="1">(((K15)^2)^0.5)</f>
        <v>#VALUE!</v>
      </c>
      <c r="M15" s="26" t="e">
        <f t="shared" ref="M15:M20" si="2">(((((1-B15)*B15)/B$13)+(((1-H15)*H15)/H$13))^0.5)*(TINV(0.05,B$13+H$13-1))</f>
        <v>#VALUE!</v>
      </c>
      <c r="N15" s="79" t="s">
        <v>38</v>
      </c>
      <c r="O15" s="27"/>
      <c r="P15" s="28">
        <f>H15-E15</f>
        <v>-1.5134659500000064E-2</v>
      </c>
      <c r="Q15" s="26">
        <f t="shared" ref="Q15:Q20" si="3">(((P15)^2)^0.5)</f>
        <v>1.5134659500000064E-2</v>
      </c>
      <c r="R15" s="26">
        <f t="shared" ref="R15:R20" si="4">(((((1-E15)*E15)/E$13)+(((1-H15)*H15)/H$13))^0.5)*(TINV(0.05,E$13+H$13-1))</f>
        <v>5.4026545736316212E-2</v>
      </c>
      <c r="S15" s="5" t="str">
        <f>IF(Q15&gt;R15,"*"," ")</f>
        <v xml:space="preserve"> </v>
      </c>
    </row>
    <row r="16" spans="1:19" x14ac:dyDescent="0.25">
      <c r="A16" s="57" t="s">
        <v>493</v>
      </c>
      <c r="B16" s="58" t="s">
        <v>38</v>
      </c>
      <c r="C16" s="81" t="s">
        <v>38</v>
      </c>
      <c r="D16" s="60"/>
      <c r="E16" s="82">
        <v>4.0830487899999997E-2</v>
      </c>
      <c r="F16" s="75" t="s">
        <v>38</v>
      </c>
      <c r="G16" s="50"/>
      <c r="H16" s="54">
        <v>2.6741063799999999E-2</v>
      </c>
      <c r="I16" s="59">
        <f t="shared" si="0"/>
        <v>1.8219603900406528E-2</v>
      </c>
      <c r="J16" s="60"/>
      <c r="K16" s="81" t="s">
        <v>38</v>
      </c>
      <c r="L16" s="61" t="e">
        <f t="shared" si="1"/>
        <v>#VALUE!</v>
      </c>
      <c r="M16" s="61" t="e">
        <f t="shared" si="2"/>
        <v>#VALUE!</v>
      </c>
      <c r="N16" s="81" t="s">
        <v>38</v>
      </c>
      <c r="O16" s="62"/>
      <c r="P16" s="28">
        <f>H16-E16</f>
        <v>-1.4089424099999998E-2</v>
      </c>
      <c r="Q16" s="61">
        <f t="shared" si="3"/>
        <v>1.4089424099999998E-2</v>
      </c>
      <c r="R16" s="61">
        <f t="shared" si="4"/>
        <v>2.8518629121579937E-2</v>
      </c>
      <c r="S16" s="5" t="str">
        <f>IF(Q16&gt;R16,"*"," ")</f>
        <v xml:space="preserve"> </v>
      </c>
    </row>
    <row r="17" spans="1:19" x14ac:dyDescent="0.25">
      <c r="A17" s="57" t="s">
        <v>491</v>
      </c>
      <c r="B17" s="58" t="s">
        <v>38</v>
      </c>
      <c r="C17" s="81" t="s">
        <v>38</v>
      </c>
      <c r="D17" s="60"/>
      <c r="E17" s="82" t="s">
        <v>38</v>
      </c>
      <c r="F17" s="75" t="s">
        <v>38</v>
      </c>
      <c r="G17" s="50"/>
      <c r="H17" s="54">
        <v>2.03495923E-2</v>
      </c>
      <c r="I17" s="59">
        <f t="shared" si="0"/>
        <v>1.5945891660191162E-2</v>
      </c>
      <c r="J17" s="60"/>
      <c r="K17" s="81" t="s">
        <v>38</v>
      </c>
      <c r="L17" s="61" t="e">
        <f t="shared" si="1"/>
        <v>#VALUE!</v>
      </c>
      <c r="M17" s="61" t="e">
        <f t="shared" si="2"/>
        <v>#VALUE!</v>
      </c>
      <c r="N17" s="81" t="s">
        <v>38</v>
      </c>
      <c r="O17" s="62"/>
      <c r="P17" s="75" t="s">
        <v>38</v>
      </c>
      <c r="Q17" s="61" t="e">
        <f t="shared" si="3"/>
        <v>#VALUE!</v>
      </c>
      <c r="R17" s="61" t="e">
        <f t="shared" si="4"/>
        <v>#VALUE!</v>
      </c>
      <c r="S17" s="77" t="s">
        <v>38</v>
      </c>
    </row>
    <row r="18" spans="1:19" x14ac:dyDescent="0.25">
      <c r="A18" s="57" t="s">
        <v>489</v>
      </c>
      <c r="B18" s="58" t="s">
        <v>38</v>
      </c>
      <c r="C18" s="81" t="s">
        <v>38</v>
      </c>
      <c r="D18" s="60"/>
      <c r="E18" s="82">
        <v>5.2657528699999998E-2</v>
      </c>
      <c r="F18" s="75" t="s">
        <v>38</v>
      </c>
      <c r="G18" s="50"/>
      <c r="H18" s="54">
        <v>1.7443646199999999E-2</v>
      </c>
      <c r="I18" s="59">
        <f t="shared" si="0"/>
        <v>1.4785389161686395E-2</v>
      </c>
      <c r="J18" s="60"/>
      <c r="K18" s="81" t="s">
        <v>38</v>
      </c>
      <c r="L18" s="61" t="e">
        <f t="shared" si="1"/>
        <v>#VALUE!</v>
      </c>
      <c r="M18" s="61" t="e">
        <f t="shared" si="2"/>
        <v>#VALUE!</v>
      </c>
      <c r="N18" s="81" t="s">
        <v>38</v>
      </c>
      <c r="O18" s="62"/>
      <c r="P18" s="28">
        <f>H18-E18</f>
        <v>-3.5213882500000002E-2</v>
      </c>
      <c r="Q18" s="61">
        <f t="shared" si="3"/>
        <v>3.5213882500000002E-2</v>
      </c>
      <c r="R18" s="61">
        <f t="shared" si="4"/>
        <v>2.8854305468633702E-2</v>
      </c>
      <c r="S18" s="5" t="str">
        <f>IF(Q18&gt;R18,"*"," ")</f>
        <v>*</v>
      </c>
    </row>
    <row r="19" spans="1:19" x14ac:dyDescent="0.25">
      <c r="A19" s="57" t="s">
        <v>490</v>
      </c>
      <c r="B19" s="58" t="s">
        <v>38</v>
      </c>
      <c r="C19" s="81" t="s">
        <v>38</v>
      </c>
      <c r="D19" s="60"/>
      <c r="E19" s="82" t="s">
        <v>38</v>
      </c>
      <c r="F19" s="75" t="s">
        <v>38</v>
      </c>
      <c r="G19" s="50"/>
      <c r="H19" s="54">
        <v>5.3387992999999996E-3</v>
      </c>
      <c r="I19" s="59">
        <f t="shared" si="0"/>
        <v>8.2299041490073686E-3</v>
      </c>
      <c r="J19" s="60"/>
      <c r="K19" s="81" t="s">
        <v>38</v>
      </c>
      <c r="L19" s="61" t="e">
        <f t="shared" si="1"/>
        <v>#VALUE!</v>
      </c>
      <c r="M19" s="61" t="e">
        <f t="shared" si="2"/>
        <v>#VALUE!</v>
      </c>
      <c r="N19" s="81" t="s">
        <v>38</v>
      </c>
      <c r="O19" s="62"/>
      <c r="P19" s="75" t="s">
        <v>38</v>
      </c>
      <c r="Q19" s="61" t="e">
        <f t="shared" si="3"/>
        <v>#VALUE!</v>
      </c>
      <c r="R19" s="61" t="e">
        <f t="shared" si="4"/>
        <v>#VALUE!</v>
      </c>
      <c r="S19" s="77" t="s">
        <v>38</v>
      </c>
    </row>
    <row r="20" spans="1:19" x14ac:dyDescent="0.25">
      <c r="A20" s="57" t="s">
        <v>492</v>
      </c>
      <c r="B20" s="58" t="s">
        <v>38</v>
      </c>
      <c r="C20" s="81" t="s">
        <v>38</v>
      </c>
      <c r="D20" s="60"/>
      <c r="E20" s="82" t="s">
        <v>38</v>
      </c>
      <c r="F20" s="75" t="s">
        <v>38</v>
      </c>
      <c r="G20" s="50"/>
      <c r="H20" s="54">
        <v>3.7198836E-3</v>
      </c>
      <c r="I20" s="59">
        <f t="shared" si="0"/>
        <v>6.8752864565512599E-3</v>
      </c>
      <c r="J20" s="60"/>
      <c r="K20" s="81" t="s">
        <v>38</v>
      </c>
      <c r="L20" s="61" t="e">
        <f t="shared" si="1"/>
        <v>#VALUE!</v>
      </c>
      <c r="M20" s="61" t="e">
        <f t="shared" si="2"/>
        <v>#VALUE!</v>
      </c>
      <c r="N20" s="81" t="s">
        <v>38</v>
      </c>
      <c r="O20" s="62"/>
      <c r="P20" s="75" t="s">
        <v>38</v>
      </c>
      <c r="Q20" s="61" t="e">
        <f t="shared" si="3"/>
        <v>#VALUE!</v>
      </c>
      <c r="R20" s="61" t="e">
        <f t="shared" si="4"/>
        <v>#VALUE!</v>
      </c>
      <c r="S20" s="77" t="s">
        <v>38</v>
      </c>
    </row>
    <row r="21" spans="1:19" x14ac:dyDescent="0.25">
      <c r="A21" s="57" t="s">
        <v>494</v>
      </c>
      <c r="B21" s="58" t="s">
        <v>38</v>
      </c>
      <c r="C21" s="81" t="s">
        <v>38</v>
      </c>
      <c r="D21" s="60"/>
      <c r="E21" s="82" t="s">
        <v>38</v>
      </c>
      <c r="F21" s="75" t="s">
        <v>38</v>
      </c>
      <c r="G21" s="50"/>
      <c r="H21" s="54">
        <v>1.6185018700000001E-2</v>
      </c>
      <c r="I21" s="59">
        <f t="shared" ref="I21:I26" si="5">SQRT((H21*(1-H21))/H$13)*TINV(0.05,H$13)</f>
        <v>1.4251110566292755E-2</v>
      </c>
      <c r="J21" s="60"/>
      <c r="K21" s="81" t="s">
        <v>38</v>
      </c>
      <c r="L21" s="61" t="e">
        <f t="shared" ref="L21:L26" si="6">(((K21)^2)^0.5)</f>
        <v>#VALUE!</v>
      </c>
      <c r="M21" s="61" t="e">
        <f t="shared" ref="M21:M26" si="7">(((((1-B21)*B21)/B$13)+(((1-H21)*H21)/H$13))^0.5)*(TINV(0.05,B$13+H$13-1))</f>
        <v>#VALUE!</v>
      </c>
      <c r="N21" s="81" t="s">
        <v>38</v>
      </c>
      <c r="O21" s="62"/>
      <c r="P21" s="75" t="s">
        <v>38</v>
      </c>
      <c r="Q21" s="61" t="e">
        <f t="shared" ref="Q21:Q25" si="8">(((P21)^2)^0.5)</f>
        <v>#VALUE!</v>
      </c>
      <c r="R21" s="61" t="e">
        <f t="shared" ref="R21:R26" si="9">(((((1-E21)*E21)/E$13)+(((1-H21)*H21)/H$13))^0.5)*(TINV(0.05,E$13+H$13-1))</f>
        <v>#VALUE!</v>
      </c>
      <c r="S21" s="77" t="s">
        <v>38</v>
      </c>
    </row>
    <row r="22" spans="1:19" x14ac:dyDescent="0.25">
      <c r="A22" s="57" t="s">
        <v>495</v>
      </c>
      <c r="B22" s="58" t="s">
        <v>38</v>
      </c>
      <c r="C22" s="81" t="s">
        <v>38</v>
      </c>
      <c r="D22" s="60"/>
      <c r="E22" s="82">
        <v>5.4356630599999997E-2</v>
      </c>
      <c r="F22" s="75" t="s">
        <v>38</v>
      </c>
      <c r="G22" s="50"/>
      <c r="H22" s="54">
        <v>4.3150419000000002E-2</v>
      </c>
      <c r="I22" s="59">
        <f t="shared" si="5"/>
        <v>2.2948258591899171E-2</v>
      </c>
      <c r="J22" s="60"/>
      <c r="K22" s="81" t="s">
        <v>38</v>
      </c>
      <c r="L22" s="61" t="e">
        <f t="shared" si="6"/>
        <v>#VALUE!</v>
      </c>
      <c r="M22" s="61" t="e">
        <f t="shared" si="7"/>
        <v>#VALUE!</v>
      </c>
      <c r="N22" s="81" t="s">
        <v>38</v>
      </c>
      <c r="O22" s="62"/>
      <c r="P22" s="28">
        <f t="shared" ref="P22:P24" si="10">H22-E22</f>
        <v>-1.1206211599999995E-2</v>
      </c>
      <c r="Q22" s="61">
        <f t="shared" si="8"/>
        <v>1.1206211599999995E-2</v>
      </c>
      <c r="R22" s="61">
        <f t="shared" si="9"/>
        <v>3.4029947998204843E-2</v>
      </c>
      <c r="S22" s="5" t="str">
        <f t="shared" ref="S22:S25" si="11">IF(Q22&gt;R22,"*"," ")</f>
        <v xml:space="preserve"> </v>
      </c>
    </row>
    <row r="23" spans="1:19" x14ac:dyDescent="0.25">
      <c r="A23" s="57" t="s">
        <v>496</v>
      </c>
      <c r="B23" s="58" t="s">
        <v>38</v>
      </c>
      <c r="C23" s="81" t="s">
        <v>38</v>
      </c>
      <c r="D23" s="60"/>
      <c r="E23" s="66">
        <v>0.84032304560000004</v>
      </c>
      <c r="F23" s="59">
        <f t="shared" ref="F23:F24" si="12">SQRT((E23*(1-E23))/E$13)*TINV(0.05,E$13)</f>
        <v>4.0745299692865292E-2</v>
      </c>
      <c r="G23" s="50"/>
      <c r="H23" s="54">
        <v>0.85228204910000005</v>
      </c>
      <c r="I23" s="59">
        <f t="shared" si="5"/>
        <v>4.0072247308257515E-2</v>
      </c>
      <c r="J23" s="60"/>
      <c r="K23" s="81" t="s">
        <v>38</v>
      </c>
      <c r="L23" s="61" t="e">
        <f t="shared" si="6"/>
        <v>#VALUE!</v>
      </c>
      <c r="M23" s="61" t="e">
        <f t="shared" si="7"/>
        <v>#VALUE!</v>
      </c>
      <c r="N23" s="81" t="s">
        <v>38</v>
      </c>
      <c r="O23" s="62"/>
      <c r="P23" s="28">
        <f t="shared" si="10"/>
        <v>1.1959003500000009E-2</v>
      </c>
      <c r="Q23" s="61">
        <f t="shared" si="8"/>
        <v>1.1959003500000009E-2</v>
      </c>
      <c r="R23" s="61">
        <f t="shared" si="9"/>
        <v>5.7035941597453156E-2</v>
      </c>
      <c r="S23" s="5" t="str">
        <f t="shared" si="11"/>
        <v xml:space="preserve"> </v>
      </c>
    </row>
    <row r="24" spans="1:19" x14ac:dyDescent="0.25">
      <c r="A24" s="57" t="s">
        <v>49</v>
      </c>
      <c r="B24" s="58" t="s">
        <v>38</v>
      </c>
      <c r="C24" s="81" t="s">
        <v>38</v>
      </c>
      <c r="D24" s="60"/>
      <c r="E24" s="66">
        <v>1.7126273399999999E-2</v>
      </c>
      <c r="F24" s="59">
        <f t="shared" si="12"/>
        <v>1.4431569279797038E-2</v>
      </c>
      <c r="G24" s="50"/>
      <c r="H24" s="54">
        <v>2.0301929400000002E-2</v>
      </c>
      <c r="I24" s="59">
        <f t="shared" si="5"/>
        <v>1.5927593893858057E-2</v>
      </c>
      <c r="J24" s="60"/>
      <c r="K24" s="81" t="s">
        <v>38</v>
      </c>
      <c r="L24" s="61" t="e">
        <f t="shared" si="6"/>
        <v>#VALUE!</v>
      </c>
      <c r="M24" s="61" t="e">
        <f t="shared" si="7"/>
        <v>#VALUE!</v>
      </c>
      <c r="N24" s="81" t="s">
        <v>38</v>
      </c>
      <c r="O24" s="62"/>
      <c r="P24" s="28">
        <f t="shared" si="10"/>
        <v>3.1756560000000024E-3</v>
      </c>
      <c r="Q24" s="61">
        <f t="shared" si="8"/>
        <v>3.1756560000000024E-3</v>
      </c>
      <c r="R24" s="61">
        <f t="shared" si="9"/>
        <v>2.145069924991598E-2</v>
      </c>
      <c r="S24" s="5" t="str">
        <f t="shared" si="11"/>
        <v xml:space="preserve"> </v>
      </c>
    </row>
    <row r="25" spans="1:19" x14ac:dyDescent="0.25">
      <c r="A25" s="57" t="s">
        <v>497</v>
      </c>
      <c r="B25" s="58" t="s">
        <v>38</v>
      </c>
      <c r="C25" s="81" t="s">
        <v>38</v>
      </c>
      <c r="D25" s="60"/>
      <c r="E25" s="82">
        <v>5.2657528699999998E-2</v>
      </c>
      <c r="F25" s="75" t="s">
        <v>38</v>
      </c>
      <c r="G25" s="50"/>
      <c r="H25" s="54">
        <v>2.24298338E-2</v>
      </c>
      <c r="I25" s="59">
        <f t="shared" si="5"/>
        <v>1.6723315698534729E-2</v>
      </c>
      <c r="J25" s="60"/>
      <c r="K25" s="81" t="s">
        <v>38</v>
      </c>
      <c r="L25" s="61" t="e">
        <f t="shared" si="6"/>
        <v>#VALUE!</v>
      </c>
      <c r="M25" s="61" t="e">
        <f t="shared" si="7"/>
        <v>#VALUE!</v>
      </c>
      <c r="N25" s="81" t="s">
        <v>38</v>
      </c>
      <c r="O25" s="62"/>
      <c r="P25" s="28">
        <f>H25-E25</f>
        <v>-3.0227694899999998E-2</v>
      </c>
      <c r="Q25" s="61">
        <f t="shared" si="8"/>
        <v>3.0227694899999998E-2</v>
      </c>
      <c r="R25" s="61">
        <f t="shared" si="9"/>
        <v>2.9889543382231053E-2</v>
      </c>
      <c r="S25" s="5" t="str">
        <f t="shared" si="11"/>
        <v>*</v>
      </c>
    </row>
    <row r="26" spans="1:19" x14ac:dyDescent="0.25">
      <c r="A26" s="40" t="s">
        <v>498</v>
      </c>
      <c r="B26" s="41" t="s">
        <v>38</v>
      </c>
      <c r="C26" s="80" t="s">
        <v>38</v>
      </c>
      <c r="D26" s="42"/>
      <c r="E26" s="74" t="s">
        <v>38</v>
      </c>
      <c r="F26" s="76" t="s">
        <v>38</v>
      </c>
      <c r="G26" s="52"/>
      <c r="H26" s="55">
        <v>2.3469991199999998E-2</v>
      </c>
      <c r="I26" s="51">
        <f t="shared" si="5"/>
        <v>1.7097580264919525E-2</v>
      </c>
      <c r="J26" s="42"/>
      <c r="K26" s="80" t="s">
        <v>38</v>
      </c>
      <c r="L26" s="30" t="e">
        <f t="shared" si="6"/>
        <v>#VALUE!</v>
      </c>
      <c r="M26" s="30" t="e">
        <f t="shared" si="7"/>
        <v>#VALUE!</v>
      </c>
      <c r="N26" s="80" t="s">
        <v>38</v>
      </c>
      <c r="O26" s="31"/>
      <c r="P26" s="76" t="s">
        <v>38</v>
      </c>
      <c r="Q26" s="52"/>
      <c r="R26" s="30" t="e">
        <f t="shared" si="9"/>
        <v>#VALUE!</v>
      </c>
      <c r="S26" s="78" t="s">
        <v>38</v>
      </c>
    </row>
  </sheetData>
  <sortState ref="A16:S20">
    <sortCondition descending="1" ref="H16:H20"/>
  </sortState>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637</v>
      </c>
      <c r="B3" s="48"/>
    </row>
    <row r="4" spans="1:19" ht="18.75" x14ac:dyDescent="0.25">
      <c r="A4" s="34" t="s">
        <v>556</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2051</v>
      </c>
    </row>
    <row r="12" spans="1:19" ht="13.5" customHeight="1" x14ac:dyDescent="0.25">
      <c r="A12" s="36" t="s">
        <v>26</v>
      </c>
      <c r="B12" s="39" t="s">
        <v>38</v>
      </c>
      <c r="E12" s="39" t="s">
        <v>38</v>
      </c>
      <c r="H12" s="37">
        <v>2009</v>
      </c>
    </row>
    <row r="13" spans="1:19" ht="13.5" customHeight="1" x14ac:dyDescent="0.25">
      <c r="A13" s="36" t="s">
        <v>8</v>
      </c>
      <c r="B13" s="39" t="s">
        <v>38</v>
      </c>
      <c r="E13" s="39" t="s">
        <v>38</v>
      </c>
      <c r="H13" s="37">
        <v>363.8</v>
      </c>
    </row>
    <row r="14" spans="1:19" x14ac:dyDescent="0.25">
      <c r="A14" s="36"/>
    </row>
    <row r="15" spans="1:19" x14ac:dyDescent="0.25">
      <c r="A15" s="38" t="s">
        <v>95</v>
      </c>
      <c r="B15" s="39" t="s">
        <v>38</v>
      </c>
      <c r="C15" s="79" t="s">
        <v>38</v>
      </c>
      <c r="E15" s="39" t="s">
        <v>38</v>
      </c>
      <c r="F15" s="79" t="s">
        <v>38</v>
      </c>
      <c r="G15" s="50"/>
      <c r="H15" s="54">
        <v>4.3053887999999998E-2</v>
      </c>
      <c r="I15" s="49">
        <f>SQRT((H15*(1-H15))/H$13)*TINV(0.05,H$13)</f>
        <v>2.0927487502319056E-2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86</v>
      </c>
      <c r="B16" s="39" t="s">
        <v>38</v>
      </c>
      <c r="C16" s="79" t="s">
        <v>38</v>
      </c>
      <c r="E16" s="39" t="s">
        <v>38</v>
      </c>
      <c r="F16" s="79" t="s">
        <v>38</v>
      </c>
      <c r="G16" s="50"/>
      <c r="H16" s="54">
        <v>0.84842340760000001</v>
      </c>
      <c r="I16" s="49">
        <f t="shared" ref="I16:I17" si="0">SQRT((H16*(1-H16))/H$13)*TINV(0.05,H$13)</f>
        <v>3.6973413894696022E-2</v>
      </c>
      <c r="K16" s="79" t="s">
        <v>38</v>
      </c>
      <c r="L16" s="26" t="e">
        <f t="shared" ref="L16:L17" si="1">(((K16)^2)^0.5)</f>
        <v>#VALUE!</v>
      </c>
      <c r="M16" s="26" t="e">
        <f t="shared" ref="M16:M17" si="2">(((((1-B16)*B16)/B$13)+(((1-H16)*H16)/H$13))^0.5)*(TINV(0.05,B$13+H$13-1))</f>
        <v>#VALUE!</v>
      </c>
      <c r="N16" s="79" t="s">
        <v>38</v>
      </c>
      <c r="O16" s="27"/>
      <c r="P16" s="79" t="s">
        <v>38</v>
      </c>
      <c r="Q16" s="26" t="e">
        <f t="shared" ref="Q16:Q17" si="3">(((P16)^2)^0.5)</f>
        <v>#VALUE!</v>
      </c>
      <c r="R16" s="26" t="e">
        <f t="shared" ref="R16:R17" si="4">(((((1-E16)*E16)/E$13)+(((1-H16)*H16)/H$13))^0.5)*(TINV(0.05,E$13+H$13-1))</f>
        <v>#VALUE!</v>
      </c>
      <c r="S16" s="79" t="s">
        <v>38</v>
      </c>
    </row>
    <row r="17" spans="1:19" x14ac:dyDescent="0.25">
      <c r="A17" s="40" t="s">
        <v>55</v>
      </c>
      <c r="B17" s="41" t="s">
        <v>38</v>
      </c>
      <c r="C17" s="80" t="s">
        <v>38</v>
      </c>
      <c r="D17" s="42"/>
      <c r="E17" s="41" t="s">
        <v>38</v>
      </c>
      <c r="F17" s="80" t="s">
        <v>38</v>
      </c>
      <c r="G17" s="52"/>
      <c r="H17" s="55">
        <v>0.1085227044</v>
      </c>
      <c r="I17" s="51">
        <f t="shared" si="0"/>
        <v>3.2068792618254967E-2</v>
      </c>
      <c r="J17" s="42"/>
      <c r="K17" s="80" t="s">
        <v>38</v>
      </c>
      <c r="L17" s="30" t="e">
        <f t="shared" si="1"/>
        <v>#VALUE!</v>
      </c>
      <c r="M17" s="30" t="e">
        <f t="shared" si="2"/>
        <v>#VALUE!</v>
      </c>
      <c r="N17" s="80" t="s">
        <v>38</v>
      </c>
      <c r="O17" s="31"/>
      <c r="P17" s="80" t="s">
        <v>38</v>
      </c>
      <c r="Q17" s="30" t="e">
        <f t="shared" si="3"/>
        <v>#VALUE!</v>
      </c>
      <c r="R17" s="30" t="e">
        <f t="shared" si="4"/>
        <v>#VALUE!</v>
      </c>
      <c r="S17" s="80" t="s">
        <v>38</v>
      </c>
    </row>
    <row r="18" spans="1:19" x14ac:dyDescent="0.25">
      <c r="B18" s="39"/>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636</v>
      </c>
      <c r="B3" s="48"/>
    </row>
    <row r="4" spans="1:19" ht="18.75" x14ac:dyDescent="0.25">
      <c r="A4" s="34" t="s">
        <v>481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1837</v>
      </c>
    </row>
    <row r="12" spans="1:19" ht="13.5" customHeight="1" x14ac:dyDescent="0.25">
      <c r="A12" s="36" t="s">
        <v>26</v>
      </c>
      <c r="B12" s="39" t="s">
        <v>38</v>
      </c>
      <c r="E12" s="39" t="s">
        <v>38</v>
      </c>
      <c r="H12" s="37">
        <v>1650</v>
      </c>
    </row>
    <row r="13" spans="1:19" ht="13.5" customHeight="1" x14ac:dyDescent="0.25">
      <c r="A13" s="36" t="s">
        <v>8</v>
      </c>
      <c r="B13" s="39" t="s">
        <v>38</v>
      </c>
      <c r="E13" s="39" t="s">
        <v>38</v>
      </c>
      <c r="H13" s="37">
        <v>305.2</v>
      </c>
    </row>
    <row r="14" spans="1:19" x14ac:dyDescent="0.25">
      <c r="A14" s="36"/>
    </row>
    <row r="15" spans="1:19" x14ac:dyDescent="0.25">
      <c r="A15" s="38" t="s">
        <v>96</v>
      </c>
      <c r="B15" s="39" t="s">
        <v>38</v>
      </c>
      <c r="C15" s="79" t="s">
        <v>38</v>
      </c>
      <c r="E15" s="39" t="s">
        <v>38</v>
      </c>
      <c r="F15" s="79" t="s">
        <v>38</v>
      </c>
      <c r="G15" s="50"/>
      <c r="H15" s="54">
        <v>8.9820890700000003E-2</v>
      </c>
      <c r="I15" s="49">
        <f>SQRT((H15*(1-H15))/H$13)*TINV(0.05,H$13)</f>
        <v>3.220584515299129E-2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97</v>
      </c>
      <c r="B16" s="39" t="s">
        <v>38</v>
      </c>
      <c r="C16" s="79" t="s">
        <v>38</v>
      </c>
      <c r="E16" s="39" t="s">
        <v>38</v>
      </c>
      <c r="F16" s="79" t="s">
        <v>38</v>
      </c>
      <c r="G16" s="50"/>
      <c r="H16" s="54">
        <v>0.23337950809999999</v>
      </c>
      <c r="I16" s="49">
        <f t="shared" ref="I16:I21" si="0">SQRT((H16*(1-H16))/H$13)*TINV(0.05,H$13)</f>
        <v>4.7643555282717721E-2</v>
      </c>
      <c r="K16" s="79" t="s">
        <v>38</v>
      </c>
      <c r="L16" s="26" t="e">
        <f t="shared" ref="L16:L21" si="1">(((K16)^2)^0.5)</f>
        <v>#VALUE!</v>
      </c>
      <c r="M16" s="26" t="e">
        <f t="shared" ref="M16:M21" si="2">(((((1-B16)*B16)/B$13)+(((1-H16)*H16)/H$13))^0.5)*(TINV(0.05,B$13+H$13-1))</f>
        <v>#VALUE!</v>
      </c>
      <c r="N16" s="79" t="s">
        <v>38</v>
      </c>
      <c r="O16" s="27"/>
      <c r="P16" s="79" t="s">
        <v>38</v>
      </c>
      <c r="Q16" s="26" t="e">
        <f t="shared" ref="Q16:Q21" si="3">(((P16)^2)^0.5)</f>
        <v>#VALUE!</v>
      </c>
      <c r="R16" s="26" t="e">
        <f t="shared" ref="R16:R21" si="4">(((((1-E16)*E16)/E$13)+(((1-H16)*H16)/H$13))^0.5)*(TINV(0.05,E$13+H$13-1))</f>
        <v>#VALUE!</v>
      </c>
      <c r="S16" s="79" t="s">
        <v>38</v>
      </c>
    </row>
    <row r="17" spans="1:19" x14ac:dyDescent="0.25">
      <c r="A17" s="38" t="s">
        <v>99</v>
      </c>
      <c r="B17" s="39" t="s">
        <v>38</v>
      </c>
      <c r="C17" s="79" t="s">
        <v>38</v>
      </c>
      <c r="E17" s="39" t="s">
        <v>38</v>
      </c>
      <c r="F17" s="79" t="s">
        <v>38</v>
      </c>
      <c r="G17" s="50"/>
      <c r="H17" s="54">
        <v>0.20516255450000001</v>
      </c>
      <c r="I17" s="49">
        <f t="shared" si="0"/>
        <v>4.5485272258205686E-2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100</v>
      </c>
      <c r="B18" s="39" t="s">
        <v>38</v>
      </c>
      <c r="C18" s="79" t="s">
        <v>38</v>
      </c>
      <c r="E18" s="39" t="s">
        <v>38</v>
      </c>
      <c r="F18" s="79" t="s">
        <v>38</v>
      </c>
      <c r="G18" s="50"/>
      <c r="H18" s="54">
        <v>0.4564601868</v>
      </c>
      <c r="I18" s="49">
        <f t="shared" si="0"/>
        <v>5.6104761741865301E-2</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57" t="s">
        <v>55</v>
      </c>
      <c r="B19" s="39" t="s">
        <v>38</v>
      </c>
      <c r="C19" s="79" t="s">
        <v>38</v>
      </c>
      <c r="D19" s="60"/>
      <c r="E19" s="39" t="s">
        <v>38</v>
      </c>
      <c r="F19" s="79" t="s">
        <v>38</v>
      </c>
      <c r="G19" s="50"/>
      <c r="H19" s="54">
        <v>1.517686E-2</v>
      </c>
      <c r="I19" s="59">
        <f t="shared" si="0"/>
        <v>1.3770594072605696E-2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101</v>
      </c>
      <c r="B20" s="39" t="s">
        <v>38</v>
      </c>
      <c r="C20" s="79" t="s">
        <v>38</v>
      </c>
      <c r="E20" s="39" t="s">
        <v>38</v>
      </c>
      <c r="F20" s="79" t="s">
        <v>38</v>
      </c>
      <c r="G20" s="63"/>
      <c r="H20" s="54">
        <v>0.32320039880000001</v>
      </c>
      <c r="I20" s="59">
        <f t="shared" si="0"/>
        <v>5.2680341455180024E-2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40" t="s">
        <v>102</v>
      </c>
      <c r="B21" s="41" t="s">
        <v>38</v>
      </c>
      <c r="C21" s="80" t="s">
        <v>38</v>
      </c>
      <c r="D21" s="42"/>
      <c r="E21" s="41" t="s">
        <v>38</v>
      </c>
      <c r="F21" s="80" t="s">
        <v>38</v>
      </c>
      <c r="G21" s="64"/>
      <c r="H21" s="55">
        <v>0.66162274119999998</v>
      </c>
      <c r="I21" s="51">
        <f t="shared" si="0"/>
        <v>5.3295235582837587E-2</v>
      </c>
      <c r="J21" s="42"/>
      <c r="K21" s="80" t="s">
        <v>38</v>
      </c>
      <c r="L21" s="30" t="e">
        <f t="shared" si="1"/>
        <v>#VALUE!</v>
      </c>
      <c r="M21" s="30" t="e">
        <f t="shared" si="2"/>
        <v>#VALUE!</v>
      </c>
      <c r="N21" s="80" t="s">
        <v>38</v>
      </c>
      <c r="O21" s="31"/>
      <c r="P21" s="80" t="s">
        <v>38</v>
      </c>
      <c r="Q21" s="30" t="e">
        <f t="shared" si="3"/>
        <v>#VALUE!</v>
      </c>
      <c r="R21" s="30" t="e">
        <f t="shared" si="4"/>
        <v>#VALUE!</v>
      </c>
      <c r="S21" s="80" t="s">
        <v>38</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635</v>
      </c>
      <c r="B3" s="48"/>
    </row>
    <row r="4" spans="1:19" ht="18.75" x14ac:dyDescent="0.25">
      <c r="A4" s="34" t="s">
        <v>481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1837</v>
      </c>
    </row>
    <row r="12" spans="1:19" ht="13.5" customHeight="1" x14ac:dyDescent="0.25">
      <c r="A12" s="36" t="s">
        <v>26</v>
      </c>
      <c r="B12" s="39" t="s">
        <v>38</v>
      </c>
      <c r="E12" s="39" t="s">
        <v>38</v>
      </c>
      <c r="H12" s="37">
        <v>1650</v>
      </c>
    </row>
    <row r="13" spans="1:19" ht="13.5" customHeight="1" x14ac:dyDescent="0.25">
      <c r="A13" s="36" t="s">
        <v>8</v>
      </c>
      <c r="B13" s="39" t="s">
        <v>38</v>
      </c>
      <c r="E13" s="39" t="s">
        <v>38</v>
      </c>
      <c r="H13" s="37">
        <v>305.2</v>
      </c>
    </row>
    <row r="14" spans="1:19" x14ac:dyDescent="0.25">
      <c r="A14" s="36"/>
    </row>
    <row r="15" spans="1:19" x14ac:dyDescent="0.25">
      <c r="A15" s="38" t="s">
        <v>96</v>
      </c>
      <c r="B15" s="39" t="s">
        <v>38</v>
      </c>
      <c r="C15" s="79" t="s">
        <v>38</v>
      </c>
      <c r="E15" s="39" t="s">
        <v>38</v>
      </c>
      <c r="F15" s="79" t="s">
        <v>38</v>
      </c>
      <c r="G15" s="50"/>
      <c r="H15" s="54">
        <v>0.1717743622</v>
      </c>
      <c r="I15" s="49">
        <f>SQRT((H15*(1-H15))/H$13)*TINV(0.05,H$13)</f>
        <v>4.248504646071783E-2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97</v>
      </c>
      <c r="B16" s="39" t="s">
        <v>38</v>
      </c>
      <c r="C16" s="79" t="s">
        <v>38</v>
      </c>
      <c r="E16" s="39" t="s">
        <v>38</v>
      </c>
      <c r="F16" s="79" t="s">
        <v>38</v>
      </c>
      <c r="G16" s="50"/>
      <c r="H16" s="54">
        <v>0.29972190720000003</v>
      </c>
      <c r="I16" s="49">
        <f t="shared" ref="I16:I21" si="0">SQRT((H16*(1-H16))/H$13)*TINV(0.05,H$13)</f>
        <v>5.1603255877613476E-2</v>
      </c>
      <c r="K16" s="79" t="s">
        <v>38</v>
      </c>
      <c r="L16" s="26" t="e">
        <f t="shared" ref="L16:L21" si="1">(((K16)^2)^0.5)</f>
        <v>#VALUE!</v>
      </c>
      <c r="M16" s="26" t="e">
        <f t="shared" ref="M16:M21" si="2">(((((1-B16)*B16)/B$13)+(((1-H16)*H16)/H$13))^0.5)*(TINV(0.05,B$13+H$13-1))</f>
        <v>#VALUE!</v>
      </c>
      <c r="N16" s="79" t="s">
        <v>38</v>
      </c>
      <c r="O16" s="27"/>
      <c r="P16" s="79" t="s">
        <v>38</v>
      </c>
      <c r="Q16" s="26" t="e">
        <f t="shared" ref="Q16:Q21" si="3">(((P16)^2)^0.5)</f>
        <v>#VALUE!</v>
      </c>
      <c r="R16" s="26" t="e">
        <f t="shared" ref="R16:R21" si="4">(((((1-E16)*E16)/E$13)+(((1-H16)*H16)/H$13))^0.5)*(TINV(0.05,E$13+H$13-1))</f>
        <v>#VALUE!</v>
      </c>
      <c r="S16" s="79" t="s">
        <v>38</v>
      </c>
    </row>
    <row r="17" spans="1:19" x14ac:dyDescent="0.25">
      <c r="A17" s="38" t="s">
        <v>99</v>
      </c>
      <c r="B17" s="39" t="s">
        <v>38</v>
      </c>
      <c r="C17" s="79" t="s">
        <v>38</v>
      </c>
      <c r="E17" s="39" t="s">
        <v>38</v>
      </c>
      <c r="F17" s="79" t="s">
        <v>38</v>
      </c>
      <c r="G17" s="50"/>
      <c r="H17" s="54">
        <v>0.2315436702</v>
      </c>
      <c r="I17" s="49">
        <f t="shared" si="0"/>
        <v>4.7512583167647837E-2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100</v>
      </c>
      <c r="B18" s="39" t="s">
        <v>38</v>
      </c>
      <c r="C18" s="79" t="s">
        <v>38</v>
      </c>
      <c r="E18" s="39" t="s">
        <v>38</v>
      </c>
      <c r="F18" s="79" t="s">
        <v>38</v>
      </c>
      <c r="G18" s="50"/>
      <c r="H18" s="54">
        <v>0.23901428869999999</v>
      </c>
      <c r="I18" s="49">
        <f t="shared" si="0"/>
        <v>4.8037762829766156E-2</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57" t="s">
        <v>55</v>
      </c>
      <c r="B19" s="39" t="s">
        <v>38</v>
      </c>
      <c r="C19" s="79" t="s">
        <v>38</v>
      </c>
      <c r="D19" s="60"/>
      <c r="E19" s="39" t="s">
        <v>38</v>
      </c>
      <c r="F19" s="79" t="s">
        <v>38</v>
      </c>
      <c r="G19" s="50"/>
      <c r="H19" s="54">
        <v>5.7945771799999997E-2</v>
      </c>
      <c r="I19" s="59">
        <f t="shared" si="0"/>
        <v>2.6316699268322485E-2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101</v>
      </c>
      <c r="B20" s="39" t="s">
        <v>38</v>
      </c>
      <c r="C20" s="79" t="s">
        <v>38</v>
      </c>
      <c r="E20" s="39" t="s">
        <v>38</v>
      </c>
      <c r="F20" s="79" t="s">
        <v>38</v>
      </c>
      <c r="G20" s="63"/>
      <c r="H20" s="54">
        <v>0.4714962694</v>
      </c>
      <c r="I20" s="59">
        <f t="shared" si="0"/>
        <v>5.6227108357854043E-2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40" t="s">
        <v>102</v>
      </c>
      <c r="B21" s="41" t="s">
        <v>38</v>
      </c>
      <c r="C21" s="80" t="s">
        <v>38</v>
      </c>
      <c r="D21" s="42"/>
      <c r="E21" s="41" t="s">
        <v>38</v>
      </c>
      <c r="F21" s="80" t="s">
        <v>38</v>
      </c>
      <c r="G21" s="64"/>
      <c r="H21" s="55">
        <v>0.47055795890000002</v>
      </c>
      <c r="I21" s="51">
        <f t="shared" si="0"/>
        <v>5.622097382559272E-2</v>
      </c>
      <c r="J21" s="42"/>
      <c r="K21" s="80" t="s">
        <v>38</v>
      </c>
      <c r="L21" s="30" t="e">
        <f t="shared" si="1"/>
        <v>#VALUE!</v>
      </c>
      <c r="M21" s="30" t="e">
        <f t="shared" si="2"/>
        <v>#VALUE!</v>
      </c>
      <c r="N21" s="80" t="s">
        <v>38</v>
      </c>
      <c r="O21" s="31"/>
      <c r="P21" s="80" t="s">
        <v>38</v>
      </c>
      <c r="Q21" s="30" t="e">
        <f t="shared" si="3"/>
        <v>#VALUE!</v>
      </c>
      <c r="R21" s="30" t="e">
        <f t="shared" si="4"/>
        <v>#VALUE!</v>
      </c>
      <c r="S21" s="80" t="s">
        <v>38</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634</v>
      </c>
      <c r="B3" s="48"/>
    </row>
    <row r="4" spans="1:19" ht="18.75" x14ac:dyDescent="0.25">
      <c r="A4" s="34" t="s">
        <v>481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1837</v>
      </c>
    </row>
    <row r="12" spans="1:19" ht="13.5" customHeight="1" x14ac:dyDescent="0.25">
      <c r="A12" s="36" t="s">
        <v>26</v>
      </c>
      <c r="B12" s="39" t="s">
        <v>38</v>
      </c>
      <c r="E12" s="39" t="s">
        <v>38</v>
      </c>
      <c r="H12" s="37">
        <v>1650</v>
      </c>
    </row>
    <row r="13" spans="1:19" ht="13.5" customHeight="1" x14ac:dyDescent="0.25">
      <c r="A13" s="36" t="s">
        <v>8</v>
      </c>
      <c r="B13" s="39" t="s">
        <v>38</v>
      </c>
      <c r="E13" s="39" t="s">
        <v>38</v>
      </c>
      <c r="H13" s="37">
        <v>305.2</v>
      </c>
    </row>
    <row r="14" spans="1:19" x14ac:dyDescent="0.25">
      <c r="A14" s="36"/>
    </row>
    <row r="15" spans="1:19" x14ac:dyDescent="0.25">
      <c r="A15" s="38" t="s">
        <v>96</v>
      </c>
      <c r="B15" s="39" t="s">
        <v>38</v>
      </c>
      <c r="C15" s="79" t="s">
        <v>38</v>
      </c>
      <c r="E15" s="39" t="s">
        <v>38</v>
      </c>
      <c r="F15" s="79" t="s">
        <v>38</v>
      </c>
      <c r="G15" s="50"/>
      <c r="H15" s="54">
        <v>0.14653412260000001</v>
      </c>
      <c r="I15" s="49">
        <f>SQRT((H15*(1-H15))/H$13)*TINV(0.05,H$13)</f>
        <v>3.98331870256768E-2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97</v>
      </c>
      <c r="B16" s="39" t="s">
        <v>38</v>
      </c>
      <c r="C16" s="79" t="s">
        <v>38</v>
      </c>
      <c r="E16" s="39" t="s">
        <v>38</v>
      </c>
      <c r="F16" s="79" t="s">
        <v>38</v>
      </c>
      <c r="G16" s="50"/>
      <c r="H16" s="54">
        <v>0.30503217449999998</v>
      </c>
      <c r="I16" s="49">
        <f t="shared" ref="I16:I21" si="0">SQRT((H16*(1-H16))/H$13)*TINV(0.05,H$13)</f>
        <v>5.1860627217003429E-2</v>
      </c>
      <c r="K16" s="79" t="s">
        <v>38</v>
      </c>
      <c r="L16" s="26" t="e">
        <f t="shared" ref="L16:L21" si="1">(((K16)^2)^0.5)</f>
        <v>#VALUE!</v>
      </c>
      <c r="M16" s="26" t="e">
        <f t="shared" ref="M16:M21" si="2">(((((1-B16)*B16)/B$13)+(((1-H16)*H16)/H$13))^0.5)*(TINV(0.05,B$13+H$13-1))</f>
        <v>#VALUE!</v>
      </c>
      <c r="N16" s="79" t="s">
        <v>38</v>
      </c>
      <c r="O16" s="27"/>
      <c r="P16" s="79" t="s">
        <v>38</v>
      </c>
      <c r="Q16" s="26" t="e">
        <f t="shared" ref="Q16:Q21" si="3">(((P16)^2)^0.5)</f>
        <v>#VALUE!</v>
      </c>
      <c r="R16" s="26" t="e">
        <f t="shared" ref="R16:R21" si="4">(((((1-E16)*E16)/E$13)+(((1-H16)*H16)/H$13))^0.5)*(TINV(0.05,E$13+H$13-1))</f>
        <v>#VALUE!</v>
      </c>
      <c r="S16" s="79" t="s">
        <v>38</v>
      </c>
    </row>
    <row r="17" spans="1:19" x14ac:dyDescent="0.25">
      <c r="A17" s="38" t="s">
        <v>99</v>
      </c>
      <c r="B17" s="39" t="s">
        <v>38</v>
      </c>
      <c r="C17" s="79" t="s">
        <v>38</v>
      </c>
      <c r="E17" s="39" t="s">
        <v>38</v>
      </c>
      <c r="F17" s="79" t="s">
        <v>38</v>
      </c>
      <c r="G17" s="50"/>
      <c r="H17" s="54">
        <v>0.29344448890000002</v>
      </c>
      <c r="I17" s="49">
        <f t="shared" si="0"/>
        <v>5.1288348287025214E-2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100</v>
      </c>
      <c r="B18" s="39" t="s">
        <v>38</v>
      </c>
      <c r="C18" s="79" t="s">
        <v>38</v>
      </c>
      <c r="E18" s="39" t="s">
        <v>38</v>
      </c>
      <c r="F18" s="79" t="s">
        <v>38</v>
      </c>
      <c r="G18" s="50"/>
      <c r="H18" s="54">
        <v>0.16505596289999999</v>
      </c>
      <c r="I18" s="49">
        <f t="shared" si="0"/>
        <v>4.1814497605424078E-2</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57" t="s">
        <v>55</v>
      </c>
      <c r="B19" s="39" t="s">
        <v>38</v>
      </c>
      <c r="C19" s="79" t="s">
        <v>38</v>
      </c>
      <c r="D19" s="60"/>
      <c r="E19" s="39" t="s">
        <v>38</v>
      </c>
      <c r="F19" s="79" t="s">
        <v>38</v>
      </c>
      <c r="G19" s="50"/>
      <c r="H19" s="54">
        <v>8.9933250899999997E-2</v>
      </c>
      <c r="I19" s="59">
        <f t="shared" si="0"/>
        <v>3.2223993400226039E-2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101</v>
      </c>
      <c r="B20" s="39" t="s">
        <v>38</v>
      </c>
      <c r="C20" s="79" t="s">
        <v>38</v>
      </c>
      <c r="E20" s="39" t="s">
        <v>38</v>
      </c>
      <c r="F20" s="79" t="s">
        <v>38</v>
      </c>
      <c r="G20" s="63"/>
      <c r="H20" s="54">
        <v>0.45156629720000002</v>
      </c>
      <c r="I20" s="59">
        <f t="shared" si="0"/>
        <v>5.6053846298868559E-2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40" t="s">
        <v>102</v>
      </c>
      <c r="B21" s="41" t="s">
        <v>38</v>
      </c>
      <c r="C21" s="80" t="s">
        <v>38</v>
      </c>
      <c r="D21" s="42"/>
      <c r="E21" s="41" t="s">
        <v>38</v>
      </c>
      <c r="F21" s="80" t="s">
        <v>38</v>
      </c>
      <c r="G21" s="64"/>
      <c r="H21" s="55">
        <v>0.45850045189999999</v>
      </c>
      <c r="I21" s="51">
        <f t="shared" si="0"/>
        <v>5.6124375740719226E-2</v>
      </c>
      <c r="J21" s="42"/>
      <c r="K21" s="80" t="s">
        <v>38</v>
      </c>
      <c r="L21" s="30" t="e">
        <f t="shared" si="1"/>
        <v>#VALUE!</v>
      </c>
      <c r="M21" s="30" t="e">
        <f t="shared" si="2"/>
        <v>#VALUE!</v>
      </c>
      <c r="N21" s="80" t="s">
        <v>38</v>
      </c>
      <c r="O21" s="31"/>
      <c r="P21" s="80" t="s">
        <v>38</v>
      </c>
      <c r="Q21" s="30" t="e">
        <f t="shared" si="3"/>
        <v>#VALUE!</v>
      </c>
      <c r="R21" s="30" t="e">
        <f t="shared" si="4"/>
        <v>#VALUE!</v>
      </c>
      <c r="S21" s="80" t="s">
        <v>38</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633</v>
      </c>
      <c r="B3" s="48"/>
    </row>
    <row r="4" spans="1:19" ht="18.75" x14ac:dyDescent="0.25">
      <c r="A4" s="34" t="s">
        <v>481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1837</v>
      </c>
    </row>
    <row r="12" spans="1:19" ht="13.5" customHeight="1" x14ac:dyDescent="0.25">
      <c r="A12" s="36" t="s">
        <v>26</v>
      </c>
      <c r="B12" s="39" t="s">
        <v>38</v>
      </c>
      <c r="E12" s="39" t="s">
        <v>38</v>
      </c>
      <c r="H12" s="37">
        <v>1650</v>
      </c>
    </row>
    <row r="13" spans="1:19" ht="13.5" customHeight="1" x14ac:dyDescent="0.25">
      <c r="A13" s="36" t="s">
        <v>8</v>
      </c>
      <c r="B13" s="39" t="s">
        <v>38</v>
      </c>
      <c r="E13" s="39" t="s">
        <v>38</v>
      </c>
      <c r="H13" s="37">
        <v>305.2</v>
      </c>
    </row>
    <row r="14" spans="1:19" x14ac:dyDescent="0.25">
      <c r="A14" s="36"/>
    </row>
    <row r="15" spans="1:19" x14ac:dyDescent="0.25">
      <c r="A15" s="38" t="s">
        <v>96</v>
      </c>
      <c r="B15" s="39" t="s">
        <v>38</v>
      </c>
      <c r="C15" s="79" t="s">
        <v>38</v>
      </c>
      <c r="E15" s="39" t="s">
        <v>38</v>
      </c>
      <c r="F15" s="79" t="s">
        <v>38</v>
      </c>
      <c r="G15" s="50"/>
      <c r="H15" s="54">
        <v>0.48675284169999999</v>
      </c>
      <c r="I15" s="49">
        <f>SQRT((H15*(1-H15))/H$13)*TINV(0.05,H$13)</f>
        <v>5.6298926615062188E-2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97</v>
      </c>
      <c r="B16" s="39" t="s">
        <v>38</v>
      </c>
      <c r="C16" s="79" t="s">
        <v>38</v>
      </c>
      <c r="E16" s="39" t="s">
        <v>38</v>
      </c>
      <c r="F16" s="79" t="s">
        <v>38</v>
      </c>
      <c r="G16" s="50"/>
      <c r="H16" s="54">
        <v>0.36908485969999999</v>
      </c>
      <c r="I16" s="49">
        <f t="shared" ref="I16:I21" si="0">SQRT((H16*(1-H16))/H$13)*TINV(0.05,H$13)</f>
        <v>5.435395870072833E-2</v>
      </c>
      <c r="K16" s="79" t="s">
        <v>38</v>
      </c>
      <c r="L16" s="26" t="e">
        <f t="shared" ref="L16:L21" si="1">(((K16)^2)^0.5)</f>
        <v>#VALUE!</v>
      </c>
      <c r="M16" s="26" t="e">
        <f t="shared" ref="M16:M21" si="2">(((((1-B16)*B16)/B$13)+(((1-H16)*H16)/H$13))^0.5)*(TINV(0.05,B$13+H$13-1))</f>
        <v>#VALUE!</v>
      </c>
      <c r="N16" s="79" t="s">
        <v>38</v>
      </c>
      <c r="O16" s="27"/>
      <c r="P16" s="79" t="s">
        <v>38</v>
      </c>
      <c r="Q16" s="26" t="e">
        <f t="shared" ref="Q16:Q21" si="3">(((P16)^2)^0.5)</f>
        <v>#VALUE!</v>
      </c>
      <c r="R16" s="26" t="e">
        <f t="shared" ref="R16:R21" si="4">(((((1-E16)*E16)/E$13)+(((1-H16)*H16)/H$13))^0.5)*(TINV(0.05,E$13+H$13-1))</f>
        <v>#VALUE!</v>
      </c>
      <c r="S16" s="79" t="s">
        <v>38</v>
      </c>
    </row>
    <row r="17" spans="1:19" x14ac:dyDescent="0.25">
      <c r="A17" s="38" t="s">
        <v>99</v>
      </c>
      <c r="B17" s="39" t="s">
        <v>38</v>
      </c>
      <c r="C17" s="79" t="s">
        <v>38</v>
      </c>
      <c r="E17" s="39" t="s">
        <v>38</v>
      </c>
      <c r="F17" s="79" t="s">
        <v>38</v>
      </c>
      <c r="G17" s="50"/>
      <c r="H17" s="54">
        <v>7.7384376300000002E-2</v>
      </c>
      <c r="I17" s="49">
        <f t="shared" si="0"/>
        <v>3.0096752430344386E-2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100</v>
      </c>
      <c r="B18" s="39" t="s">
        <v>38</v>
      </c>
      <c r="C18" s="79" t="s">
        <v>38</v>
      </c>
      <c r="E18" s="39" t="s">
        <v>38</v>
      </c>
      <c r="F18" s="79" t="s">
        <v>38</v>
      </c>
      <c r="G18" s="50"/>
      <c r="H18" s="54">
        <v>3.7683618600000003E-2</v>
      </c>
      <c r="I18" s="49">
        <f t="shared" si="0"/>
        <v>2.1449532419176968E-2</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57" t="s">
        <v>55</v>
      </c>
      <c r="B19" s="39" t="s">
        <v>38</v>
      </c>
      <c r="C19" s="79" t="s">
        <v>38</v>
      </c>
      <c r="D19" s="60"/>
      <c r="E19" s="39" t="s">
        <v>38</v>
      </c>
      <c r="F19" s="79" t="s">
        <v>38</v>
      </c>
      <c r="G19" s="50"/>
      <c r="H19" s="54">
        <v>2.9094303700000001E-2</v>
      </c>
      <c r="I19" s="59">
        <f t="shared" si="0"/>
        <v>1.8931067268421767E-2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101</v>
      </c>
      <c r="B20" s="39" t="s">
        <v>38</v>
      </c>
      <c r="C20" s="79" t="s">
        <v>38</v>
      </c>
      <c r="E20" s="39" t="s">
        <v>38</v>
      </c>
      <c r="F20" s="79" t="s">
        <v>38</v>
      </c>
      <c r="G20" s="63"/>
      <c r="H20" s="54">
        <v>0.85583770140000004</v>
      </c>
      <c r="I20" s="59">
        <f t="shared" si="0"/>
        <v>3.9564360137528974E-2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40" t="s">
        <v>102</v>
      </c>
      <c r="B21" s="41" t="s">
        <v>38</v>
      </c>
      <c r="C21" s="80" t="s">
        <v>38</v>
      </c>
      <c r="D21" s="42"/>
      <c r="E21" s="41" t="s">
        <v>38</v>
      </c>
      <c r="F21" s="80" t="s">
        <v>38</v>
      </c>
      <c r="G21" s="64"/>
      <c r="H21" s="55">
        <v>0.1150679949</v>
      </c>
      <c r="I21" s="51">
        <f t="shared" si="0"/>
        <v>3.5943040653718006E-2</v>
      </c>
      <c r="J21" s="42"/>
      <c r="K21" s="80" t="s">
        <v>38</v>
      </c>
      <c r="L21" s="30" t="e">
        <f t="shared" si="1"/>
        <v>#VALUE!</v>
      </c>
      <c r="M21" s="30" t="e">
        <f t="shared" si="2"/>
        <v>#VALUE!</v>
      </c>
      <c r="N21" s="80" t="s">
        <v>38</v>
      </c>
      <c r="O21" s="31"/>
      <c r="P21" s="80" t="s">
        <v>38</v>
      </c>
      <c r="Q21" s="30" t="e">
        <f t="shared" si="3"/>
        <v>#VALUE!</v>
      </c>
      <c r="R21" s="30" t="e">
        <f t="shared" si="4"/>
        <v>#VALUE!</v>
      </c>
      <c r="S21" s="80" t="s">
        <v>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85" zoomScaleNormal="85" workbookViewId="0">
      <selection activeCell="A3" sqref="A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565</v>
      </c>
      <c r="B3" s="48"/>
    </row>
    <row r="4" spans="1:19" ht="18.75" x14ac:dyDescent="0.25">
      <c r="A4" s="34" t="s">
        <v>50</v>
      </c>
    </row>
    <row r="5" spans="1:19" x14ac:dyDescent="0.25">
      <c r="A5" s="68"/>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2991</v>
      </c>
    </row>
    <row r="12" spans="1:19" ht="13.5" customHeight="1" x14ac:dyDescent="0.25">
      <c r="A12" s="36" t="s">
        <v>26</v>
      </c>
      <c r="B12" s="39" t="s">
        <v>38</v>
      </c>
      <c r="E12" s="39" t="s">
        <v>38</v>
      </c>
      <c r="H12" s="37">
        <v>2991</v>
      </c>
    </row>
    <row r="13" spans="1:19" ht="13.5" customHeight="1" x14ac:dyDescent="0.25">
      <c r="A13" s="36" t="s">
        <v>8</v>
      </c>
      <c r="B13" s="39" t="s">
        <v>38</v>
      </c>
      <c r="E13" s="39" t="s">
        <v>38</v>
      </c>
      <c r="H13" s="37">
        <v>549.9</v>
      </c>
    </row>
    <row r="14" spans="1:19" x14ac:dyDescent="0.25">
      <c r="A14" s="36"/>
    </row>
    <row r="15" spans="1:19" x14ac:dyDescent="0.25">
      <c r="A15" s="38" t="s">
        <v>63</v>
      </c>
      <c r="B15" s="39" t="s">
        <v>38</v>
      </c>
      <c r="C15" s="79" t="s">
        <v>38</v>
      </c>
      <c r="E15" s="39" t="s">
        <v>38</v>
      </c>
      <c r="F15" s="79" t="s">
        <v>38</v>
      </c>
      <c r="G15" s="50"/>
      <c r="H15" s="54">
        <v>1.0091738839495202E-2</v>
      </c>
      <c r="I15" s="49">
        <f>SQRT((H15*(1-H15))/H$13)*TINV(0.05,H$13)</f>
        <v>8.3723081335222733E-3</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58</v>
      </c>
      <c r="B16" s="39" t="s">
        <v>38</v>
      </c>
      <c r="C16" s="79" t="s">
        <v>38</v>
      </c>
      <c r="E16" s="39" t="s">
        <v>38</v>
      </c>
      <c r="F16" s="79" t="s">
        <v>38</v>
      </c>
      <c r="G16" s="50"/>
      <c r="H16" s="54">
        <v>7.1152820179042509E-2</v>
      </c>
      <c r="I16" s="49">
        <f t="shared" ref="I16:I22" si="0">SQRT((H16*(1-H16))/H$13)*TINV(0.05,H$13)</f>
        <v>2.1534407170622334E-2</v>
      </c>
      <c r="K16" s="79" t="s">
        <v>38</v>
      </c>
      <c r="L16" s="26" t="e">
        <f t="shared" ref="L16:L22" si="1">(((K16)^2)^0.5)</f>
        <v>#VALUE!</v>
      </c>
      <c r="M16" s="26" t="e">
        <f t="shared" ref="M16:M22" si="2">(((((1-B16)*B16)/B$13)+(((1-H16)*H16)/H$13))^0.5)*(TINV(0.05,B$13+H$13-1))</f>
        <v>#VALUE!</v>
      </c>
      <c r="N16" s="79" t="s">
        <v>38</v>
      </c>
      <c r="O16" s="27"/>
      <c r="P16" s="79" t="s">
        <v>38</v>
      </c>
      <c r="Q16" s="26" t="e">
        <f t="shared" ref="Q16:Q22" si="3">(((P16)^2)^0.5)</f>
        <v>#VALUE!</v>
      </c>
      <c r="R16" s="26" t="e">
        <f t="shared" ref="R16:R22" si="4">(((((1-E16)*E16)/E$13)+(((1-H16)*H16)/H$13))^0.5)*(TINV(0.05,E$13+H$13-1))</f>
        <v>#VALUE!</v>
      </c>
      <c r="S16" s="79" t="s">
        <v>38</v>
      </c>
    </row>
    <row r="17" spans="1:19" x14ac:dyDescent="0.25">
      <c r="A17" s="38" t="s">
        <v>59</v>
      </c>
      <c r="B17" s="39" t="s">
        <v>38</v>
      </c>
      <c r="C17" s="79" t="s">
        <v>38</v>
      </c>
      <c r="E17" s="39" t="s">
        <v>38</v>
      </c>
      <c r="F17" s="79" t="s">
        <v>38</v>
      </c>
      <c r="G17" s="50"/>
      <c r="H17" s="54">
        <v>6.4248380447139819E-2</v>
      </c>
      <c r="I17" s="49">
        <f t="shared" si="0"/>
        <v>2.053884956052247E-2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60</v>
      </c>
      <c r="B18" s="39" t="s">
        <v>38</v>
      </c>
      <c r="C18" s="79" t="s">
        <v>38</v>
      </c>
      <c r="E18" s="39" t="s">
        <v>38</v>
      </c>
      <c r="F18" s="79" t="s">
        <v>38</v>
      </c>
      <c r="G18" s="50"/>
      <c r="H18" s="54">
        <v>3.7314984542216774E-2</v>
      </c>
      <c r="I18" s="49">
        <f t="shared" si="0"/>
        <v>1.5876269660327291E-2</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38" t="s">
        <v>64</v>
      </c>
      <c r="B19" s="39" t="s">
        <v>38</v>
      </c>
      <c r="C19" s="79" t="s">
        <v>38</v>
      </c>
      <c r="E19" s="39" t="s">
        <v>38</v>
      </c>
      <c r="F19" s="79" t="s">
        <v>38</v>
      </c>
      <c r="G19" s="50"/>
      <c r="H19" s="54">
        <v>1.6594909159974944E-2</v>
      </c>
      <c r="I19" s="49">
        <f t="shared" si="0"/>
        <v>1.070085289094495E-2</v>
      </c>
      <c r="K19" s="79" t="s">
        <v>38</v>
      </c>
      <c r="L19" s="26" t="e">
        <f t="shared" si="1"/>
        <v>#VALUE!</v>
      </c>
      <c r="M19" s="26" t="e">
        <f t="shared" si="2"/>
        <v>#VALUE!</v>
      </c>
      <c r="N19" s="79" t="s">
        <v>38</v>
      </c>
      <c r="O19" s="27"/>
      <c r="P19" s="79" t="s">
        <v>38</v>
      </c>
      <c r="Q19" s="26" t="e">
        <f t="shared" si="3"/>
        <v>#VALUE!</v>
      </c>
      <c r="R19" s="26" t="e">
        <f t="shared" si="4"/>
        <v>#VALUE!</v>
      </c>
      <c r="S19" s="79" t="s">
        <v>38</v>
      </c>
    </row>
    <row r="20" spans="1:19" x14ac:dyDescent="0.25">
      <c r="A20" s="38" t="s">
        <v>65</v>
      </c>
      <c r="B20" s="39" t="s">
        <v>38</v>
      </c>
      <c r="C20" s="79" t="s">
        <v>38</v>
      </c>
      <c r="E20" s="39" t="s">
        <v>38</v>
      </c>
      <c r="F20" s="79" t="s">
        <v>38</v>
      </c>
      <c r="G20" s="50"/>
      <c r="H20" s="54">
        <v>0.14552444096214964</v>
      </c>
      <c r="I20" s="49">
        <f t="shared" si="0"/>
        <v>2.9538097528894695E-2</v>
      </c>
      <c r="K20" s="79" t="s">
        <v>38</v>
      </c>
      <c r="L20" s="26" t="e">
        <f t="shared" si="1"/>
        <v>#VALUE!</v>
      </c>
      <c r="M20" s="26" t="e">
        <f t="shared" si="2"/>
        <v>#VALUE!</v>
      </c>
      <c r="N20" s="79" t="s">
        <v>38</v>
      </c>
      <c r="O20" s="27"/>
      <c r="P20" s="79" t="s">
        <v>38</v>
      </c>
      <c r="Q20" s="26" t="e">
        <f t="shared" si="3"/>
        <v>#VALUE!</v>
      </c>
      <c r="R20" s="26" t="e">
        <f t="shared" si="4"/>
        <v>#VALUE!</v>
      </c>
      <c r="S20" s="79" t="s">
        <v>38</v>
      </c>
    </row>
    <row r="21" spans="1:19" x14ac:dyDescent="0.25">
      <c r="A21" s="38" t="s">
        <v>55</v>
      </c>
      <c r="B21" s="39" t="s">
        <v>38</v>
      </c>
      <c r="C21" s="79" t="s">
        <v>38</v>
      </c>
      <c r="E21" s="39" t="s">
        <v>38</v>
      </c>
      <c r="F21" s="79" t="s">
        <v>38</v>
      </c>
      <c r="G21" s="50"/>
      <c r="H21" s="54">
        <v>9.3525201962933943E-3</v>
      </c>
      <c r="I21" s="49">
        <f t="shared" si="0"/>
        <v>8.062850824328914E-3</v>
      </c>
      <c r="K21" s="79" t="s">
        <v>38</v>
      </c>
      <c r="L21" s="26" t="e">
        <f t="shared" si="1"/>
        <v>#VALUE!</v>
      </c>
      <c r="M21" s="26" t="e">
        <f t="shared" si="2"/>
        <v>#VALUE!</v>
      </c>
      <c r="N21" s="79" t="s">
        <v>38</v>
      </c>
      <c r="O21" s="27"/>
      <c r="P21" s="79" t="s">
        <v>38</v>
      </c>
      <c r="Q21" s="26" t="e">
        <f t="shared" si="3"/>
        <v>#VALUE!</v>
      </c>
      <c r="R21" s="26" t="e">
        <f t="shared" si="4"/>
        <v>#VALUE!</v>
      </c>
      <c r="S21" s="79" t="s">
        <v>38</v>
      </c>
    </row>
    <row r="22" spans="1:19" s="60" customFormat="1" x14ac:dyDescent="0.25">
      <c r="A22" s="40" t="s">
        <v>56</v>
      </c>
      <c r="B22" s="41" t="s">
        <v>38</v>
      </c>
      <c r="C22" s="80" t="s">
        <v>38</v>
      </c>
      <c r="D22" s="42"/>
      <c r="E22" s="41" t="s">
        <v>38</v>
      </c>
      <c r="F22" s="80" t="s">
        <v>38</v>
      </c>
      <c r="G22" s="52"/>
      <c r="H22" s="55">
        <v>0.64572020567368771</v>
      </c>
      <c r="I22" s="51">
        <f t="shared" si="0"/>
        <v>4.0064535133372103E-2</v>
      </c>
      <c r="J22" s="42"/>
      <c r="K22" s="80" t="s">
        <v>38</v>
      </c>
      <c r="L22" s="30" t="e">
        <f t="shared" si="1"/>
        <v>#VALUE!</v>
      </c>
      <c r="M22" s="30" t="e">
        <f t="shared" si="2"/>
        <v>#VALUE!</v>
      </c>
      <c r="N22" s="80" t="s">
        <v>38</v>
      </c>
      <c r="O22" s="31"/>
      <c r="P22" s="80" t="s">
        <v>38</v>
      </c>
      <c r="Q22" s="30" t="e">
        <f t="shared" si="3"/>
        <v>#VALUE!</v>
      </c>
      <c r="R22" s="30" t="e">
        <f t="shared" si="4"/>
        <v>#VALUE!</v>
      </c>
      <c r="S22" s="80" t="s">
        <v>38</v>
      </c>
    </row>
    <row r="23" spans="1:19" ht="15" customHeight="1" x14ac:dyDescent="0.25">
      <c r="B23" s="44"/>
      <c r="H23" s="65"/>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632</v>
      </c>
      <c r="B3" s="48"/>
    </row>
    <row r="4" spans="1:19" ht="18.75" x14ac:dyDescent="0.25">
      <c r="A4" s="34" t="s">
        <v>481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1837</v>
      </c>
    </row>
    <row r="12" spans="1:19" ht="13.5" customHeight="1" x14ac:dyDescent="0.25">
      <c r="A12" s="36" t="s">
        <v>26</v>
      </c>
      <c r="B12" s="39" t="s">
        <v>38</v>
      </c>
      <c r="E12" s="39" t="s">
        <v>38</v>
      </c>
      <c r="H12" s="37">
        <v>1650</v>
      </c>
    </row>
    <row r="13" spans="1:19" ht="13.5" customHeight="1" x14ac:dyDescent="0.25">
      <c r="A13" s="36" t="s">
        <v>8</v>
      </c>
      <c r="B13" s="39" t="s">
        <v>38</v>
      </c>
      <c r="E13" s="39" t="s">
        <v>38</v>
      </c>
      <c r="H13" s="37">
        <v>305.2</v>
      </c>
    </row>
    <row r="14" spans="1:19" x14ac:dyDescent="0.25">
      <c r="A14" s="36"/>
    </row>
    <row r="15" spans="1:19" x14ac:dyDescent="0.25">
      <c r="A15" s="38" t="s">
        <v>96</v>
      </c>
      <c r="B15" s="39" t="s">
        <v>38</v>
      </c>
      <c r="C15" s="79" t="s">
        <v>38</v>
      </c>
      <c r="E15" s="39" t="s">
        <v>38</v>
      </c>
      <c r="F15" s="79" t="s">
        <v>38</v>
      </c>
      <c r="G15" s="50"/>
      <c r="H15" s="54">
        <v>0.42064075010000002</v>
      </c>
      <c r="I15" s="49">
        <f>SQRT((H15*(1-H15))/H$13)*TINV(0.05,H$13)</f>
        <v>5.5604793774190704E-2</v>
      </c>
      <c r="K15" s="79" t="s">
        <v>38</v>
      </c>
      <c r="L15" s="26" t="e">
        <f>(((K15)^2)^0.5)</f>
        <v>#VALUE!</v>
      </c>
      <c r="M15" s="26" t="e">
        <f>(((((1-B15)*B15)/B$13)+(((1-H15)*H15)/H$13))^0.5)*(TINV(0.05,B$13+H$13-1))</f>
        <v>#VALUE!</v>
      </c>
      <c r="N15" s="79" t="s">
        <v>38</v>
      </c>
      <c r="O15" s="27"/>
      <c r="P15" s="79" t="s">
        <v>38</v>
      </c>
      <c r="Q15" s="26" t="e">
        <f>(((P15)^2)^0.5)</f>
        <v>#VALUE!</v>
      </c>
      <c r="R15" s="26" t="e">
        <f>(((((1-E15)*E15)/E$13)+(((1-H15)*H15)/H$13))^0.5)*(TINV(0.05,E$13+H$13-1))</f>
        <v>#VALUE!</v>
      </c>
      <c r="S15" s="79" t="s">
        <v>38</v>
      </c>
    </row>
    <row r="16" spans="1:19" x14ac:dyDescent="0.25">
      <c r="A16" s="38" t="s">
        <v>97</v>
      </c>
      <c r="B16" s="39" t="s">
        <v>38</v>
      </c>
      <c r="C16" s="79" t="s">
        <v>38</v>
      </c>
      <c r="E16" s="39" t="s">
        <v>38</v>
      </c>
      <c r="F16" s="79" t="s">
        <v>38</v>
      </c>
      <c r="G16" s="50"/>
      <c r="H16" s="54">
        <v>0.3650509247</v>
      </c>
      <c r="I16" s="49">
        <f t="shared" ref="I16:I21" si="0">SQRT((H16*(1-H16))/H$13)*TINV(0.05,H$13)</f>
        <v>5.4228646399290911E-2</v>
      </c>
      <c r="K16" s="79" t="s">
        <v>38</v>
      </c>
      <c r="L16" s="26" t="e">
        <f t="shared" ref="L16:L21" si="1">(((K16)^2)^0.5)</f>
        <v>#VALUE!</v>
      </c>
      <c r="M16" s="26" t="e">
        <f t="shared" ref="M16:M21" si="2">(((((1-B16)*B16)/B$13)+(((1-H16)*H16)/H$13))^0.5)*(TINV(0.05,B$13+H$13-1))</f>
        <v>#VALUE!</v>
      </c>
      <c r="N16" s="79" t="s">
        <v>38</v>
      </c>
      <c r="O16" s="27"/>
      <c r="P16" s="79" t="s">
        <v>38</v>
      </c>
      <c r="Q16" s="26" t="e">
        <f t="shared" ref="Q16:Q21" si="3">(((P16)^2)^0.5)</f>
        <v>#VALUE!</v>
      </c>
      <c r="R16" s="26" t="e">
        <f t="shared" ref="R16:R21" si="4">(((((1-E16)*E16)/E$13)+(((1-H16)*H16)/H$13))^0.5)*(TINV(0.05,E$13+H$13-1))</f>
        <v>#VALUE!</v>
      </c>
      <c r="S16" s="79" t="s">
        <v>38</v>
      </c>
    </row>
    <row r="17" spans="1:19" x14ac:dyDescent="0.25">
      <c r="A17" s="38" t="s">
        <v>99</v>
      </c>
      <c r="B17" s="39" t="s">
        <v>38</v>
      </c>
      <c r="C17" s="79" t="s">
        <v>38</v>
      </c>
      <c r="E17" s="39" t="s">
        <v>38</v>
      </c>
      <c r="F17" s="79" t="s">
        <v>38</v>
      </c>
      <c r="G17" s="50"/>
      <c r="H17" s="54">
        <v>7.5880222100000005E-2</v>
      </c>
      <c r="I17" s="49">
        <f t="shared" si="0"/>
        <v>2.9827099255204489E-2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38" t="s">
        <v>100</v>
      </c>
      <c r="B18" s="39" t="s">
        <v>38</v>
      </c>
      <c r="C18" s="79" t="s">
        <v>38</v>
      </c>
      <c r="E18" s="39" t="s">
        <v>38</v>
      </c>
      <c r="F18" s="79" t="s">
        <v>38</v>
      </c>
      <c r="G18" s="50"/>
      <c r="H18" s="54">
        <v>6.3465399500000005E-2</v>
      </c>
      <c r="I18" s="49">
        <f t="shared" si="0"/>
        <v>2.7460789105103384E-2</v>
      </c>
      <c r="K18" s="79" t="s">
        <v>38</v>
      </c>
      <c r="L18" s="26" t="e">
        <f t="shared" si="1"/>
        <v>#VALUE!</v>
      </c>
      <c r="M18" s="26" t="e">
        <f t="shared" si="2"/>
        <v>#VALUE!</v>
      </c>
      <c r="N18" s="79" t="s">
        <v>38</v>
      </c>
      <c r="O18" s="27"/>
      <c r="P18" s="79" t="s">
        <v>38</v>
      </c>
      <c r="Q18" s="26" t="e">
        <f t="shared" si="3"/>
        <v>#VALUE!</v>
      </c>
      <c r="R18" s="26" t="e">
        <f t="shared" si="4"/>
        <v>#VALUE!</v>
      </c>
      <c r="S18" s="79" t="s">
        <v>38</v>
      </c>
    </row>
    <row r="19" spans="1:19" x14ac:dyDescent="0.25">
      <c r="A19" s="57" t="s">
        <v>55</v>
      </c>
      <c r="B19" s="39" t="s">
        <v>38</v>
      </c>
      <c r="C19" s="79" t="s">
        <v>38</v>
      </c>
      <c r="D19" s="60"/>
      <c r="E19" s="39" t="s">
        <v>38</v>
      </c>
      <c r="F19" s="79" t="s">
        <v>38</v>
      </c>
      <c r="G19" s="50"/>
      <c r="H19" s="54">
        <v>7.4962703699999994E-2</v>
      </c>
      <c r="I19" s="59">
        <f t="shared" si="0"/>
        <v>2.9660934704058593E-2</v>
      </c>
      <c r="J19" s="60"/>
      <c r="K19" s="79" t="s">
        <v>38</v>
      </c>
      <c r="L19" s="61" t="e">
        <f t="shared" si="1"/>
        <v>#VALUE!</v>
      </c>
      <c r="M19" s="61" t="e">
        <f t="shared" si="2"/>
        <v>#VALUE!</v>
      </c>
      <c r="N19" s="79" t="s">
        <v>38</v>
      </c>
      <c r="O19" s="62"/>
      <c r="P19" s="79" t="s">
        <v>38</v>
      </c>
      <c r="Q19" s="61" t="e">
        <f t="shared" si="3"/>
        <v>#VALUE!</v>
      </c>
      <c r="R19" s="61" t="e">
        <f t="shared" si="4"/>
        <v>#VALUE!</v>
      </c>
      <c r="S19" s="79" t="s">
        <v>38</v>
      </c>
    </row>
    <row r="20" spans="1:19" s="60" customFormat="1" ht="15" customHeight="1" x14ac:dyDescent="0.25">
      <c r="A20" s="57" t="s">
        <v>101</v>
      </c>
      <c r="B20" s="39" t="s">
        <v>38</v>
      </c>
      <c r="C20" s="79" t="s">
        <v>38</v>
      </c>
      <c r="E20" s="39" t="s">
        <v>38</v>
      </c>
      <c r="F20" s="79" t="s">
        <v>38</v>
      </c>
      <c r="G20" s="63"/>
      <c r="H20" s="54">
        <v>0.78569167480000002</v>
      </c>
      <c r="I20" s="59">
        <f t="shared" si="0"/>
        <v>4.6219813319486366E-2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40" t="s">
        <v>102</v>
      </c>
      <c r="B21" s="41" t="s">
        <v>38</v>
      </c>
      <c r="C21" s="80" t="s">
        <v>38</v>
      </c>
      <c r="D21" s="42"/>
      <c r="E21" s="41" t="s">
        <v>38</v>
      </c>
      <c r="F21" s="80" t="s">
        <v>38</v>
      </c>
      <c r="G21" s="64"/>
      <c r="H21" s="55">
        <v>0.1393456216</v>
      </c>
      <c r="I21" s="51">
        <f t="shared" si="0"/>
        <v>3.9007098324257174E-2</v>
      </c>
      <c r="J21" s="42"/>
      <c r="K21" s="80" t="s">
        <v>38</v>
      </c>
      <c r="L21" s="30" t="e">
        <f t="shared" si="1"/>
        <v>#VALUE!</v>
      </c>
      <c r="M21" s="30" t="e">
        <f t="shared" si="2"/>
        <v>#VALUE!</v>
      </c>
      <c r="N21" s="80" t="s">
        <v>38</v>
      </c>
      <c r="O21" s="31"/>
      <c r="P21" s="80" t="s">
        <v>38</v>
      </c>
      <c r="Q21" s="30" t="e">
        <f t="shared" si="3"/>
        <v>#VALUE!</v>
      </c>
      <c r="R21" s="30" t="e">
        <f t="shared" si="4"/>
        <v>#VALUE!</v>
      </c>
      <c r="S21" s="80" t="s">
        <v>38</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631</v>
      </c>
      <c r="B3" s="48"/>
    </row>
    <row r="4" spans="1:19" ht="18.75" x14ac:dyDescent="0.25">
      <c r="A4" s="34" t="s">
        <v>481</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1146</v>
      </c>
      <c r="H11" s="37">
        <v>1837</v>
      </c>
    </row>
    <row r="12" spans="1:19" ht="13.5" customHeight="1" x14ac:dyDescent="0.25">
      <c r="A12" s="36" t="s">
        <v>26</v>
      </c>
      <c r="B12" s="39" t="s">
        <v>38</v>
      </c>
      <c r="E12" s="37">
        <v>1080</v>
      </c>
      <c r="H12" s="37">
        <v>1650</v>
      </c>
    </row>
    <row r="13" spans="1:19" ht="13.5" customHeight="1" x14ac:dyDescent="0.25">
      <c r="A13" s="36" t="s">
        <v>8</v>
      </c>
      <c r="B13" s="39" t="s">
        <v>38</v>
      </c>
      <c r="E13" s="37">
        <v>317.7</v>
      </c>
      <c r="H13" s="37">
        <v>305.2</v>
      </c>
    </row>
    <row r="14" spans="1:19" x14ac:dyDescent="0.25">
      <c r="A14" s="36"/>
    </row>
    <row r="15" spans="1:19" x14ac:dyDescent="0.25">
      <c r="A15" s="38" t="s">
        <v>95</v>
      </c>
      <c r="B15" s="39" t="s">
        <v>38</v>
      </c>
      <c r="C15" s="39" t="s">
        <v>38</v>
      </c>
      <c r="E15" s="45">
        <v>0.28111570800000002</v>
      </c>
      <c r="F15" s="49">
        <f>SQRT((E15*(1-E15))/E$13)*TINV(0.05,E$13)</f>
        <v>4.9621834314677885E-2</v>
      </c>
      <c r="G15" s="50"/>
      <c r="H15" s="54">
        <v>0.32009798420000002</v>
      </c>
      <c r="I15" s="49">
        <f>SQRT((H15*(1-H15))/H$13)*TINV(0.05,H$13)</f>
        <v>5.2546915031191507E-2</v>
      </c>
      <c r="K15" s="39" t="s">
        <v>38</v>
      </c>
      <c r="L15" s="26" t="e">
        <f>(((K15)^2)^0.5)</f>
        <v>#VALUE!</v>
      </c>
      <c r="M15" s="26" t="e">
        <f>(((((1-B15)*B15)/B$13)+(((1-H15)*H15)/H$13))^0.5)*(TINV(0.05,B$13+H$13-1))</f>
        <v>#VALUE!</v>
      </c>
      <c r="N15" s="39" t="s">
        <v>38</v>
      </c>
      <c r="O15" s="27"/>
      <c r="P15" s="28">
        <f>H15-E15</f>
        <v>3.8982276199999999E-2</v>
      </c>
      <c r="Q15" s="26">
        <f>(((P15)^2)^0.5)</f>
        <v>3.8982276199999999E-2</v>
      </c>
      <c r="R15" s="26">
        <f>(((((1-E15)*E15)/E$13)+(((1-H15)*H15)/H$13))^0.5)*(TINV(0.05,E$13+H$13-1))</f>
        <v>7.2132729561174141E-2</v>
      </c>
      <c r="S15" s="5" t="str">
        <f>IF(Q15&gt;R15,"*"," ")</f>
        <v xml:space="preserve"> </v>
      </c>
    </row>
    <row r="16" spans="1:19" x14ac:dyDescent="0.25">
      <c r="A16" s="38" t="s">
        <v>86</v>
      </c>
      <c r="B16" s="39" t="s">
        <v>38</v>
      </c>
      <c r="C16" s="39" t="s">
        <v>38</v>
      </c>
      <c r="E16" s="45">
        <v>0.71175926519999999</v>
      </c>
      <c r="F16" s="49">
        <f>SQRT((E16*(1-E16))/E$13)*TINV(0.05,E$13)</f>
        <v>4.9997121721274962E-2</v>
      </c>
      <c r="G16" s="50"/>
      <c r="H16" s="54">
        <v>0.66619646610000005</v>
      </c>
      <c r="I16" s="49">
        <f>SQRT((H16*(1-H16))/H$13)*TINV(0.05,H$13)</f>
        <v>5.3116471524762614E-2</v>
      </c>
      <c r="K16" s="39" t="s">
        <v>38</v>
      </c>
      <c r="L16" s="26" t="e">
        <f>(((K16)^2)^0.5)</f>
        <v>#VALUE!</v>
      </c>
      <c r="M16" s="26" t="e">
        <f>(((((1-B16)*B16)/B$13)+(((1-H16)*H16)/H$13))^0.5)*(TINV(0.05,B$13+H$13-1))</f>
        <v>#VALUE!</v>
      </c>
      <c r="N16" s="39" t="s">
        <v>38</v>
      </c>
      <c r="O16" s="27"/>
      <c r="P16" s="28">
        <f>H16-E16</f>
        <v>-4.556279909999994E-2</v>
      </c>
      <c r="Q16" s="26">
        <f>(((P16)^2)^0.5)</f>
        <v>4.556279909999994E-2</v>
      </c>
      <c r="R16" s="26">
        <f>(((((1-E16)*E16)/E$13)+(((1-H16)*H16)/H$13))^0.5)*(TINV(0.05,E$13+H$13-1))</f>
        <v>7.2803259132466602E-2</v>
      </c>
      <c r="S16" s="5" t="str">
        <f>IF(Q16&gt;R16,"*"," ")</f>
        <v xml:space="preserve"> </v>
      </c>
    </row>
    <row r="17" spans="1:19" x14ac:dyDescent="0.25">
      <c r="A17" s="40" t="s">
        <v>49</v>
      </c>
      <c r="B17" s="41" t="s">
        <v>38</v>
      </c>
      <c r="C17" s="41" t="s">
        <v>38</v>
      </c>
      <c r="D17" s="42"/>
      <c r="E17" s="46">
        <v>7.1250267999999999E-3</v>
      </c>
      <c r="F17" s="51">
        <f t="shared" ref="F17" si="0">SQRT((E17*(1-E17))/E$13)*TINV(0.05,E$13)</f>
        <v>9.2841317214653503E-3</v>
      </c>
      <c r="G17" s="52"/>
      <c r="H17" s="55">
        <v>1.37055497E-2</v>
      </c>
      <c r="I17" s="51">
        <f t="shared" ref="I17" si="1">SQRT((H17*(1-H17))/H$13)*TINV(0.05,H$13)</f>
        <v>1.3095862734289759E-2</v>
      </c>
      <c r="J17" s="42"/>
      <c r="K17" s="41" t="s">
        <v>38</v>
      </c>
      <c r="L17" s="30" t="e">
        <f t="shared" ref="L17" si="2">(((K17)^2)^0.5)</f>
        <v>#VALUE!</v>
      </c>
      <c r="M17" s="30" t="e">
        <f t="shared" ref="M17" si="3">(((((1-B17)*B17)/B$13)+(((1-H17)*H17)/H$13))^0.5)*(TINV(0.05,B$13+H$13-1))</f>
        <v>#VALUE!</v>
      </c>
      <c r="N17" s="41" t="s">
        <v>38</v>
      </c>
      <c r="O17" s="31"/>
      <c r="P17" s="29">
        <f t="shared" ref="P17" si="4">H17-E17</f>
        <v>6.5805229E-3</v>
      </c>
      <c r="Q17" s="30">
        <f t="shared" ref="Q17" si="5">(((P17)^2)^0.5)</f>
        <v>6.5805229E-3</v>
      </c>
      <c r="R17" s="30">
        <f t="shared" ref="R17" si="6">(((((1-E17)*E17)/E$13)+(((1-H17)*H17)/H$13))^0.5)*(TINV(0.05,E$13+H$13-1))</f>
        <v>1.602126678308885E-2</v>
      </c>
      <c r="S17" s="6" t="str">
        <f t="shared" ref="S17" si="7">IF(Q17&gt;R17,"*"," ")</f>
        <v xml:space="preserve"> </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630</v>
      </c>
      <c r="B3" s="48"/>
    </row>
    <row r="4" spans="1:19" ht="18.75" x14ac:dyDescent="0.25">
      <c r="A4" s="34" t="s">
        <v>615</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1231</v>
      </c>
    </row>
    <row r="12" spans="1:19" ht="13.5" customHeight="1" x14ac:dyDescent="0.25">
      <c r="A12" s="36" t="s">
        <v>26</v>
      </c>
      <c r="B12" s="39" t="s">
        <v>38</v>
      </c>
      <c r="E12" s="39" t="s">
        <v>38</v>
      </c>
      <c r="H12" s="37">
        <v>1122</v>
      </c>
    </row>
    <row r="13" spans="1:19" ht="13.5" customHeight="1" x14ac:dyDescent="0.25">
      <c r="A13" s="36" t="s">
        <v>8</v>
      </c>
      <c r="B13" s="39" t="s">
        <v>38</v>
      </c>
      <c r="E13" s="39" t="s">
        <v>38</v>
      </c>
      <c r="H13" s="37">
        <v>211.7</v>
      </c>
    </row>
    <row r="14" spans="1:19" x14ac:dyDescent="0.25">
      <c r="A14" s="36"/>
    </row>
    <row r="15" spans="1:19" x14ac:dyDescent="0.25">
      <c r="A15" s="57" t="s">
        <v>504</v>
      </c>
      <c r="B15" s="39" t="s">
        <v>38</v>
      </c>
      <c r="C15" s="79" t="s">
        <v>38</v>
      </c>
      <c r="D15" s="60"/>
      <c r="E15" s="39" t="s">
        <v>38</v>
      </c>
      <c r="F15" s="79" t="s">
        <v>38</v>
      </c>
      <c r="G15" s="63"/>
      <c r="H15" s="54">
        <v>0.41140352029999999</v>
      </c>
      <c r="I15" s="59">
        <f t="shared" ref="I15:I39" si="0">SQRT((H15*(1-H15))/H$13)*TINV(0.05,H$13)</f>
        <v>6.6669724096264107E-2</v>
      </c>
      <c r="J15" s="60"/>
      <c r="K15" s="79" t="s">
        <v>38</v>
      </c>
      <c r="L15" s="61" t="e">
        <f t="shared" ref="L15:L39" si="1">(((K15)^2)^0.5)</f>
        <v>#VALUE!</v>
      </c>
      <c r="M15" s="61" t="e">
        <f t="shared" ref="M15:M39" si="2">(((((1-B15)*B15)/B$13)+(((1-H15)*H15)/H$13))^0.5)*(TINV(0.05,B$13+H$13-1))</f>
        <v>#VALUE!</v>
      </c>
      <c r="N15" s="79" t="s">
        <v>38</v>
      </c>
      <c r="O15" s="62"/>
      <c r="P15" s="79" t="s">
        <v>38</v>
      </c>
      <c r="Q15" s="61" t="e">
        <f t="shared" ref="Q15:Q39" si="3">(((P15)^2)^0.5)</f>
        <v>#VALUE!</v>
      </c>
      <c r="R15" s="61" t="e">
        <f t="shared" ref="R15:R39" si="4">(((((1-E15)*E15)/E$13)+(((1-H15)*H15)/H$13))^0.5)*(TINV(0.05,E$13+H$13-1))</f>
        <v>#VALUE!</v>
      </c>
      <c r="S15" s="79" t="s">
        <v>38</v>
      </c>
    </row>
    <row r="16" spans="1:19" x14ac:dyDescent="0.25">
      <c r="A16" s="57" t="s">
        <v>513</v>
      </c>
      <c r="B16" s="39" t="s">
        <v>38</v>
      </c>
      <c r="C16" s="79" t="s">
        <v>38</v>
      </c>
      <c r="D16" s="60"/>
      <c r="E16" s="39" t="s">
        <v>38</v>
      </c>
      <c r="F16" s="79" t="s">
        <v>38</v>
      </c>
      <c r="G16" s="63"/>
      <c r="H16" s="54">
        <v>0.19763956029999999</v>
      </c>
      <c r="I16" s="59">
        <f t="shared" si="0"/>
        <v>5.3951996356425433E-2</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38" t="s">
        <v>654</v>
      </c>
      <c r="B17" s="39" t="s">
        <v>38</v>
      </c>
      <c r="C17" s="79" t="s">
        <v>38</v>
      </c>
      <c r="E17" s="39" t="s">
        <v>38</v>
      </c>
      <c r="F17" s="79" t="s">
        <v>38</v>
      </c>
      <c r="G17" s="50"/>
      <c r="H17" s="54">
        <v>9.00812691E-2</v>
      </c>
      <c r="I17" s="49">
        <f t="shared" si="0"/>
        <v>3.8788624265277634E-2</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57" t="s">
        <v>502</v>
      </c>
      <c r="B18" s="39" t="s">
        <v>38</v>
      </c>
      <c r="C18" s="79" t="s">
        <v>38</v>
      </c>
      <c r="D18" s="60"/>
      <c r="E18" s="39" t="s">
        <v>38</v>
      </c>
      <c r="F18" s="79" t="s">
        <v>38</v>
      </c>
      <c r="G18" s="50"/>
      <c r="H18" s="54">
        <v>8.21634485E-2</v>
      </c>
      <c r="I18" s="59">
        <f t="shared" si="0"/>
        <v>3.7205558633871837E-2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38" t="s">
        <v>500</v>
      </c>
      <c r="B19" s="39" t="s">
        <v>38</v>
      </c>
      <c r="C19" s="79" t="s">
        <v>38</v>
      </c>
      <c r="E19" s="39" t="s">
        <v>38</v>
      </c>
      <c r="F19" s="79" t="s">
        <v>38</v>
      </c>
      <c r="G19" s="50"/>
      <c r="H19" s="54">
        <v>7.1608582700000006E-2</v>
      </c>
      <c r="I19" s="49">
        <f t="shared" si="0"/>
        <v>3.493284230867677E-2</v>
      </c>
      <c r="K19" s="79" t="s">
        <v>38</v>
      </c>
      <c r="L19" s="26" t="e">
        <f t="shared" si="1"/>
        <v>#VALUE!</v>
      </c>
      <c r="M19" s="26" t="e">
        <f t="shared" si="2"/>
        <v>#VALUE!</v>
      </c>
      <c r="N19" s="79" t="s">
        <v>38</v>
      </c>
      <c r="O19" s="27"/>
      <c r="P19" s="79" t="s">
        <v>38</v>
      </c>
      <c r="Q19" s="26" t="e">
        <f t="shared" si="3"/>
        <v>#VALUE!</v>
      </c>
      <c r="R19" s="26" t="e">
        <f t="shared" si="4"/>
        <v>#VALUE!</v>
      </c>
      <c r="S19" s="79" t="s">
        <v>38</v>
      </c>
    </row>
    <row r="20" spans="1:19" s="60" customFormat="1" ht="15" customHeight="1" x14ac:dyDescent="0.25">
      <c r="A20" s="57" t="s">
        <v>514</v>
      </c>
      <c r="B20" s="39" t="s">
        <v>38</v>
      </c>
      <c r="C20" s="79" t="s">
        <v>38</v>
      </c>
      <c r="E20" s="39" t="s">
        <v>38</v>
      </c>
      <c r="F20" s="79" t="s">
        <v>38</v>
      </c>
      <c r="G20" s="63"/>
      <c r="H20" s="54">
        <v>5.2327117899999998E-2</v>
      </c>
      <c r="I20" s="59">
        <f t="shared" si="0"/>
        <v>3.017021882649687E-2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57" t="s">
        <v>511</v>
      </c>
      <c r="B21" s="39" t="s">
        <v>38</v>
      </c>
      <c r="C21" s="79" t="s">
        <v>38</v>
      </c>
      <c r="E21" s="39" t="s">
        <v>38</v>
      </c>
      <c r="F21" s="79" t="s">
        <v>38</v>
      </c>
      <c r="G21" s="63"/>
      <c r="H21" s="54">
        <v>4.5969333000000001E-2</v>
      </c>
      <c r="I21" s="59">
        <f t="shared" si="0"/>
        <v>2.8372728002348597E-2</v>
      </c>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57" t="s">
        <v>507</v>
      </c>
      <c r="B22" s="39" t="s">
        <v>38</v>
      </c>
      <c r="C22" s="79" t="s">
        <v>38</v>
      </c>
      <c r="D22" s="60"/>
      <c r="E22" s="39" t="s">
        <v>38</v>
      </c>
      <c r="F22" s="79" t="s">
        <v>38</v>
      </c>
      <c r="G22" s="63"/>
      <c r="H22" s="54">
        <v>4.3733608799999997E-2</v>
      </c>
      <c r="I22" s="59">
        <f t="shared" si="0"/>
        <v>2.7706580554184221E-2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503</v>
      </c>
      <c r="B23" s="39" t="s">
        <v>38</v>
      </c>
      <c r="C23" s="79" t="s">
        <v>38</v>
      </c>
      <c r="D23" s="60"/>
      <c r="E23" s="39" t="s">
        <v>38</v>
      </c>
      <c r="F23" s="79" t="s">
        <v>38</v>
      </c>
      <c r="G23" s="63"/>
      <c r="H23" s="54">
        <v>2.4571604699999999E-2</v>
      </c>
      <c r="I23" s="59">
        <f t="shared" si="0"/>
        <v>2.0974918542137268E-2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57" t="s">
        <v>508</v>
      </c>
      <c r="B24" s="39" t="s">
        <v>38</v>
      </c>
      <c r="C24" s="79" t="s">
        <v>38</v>
      </c>
      <c r="D24" s="60"/>
      <c r="E24" s="39" t="s">
        <v>38</v>
      </c>
      <c r="F24" s="79" t="s">
        <v>38</v>
      </c>
      <c r="G24" s="63"/>
      <c r="H24" s="54">
        <v>2.3591050499999999E-2</v>
      </c>
      <c r="I24" s="59">
        <f t="shared" si="0"/>
        <v>2.0562472844685469E-2</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38" t="s">
        <v>501</v>
      </c>
      <c r="B25" s="39" t="s">
        <v>38</v>
      </c>
      <c r="C25" s="79" t="s">
        <v>38</v>
      </c>
      <c r="E25" s="39" t="s">
        <v>38</v>
      </c>
      <c r="F25" s="79" t="s">
        <v>38</v>
      </c>
      <c r="G25" s="50"/>
      <c r="H25" s="54">
        <v>1.9342449500000001E-2</v>
      </c>
      <c r="I25" s="49">
        <f t="shared" si="0"/>
        <v>1.8659510646380044E-2</v>
      </c>
      <c r="K25" s="79" t="s">
        <v>38</v>
      </c>
      <c r="L25" s="26" t="e">
        <f t="shared" si="1"/>
        <v>#VALUE!</v>
      </c>
      <c r="M25" s="26" t="e">
        <f t="shared" si="2"/>
        <v>#VALUE!</v>
      </c>
      <c r="N25" s="79" t="s">
        <v>38</v>
      </c>
      <c r="O25" s="27"/>
      <c r="P25" s="79" t="s">
        <v>38</v>
      </c>
      <c r="Q25" s="26" t="e">
        <f t="shared" si="3"/>
        <v>#VALUE!</v>
      </c>
      <c r="R25" s="26" t="e">
        <f t="shared" si="4"/>
        <v>#VALUE!</v>
      </c>
      <c r="S25" s="79" t="s">
        <v>38</v>
      </c>
    </row>
    <row r="26" spans="1:19" x14ac:dyDescent="0.25">
      <c r="A26" s="57" t="s">
        <v>506</v>
      </c>
      <c r="B26" s="39" t="s">
        <v>38</v>
      </c>
      <c r="C26" s="79" t="s">
        <v>38</v>
      </c>
      <c r="D26" s="60"/>
      <c r="E26" s="39" t="s">
        <v>38</v>
      </c>
      <c r="F26" s="79" t="s">
        <v>38</v>
      </c>
      <c r="G26" s="63"/>
      <c r="H26" s="54">
        <v>1.5929565E-2</v>
      </c>
      <c r="I26" s="59">
        <f t="shared" si="0"/>
        <v>1.6962930246869366E-2</v>
      </c>
      <c r="J26" s="60"/>
      <c r="K26" s="79" t="s">
        <v>38</v>
      </c>
      <c r="L26" s="61" t="e">
        <f t="shared" si="1"/>
        <v>#VALUE!</v>
      </c>
      <c r="M26" s="61" t="e">
        <f t="shared" si="2"/>
        <v>#VALUE!</v>
      </c>
      <c r="N26" s="79" t="s">
        <v>38</v>
      </c>
      <c r="O26" s="62"/>
      <c r="P26" s="79" t="s">
        <v>38</v>
      </c>
      <c r="Q26" s="61" t="e">
        <f t="shared" si="3"/>
        <v>#VALUE!</v>
      </c>
      <c r="R26" s="61" t="e">
        <f t="shared" si="4"/>
        <v>#VALUE!</v>
      </c>
      <c r="S26" s="79" t="s">
        <v>38</v>
      </c>
    </row>
    <row r="27" spans="1:19" x14ac:dyDescent="0.25">
      <c r="A27" s="57" t="s">
        <v>509</v>
      </c>
      <c r="B27" s="39" t="s">
        <v>38</v>
      </c>
      <c r="C27" s="79" t="s">
        <v>38</v>
      </c>
      <c r="D27" s="60"/>
      <c r="E27" s="39" t="s">
        <v>38</v>
      </c>
      <c r="F27" s="79" t="s">
        <v>38</v>
      </c>
      <c r="G27" s="63"/>
      <c r="H27" s="54">
        <v>1.34177792E-2</v>
      </c>
      <c r="I27" s="59">
        <f t="shared" si="0"/>
        <v>1.5588085843421182E-2</v>
      </c>
      <c r="J27" s="60"/>
      <c r="K27" s="79" t="s">
        <v>38</v>
      </c>
      <c r="L27" s="61" t="e">
        <f t="shared" si="1"/>
        <v>#VALUE!</v>
      </c>
      <c r="M27" s="61" t="e">
        <f t="shared" si="2"/>
        <v>#VALUE!</v>
      </c>
      <c r="N27" s="79" t="s">
        <v>38</v>
      </c>
      <c r="O27" s="62"/>
      <c r="P27" s="79" t="s">
        <v>38</v>
      </c>
      <c r="Q27" s="61" t="e">
        <f t="shared" si="3"/>
        <v>#VALUE!</v>
      </c>
      <c r="R27" s="61" t="e">
        <f t="shared" si="4"/>
        <v>#VALUE!</v>
      </c>
      <c r="S27" s="79" t="s">
        <v>38</v>
      </c>
    </row>
    <row r="28" spans="1:19" x14ac:dyDescent="0.25">
      <c r="A28" s="57" t="s">
        <v>518</v>
      </c>
      <c r="B28" s="39" t="s">
        <v>38</v>
      </c>
      <c r="C28" s="79" t="s">
        <v>38</v>
      </c>
      <c r="D28" s="60"/>
      <c r="E28" s="39" t="s">
        <v>38</v>
      </c>
      <c r="F28" s="79" t="s">
        <v>38</v>
      </c>
      <c r="G28" s="63"/>
      <c r="H28" s="54">
        <v>1.0568598E-2</v>
      </c>
      <c r="I28" s="59">
        <f t="shared" si="0"/>
        <v>1.3854388447770601E-2</v>
      </c>
      <c r="J28" s="60"/>
      <c r="K28" s="79" t="s">
        <v>38</v>
      </c>
      <c r="L28" s="61" t="e">
        <f t="shared" si="1"/>
        <v>#VALUE!</v>
      </c>
      <c r="M28" s="61" t="e">
        <f t="shared" si="2"/>
        <v>#VALUE!</v>
      </c>
      <c r="N28" s="79" t="s">
        <v>38</v>
      </c>
      <c r="O28" s="62"/>
      <c r="P28" s="79" t="s">
        <v>38</v>
      </c>
      <c r="Q28" s="61" t="e">
        <f t="shared" si="3"/>
        <v>#VALUE!</v>
      </c>
      <c r="R28" s="61" t="e">
        <f t="shared" si="4"/>
        <v>#VALUE!</v>
      </c>
      <c r="S28" s="79" t="s">
        <v>38</v>
      </c>
    </row>
    <row r="29" spans="1:19" x14ac:dyDescent="0.25">
      <c r="A29" s="57" t="s">
        <v>505</v>
      </c>
      <c r="B29" s="39" t="s">
        <v>38</v>
      </c>
      <c r="C29" s="79" t="s">
        <v>38</v>
      </c>
      <c r="D29" s="60"/>
      <c r="E29" s="39" t="s">
        <v>38</v>
      </c>
      <c r="F29" s="79" t="s">
        <v>38</v>
      </c>
      <c r="G29" s="63"/>
      <c r="H29" s="54">
        <v>1.0109289699999999E-2</v>
      </c>
      <c r="I29" s="59">
        <f t="shared" si="0"/>
        <v>1.3553135220497803E-2</v>
      </c>
      <c r="J29" s="60"/>
      <c r="K29" s="79" t="s">
        <v>38</v>
      </c>
      <c r="L29" s="61" t="e">
        <f t="shared" si="1"/>
        <v>#VALUE!</v>
      </c>
      <c r="M29" s="61" t="e">
        <f t="shared" si="2"/>
        <v>#VALUE!</v>
      </c>
      <c r="N29" s="79" t="s">
        <v>38</v>
      </c>
      <c r="O29" s="62"/>
      <c r="P29" s="79" t="s">
        <v>38</v>
      </c>
      <c r="Q29" s="61" t="e">
        <f t="shared" si="3"/>
        <v>#VALUE!</v>
      </c>
      <c r="R29" s="61" t="e">
        <f t="shared" si="4"/>
        <v>#VALUE!</v>
      </c>
      <c r="S29" s="79" t="s">
        <v>38</v>
      </c>
    </row>
    <row r="30" spans="1:19" x14ac:dyDescent="0.25">
      <c r="A30" s="57" t="s">
        <v>522</v>
      </c>
      <c r="B30" s="39" t="s">
        <v>38</v>
      </c>
      <c r="C30" s="79" t="s">
        <v>38</v>
      </c>
      <c r="D30" s="60"/>
      <c r="E30" s="39" t="s">
        <v>38</v>
      </c>
      <c r="F30" s="79" t="s">
        <v>38</v>
      </c>
      <c r="G30" s="63"/>
      <c r="H30" s="54">
        <v>9.4778080000000008E-3</v>
      </c>
      <c r="I30" s="59">
        <f t="shared" si="0"/>
        <v>1.3127193417903934E-2</v>
      </c>
      <c r="J30" s="60"/>
      <c r="K30" s="79" t="s">
        <v>38</v>
      </c>
      <c r="L30" s="61" t="e">
        <f t="shared" si="1"/>
        <v>#VALUE!</v>
      </c>
      <c r="M30" s="61" t="e">
        <f t="shared" si="2"/>
        <v>#VALUE!</v>
      </c>
      <c r="N30" s="79" t="s">
        <v>38</v>
      </c>
      <c r="O30" s="62"/>
      <c r="P30" s="79" t="s">
        <v>38</v>
      </c>
      <c r="Q30" s="61" t="e">
        <f t="shared" si="3"/>
        <v>#VALUE!</v>
      </c>
      <c r="R30" s="61" t="e">
        <f t="shared" si="4"/>
        <v>#VALUE!</v>
      </c>
      <c r="S30" s="79" t="s">
        <v>38</v>
      </c>
    </row>
    <row r="31" spans="1:19" x14ac:dyDescent="0.25">
      <c r="A31" s="38" t="s">
        <v>499</v>
      </c>
      <c r="B31" s="39" t="s">
        <v>38</v>
      </c>
      <c r="C31" s="79" t="s">
        <v>38</v>
      </c>
      <c r="E31" s="39" t="s">
        <v>38</v>
      </c>
      <c r="F31" s="79" t="s">
        <v>38</v>
      </c>
      <c r="G31" s="50"/>
      <c r="H31" s="54">
        <v>8.2897063999999993E-3</v>
      </c>
      <c r="I31" s="49">
        <f t="shared" si="0"/>
        <v>1.2284226375278645E-2</v>
      </c>
      <c r="K31" s="79" t="s">
        <v>38</v>
      </c>
      <c r="L31" s="26" t="e">
        <f t="shared" si="1"/>
        <v>#VALUE!</v>
      </c>
      <c r="M31" s="26" t="e">
        <f t="shared" si="2"/>
        <v>#VALUE!</v>
      </c>
      <c r="N31" s="79" t="s">
        <v>38</v>
      </c>
      <c r="O31" s="27"/>
      <c r="P31" s="79" t="s">
        <v>38</v>
      </c>
      <c r="Q31" s="26" t="e">
        <f t="shared" si="3"/>
        <v>#VALUE!</v>
      </c>
      <c r="R31" s="26" t="e">
        <f t="shared" si="4"/>
        <v>#VALUE!</v>
      </c>
      <c r="S31" s="79" t="s">
        <v>38</v>
      </c>
    </row>
    <row r="32" spans="1:19" x14ac:dyDescent="0.25">
      <c r="A32" s="57" t="s">
        <v>510</v>
      </c>
      <c r="B32" s="39" t="s">
        <v>38</v>
      </c>
      <c r="C32" s="79" t="s">
        <v>38</v>
      </c>
      <c r="D32" s="60"/>
      <c r="E32" s="39" t="s">
        <v>38</v>
      </c>
      <c r="F32" s="79" t="s">
        <v>38</v>
      </c>
      <c r="G32" s="63"/>
      <c r="H32" s="54">
        <v>3.0769941E-3</v>
      </c>
      <c r="I32" s="59">
        <f t="shared" si="0"/>
        <v>7.5037778255488928E-3</v>
      </c>
      <c r="J32" s="60"/>
      <c r="K32" s="79" t="s">
        <v>38</v>
      </c>
      <c r="L32" s="61" t="e">
        <f t="shared" si="1"/>
        <v>#VALUE!</v>
      </c>
      <c r="M32" s="61" t="e">
        <f t="shared" si="2"/>
        <v>#VALUE!</v>
      </c>
      <c r="N32" s="79" t="s">
        <v>38</v>
      </c>
      <c r="O32" s="62"/>
      <c r="P32" s="79" t="s">
        <v>38</v>
      </c>
      <c r="Q32" s="61" t="e">
        <f t="shared" si="3"/>
        <v>#VALUE!</v>
      </c>
      <c r="R32" s="61" t="e">
        <f t="shared" si="4"/>
        <v>#VALUE!</v>
      </c>
      <c r="S32" s="79" t="s">
        <v>38</v>
      </c>
    </row>
    <row r="33" spans="1:19" x14ac:dyDescent="0.25">
      <c r="A33" s="57" t="s">
        <v>520</v>
      </c>
      <c r="B33" s="39" t="s">
        <v>38</v>
      </c>
      <c r="C33" s="79" t="s">
        <v>38</v>
      </c>
      <c r="D33" s="60"/>
      <c r="E33" s="39" t="s">
        <v>38</v>
      </c>
      <c r="F33" s="79" t="s">
        <v>38</v>
      </c>
      <c r="G33" s="63"/>
      <c r="H33" s="54">
        <v>2.7670961000000002E-3</v>
      </c>
      <c r="I33" s="59">
        <f t="shared" si="0"/>
        <v>7.1169882186033519E-3</v>
      </c>
      <c r="J33" s="60"/>
      <c r="K33" s="79" t="s">
        <v>38</v>
      </c>
      <c r="L33" s="61" t="e">
        <f t="shared" si="1"/>
        <v>#VALUE!</v>
      </c>
      <c r="M33" s="61" t="e">
        <f t="shared" si="2"/>
        <v>#VALUE!</v>
      </c>
      <c r="N33" s="79" t="s">
        <v>38</v>
      </c>
      <c r="O33" s="62"/>
      <c r="P33" s="79" t="s">
        <v>38</v>
      </c>
      <c r="Q33" s="61" t="e">
        <f t="shared" si="3"/>
        <v>#VALUE!</v>
      </c>
      <c r="R33" s="61" t="e">
        <f t="shared" si="4"/>
        <v>#VALUE!</v>
      </c>
      <c r="S33" s="79" t="s">
        <v>38</v>
      </c>
    </row>
    <row r="34" spans="1:19" x14ac:dyDescent="0.25">
      <c r="A34" s="57" t="s">
        <v>519</v>
      </c>
      <c r="B34" s="39" t="s">
        <v>38</v>
      </c>
      <c r="C34" s="79" t="s">
        <v>38</v>
      </c>
      <c r="D34" s="60"/>
      <c r="E34" s="39" t="s">
        <v>38</v>
      </c>
      <c r="F34" s="79" t="s">
        <v>38</v>
      </c>
      <c r="G34" s="63"/>
      <c r="H34" s="54">
        <v>2.3914890000000001E-3</v>
      </c>
      <c r="I34" s="59">
        <f t="shared" si="0"/>
        <v>6.617593597174014E-3</v>
      </c>
      <c r="J34" s="60"/>
      <c r="K34" s="79" t="s">
        <v>38</v>
      </c>
      <c r="L34" s="61" t="e">
        <f t="shared" si="1"/>
        <v>#VALUE!</v>
      </c>
      <c r="M34" s="61" t="e">
        <f t="shared" si="2"/>
        <v>#VALUE!</v>
      </c>
      <c r="N34" s="79" t="s">
        <v>38</v>
      </c>
      <c r="O34" s="62"/>
      <c r="P34" s="79" t="s">
        <v>38</v>
      </c>
      <c r="Q34" s="61" t="e">
        <f t="shared" si="3"/>
        <v>#VALUE!</v>
      </c>
      <c r="R34" s="61" t="e">
        <f t="shared" si="4"/>
        <v>#VALUE!</v>
      </c>
      <c r="S34" s="79" t="s">
        <v>38</v>
      </c>
    </row>
    <row r="35" spans="1:19" x14ac:dyDescent="0.25">
      <c r="A35" s="57" t="s">
        <v>512</v>
      </c>
      <c r="B35" s="39" t="s">
        <v>38</v>
      </c>
      <c r="C35" s="79" t="s">
        <v>38</v>
      </c>
      <c r="D35" s="60"/>
      <c r="E35" s="39" t="s">
        <v>38</v>
      </c>
      <c r="F35" s="79" t="s">
        <v>38</v>
      </c>
      <c r="G35" s="63"/>
      <c r="H35" s="54">
        <v>2.1930391E-3</v>
      </c>
      <c r="I35" s="59">
        <f t="shared" si="0"/>
        <v>6.3377087608584544E-3</v>
      </c>
      <c r="J35" s="60"/>
      <c r="K35" s="79" t="s">
        <v>38</v>
      </c>
      <c r="L35" s="61" t="e">
        <f t="shared" si="1"/>
        <v>#VALUE!</v>
      </c>
      <c r="M35" s="61" t="e">
        <f t="shared" si="2"/>
        <v>#VALUE!</v>
      </c>
      <c r="N35" s="79" t="s">
        <v>38</v>
      </c>
      <c r="O35" s="62"/>
      <c r="P35" s="79" t="s">
        <v>38</v>
      </c>
      <c r="Q35" s="61" t="e">
        <f t="shared" si="3"/>
        <v>#VALUE!</v>
      </c>
      <c r="R35" s="61" t="e">
        <f t="shared" si="4"/>
        <v>#VALUE!</v>
      </c>
      <c r="S35" s="79" t="s">
        <v>38</v>
      </c>
    </row>
    <row r="36" spans="1:19" x14ac:dyDescent="0.25">
      <c r="A36" s="57" t="s">
        <v>517</v>
      </c>
      <c r="B36" s="39" t="s">
        <v>38</v>
      </c>
      <c r="C36" s="79" t="s">
        <v>38</v>
      </c>
      <c r="D36" s="60"/>
      <c r="E36" s="39" t="s">
        <v>38</v>
      </c>
      <c r="F36" s="79" t="s">
        <v>38</v>
      </c>
      <c r="G36" s="63"/>
      <c r="H36" s="54">
        <v>1.4990794000000001E-3</v>
      </c>
      <c r="I36" s="59">
        <f t="shared" si="0"/>
        <v>5.2417026269004716E-3</v>
      </c>
      <c r="J36" s="60"/>
      <c r="K36" s="79" t="s">
        <v>38</v>
      </c>
      <c r="L36" s="61" t="e">
        <f t="shared" si="1"/>
        <v>#VALUE!</v>
      </c>
      <c r="M36" s="61" t="e">
        <f t="shared" si="2"/>
        <v>#VALUE!</v>
      </c>
      <c r="N36" s="79" t="s">
        <v>38</v>
      </c>
      <c r="O36" s="62"/>
      <c r="P36" s="79" t="s">
        <v>38</v>
      </c>
      <c r="Q36" s="61" t="e">
        <f t="shared" si="3"/>
        <v>#VALUE!</v>
      </c>
      <c r="R36" s="61" t="e">
        <f t="shared" si="4"/>
        <v>#VALUE!</v>
      </c>
      <c r="S36" s="79" t="s">
        <v>38</v>
      </c>
    </row>
    <row r="37" spans="1:19" x14ac:dyDescent="0.25">
      <c r="A37" s="57" t="s">
        <v>515</v>
      </c>
      <c r="B37" s="39" t="s">
        <v>38</v>
      </c>
      <c r="C37" s="79" t="s">
        <v>38</v>
      </c>
      <c r="D37" s="60"/>
      <c r="E37" s="39" t="s">
        <v>38</v>
      </c>
      <c r="F37" s="79" t="s">
        <v>38</v>
      </c>
      <c r="G37" s="63"/>
      <c r="H37" s="54">
        <v>0</v>
      </c>
      <c r="I37" s="59">
        <f t="shared" si="0"/>
        <v>0</v>
      </c>
      <c r="J37" s="60"/>
      <c r="K37" s="79" t="s">
        <v>38</v>
      </c>
      <c r="L37" s="61" t="e">
        <f t="shared" si="1"/>
        <v>#VALUE!</v>
      </c>
      <c r="M37" s="61" t="e">
        <f t="shared" si="2"/>
        <v>#VALUE!</v>
      </c>
      <c r="N37" s="79" t="s">
        <v>38</v>
      </c>
      <c r="O37" s="62"/>
      <c r="P37" s="79" t="s">
        <v>38</v>
      </c>
      <c r="Q37" s="61" t="e">
        <f t="shared" si="3"/>
        <v>#VALUE!</v>
      </c>
      <c r="R37" s="61" t="e">
        <f t="shared" si="4"/>
        <v>#VALUE!</v>
      </c>
      <c r="S37" s="79" t="s">
        <v>38</v>
      </c>
    </row>
    <row r="38" spans="1:19" x14ac:dyDescent="0.25">
      <c r="A38" s="57" t="s">
        <v>516</v>
      </c>
      <c r="B38" s="39" t="s">
        <v>38</v>
      </c>
      <c r="C38" s="79" t="s">
        <v>38</v>
      </c>
      <c r="D38" s="60"/>
      <c r="E38" s="39" t="s">
        <v>38</v>
      </c>
      <c r="F38" s="79" t="s">
        <v>38</v>
      </c>
      <c r="G38" s="63"/>
      <c r="H38" s="54">
        <v>0</v>
      </c>
      <c r="I38" s="59">
        <f t="shared" si="0"/>
        <v>0</v>
      </c>
      <c r="J38" s="60"/>
      <c r="K38" s="79" t="s">
        <v>38</v>
      </c>
      <c r="L38" s="61" t="e">
        <f t="shared" si="1"/>
        <v>#VALUE!</v>
      </c>
      <c r="M38" s="61" t="e">
        <f t="shared" si="2"/>
        <v>#VALUE!</v>
      </c>
      <c r="N38" s="79" t="s">
        <v>38</v>
      </c>
      <c r="O38" s="62"/>
      <c r="P38" s="79" t="s">
        <v>38</v>
      </c>
      <c r="Q38" s="61" t="e">
        <f t="shared" si="3"/>
        <v>#VALUE!</v>
      </c>
      <c r="R38" s="61" t="e">
        <f t="shared" si="4"/>
        <v>#VALUE!</v>
      </c>
      <c r="S38" s="79" t="s">
        <v>38</v>
      </c>
    </row>
    <row r="39" spans="1:19" x14ac:dyDescent="0.25">
      <c r="A39" s="57" t="s">
        <v>521</v>
      </c>
      <c r="B39" s="39" t="s">
        <v>38</v>
      </c>
      <c r="C39" s="79" t="s">
        <v>38</v>
      </c>
      <c r="D39" s="60"/>
      <c r="E39" s="39" t="s">
        <v>38</v>
      </c>
      <c r="F39" s="79" t="s">
        <v>38</v>
      </c>
      <c r="G39" s="63"/>
      <c r="H39" s="54">
        <v>0</v>
      </c>
      <c r="I39" s="59">
        <f t="shared" si="0"/>
        <v>0</v>
      </c>
      <c r="J39" s="60"/>
      <c r="K39" s="79" t="s">
        <v>38</v>
      </c>
      <c r="L39" s="61" t="e">
        <f t="shared" si="1"/>
        <v>#VALUE!</v>
      </c>
      <c r="M39" s="61" t="e">
        <f t="shared" si="2"/>
        <v>#VALUE!</v>
      </c>
      <c r="N39" s="79" t="s">
        <v>38</v>
      </c>
      <c r="O39" s="62"/>
      <c r="P39" s="79" t="s">
        <v>38</v>
      </c>
      <c r="Q39" s="61" t="e">
        <f t="shared" si="3"/>
        <v>#VALUE!</v>
      </c>
      <c r="R39" s="61" t="e">
        <f t="shared" si="4"/>
        <v>#VALUE!</v>
      </c>
      <c r="S39" s="79" t="s">
        <v>38</v>
      </c>
    </row>
    <row r="40" spans="1:19" x14ac:dyDescent="0.25">
      <c r="A40" s="57" t="s">
        <v>157</v>
      </c>
      <c r="B40" s="39" t="s">
        <v>38</v>
      </c>
      <c r="C40" s="79" t="s">
        <v>38</v>
      </c>
      <c r="D40" s="60"/>
      <c r="E40" s="39" t="s">
        <v>38</v>
      </c>
      <c r="F40" s="79" t="s">
        <v>38</v>
      </c>
      <c r="G40" s="63"/>
      <c r="H40" s="54">
        <v>3.2466309499999998E-2</v>
      </c>
      <c r="I40" s="59">
        <f t="shared" ref="I40:I41" si="5">SQRT((H40*(1-H40))/H$13)*TINV(0.05,H$13)</f>
        <v>2.4012387126237236E-2</v>
      </c>
      <c r="J40" s="60"/>
      <c r="K40" s="79" t="s">
        <v>38</v>
      </c>
      <c r="L40" s="61" t="e">
        <f t="shared" ref="L40:L41" si="6">(((K40)^2)^0.5)</f>
        <v>#VALUE!</v>
      </c>
      <c r="M40" s="61" t="e">
        <f t="shared" ref="M40:M41" si="7">(((((1-B40)*B40)/B$13)+(((1-H40)*H40)/H$13))^0.5)*(TINV(0.05,B$13+H$13-1))</f>
        <v>#VALUE!</v>
      </c>
      <c r="N40" s="79" t="s">
        <v>38</v>
      </c>
      <c r="O40" s="62"/>
      <c r="P40" s="79" t="s">
        <v>38</v>
      </c>
      <c r="Q40" s="61" t="e">
        <f t="shared" ref="Q40:Q41" si="8">(((P40)^2)^0.5)</f>
        <v>#VALUE!</v>
      </c>
      <c r="R40" s="61" t="e">
        <f t="shared" ref="R40:R41" si="9">(((((1-E40)*E40)/E$13)+(((1-H40)*H40)/H$13))^0.5)*(TINV(0.05,E$13+H$13-1))</f>
        <v>#VALUE!</v>
      </c>
      <c r="S40" s="79" t="s">
        <v>38</v>
      </c>
    </row>
    <row r="41" spans="1:19" x14ac:dyDescent="0.25">
      <c r="A41" s="40" t="s">
        <v>55</v>
      </c>
      <c r="B41" s="41" t="s">
        <v>38</v>
      </c>
      <c r="C41" s="80" t="s">
        <v>38</v>
      </c>
      <c r="D41" s="42"/>
      <c r="E41" s="41" t="s">
        <v>38</v>
      </c>
      <c r="F41" s="80" t="s">
        <v>38</v>
      </c>
      <c r="G41" s="64"/>
      <c r="H41" s="55">
        <v>1.3143464299999999E-2</v>
      </c>
      <c r="I41" s="51">
        <f t="shared" si="5"/>
        <v>1.5430065218021156E-2</v>
      </c>
      <c r="J41" s="42"/>
      <c r="K41" s="80" t="s">
        <v>38</v>
      </c>
      <c r="L41" s="30" t="e">
        <f t="shared" si="6"/>
        <v>#VALUE!</v>
      </c>
      <c r="M41" s="30" t="e">
        <f t="shared" si="7"/>
        <v>#VALUE!</v>
      </c>
      <c r="N41" s="80" t="s">
        <v>38</v>
      </c>
      <c r="O41" s="31"/>
      <c r="P41" s="80" t="s">
        <v>38</v>
      </c>
      <c r="Q41" s="30" t="e">
        <f t="shared" si="8"/>
        <v>#VALUE!</v>
      </c>
      <c r="R41" s="30" t="e">
        <f t="shared" si="9"/>
        <v>#VALUE!</v>
      </c>
      <c r="S41" s="80" t="s">
        <v>38</v>
      </c>
    </row>
  </sheetData>
  <sortState ref="A15:S39">
    <sortCondition descending="1" ref="H15:H39"/>
  </sortState>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7" zoomScale="85" zoomScaleNormal="85" workbookViewId="0">
      <selection activeCell="H23" sqref="H23"/>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664</v>
      </c>
      <c r="B3" s="48"/>
    </row>
    <row r="4" spans="1:19" ht="18.75" x14ac:dyDescent="0.25">
      <c r="A4" s="34" t="s">
        <v>655</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90</v>
      </c>
    </row>
    <row r="12" spans="1:19" ht="13.5" customHeight="1" x14ac:dyDescent="0.25">
      <c r="A12" s="36" t="s">
        <v>26</v>
      </c>
      <c r="B12" s="39" t="s">
        <v>38</v>
      </c>
      <c r="E12" s="39" t="s">
        <v>38</v>
      </c>
      <c r="H12" s="37">
        <v>171</v>
      </c>
    </row>
    <row r="13" spans="1:19" ht="13.5" customHeight="1" x14ac:dyDescent="0.25">
      <c r="A13" s="36" t="s">
        <v>8</v>
      </c>
      <c r="B13" s="39" t="s">
        <v>38</v>
      </c>
      <c r="E13" s="39" t="s">
        <v>38</v>
      </c>
      <c r="H13" s="37">
        <v>25.4</v>
      </c>
    </row>
    <row r="14" spans="1:19" x14ac:dyDescent="0.25">
      <c r="A14" s="36"/>
    </row>
    <row r="15" spans="1:19" x14ac:dyDescent="0.25">
      <c r="A15" s="57" t="s">
        <v>656</v>
      </c>
      <c r="B15" s="39" t="s">
        <v>38</v>
      </c>
      <c r="C15" s="79" t="s">
        <v>38</v>
      </c>
      <c r="D15" s="60"/>
      <c r="E15" s="39" t="s">
        <v>38</v>
      </c>
      <c r="F15" s="79" t="s">
        <v>38</v>
      </c>
      <c r="G15" s="63"/>
      <c r="H15" s="54">
        <v>0.46307252729999998</v>
      </c>
      <c r="I15" s="59">
        <f t="shared" ref="I15:I25" si="0">SQRT((H15*(1-H15))/H$13)*TINV(0.05,H$13)</f>
        <v>0.20376772127578477</v>
      </c>
      <c r="J15" s="60"/>
      <c r="K15" s="79" t="s">
        <v>38</v>
      </c>
      <c r="L15" s="61" t="e">
        <f t="shared" ref="L15:L25" si="1">(((K15)^2)^0.5)</f>
        <v>#VALUE!</v>
      </c>
      <c r="M15" s="61" t="e">
        <f t="shared" ref="M15:M25" si="2">(((((1-B15)*B15)/B$13)+(((1-H15)*H15)/H$13))^0.5)*(TINV(0.05,B$13+H$13-1))</f>
        <v>#VALUE!</v>
      </c>
      <c r="N15" s="79" t="s">
        <v>38</v>
      </c>
      <c r="O15" s="62"/>
      <c r="P15" s="79" t="s">
        <v>38</v>
      </c>
      <c r="Q15" s="61" t="e">
        <f t="shared" ref="Q15:Q25" si="3">(((P15)^2)^0.5)</f>
        <v>#VALUE!</v>
      </c>
      <c r="R15" s="61" t="e">
        <f t="shared" ref="R15:R25" si="4">(((((1-E15)*E15)/E$13)+(((1-H15)*H15)/H$13))^0.5)*(TINV(0.05,E$13+H$13-1))</f>
        <v>#VALUE!</v>
      </c>
      <c r="S15" s="79" t="s">
        <v>38</v>
      </c>
    </row>
    <row r="16" spans="1:19" x14ac:dyDescent="0.25">
      <c r="A16" s="57" t="s">
        <v>658</v>
      </c>
      <c r="B16" s="39" t="s">
        <v>38</v>
      </c>
      <c r="C16" s="79" t="s">
        <v>38</v>
      </c>
      <c r="D16" s="60"/>
      <c r="E16" s="39" t="s">
        <v>38</v>
      </c>
      <c r="F16" s="79" t="s">
        <v>38</v>
      </c>
      <c r="G16" s="63"/>
      <c r="H16" s="54">
        <v>0.15062036039999999</v>
      </c>
      <c r="I16" s="59">
        <f t="shared" si="0"/>
        <v>0.14616582159017563</v>
      </c>
      <c r="J16" s="60"/>
      <c r="K16" s="79" t="s">
        <v>38</v>
      </c>
      <c r="L16" s="61" t="e">
        <f t="shared" si="1"/>
        <v>#VALUE!</v>
      </c>
      <c r="M16" s="61" t="e">
        <f t="shared" si="2"/>
        <v>#VALUE!</v>
      </c>
      <c r="N16" s="79" t="s">
        <v>38</v>
      </c>
      <c r="O16" s="62"/>
      <c r="P16" s="79" t="s">
        <v>38</v>
      </c>
      <c r="Q16" s="61" t="e">
        <f t="shared" si="3"/>
        <v>#VALUE!</v>
      </c>
      <c r="R16" s="61" t="e">
        <f t="shared" si="4"/>
        <v>#VALUE!</v>
      </c>
      <c r="S16" s="79" t="s">
        <v>38</v>
      </c>
    </row>
    <row r="17" spans="1:19" x14ac:dyDescent="0.25">
      <c r="A17" s="57" t="s">
        <v>657</v>
      </c>
      <c r="B17" s="39" t="s">
        <v>38</v>
      </c>
      <c r="C17" s="79" t="s">
        <v>38</v>
      </c>
      <c r="E17" s="39" t="s">
        <v>38</v>
      </c>
      <c r="F17" s="79" t="s">
        <v>38</v>
      </c>
      <c r="G17" s="50"/>
      <c r="H17" s="54">
        <v>8.6605543699999996E-2</v>
      </c>
      <c r="I17" s="49">
        <f t="shared" si="0"/>
        <v>0.11493574087150467</v>
      </c>
      <c r="K17" s="79" t="s">
        <v>38</v>
      </c>
      <c r="L17" s="26" t="e">
        <f t="shared" si="1"/>
        <v>#VALUE!</v>
      </c>
      <c r="M17" s="26" t="e">
        <f t="shared" si="2"/>
        <v>#VALUE!</v>
      </c>
      <c r="N17" s="79" t="s">
        <v>38</v>
      </c>
      <c r="O17" s="27"/>
      <c r="P17" s="79" t="s">
        <v>38</v>
      </c>
      <c r="Q17" s="26" t="e">
        <f t="shared" si="3"/>
        <v>#VALUE!</v>
      </c>
      <c r="R17" s="26" t="e">
        <f t="shared" si="4"/>
        <v>#VALUE!</v>
      </c>
      <c r="S17" s="79" t="s">
        <v>38</v>
      </c>
    </row>
    <row r="18" spans="1:19" x14ac:dyDescent="0.25">
      <c r="A18" s="57" t="s">
        <v>659</v>
      </c>
      <c r="B18" s="39" t="s">
        <v>38</v>
      </c>
      <c r="C18" s="79" t="s">
        <v>38</v>
      </c>
      <c r="D18" s="60"/>
      <c r="E18" s="39" t="s">
        <v>38</v>
      </c>
      <c r="F18" s="79" t="s">
        <v>38</v>
      </c>
      <c r="G18" s="50"/>
      <c r="H18" s="54">
        <v>6.2729235600000002E-2</v>
      </c>
      <c r="I18" s="59">
        <f t="shared" si="0"/>
        <v>9.9087894591008169E-2</v>
      </c>
      <c r="J18" s="60"/>
      <c r="K18" s="79" t="s">
        <v>38</v>
      </c>
      <c r="L18" s="61" t="e">
        <f t="shared" si="1"/>
        <v>#VALUE!</v>
      </c>
      <c r="M18" s="61" t="e">
        <f t="shared" si="2"/>
        <v>#VALUE!</v>
      </c>
      <c r="N18" s="79" t="s">
        <v>38</v>
      </c>
      <c r="O18" s="62"/>
      <c r="P18" s="79" t="s">
        <v>38</v>
      </c>
      <c r="Q18" s="61" t="e">
        <f t="shared" si="3"/>
        <v>#VALUE!</v>
      </c>
      <c r="R18" s="61" t="e">
        <f t="shared" si="4"/>
        <v>#VALUE!</v>
      </c>
      <c r="S18" s="79" t="s">
        <v>38</v>
      </c>
    </row>
    <row r="19" spans="1:19" x14ac:dyDescent="0.25">
      <c r="A19" s="38" t="s">
        <v>660</v>
      </c>
      <c r="B19" s="39" t="s">
        <v>38</v>
      </c>
      <c r="C19" s="79" t="s">
        <v>38</v>
      </c>
      <c r="E19" s="39" t="s">
        <v>38</v>
      </c>
      <c r="F19" s="79" t="s">
        <v>38</v>
      </c>
      <c r="G19" s="50"/>
      <c r="H19" s="54">
        <v>6.2414822500000001E-2</v>
      </c>
      <c r="I19" s="49">
        <f t="shared" si="0"/>
        <v>9.8855833907365881E-2</v>
      </c>
      <c r="K19" s="79" t="s">
        <v>38</v>
      </c>
      <c r="L19" s="26" t="e">
        <f t="shared" si="1"/>
        <v>#VALUE!</v>
      </c>
      <c r="M19" s="26" t="e">
        <f t="shared" si="2"/>
        <v>#VALUE!</v>
      </c>
      <c r="N19" s="79" t="s">
        <v>38</v>
      </c>
      <c r="O19" s="27"/>
      <c r="P19" s="79" t="s">
        <v>38</v>
      </c>
      <c r="Q19" s="26" t="e">
        <f t="shared" si="3"/>
        <v>#VALUE!</v>
      </c>
      <c r="R19" s="26" t="e">
        <f t="shared" si="4"/>
        <v>#VALUE!</v>
      </c>
      <c r="S19" s="79" t="s">
        <v>38</v>
      </c>
    </row>
    <row r="20" spans="1:19" s="60" customFormat="1" ht="15" customHeight="1" x14ac:dyDescent="0.25">
      <c r="A20" s="57" t="s">
        <v>661</v>
      </c>
      <c r="B20" s="39" t="s">
        <v>38</v>
      </c>
      <c r="C20" s="79" t="s">
        <v>38</v>
      </c>
      <c r="E20" s="39" t="s">
        <v>38</v>
      </c>
      <c r="F20" s="79" t="s">
        <v>38</v>
      </c>
      <c r="G20" s="63"/>
      <c r="H20" s="54">
        <v>4.7759738500000003E-2</v>
      </c>
      <c r="I20" s="59">
        <f t="shared" si="0"/>
        <v>8.7147976517149464E-2</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x14ac:dyDescent="0.25">
      <c r="A21" s="57" t="s">
        <v>663</v>
      </c>
      <c r="B21" s="39" t="s">
        <v>38</v>
      </c>
      <c r="C21" s="79" t="s">
        <v>38</v>
      </c>
      <c r="E21" s="39" t="s">
        <v>38</v>
      </c>
      <c r="F21" s="79" t="s">
        <v>38</v>
      </c>
      <c r="G21" s="63"/>
      <c r="H21" s="54">
        <v>1.4800211000000001E-2</v>
      </c>
      <c r="I21" s="59">
        <f t="shared" si="0"/>
        <v>4.9345684336297234E-2</v>
      </c>
      <c r="K21" s="79" t="s">
        <v>38</v>
      </c>
      <c r="L21" s="61" t="e">
        <f t="shared" si="1"/>
        <v>#VALUE!</v>
      </c>
      <c r="M21" s="61" t="e">
        <f t="shared" si="2"/>
        <v>#VALUE!</v>
      </c>
      <c r="N21" s="79" t="s">
        <v>38</v>
      </c>
      <c r="O21" s="62"/>
      <c r="P21" s="79" t="s">
        <v>38</v>
      </c>
      <c r="Q21" s="61" t="e">
        <f t="shared" si="3"/>
        <v>#VALUE!</v>
      </c>
      <c r="R21" s="61" t="e">
        <f t="shared" si="4"/>
        <v>#VALUE!</v>
      </c>
      <c r="S21" s="79" t="s">
        <v>38</v>
      </c>
    </row>
    <row r="22" spans="1:19" x14ac:dyDescent="0.25">
      <c r="A22" s="57" t="s">
        <v>326</v>
      </c>
      <c r="B22" s="39" t="s">
        <v>38</v>
      </c>
      <c r="C22" s="79" t="s">
        <v>38</v>
      </c>
      <c r="D22" s="60"/>
      <c r="E22" s="39" t="s">
        <v>38</v>
      </c>
      <c r="F22" s="79" t="s">
        <v>38</v>
      </c>
      <c r="G22" s="63"/>
      <c r="H22" s="54">
        <v>4.0856974999999999E-3</v>
      </c>
      <c r="I22" s="59">
        <f t="shared" si="0"/>
        <v>2.6067366425012957E-2</v>
      </c>
      <c r="J22" s="60"/>
      <c r="K22" s="79" t="s">
        <v>38</v>
      </c>
      <c r="L22" s="61" t="e">
        <f t="shared" si="1"/>
        <v>#VALUE!</v>
      </c>
      <c r="M22" s="61" t="e">
        <f t="shared" si="2"/>
        <v>#VALUE!</v>
      </c>
      <c r="N22" s="79" t="s">
        <v>38</v>
      </c>
      <c r="O22" s="62"/>
      <c r="P22" s="79" t="s">
        <v>38</v>
      </c>
      <c r="Q22" s="61" t="e">
        <f t="shared" si="3"/>
        <v>#VALUE!</v>
      </c>
      <c r="R22" s="61" t="e">
        <f t="shared" si="4"/>
        <v>#VALUE!</v>
      </c>
      <c r="S22" s="79" t="s">
        <v>38</v>
      </c>
    </row>
    <row r="23" spans="1:19" x14ac:dyDescent="0.25">
      <c r="A23" s="57" t="s">
        <v>662</v>
      </c>
      <c r="B23" s="39" t="s">
        <v>38</v>
      </c>
      <c r="C23" s="79" t="s">
        <v>38</v>
      </c>
      <c r="D23" s="60"/>
      <c r="E23" s="39" t="s">
        <v>38</v>
      </c>
      <c r="F23" s="79" t="s">
        <v>38</v>
      </c>
      <c r="G23" s="63"/>
      <c r="H23" s="54">
        <v>7.8484020000000004E-4</v>
      </c>
      <c r="I23" s="59">
        <f t="shared" si="0"/>
        <v>1.1443877354248479E-2</v>
      </c>
      <c r="J23" s="60"/>
      <c r="K23" s="79" t="s">
        <v>38</v>
      </c>
      <c r="L23" s="61" t="e">
        <f t="shared" si="1"/>
        <v>#VALUE!</v>
      </c>
      <c r="M23" s="61" t="e">
        <f t="shared" si="2"/>
        <v>#VALUE!</v>
      </c>
      <c r="N23" s="79" t="s">
        <v>38</v>
      </c>
      <c r="O23" s="62"/>
      <c r="P23" s="79" t="s">
        <v>38</v>
      </c>
      <c r="Q23" s="61" t="e">
        <f t="shared" si="3"/>
        <v>#VALUE!</v>
      </c>
      <c r="R23" s="61" t="e">
        <f t="shared" si="4"/>
        <v>#VALUE!</v>
      </c>
      <c r="S23" s="79" t="s">
        <v>38</v>
      </c>
    </row>
    <row r="24" spans="1:19" x14ac:dyDescent="0.25">
      <c r="A24" s="57" t="s">
        <v>157</v>
      </c>
      <c r="B24" s="39" t="s">
        <v>38</v>
      </c>
      <c r="C24" s="79" t="s">
        <v>38</v>
      </c>
      <c r="D24" s="60"/>
      <c r="E24" s="39" t="s">
        <v>38</v>
      </c>
      <c r="F24" s="79" t="s">
        <v>38</v>
      </c>
      <c r="G24" s="63"/>
      <c r="H24" s="54">
        <v>0.1680564152</v>
      </c>
      <c r="I24" s="59">
        <f t="shared" si="0"/>
        <v>0.15280147761979868</v>
      </c>
      <c r="J24" s="60"/>
      <c r="K24" s="79" t="s">
        <v>38</v>
      </c>
      <c r="L24" s="61" t="e">
        <f t="shared" si="1"/>
        <v>#VALUE!</v>
      </c>
      <c r="M24" s="61" t="e">
        <f t="shared" si="2"/>
        <v>#VALUE!</v>
      </c>
      <c r="N24" s="79" t="s">
        <v>38</v>
      </c>
      <c r="O24" s="62"/>
      <c r="P24" s="79" t="s">
        <v>38</v>
      </c>
      <c r="Q24" s="61" t="e">
        <f t="shared" si="3"/>
        <v>#VALUE!</v>
      </c>
      <c r="R24" s="61" t="e">
        <f t="shared" si="4"/>
        <v>#VALUE!</v>
      </c>
      <c r="S24" s="79" t="s">
        <v>38</v>
      </c>
    </row>
    <row r="25" spans="1:19" x14ac:dyDescent="0.25">
      <c r="A25" s="40" t="s">
        <v>55</v>
      </c>
      <c r="B25" s="41" t="s">
        <v>38</v>
      </c>
      <c r="C25" s="80" t="s">
        <v>38</v>
      </c>
      <c r="D25" s="42"/>
      <c r="E25" s="41" t="s">
        <v>38</v>
      </c>
      <c r="F25" s="80" t="s">
        <v>38</v>
      </c>
      <c r="G25" s="64"/>
      <c r="H25" s="55">
        <v>0</v>
      </c>
      <c r="I25" s="51">
        <f t="shared" si="0"/>
        <v>0</v>
      </c>
      <c r="J25" s="42"/>
      <c r="K25" s="80" t="s">
        <v>38</v>
      </c>
      <c r="L25" s="30" t="e">
        <f t="shared" si="1"/>
        <v>#VALUE!</v>
      </c>
      <c r="M25" s="30" t="e">
        <f t="shared" si="2"/>
        <v>#VALUE!</v>
      </c>
      <c r="N25" s="80" t="s">
        <v>38</v>
      </c>
      <c r="O25" s="31"/>
      <c r="P25" s="80" t="s">
        <v>38</v>
      </c>
      <c r="Q25" s="30" t="e">
        <f t="shared" si="3"/>
        <v>#VALUE!</v>
      </c>
      <c r="R25" s="30" t="e">
        <f t="shared" si="4"/>
        <v>#VALUE!</v>
      </c>
      <c r="S25" s="80" t="s">
        <v>38</v>
      </c>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4"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5703125" style="27" bestFit="1" customWidth="1"/>
    <col min="12" max="12" width="7.42578125" style="27" hidden="1" customWidth="1"/>
    <col min="13" max="13" width="8.140625" style="27" hidden="1" customWidth="1"/>
    <col min="14" max="14" width="11.42578125" style="27" bestFit="1" customWidth="1"/>
    <col min="15" max="15" width="3.140625" style="11" customWidth="1"/>
    <col min="16" max="16" width="13.5703125" style="27" bestFit="1" customWidth="1"/>
    <col min="17" max="17" width="11.5703125" style="27" hidden="1" customWidth="1"/>
    <col min="18" max="18" width="8.1406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629</v>
      </c>
      <c r="B3" s="48"/>
    </row>
    <row r="4" spans="1:19" ht="18.75" x14ac:dyDescent="0.25">
      <c r="A4" s="34" t="s">
        <v>616</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1146</v>
      </c>
      <c r="H11" s="37">
        <v>1837</v>
      </c>
    </row>
    <row r="12" spans="1:19" ht="13.5" customHeight="1" x14ac:dyDescent="0.25">
      <c r="A12" s="36" t="s">
        <v>26</v>
      </c>
      <c r="B12" s="39" t="s">
        <v>38</v>
      </c>
      <c r="E12" s="37">
        <v>1080</v>
      </c>
      <c r="H12" s="37">
        <v>1650</v>
      </c>
    </row>
    <row r="13" spans="1:19" ht="13.5" customHeight="1" x14ac:dyDescent="0.25">
      <c r="A13" s="36" t="s">
        <v>8</v>
      </c>
      <c r="B13" s="39" t="s">
        <v>38</v>
      </c>
      <c r="E13" s="37">
        <v>317.7</v>
      </c>
      <c r="H13" s="37">
        <v>305.2</v>
      </c>
    </row>
    <row r="14" spans="1:19" x14ac:dyDescent="0.25">
      <c r="A14" s="36"/>
    </row>
    <row r="15" spans="1:19" x14ac:dyDescent="0.25">
      <c r="A15" s="38" t="s">
        <v>523</v>
      </c>
      <c r="B15" s="39" t="s">
        <v>38</v>
      </c>
      <c r="C15" s="39" t="s">
        <v>38</v>
      </c>
      <c r="E15" s="45">
        <v>3.10085433E-2</v>
      </c>
      <c r="F15" s="49">
        <f>SQRT((E15*(1-E15))/E$13)*TINV(0.05,E$13)</f>
        <v>1.9133808227493006E-2</v>
      </c>
      <c r="G15" s="50"/>
      <c r="H15" s="54">
        <v>1.99230148E-2</v>
      </c>
      <c r="I15" s="49">
        <f t="shared" ref="I15:I20" si="0">SQRT((H15*(1-H15))/H$13)*TINV(0.05,H$13)</f>
        <v>1.5739473997561489E-2</v>
      </c>
      <c r="K15" s="39" t="s">
        <v>38</v>
      </c>
      <c r="L15" s="26" t="e">
        <f t="shared" ref="L15:L20" si="1">(((K15)^2)^0.5)</f>
        <v>#VALUE!</v>
      </c>
      <c r="M15" s="26" t="e">
        <f t="shared" ref="M15:M20" si="2">(((((1-B15)*B15)/B$13)+(((1-H15)*H15)/H$13))^0.5)*(TINV(0.05,B$13+H$13-1))</f>
        <v>#VALUE!</v>
      </c>
      <c r="N15" s="39" t="s">
        <v>38</v>
      </c>
      <c r="O15" s="27"/>
      <c r="P15" s="28">
        <f>H15-E15</f>
        <v>-1.10855285E-2</v>
      </c>
      <c r="Q15" s="26">
        <f t="shared" ref="Q15:Q20" si="3">(((P15)^2)^0.5)</f>
        <v>1.10855285E-2</v>
      </c>
      <c r="R15" s="26">
        <f t="shared" ref="R15:R20" si="4">(((((1-E15)*E15)/E$13)+(((1-H15)*H15)/H$13))^0.5)*(TINV(0.05,E$13+H$13-1))</f>
        <v>2.4727767448878998E-2</v>
      </c>
      <c r="S15" s="5" t="str">
        <f>IF(Q15&gt;R15,"*"," ")</f>
        <v xml:space="preserve"> </v>
      </c>
    </row>
    <row r="16" spans="1:19" x14ac:dyDescent="0.25">
      <c r="A16" s="57" t="s">
        <v>524</v>
      </c>
      <c r="B16" s="58" t="s">
        <v>38</v>
      </c>
      <c r="C16" s="58" t="s">
        <v>38</v>
      </c>
      <c r="D16" s="60"/>
      <c r="E16" s="82">
        <v>0.104154999</v>
      </c>
      <c r="F16" s="49">
        <f t="shared" ref="F16:F22" si="5">SQRT((E16*(1-E16))/E$13)*TINV(0.05,E$13)</f>
        <v>3.3717646823154826E-2</v>
      </c>
      <c r="G16" s="50"/>
      <c r="H16" s="54">
        <v>0.1392789831</v>
      </c>
      <c r="I16" s="59">
        <f t="shared" si="0"/>
        <v>3.8999279857314662E-2</v>
      </c>
      <c r="J16" s="60"/>
      <c r="K16" s="58" t="s">
        <v>38</v>
      </c>
      <c r="L16" s="61" t="e">
        <f t="shared" si="1"/>
        <v>#VALUE!</v>
      </c>
      <c r="M16" s="61" t="e">
        <f t="shared" si="2"/>
        <v>#VALUE!</v>
      </c>
      <c r="N16" s="58" t="s">
        <v>38</v>
      </c>
      <c r="O16" s="62"/>
      <c r="P16" s="28">
        <f t="shared" ref="P16:P22" si="6">H16-E16</f>
        <v>3.5123984100000005E-2</v>
      </c>
      <c r="Q16" s="61">
        <f t="shared" si="3"/>
        <v>3.5123984100000005E-2</v>
      </c>
      <c r="R16" s="61">
        <f t="shared" si="4"/>
        <v>5.1453104549319298E-2</v>
      </c>
      <c r="S16" s="5" t="str">
        <f t="shared" ref="S16:S22" si="7">IF(Q16&gt;R16,"*"," ")</f>
        <v xml:space="preserve"> </v>
      </c>
    </row>
    <row r="17" spans="1:19" x14ac:dyDescent="0.25">
      <c r="A17" s="57" t="s">
        <v>525</v>
      </c>
      <c r="B17" s="58" t="s">
        <v>38</v>
      </c>
      <c r="C17" s="58" t="s">
        <v>38</v>
      </c>
      <c r="D17" s="60"/>
      <c r="E17" s="82">
        <v>0.78568874529999999</v>
      </c>
      <c r="F17" s="49">
        <f t="shared" si="5"/>
        <v>4.5294817689621375E-2</v>
      </c>
      <c r="G17" s="50"/>
      <c r="H17" s="54">
        <v>0.76453456720000001</v>
      </c>
      <c r="I17" s="59">
        <f t="shared" si="0"/>
        <v>4.7790847625110086E-2</v>
      </c>
      <c r="J17" s="60"/>
      <c r="K17" s="58" t="s">
        <v>38</v>
      </c>
      <c r="L17" s="61" t="e">
        <f t="shared" si="1"/>
        <v>#VALUE!</v>
      </c>
      <c r="M17" s="61" t="e">
        <f t="shared" si="2"/>
        <v>#VALUE!</v>
      </c>
      <c r="N17" s="58" t="s">
        <v>38</v>
      </c>
      <c r="O17" s="62"/>
      <c r="P17" s="28">
        <f t="shared" si="6"/>
        <v>-2.1154178099999976E-2</v>
      </c>
      <c r="Q17" s="61">
        <f t="shared" si="3"/>
        <v>2.1154178099999976E-2</v>
      </c>
      <c r="R17" s="61">
        <f t="shared" si="4"/>
        <v>6.5716643462660221E-2</v>
      </c>
      <c r="S17" s="5" t="str">
        <f t="shared" si="7"/>
        <v xml:space="preserve"> </v>
      </c>
    </row>
    <row r="18" spans="1:19" x14ac:dyDescent="0.25">
      <c r="A18" s="57" t="s">
        <v>526</v>
      </c>
      <c r="B18" s="58" t="s">
        <v>38</v>
      </c>
      <c r="C18" s="58" t="s">
        <v>38</v>
      </c>
      <c r="D18" s="60"/>
      <c r="E18" s="82">
        <v>9.9924808999999996E-3</v>
      </c>
      <c r="F18" s="49">
        <f t="shared" si="5"/>
        <v>1.0978845421927272E-2</v>
      </c>
      <c r="G18" s="50"/>
      <c r="H18" s="54">
        <v>8.0748975000000008E-3</v>
      </c>
      <c r="I18" s="59">
        <f t="shared" si="0"/>
        <v>1.0080696504882547E-2</v>
      </c>
      <c r="J18" s="60"/>
      <c r="K18" s="58" t="s">
        <v>38</v>
      </c>
      <c r="L18" s="61" t="e">
        <f t="shared" si="1"/>
        <v>#VALUE!</v>
      </c>
      <c r="M18" s="61" t="e">
        <f t="shared" si="2"/>
        <v>#VALUE!</v>
      </c>
      <c r="N18" s="58" t="s">
        <v>38</v>
      </c>
      <c r="O18" s="62"/>
      <c r="P18" s="28">
        <f t="shared" si="6"/>
        <v>-1.9175833999999989E-3</v>
      </c>
      <c r="Q18" s="61">
        <f t="shared" si="3"/>
        <v>1.9175833999999989E-3</v>
      </c>
      <c r="R18" s="61">
        <f t="shared" si="4"/>
        <v>1.4875944723193566E-2</v>
      </c>
      <c r="S18" s="5" t="str">
        <f t="shared" si="7"/>
        <v xml:space="preserve"> </v>
      </c>
    </row>
    <row r="19" spans="1:19" x14ac:dyDescent="0.25">
      <c r="A19" s="57" t="s">
        <v>527</v>
      </c>
      <c r="B19" s="58" t="s">
        <v>38</v>
      </c>
      <c r="C19" s="58" t="s">
        <v>38</v>
      </c>
      <c r="D19" s="60"/>
      <c r="E19" s="82">
        <v>1.7402173E-2</v>
      </c>
      <c r="F19" s="49">
        <f t="shared" si="5"/>
        <v>1.4434122975024177E-2</v>
      </c>
      <c r="G19" s="50"/>
      <c r="H19" s="54">
        <v>1.4117042E-2</v>
      </c>
      <c r="I19" s="59">
        <f t="shared" si="0"/>
        <v>1.3288229595954892E-2</v>
      </c>
      <c r="J19" s="60"/>
      <c r="K19" s="58" t="s">
        <v>38</v>
      </c>
      <c r="L19" s="61" t="e">
        <f t="shared" si="1"/>
        <v>#VALUE!</v>
      </c>
      <c r="M19" s="61" t="e">
        <f t="shared" si="2"/>
        <v>#VALUE!</v>
      </c>
      <c r="N19" s="58" t="s">
        <v>38</v>
      </c>
      <c r="O19" s="62"/>
      <c r="P19" s="28">
        <f t="shared" si="6"/>
        <v>-3.2851310000000002E-3</v>
      </c>
      <c r="Q19" s="61">
        <f t="shared" si="3"/>
        <v>3.2851310000000002E-3</v>
      </c>
      <c r="R19" s="61">
        <f t="shared" si="4"/>
        <v>1.9581309052506518E-2</v>
      </c>
      <c r="S19" s="5" t="str">
        <f t="shared" si="7"/>
        <v xml:space="preserve"> </v>
      </c>
    </row>
    <row r="20" spans="1:19" x14ac:dyDescent="0.25">
      <c r="A20" s="57" t="s">
        <v>55</v>
      </c>
      <c r="B20" s="58" t="s">
        <v>38</v>
      </c>
      <c r="C20" s="58" t="s">
        <v>38</v>
      </c>
      <c r="D20" s="60"/>
      <c r="E20" s="82">
        <v>5.1753058599999999E-2</v>
      </c>
      <c r="F20" s="49">
        <f t="shared" si="5"/>
        <v>2.4452850719654053E-2</v>
      </c>
      <c r="G20" s="50"/>
      <c r="H20" s="54">
        <v>5.4071495400000003E-2</v>
      </c>
      <c r="I20" s="59">
        <f t="shared" si="0"/>
        <v>2.547392916395996E-2</v>
      </c>
      <c r="J20" s="60"/>
      <c r="K20" s="58" t="s">
        <v>38</v>
      </c>
      <c r="L20" s="61" t="e">
        <f t="shared" si="1"/>
        <v>#VALUE!</v>
      </c>
      <c r="M20" s="61" t="e">
        <f t="shared" si="2"/>
        <v>#VALUE!</v>
      </c>
      <c r="N20" s="58" t="s">
        <v>38</v>
      </c>
      <c r="O20" s="62"/>
      <c r="P20" s="28">
        <f t="shared" si="6"/>
        <v>2.3184368000000039E-3</v>
      </c>
      <c r="Q20" s="61">
        <f t="shared" si="3"/>
        <v>2.3184368000000039E-3</v>
      </c>
      <c r="R20" s="61">
        <f t="shared" si="4"/>
        <v>3.5242058679163094E-2</v>
      </c>
      <c r="S20" s="5" t="str">
        <f t="shared" si="7"/>
        <v xml:space="preserve"> </v>
      </c>
    </row>
    <row r="21" spans="1:19" x14ac:dyDescent="0.25">
      <c r="A21" s="57" t="s">
        <v>528</v>
      </c>
      <c r="B21" s="58" t="s">
        <v>38</v>
      </c>
      <c r="C21" s="58" t="s">
        <v>38</v>
      </c>
      <c r="D21" s="60"/>
      <c r="E21" s="82">
        <v>0.13516354229999999</v>
      </c>
      <c r="F21" s="49">
        <f t="shared" si="5"/>
        <v>3.7739621276473997E-2</v>
      </c>
      <c r="G21" s="50"/>
      <c r="H21" s="54">
        <v>0.1592019979</v>
      </c>
      <c r="I21" s="59">
        <f t="shared" ref="I21:I22" si="8">SQRT((H21*(1-H21))/H$13)*TINV(0.05,H$13)</f>
        <v>4.1210006451365272E-2</v>
      </c>
      <c r="J21" s="60"/>
      <c r="K21" s="58" t="s">
        <v>38</v>
      </c>
      <c r="L21" s="61" t="e">
        <f t="shared" ref="L21:L22" si="9">(((K21)^2)^0.5)</f>
        <v>#VALUE!</v>
      </c>
      <c r="M21" s="61" t="e">
        <f t="shared" ref="M21:M22" si="10">(((((1-B21)*B21)/B$13)+(((1-H21)*H21)/H$13))^0.5)*(TINV(0.05,B$13+H$13-1))</f>
        <v>#VALUE!</v>
      </c>
      <c r="N21" s="58" t="s">
        <v>38</v>
      </c>
      <c r="O21" s="62"/>
      <c r="P21" s="28">
        <f t="shared" si="6"/>
        <v>2.4038455600000008E-2</v>
      </c>
      <c r="Q21" s="61">
        <f t="shared" ref="Q21:Q22" si="11">(((P21)^2)^0.5)</f>
        <v>2.4038455600000008E-2</v>
      </c>
      <c r="R21" s="61">
        <f t="shared" ref="R21:R22" si="12">(((((1-E21)*E21)/E$13)+(((1-H21)*H21)/H$13))^0.5)*(TINV(0.05,E$13+H$13-1))</f>
        <v>5.5770511783262471E-2</v>
      </c>
      <c r="S21" s="5" t="str">
        <f t="shared" si="7"/>
        <v xml:space="preserve"> </v>
      </c>
    </row>
    <row r="22" spans="1:19" x14ac:dyDescent="0.25">
      <c r="A22" s="40" t="s">
        <v>529</v>
      </c>
      <c r="B22" s="41" t="s">
        <v>38</v>
      </c>
      <c r="C22" s="41" t="s">
        <v>38</v>
      </c>
      <c r="D22" s="42"/>
      <c r="E22" s="74">
        <v>2.7394653800000002E-2</v>
      </c>
      <c r="F22" s="51">
        <f t="shared" si="5"/>
        <v>1.8017809667893417E-2</v>
      </c>
      <c r="G22" s="52"/>
      <c r="H22" s="55">
        <v>2.2191939500000001E-2</v>
      </c>
      <c r="I22" s="51">
        <f t="shared" si="8"/>
        <v>1.6592316623813635E-2</v>
      </c>
      <c r="J22" s="42"/>
      <c r="K22" s="41" t="s">
        <v>38</v>
      </c>
      <c r="L22" s="30" t="e">
        <f t="shared" si="9"/>
        <v>#VALUE!</v>
      </c>
      <c r="M22" s="30" t="e">
        <f t="shared" si="10"/>
        <v>#VALUE!</v>
      </c>
      <c r="N22" s="41" t="s">
        <v>38</v>
      </c>
      <c r="O22" s="31"/>
      <c r="P22" s="29">
        <f t="shared" si="6"/>
        <v>-5.2027143000000012E-3</v>
      </c>
      <c r="Q22" s="30">
        <f t="shared" si="11"/>
        <v>5.2027143000000012E-3</v>
      </c>
      <c r="R22" s="30">
        <f t="shared" si="12"/>
        <v>2.4446245889481785E-2</v>
      </c>
      <c r="S22" s="6" t="str">
        <f t="shared" si="7"/>
        <v xml:space="preserve"> </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628</v>
      </c>
      <c r="B3" s="48"/>
    </row>
    <row r="4" spans="1:19" ht="18.75" x14ac:dyDescent="0.25">
      <c r="A4" s="34" t="s">
        <v>617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529</v>
      </c>
      <c r="H11" s="37">
        <v>889</v>
      </c>
    </row>
    <row r="12" spans="1:19" ht="13.5" customHeight="1" x14ac:dyDescent="0.25">
      <c r="A12" s="36" t="s">
        <v>26</v>
      </c>
      <c r="B12" s="39" t="s">
        <v>38</v>
      </c>
      <c r="E12" s="37">
        <v>516</v>
      </c>
      <c r="H12" s="37">
        <v>706</v>
      </c>
    </row>
    <row r="13" spans="1:19" ht="13.5" customHeight="1" x14ac:dyDescent="0.25">
      <c r="A13" s="36" t="s">
        <v>8</v>
      </c>
      <c r="B13" s="39" t="s">
        <v>38</v>
      </c>
      <c r="E13" s="37">
        <v>149</v>
      </c>
      <c r="H13" s="37">
        <v>141.69999999999999</v>
      </c>
    </row>
    <row r="14" spans="1:19" x14ac:dyDescent="0.25">
      <c r="A14" s="36"/>
    </row>
    <row r="15" spans="1:19" x14ac:dyDescent="0.25">
      <c r="A15" s="38" t="s">
        <v>530</v>
      </c>
      <c r="B15" s="39" t="s">
        <v>38</v>
      </c>
      <c r="C15" s="79" t="s">
        <v>38</v>
      </c>
      <c r="E15" s="45">
        <v>0.12565091680000001</v>
      </c>
      <c r="F15" s="49">
        <f>SQRT((E15*(1-E15))/E$13)*TINV(0.05,E$13)</f>
        <v>5.3656453337134806E-2</v>
      </c>
      <c r="G15" s="50"/>
      <c r="H15" s="54">
        <v>0.1470294785</v>
      </c>
      <c r="I15" s="49">
        <f t="shared" ref="I15:I38" si="0">SQRT((H15*(1-H15))/H$13)*TINV(0.05,H$13)</f>
        <v>5.8813349445118589E-2</v>
      </c>
      <c r="K15" s="79" t="s">
        <v>38</v>
      </c>
      <c r="L15" s="26" t="e">
        <f t="shared" ref="L15:L38" si="1">(((K15)^2)^0.5)</f>
        <v>#VALUE!</v>
      </c>
      <c r="M15" s="26" t="e">
        <f t="shared" ref="M15:M38" si="2">(((((1-B15)*B15)/B$13)+(((1-H15)*H15)/H$13))^0.5)*(TINV(0.05,B$13+H$13-1))</f>
        <v>#VALUE!</v>
      </c>
      <c r="N15" s="79" t="s">
        <v>38</v>
      </c>
      <c r="O15" s="27"/>
      <c r="P15" s="28">
        <f>H15-E15</f>
        <v>2.1378561699999993E-2</v>
      </c>
      <c r="Q15" s="26">
        <f t="shared" ref="Q15:Q38" si="3">(((P15)^2)^0.5)</f>
        <v>2.1378561699999993E-2</v>
      </c>
      <c r="R15" s="26">
        <f t="shared" ref="R15:R38" si="4">(((((1-E15)*E15)/E$13)+(((1-H15)*H15)/H$13))^0.5)*(TINV(0.05,E$13+H$13-1))</f>
        <v>7.9277087465413357E-2</v>
      </c>
      <c r="S15" s="5" t="str">
        <f>IF(Q15&gt;R15,"*"," ")</f>
        <v xml:space="preserve"> </v>
      </c>
    </row>
    <row r="16" spans="1:19" x14ac:dyDescent="0.25">
      <c r="A16" s="57" t="s">
        <v>551</v>
      </c>
      <c r="B16" s="39" t="s">
        <v>38</v>
      </c>
      <c r="C16" s="79" t="s">
        <v>38</v>
      </c>
      <c r="D16" s="60"/>
      <c r="E16" s="66">
        <v>1.89088008E-2</v>
      </c>
      <c r="F16" s="59">
        <f>SQRT((E16*(1-E16))/E$13)*TINV(0.05,E$13)</f>
        <v>2.2048720165676623E-2</v>
      </c>
      <c r="G16" s="63"/>
      <c r="H16" s="54">
        <v>3.3494822399999999E-2</v>
      </c>
      <c r="I16" s="59">
        <f t="shared" si="0"/>
        <v>2.9881171900079464E-2</v>
      </c>
      <c r="J16" s="60"/>
      <c r="K16" s="79" t="s">
        <v>38</v>
      </c>
      <c r="L16" s="61" t="e">
        <f t="shared" si="1"/>
        <v>#VALUE!</v>
      </c>
      <c r="M16" s="61" t="e">
        <f t="shared" si="2"/>
        <v>#VALUE!</v>
      </c>
      <c r="N16" s="79" t="s">
        <v>38</v>
      </c>
      <c r="O16" s="62"/>
      <c r="P16" s="67">
        <f>H16-E16</f>
        <v>1.4586021599999999E-2</v>
      </c>
      <c r="Q16" s="61">
        <f t="shared" si="3"/>
        <v>1.4586021599999999E-2</v>
      </c>
      <c r="R16" s="61">
        <f t="shared" si="4"/>
        <v>3.6977463650765804E-2</v>
      </c>
      <c r="S16" s="5" t="str">
        <f>IF(Q16&gt;R16,"*"," ")</f>
        <v xml:space="preserve"> </v>
      </c>
    </row>
    <row r="17" spans="1:19" x14ac:dyDescent="0.25">
      <c r="A17" s="57" t="s">
        <v>538</v>
      </c>
      <c r="B17" s="39" t="s">
        <v>38</v>
      </c>
      <c r="C17" s="79" t="s">
        <v>38</v>
      </c>
      <c r="D17" s="60"/>
      <c r="E17" s="73" t="s">
        <v>38</v>
      </c>
      <c r="F17" s="75" t="s">
        <v>38</v>
      </c>
      <c r="G17" s="63"/>
      <c r="H17" s="54">
        <v>2.7526916799999999E-2</v>
      </c>
      <c r="I17" s="59">
        <f t="shared" si="0"/>
        <v>2.7172166908183266E-2</v>
      </c>
      <c r="J17" s="60"/>
      <c r="K17" s="79" t="s">
        <v>38</v>
      </c>
      <c r="L17" s="61" t="e">
        <f t="shared" si="1"/>
        <v>#VALUE!</v>
      </c>
      <c r="M17" s="61" t="e">
        <f t="shared" si="2"/>
        <v>#VALUE!</v>
      </c>
      <c r="N17" s="79" t="s">
        <v>38</v>
      </c>
      <c r="O17" s="62"/>
      <c r="P17" s="83" t="s">
        <v>38</v>
      </c>
      <c r="Q17" s="61" t="e">
        <f t="shared" si="3"/>
        <v>#VALUE!</v>
      </c>
      <c r="R17" s="61" t="e">
        <f t="shared" si="4"/>
        <v>#VALUE!</v>
      </c>
      <c r="S17" s="84" t="s">
        <v>38</v>
      </c>
    </row>
    <row r="18" spans="1:19" x14ac:dyDescent="0.25">
      <c r="A18" s="57" t="s">
        <v>549</v>
      </c>
      <c r="B18" s="39" t="s">
        <v>38</v>
      </c>
      <c r="C18" s="79" t="s">
        <v>38</v>
      </c>
      <c r="D18" s="60"/>
      <c r="E18" s="73" t="s">
        <v>38</v>
      </c>
      <c r="F18" s="75" t="s">
        <v>38</v>
      </c>
      <c r="G18" s="63"/>
      <c r="H18" s="54">
        <v>2.3772397800000001E-2</v>
      </c>
      <c r="I18" s="59">
        <f t="shared" si="0"/>
        <v>2.5299895639472832E-2</v>
      </c>
      <c r="J18" s="60"/>
      <c r="K18" s="79" t="s">
        <v>38</v>
      </c>
      <c r="L18" s="61" t="e">
        <f t="shared" si="1"/>
        <v>#VALUE!</v>
      </c>
      <c r="M18" s="61" t="e">
        <f t="shared" si="2"/>
        <v>#VALUE!</v>
      </c>
      <c r="N18" s="79" t="s">
        <v>38</v>
      </c>
      <c r="O18" s="62"/>
      <c r="P18" s="83" t="s">
        <v>38</v>
      </c>
      <c r="Q18" s="61" t="e">
        <f t="shared" si="3"/>
        <v>#VALUE!</v>
      </c>
      <c r="R18" s="61" t="e">
        <f t="shared" si="4"/>
        <v>#VALUE!</v>
      </c>
      <c r="S18" s="84" t="s">
        <v>38</v>
      </c>
    </row>
    <row r="19" spans="1:19" x14ac:dyDescent="0.25">
      <c r="A19" s="57" t="s">
        <v>550</v>
      </c>
      <c r="B19" s="39" t="s">
        <v>38</v>
      </c>
      <c r="C19" s="79" t="s">
        <v>38</v>
      </c>
      <c r="D19" s="60"/>
      <c r="E19" s="66">
        <v>2.1828309000000001E-3</v>
      </c>
      <c r="F19" s="59">
        <f>SQRT((E19*(1-E19))/E$13)*TINV(0.05,E$13)</f>
        <v>7.5549611430267396E-3</v>
      </c>
      <c r="G19" s="63"/>
      <c r="H19" s="54">
        <v>1.33634258E-2</v>
      </c>
      <c r="I19" s="59">
        <f t="shared" si="0"/>
        <v>1.9069714994297205E-2</v>
      </c>
      <c r="J19" s="60"/>
      <c r="K19" s="79" t="s">
        <v>38</v>
      </c>
      <c r="L19" s="61" t="e">
        <f t="shared" si="1"/>
        <v>#VALUE!</v>
      </c>
      <c r="M19" s="61" t="e">
        <f t="shared" si="2"/>
        <v>#VALUE!</v>
      </c>
      <c r="N19" s="79" t="s">
        <v>38</v>
      </c>
      <c r="O19" s="62"/>
      <c r="P19" s="67">
        <f>H19-E19</f>
        <v>1.11805949E-2</v>
      </c>
      <c r="Q19" s="61">
        <f t="shared" si="3"/>
        <v>1.11805949E-2</v>
      </c>
      <c r="R19" s="61">
        <f t="shared" si="4"/>
        <v>2.0422500323159145E-2</v>
      </c>
      <c r="S19" s="5" t="str">
        <f>IF(Q19&gt;R19,"*"," ")</f>
        <v xml:space="preserve"> </v>
      </c>
    </row>
    <row r="20" spans="1:19" s="60" customFormat="1" x14ac:dyDescent="0.25">
      <c r="A20" s="57" t="s">
        <v>539</v>
      </c>
      <c r="B20" s="39" t="s">
        <v>38</v>
      </c>
      <c r="C20" s="79" t="s">
        <v>38</v>
      </c>
      <c r="E20" s="73" t="s">
        <v>38</v>
      </c>
      <c r="F20" s="75" t="s">
        <v>38</v>
      </c>
      <c r="G20" s="63"/>
      <c r="H20" s="54">
        <v>1.2663646799999999E-2</v>
      </c>
      <c r="I20" s="59">
        <f t="shared" si="0"/>
        <v>1.8570288563415596E-2</v>
      </c>
      <c r="K20" s="79" t="s">
        <v>38</v>
      </c>
      <c r="L20" s="61" t="e">
        <f t="shared" si="1"/>
        <v>#VALUE!</v>
      </c>
      <c r="M20" s="61" t="e">
        <f t="shared" si="2"/>
        <v>#VALUE!</v>
      </c>
      <c r="N20" s="79" t="s">
        <v>38</v>
      </c>
      <c r="O20" s="62"/>
      <c r="P20" s="83" t="s">
        <v>38</v>
      </c>
      <c r="Q20" s="61" t="e">
        <f t="shared" si="3"/>
        <v>#VALUE!</v>
      </c>
      <c r="R20" s="61" t="e">
        <f t="shared" si="4"/>
        <v>#VALUE!</v>
      </c>
      <c r="S20" s="84" t="s">
        <v>38</v>
      </c>
    </row>
    <row r="21" spans="1:19" s="60" customFormat="1" ht="25.5" x14ac:dyDescent="0.25">
      <c r="A21" s="57" t="s">
        <v>545</v>
      </c>
      <c r="B21" s="39" t="s">
        <v>38</v>
      </c>
      <c r="C21" s="79" t="s">
        <v>38</v>
      </c>
      <c r="E21" s="66">
        <v>6.7056280000000004E-4</v>
      </c>
      <c r="F21" s="59">
        <f>SQRT((E21*(1-E21))/E$13)*TINV(0.05,E$13)</f>
        <v>4.190547531737707E-3</v>
      </c>
      <c r="G21" s="63"/>
      <c r="H21" s="54">
        <v>1.2232906E-2</v>
      </c>
      <c r="I21" s="59">
        <f t="shared" si="0"/>
        <v>1.82557126059943E-2</v>
      </c>
      <c r="K21" s="79" t="s">
        <v>38</v>
      </c>
      <c r="L21" s="61" t="e">
        <f t="shared" si="1"/>
        <v>#VALUE!</v>
      </c>
      <c r="M21" s="61" t="e">
        <f t="shared" si="2"/>
        <v>#VALUE!</v>
      </c>
      <c r="N21" s="79" t="s">
        <v>38</v>
      </c>
      <c r="O21" s="62"/>
      <c r="P21" s="67">
        <f>H21-E21</f>
        <v>1.15623432E-2</v>
      </c>
      <c r="Q21" s="61">
        <f t="shared" si="3"/>
        <v>1.15623432E-2</v>
      </c>
      <c r="R21" s="61">
        <f t="shared" si="4"/>
        <v>1.8648270772461291E-2</v>
      </c>
      <c r="S21" s="5" t="str">
        <f>IF(Q21&gt;R21,"*"," ")</f>
        <v xml:space="preserve"> </v>
      </c>
    </row>
    <row r="22" spans="1:19" ht="25.5" x14ac:dyDescent="0.25">
      <c r="A22" s="38" t="s">
        <v>532</v>
      </c>
      <c r="B22" s="39" t="s">
        <v>38</v>
      </c>
      <c r="C22" s="79" t="s">
        <v>38</v>
      </c>
      <c r="E22" s="45">
        <v>8.9619320000000006E-3</v>
      </c>
      <c r="F22" s="49">
        <f>SQRT((E22*(1-E22))/E$13)*TINV(0.05,E$13)</f>
        <v>1.5256070710702528E-2</v>
      </c>
      <c r="G22" s="50"/>
      <c r="H22" s="54">
        <v>1.14757001E-2</v>
      </c>
      <c r="I22" s="49">
        <f t="shared" si="0"/>
        <v>1.7688457548876317E-2</v>
      </c>
      <c r="K22" s="79" t="s">
        <v>38</v>
      </c>
      <c r="L22" s="26" t="e">
        <f t="shared" si="1"/>
        <v>#VALUE!</v>
      </c>
      <c r="M22" s="26" t="e">
        <f t="shared" si="2"/>
        <v>#VALUE!</v>
      </c>
      <c r="N22" s="79" t="s">
        <v>38</v>
      </c>
      <c r="O22" s="27"/>
      <c r="P22" s="28">
        <f>H22-E22</f>
        <v>2.5137680999999992E-3</v>
      </c>
      <c r="Q22" s="26">
        <f t="shared" si="3"/>
        <v>2.5137680999999992E-3</v>
      </c>
      <c r="R22" s="26">
        <f t="shared" si="4"/>
        <v>2.3260226365581942E-2</v>
      </c>
      <c r="S22" s="5" t="str">
        <f>IF(Q22&gt;R22,"*"," ")</f>
        <v xml:space="preserve"> </v>
      </c>
    </row>
    <row r="23" spans="1:19" ht="25.5" x14ac:dyDescent="0.25">
      <c r="A23" s="38" t="s">
        <v>533</v>
      </c>
      <c r="B23" s="39" t="s">
        <v>38</v>
      </c>
      <c r="C23" s="79" t="s">
        <v>38</v>
      </c>
      <c r="E23" s="45">
        <v>2.3485963000000002E-3</v>
      </c>
      <c r="F23" s="49">
        <f>SQRT((E23*(1-E23))/E$13)*TINV(0.05,E$13)</f>
        <v>7.8359254846329159E-3</v>
      </c>
      <c r="G23" s="50"/>
      <c r="H23" s="54">
        <v>4.7126436000000001E-3</v>
      </c>
      <c r="I23" s="49">
        <f t="shared" si="0"/>
        <v>1.1374000310634633E-2</v>
      </c>
      <c r="K23" s="79" t="s">
        <v>38</v>
      </c>
      <c r="L23" s="26" t="e">
        <f t="shared" si="1"/>
        <v>#VALUE!</v>
      </c>
      <c r="M23" s="26" t="e">
        <f t="shared" si="2"/>
        <v>#VALUE!</v>
      </c>
      <c r="N23" s="79" t="s">
        <v>38</v>
      </c>
      <c r="O23" s="27"/>
      <c r="P23" s="28">
        <f>H23-E23</f>
        <v>2.3640472999999999E-3</v>
      </c>
      <c r="Q23" s="26">
        <f t="shared" si="3"/>
        <v>2.3640472999999999E-3</v>
      </c>
      <c r="R23" s="26">
        <f t="shared" si="4"/>
        <v>1.3753036410319937E-2</v>
      </c>
      <c r="S23" s="5" t="str">
        <f>IF(Q23&gt;R23,"*"," ")</f>
        <v xml:space="preserve"> </v>
      </c>
    </row>
    <row r="24" spans="1:19" ht="25.5" x14ac:dyDescent="0.25">
      <c r="A24" s="57" t="s">
        <v>535</v>
      </c>
      <c r="B24" s="39" t="s">
        <v>38</v>
      </c>
      <c r="C24" s="79" t="s">
        <v>38</v>
      </c>
      <c r="D24" s="60"/>
      <c r="E24" s="66">
        <v>0</v>
      </c>
      <c r="F24" s="59">
        <f>SQRT((E24*(1-E24))/E$13)*TINV(0.05,E$13)</f>
        <v>0</v>
      </c>
      <c r="G24" s="63"/>
      <c r="H24" s="54">
        <v>4.1433701999999996E-3</v>
      </c>
      <c r="I24" s="59">
        <f t="shared" si="0"/>
        <v>1.0667974585171505E-2</v>
      </c>
      <c r="J24" s="60"/>
      <c r="K24" s="79" t="s">
        <v>38</v>
      </c>
      <c r="L24" s="61" t="e">
        <f t="shared" si="1"/>
        <v>#VALUE!</v>
      </c>
      <c r="M24" s="61" t="e">
        <f t="shared" si="2"/>
        <v>#VALUE!</v>
      </c>
      <c r="N24" s="79" t="s">
        <v>38</v>
      </c>
      <c r="O24" s="62"/>
      <c r="P24" s="67">
        <f>H24-E24</f>
        <v>4.1433701999999996E-3</v>
      </c>
      <c r="Q24" s="61">
        <f t="shared" si="3"/>
        <v>4.1433701999999996E-3</v>
      </c>
      <c r="R24" s="61">
        <f t="shared" si="4"/>
        <v>1.0620892202409457E-2</v>
      </c>
      <c r="S24" s="5" t="str">
        <f>IF(Q24&gt;R24,"*"," ")</f>
        <v xml:space="preserve"> </v>
      </c>
    </row>
    <row r="25" spans="1:19" x14ac:dyDescent="0.25">
      <c r="A25" s="57" t="s">
        <v>547</v>
      </c>
      <c r="B25" s="39" t="s">
        <v>38</v>
      </c>
      <c r="C25" s="79" t="s">
        <v>38</v>
      </c>
      <c r="D25" s="60"/>
      <c r="E25" s="73" t="s">
        <v>38</v>
      </c>
      <c r="F25" s="75" t="s">
        <v>38</v>
      </c>
      <c r="G25" s="63"/>
      <c r="H25" s="54">
        <v>3.7461922999999999E-3</v>
      </c>
      <c r="I25" s="59">
        <f t="shared" si="0"/>
        <v>1.0145809984290441E-2</v>
      </c>
      <c r="J25" s="60"/>
      <c r="K25" s="79" t="s">
        <v>38</v>
      </c>
      <c r="L25" s="61" t="e">
        <f t="shared" si="1"/>
        <v>#VALUE!</v>
      </c>
      <c r="M25" s="61" t="e">
        <f t="shared" si="2"/>
        <v>#VALUE!</v>
      </c>
      <c r="N25" s="79" t="s">
        <v>38</v>
      </c>
      <c r="O25" s="62"/>
      <c r="P25" s="83" t="s">
        <v>38</v>
      </c>
      <c r="Q25" s="61" t="e">
        <f t="shared" si="3"/>
        <v>#VALUE!</v>
      </c>
      <c r="R25" s="61" t="e">
        <f t="shared" si="4"/>
        <v>#VALUE!</v>
      </c>
      <c r="S25" s="84" t="s">
        <v>38</v>
      </c>
    </row>
    <row r="26" spans="1:19" x14ac:dyDescent="0.25">
      <c r="A26" s="57" t="s">
        <v>534</v>
      </c>
      <c r="B26" s="39" t="s">
        <v>38</v>
      </c>
      <c r="C26" s="79" t="s">
        <v>38</v>
      </c>
      <c r="D26" s="60"/>
      <c r="E26" s="66">
        <v>9.9689939000000005E-3</v>
      </c>
      <c r="F26" s="59">
        <f t="shared" ref="F26:F33" si="5">SQRT((E26*(1-E26))/E$13)*TINV(0.05,E$13)</f>
        <v>1.608224839022733E-2</v>
      </c>
      <c r="G26" s="50"/>
      <c r="H26" s="54">
        <v>3.6314526000000001E-3</v>
      </c>
      <c r="I26" s="59">
        <f t="shared" si="0"/>
        <v>9.9898021845667168E-3</v>
      </c>
      <c r="J26" s="60"/>
      <c r="K26" s="79" t="s">
        <v>38</v>
      </c>
      <c r="L26" s="61" t="e">
        <f t="shared" si="1"/>
        <v>#VALUE!</v>
      </c>
      <c r="M26" s="61" t="e">
        <f t="shared" si="2"/>
        <v>#VALUE!</v>
      </c>
      <c r="N26" s="79" t="s">
        <v>38</v>
      </c>
      <c r="O26" s="62"/>
      <c r="P26" s="67">
        <f t="shared" ref="P26:P33" si="6">H26-E26</f>
        <v>-6.3375413000000009E-3</v>
      </c>
      <c r="Q26" s="61">
        <f t="shared" si="3"/>
        <v>6.3375413000000009E-3</v>
      </c>
      <c r="R26" s="61">
        <f t="shared" si="4"/>
        <v>1.8855140381448646E-2</v>
      </c>
      <c r="S26" s="5" t="str">
        <f t="shared" ref="S26:S33" si="7">IF(Q26&gt;R26,"*"," ")</f>
        <v xml:space="preserve"> </v>
      </c>
    </row>
    <row r="27" spans="1:19" x14ac:dyDescent="0.25">
      <c r="A27" s="57" t="s">
        <v>552</v>
      </c>
      <c r="B27" s="39" t="s">
        <v>38</v>
      </c>
      <c r="C27" s="79" t="s">
        <v>38</v>
      </c>
      <c r="D27" s="60"/>
      <c r="E27" s="66">
        <v>4.362616E-4</v>
      </c>
      <c r="F27" s="59">
        <f t="shared" si="5"/>
        <v>3.3804572064158136E-3</v>
      </c>
      <c r="G27" s="63"/>
      <c r="H27" s="54">
        <v>3.3965374E-3</v>
      </c>
      <c r="I27" s="59">
        <f t="shared" si="0"/>
        <v>9.662423982599172E-3</v>
      </c>
      <c r="J27" s="60"/>
      <c r="K27" s="79" t="s">
        <v>38</v>
      </c>
      <c r="L27" s="61" t="e">
        <f t="shared" si="1"/>
        <v>#VALUE!</v>
      </c>
      <c r="M27" s="61" t="e">
        <f t="shared" si="2"/>
        <v>#VALUE!</v>
      </c>
      <c r="N27" s="79" t="s">
        <v>38</v>
      </c>
      <c r="O27" s="62"/>
      <c r="P27" s="67">
        <f t="shared" si="6"/>
        <v>2.9602757999999999E-3</v>
      </c>
      <c r="Q27" s="61">
        <f t="shared" si="3"/>
        <v>2.9602757999999999E-3</v>
      </c>
      <c r="R27" s="61">
        <f t="shared" si="4"/>
        <v>1.0192032823147396E-2</v>
      </c>
      <c r="S27" s="5" t="str">
        <f t="shared" si="7"/>
        <v xml:space="preserve"> </v>
      </c>
    </row>
    <row r="28" spans="1:19" x14ac:dyDescent="0.25">
      <c r="A28" s="57" t="s">
        <v>537</v>
      </c>
      <c r="B28" s="39" t="s">
        <v>38</v>
      </c>
      <c r="C28" s="79" t="s">
        <v>38</v>
      </c>
      <c r="D28" s="60"/>
      <c r="E28" s="66">
        <v>4.0198250599999999E-2</v>
      </c>
      <c r="F28" s="59">
        <f t="shared" si="5"/>
        <v>3.1797358804715396E-2</v>
      </c>
      <c r="G28" s="63"/>
      <c r="H28" s="54">
        <v>2.9893812999999998E-3</v>
      </c>
      <c r="I28" s="59">
        <f t="shared" si="0"/>
        <v>9.066658172429921E-3</v>
      </c>
      <c r="J28" s="60"/>
      <c r="K28" s="79" t="s">
        <v>38</v>
      </c>
      <c r="L28" s="61" t="e">
        <f t="shared" si="1"/>
        <v>#VALUE!</v>
      </c>
      <c r="M28" s="61" t="e">
        <f t="shared" si="2"/>
        <v>#VALUE!</v>
      </c>
      <c r="N28" s="79" t="s">
        <v>38</v>
      </c>
      <c r="O28" s="62"/>
      <c r="P28" s="67">
        <f t="shared" si="6"/>
        <v>-3.7208869300000003E-2</v>
      </c>
      <c r="Q28" s="61">
        <f t="shared" si="3"/>
        <v>3.7208869300000003E-2</v>
      </c>
      <c r="R28" s="61">
        <f t="shared" si="4"/>
        <v>3.2932948543852501E-2</v>
      </c>
      <c r="S28" s="5" t="str">
        <f t="shared" si="7"/>
        <v>*</v>
      </c>
    </row>
    <row r="29" spans="1:19" ht="25.5" x14ac:dyDescent="0.25">
      <c r="A29" s="38" t="s">
        <v>531</v>
      </c>
      <c r="B29" s="39" t="s">
        <v>38</v>
      </c>
      <c r="C29" s="79" t="s">
        <v>38</v>
      </c>
      <c r="E29" s="45">
        <v>6.1668900000000002E-4</v>
      </c>
      <c r="F29" s="49">
        <f t="shared" si="5"/>
        <v>4.0187949663060265E-3</v>
      </c>
      <c r="G29" s="50"/>
      <c r="H29" s="54">
        <v>2.1284062999999999E-3</v>
      </c>
      <c r="I29" s="49">
        <f t="shared" si="0"/>
        <v>7.6536974669787631E-3</v>
      </c>
      <c r="K29" s="79" t="s">
        <v>38</v>
      </c>
      <c r="L29" s="26" t="e">
        <f t="shared" si="1"/>
        <v>#VALUE!</v>
      </c>
      <c r="M29" s="26" t="e">
        <f t="shared" si="2"/>
        <v>#VALUE!</v>
      </c>
      <c r="N29" s="79" t="s">
        <v>38</v>
      </c>
      <c r="O29" s="27"/>
      <c r="P29" s="28">
        <f t="shared" si="6"/>
        <v>1.5117172999999998E-3</v>
      </c>
      <c r="Q29" s="26">
        <f t="shared" si="3"/>
        <v>1.5117172999999998E-3</v>
      </c>
      <c r="R29" s="26">
        <f t="shared" si="4"/>
        <v>8.6073518795177564E-3</v>
      </c>
      <c r="S29" s="5" t="str">
        <f t="shared" si="7"/>
        <v xml:space="preserve"> </v>
      </c>
    </row>
    <row r="30" spans="1:19" x14ac:dyDescent="0.25">
      <c r="A30" s="57" t="s">
        <v>540</v>
      </c>
      <c r="B30" s="39" t="s">
        <v>38</v>
      </c>
      <c r="C30" s="79" t="s">
        <v>38</v>
      </c>
      <c r="D30" s="60"/>
      <c r="E30" s="66">
        <v>0</v>
      </c>
      <c r="F30" s="59">
        <f t="shared" si="5"/>
        <v>0</v>
      </c>
      <c r="G30" s="63"/>
      <c r="H30" s="54">
        <v>2.0812834999999999E-3</v>
      </c>
      <c r="I30" s="59">
        <f t="shared" si="0"/>
        <v>7.568675723464811E-3</v>
      </c>
      <c r="J30" s="60"/>
      <c r="K30" s="79" t="s">
        <v>38</v>
      </c>
      <c r="L30" s="61" t="e">
        <f t="shared" si="1"/>
        <v>#VALUE!</v>
      </c>
      <c r="M30" s="61" t="e">
        <f t="shared" si="2"/>
        <v>#VALUE!</v>
      </c>
      <c r="N30" s="79" t="s">
        <v>38</v>
      </c>
      <c r="O30" s="62"/>
      <c r="P30" s="67">
        <f t="shared" si="6"/>
        <v>2.0812834999999999E-3</v>
      </c>
      <c r="Q30" s="61">
        <f t="shared" si="3"/>
        <v>2.0812834999999999E-3</v>
      </c>
      <c r="R30" s="61">
        <f t="shared" si="4"/>
        <v>7.5352718861600877E-3</v>
      </c>
      <c r="S30" s="5" t="str">
        <f t="shared" si="7"/>
        <v xml:space="preserve"> </v>
      </c>
    </row>
    <row r="31" spans="1:19" x14ac:dyDescent="0.25">
      <c r="A31" s="57" t="s">
        <v>553</v>
      </c>
      <c r="B31" s="39" t="s">
        <v>38</v>
      </c>
      <c r="C31" s="79" t="s">
        <v>38</v>
      </c>
      <c r="D31" s="60"/>
      <c r="E31" s="66">
        <v>0</v>
      </c>
      <c r="F31" s="59">
        <f t="shared" si="5"/>
        <v>0</v>
      </c>
      <c r="G31" s="63"/>
      <c r="H31" s="54">
        <v>8.8291330000000003E-4</v>
      </c>
      <c r="I31" s="59">
        <f t="shared" si="0"/>
        <v>4.9325774870461782E-3</v>
      </c>
      <c r="J31" s="60"/>
      <c r="K31" s="79" t="s">
        <v>38</v>
      </c>
      <c r="L31" s="61" t="e">
        <f t="shared" si="1"/>
        <v>#VALUE!</v>
      </c>
      <c r="M31" s="61" t="e">
        <f t="shared" si="2"/>
        <v>#VALUE!</v>
      </c>
      <c r="N31" s="79" t="s">
        <v>38</v>
      </c>
      <c r="O31" s="62"/>
      <c r="P31" s="67">
        <f t="shared" si="6"/>
        <v>8.8291330000000003E-4</v>
      </c>
      <c r="Q31" s="61">
        <f t="shared" si="3"/>
        <v>8.8291330000000003E-4</v>
      </c>
      <c r="R31" s="61">
        <f t="shared" si="4"/>
        <v>4.9108078906345614E-3</v>
      </c>
      <c r="S31" s="5" t="str">
        <f t="shared" si="7"/>
        <v xml:space="preserve"> </v>
      </c>
    </row>
    <row r="32" spans="1:19" x14ac:dyDescent="0.25">
      <c r="A32" s="57" t="s">
        <v>541</v>
      </c>
      <c r="B32" s="39" t="s">
        <v>38</v>
      </c>
      <c r="C32" s="79" t="s">
        <v>38</v>
      </c>
      <c r="D32" s="60"/>
      <c r="E32" s="66">
        <v>0</v>
      </c>
      <c r="F32" s="59">
        <f t="shared" si="5"/>
        <v>0</v>
      </c>
      <c r="G32" s="63"/>
      <c r="H32" s="54">
        <v>5.1927440000000004E-4</v>
      </c>
      <c r="I32" s="59">
        <f t="shared" si="0"/>
        <v>3.7834880082096116E-3</v>
      </c>
      <c r="J32" s="60"/>
      <c r="K32" s="79" t="s">
        <v>38</v>
      </c>
      <c r="L32" s="61" t="e">
        <f t="shared" si="1"/>
        <v>#VALUE!</v>
      </c>
      <c r="M32" s="61" t="e">
        <f t="shared" si="2"/>
        <v>#VALUE!</v>
      </c>
      <c r="N32" s="79" t="s">
        <v>38</v>
      </c>
      <c r="O32" s="62"/>
      <c r="P32" s="67">
        <f t="shared" si="6"/>
        <v>5.1927440000000004E-4</v>
      </c>
      <c r="Q32" s="61">
        <f t="shared" si="3"/>
        <v>5.1927440000000004E-4</v>
      </c>
      <c r="R32" s="61">
        <f t="shared" si="4"/>
        <v>3.7667898403281703E-3</v>
      </c>
      <c r="S32" s="5" t="str">
        <f t="shared" si="7"/>
        <v xml:space="preserve"> </v>
      </c>
    </row>
    <row r="33" spans="1:19" x14ac:dyDescent="0.25">
      <c r="A33" s="57" t="s">
        <v>544</v>
      </c>
      <c r="B33" s="39" t="s">
        <v>38</v>
      </c>
      <c r="C33" s="79" t="s">
        <v>38</v>
      </c>
      <c r="D33" s="60"/>
      <c r="E33" s="66">
        <v>6.5717719999999996E-4</v>
      </c>
      <c r="F33" s="59">
        <f t="shared" si="5"/>
        <v>4.1485391700095599E-3</v>
      </c>
      <c r="G33" s="63"/>
      <c r="H33" s="54">
        <v>4.9043229999999995E-4</v>
      </c>
      <c r="I33" s="59">
        <f t="shared" si="0"/>
        <v>3.6769667635279221E-3</v>
      </c>
      <c r="J33" s="60"/>
      <c r="K33" s="79" t="s">
        <v>38</v>
      </c>
      <c r="L33" s="61" t="e">
        <f t="shared" si="1"/>
        <v>#VALUE!</v>
      </c>
      <c r="M33" s="61" t="e">
        <f t="shared" si="2"/>
        <v>#VALUE!</v>
      </c>
      <c r="N33" s="79" t="s">
        <v>38</v>
      </c>
      <c r="O33" s="62"/>
      <c r="P33" s="67">
        <f t="shared" si="6"/>
        <v>-1.6674490000000001E-4</v>
      </c>
      <c r="Q33" s="61">
        <f t="shared" si="3"/>
        <v>1.6674490000000001E-4</v>
      </c>
      <c r="R33" s="61">
        <f t="shared" si="4"/>
        <v>5.5204769640787932E-3</v>
      </c>
      <c r="S33" s="5" t="str">
        <f t="shared" si="7"/>
        <v xml:space="preserve"> </v>
      </c>
    </row>
    <row r="34" spans="1:19" x14ac:dyDescent="0.25">
      <c r="A34" s="57" t="s">
        <v>546</v>
      </c>
      <c r="B34" s="39" t="s">
        <v>38</v>
      </c>
      <c r="C34" s="79" t="s">
        <v>38</v>
      </c>
      <c r="D34" s="60"/>
      <c r="E34" s="73" t="s">
        <v>38</v>
      </c>
      <c r="F34" s="75" t="s">
        <v>38</v>
      </c>
      <c r="G34" s="63"/>
      <c r="H34" s="54">
        <v>2.9158640000000001E-4</v>
      </c>
      <c r="I34" s="59">
        <f t="shared" si="0"/>
        <v>2.83548268368055E-3</v>
      </c>
      <c r="J34" s="60"/>
      <c r="K34" s="79" t="s">
        <v>38</v>
      </c>
      <c r="L34" s="61" t="e">
        <f t="shared" si="1"/>
        <v>#VALUE!</v>
      </c>
      <c r="M34" s="61" t="e">
        <f t="shared" si="2"/>
        <v>#VALUE!</v>
      </c>
      <c r="N34" s="79" t="s">
        <v>38</v>
      </c>
      <c r="O34" s="62"/>
      <c r="P34" s="83" t="s">
        <v>38</v>
      </c>
      <c r="Q34" s="61" t="e">
        <f t="shared" si="3"/>
        <v>#VALUE!</v>
      </c>
      <c r="R34" s="61" t="e">
        <f t="shared" si="4"/>
        <v>#VALUE!</v>
      </c>
      <c r="S34" s="84" t="s">
        <v>38</v>
      </c>
    </row>
    <row r="35" spans="1:19" x14ac:dyDescent="0.25">
      <c r="A35" s="57" t="s">
        <v>536</v>
      </c>
      <c r="B35" s="39" t="s">
        <v>38</v>
      </c>
      <c r="C35" s="79" t="s">
        <v>38</v>
      </c>
      <c r="D35" s="60"/>
      <c r="E35" s="66">
        <v>8.6715161999999998E-3</v>
      </c>
      <c r="F35" s="59">
        <f>SQRT((E35*(1-E35))/E$13)*TINV(0.05,E$13)</f>
        <v>1.5009043442568617E-2</v>
      </c>
      <c r="G35" s="63"/>
      <c r="H35" s="54">
        <v>2.0889159999999999E-4</v>
      </c>
      <c r="I35" s="59">
        <f t="shared" si="0"/>
        <v>2.4000584419897422E-3</v>
      </c>
      <c r="J35" s="60"/>
      <c r="K35" s="79" t="s">
        <v>38</v>
      </c>
      <c r="L35" s="61" t="e">
        <f t="shared" si="1"/>
        <v>#VALUE!</v>
      </c>
      <c r="M35" s="61" t="e">
        <f t="shared" si="2"/>
        <v>#VALUE!</v>
      </c>
      <c r="N35" s="79" t="s">
        <v>38</v>
      </c>
      <c r="O35" s="62"/>
      <c r="P35" s="67">
        <f>H35-E35</f>
        <v>-8.4626245999999995E-3</v>
      </c>
      <c r="Q35" s="61">
        <f t="shared" si="3"/>
        <v>8.4626245999999995E-3</v>
      </c>
      <c r="R35" s="61">
        <f t="shared" si="4"/>
        <v>1.5139500157182489E-2</v>
      </c>
      <c r="S35" s="5" t="str">
        <f>IF(Q35&gt;R35,"*"," ")</f>
        <v xml:space="preserve"> </v>
      </c>
    </row>
    <row r="36" spans="1:19" x14ac:dyDescent="0.25">
      <c r="A36" s="57" t="s">
        <v>543</v>
      </c>
      <c r="B36" s="39" t="s">
        <v>38</v>
      </c>
      <c r="C36" s="79" t="s">
        <v>38</v>
      </c>
      <c r="D36" s="60"/>
      <c r="E36" s="73" t="s">
        <v>38</v>
      </c>
      <c r="F36" s="75" t="s">
        <v>38</v>
      </c>
      <c r="G36" s="63"/>
      <c r="H36" s="54">
        <v>2.0451120000000001E-4</v>
      </c>
      <c r="I36" s="59">
        <f t="shared" si="0"/>
        <v>2.3747660344666339E-3</v>
      </c>
      <c r="J36" s="60"/>
      <c r="K36" s="79" t="s">
        <v>38</v>
      </c>
      <c r="L36" s="61" t="e">
        <f t="shared" si="1"/>
        <v>#VALUE!</v>
      </c>
      <c r="M36" s="61" t="e">
        <f t="shared" si="2"/>
        <v>#VALUE!</v>
      </c>
      <c r="N36" s="79" t="s">
        <v>38</v>
      </c>
      <c r="O36" s="62"/>
      <c r="P36" s="83" t="s">
        <v>38</v>
      </c>
      <c r="Q36" s="61" t="e">
        <f t="shared" si="3"/>
        <v>#VALUE!</v>
      </c>
      <c r="R36" s="61" t="e">
        <f t="shared" si="4"/>
        <v>#VALUE!</v>
      </c>
      <c r="S36" s="84" t="s">
        <v>38</v>
      </c>
    </row>
    <row r="37" spans="1:19" x14ac:dyDescent="0.25">
      <c r="A37" s="57" t="s">
        <v>542</v>
      </c>
      <c r="B37" s="39" t="s">
        <v>38</v>
      </c>
      <c r="C37" s="79" t="s">
        <v>38</v>
      </c>
      <c r="D37" s="60"/>
      <c r="E37" s="66">
        <v>0</v>
      </c>
      <c r="F37" s="59">
        <f>SQRT((E37*(1-E37))/E$13)*TINV(0.05,E$13)</f>
        <v>0</v>
      </c>
      <c r="G37" s="63"/>
      <c r="H37" s="54">
        <v>1.4151999999999999E-5</v>
      </c>
      <c r="I37" s="59">
        <f t="shared" si="0"/>
        <v>6.2475901375760119E-4</v>
      </c>
      <c r="J37" s="60"/>
      <c r="K37" s="79" t="s">
        <v>38</v>
      </c>
      <c r="L37" s="61" t="e">
        <f t="shared" si="1"/>
        <v>#VALUE!</v>
      </c>
      <c r="M37" s="61" t="e">
        <f t="shared" si="2"/>
        <v>#VALUE!</v>
      </c>
      <c r="N37" s="79" t="s">
        <v>38</v>
      </c>
      <c r="O37" s="62"/>
      <c r="P37" s="67">
        <f>H37-E37</f>
        <v>1.4151999999999999E-5</v>
      </c>
      <c r="Q37" s="61">
        <f t="shared" si="3"/>
        <v>1.4151999999999999E-5</v>
      </c>
      <c r="R37" s="61">
        <f t="shared" si="4"/>
        <v>6.2200168219621354E-4</v>
      </c>
      <c r="S37" s="5" t="str">
        <f>IF(Q37&gt;R37,"*"," ")</f>
        <v xml:space="preserve"> </v>
      </c>
    </row>
    <row r="38" spans="1:19" x14ac:dyDescent="0.25">
      <c r="A38" s="57" t="s">
        <v>548</v>
      </c>
      <c r="B38" s="39" t="s">
        <v>38</v>
      </c>
      <c r="C38" s="79" t="s">
        <v>38</v>
      </c>
      <c r="D38" s="60"/>
      <c r="E38" s="66">
        <v>0</v>
      </c>
      <c r="F38" s="59">
        <f>SQRT((E38*(1-E38))/E$13)*TINV(0.05,E$13)</f>
        <v>0</v>
      </c>
      <c r="G38" s="63"/>
      <c r="H38" s="54">
        <v>1.4151999999999999E-5</v>
      </c>
      <c r="I38" s="59">
        <f t="shared" si="0"/>
        <v>6.2475901375760119E-4</v>
      </c>
      <c r="J38" s="60"/>
      <c r="K38" s="79" t="s">
        <v>38</v>
      </c>
      <c r="L38" s="61" t="e">
        <f t="shared" si="1"/>
        <v>#VALUE!</v>
      </c>
      <c r="M38" s="61" t="e">
        <f t="shared" si="2"/>
        <v>#VALUE!</v>
      </c>
      <c r="N38" s="79" t="s">
        <v>38</v>
      </c>
      <c r="O38" s="62"/>
      <c r="P38" s="67">
        <f>H38-E38</f>
        <v>1.4151999999999999E-5</v>
      </c>
      <c r="Q38" s="61">
        <f t="shared" si="3"/>
        <v>1.4151999999999999E-5</v>
      </c>
      <c r="R38" s="61">
        <f t="shared" si="4"/>
        <v>6.2200168219621354E-4</v>
      </c>
      <c r="S38" s="5" t="str">
        <f>IF(Q38&gt;R38,"*"," ")</f>
        <v xml:space="preserve"> </v>
      </c>
    </row>
    <row r="39" spans="1:19" x14ac:dyDescent="0.25">
      <c r="A39" s="57" t="s">
        <v>339</v>
      </c>
      <c r="B39" s="39" t="s">
        <v>38</v>
      </c>
      <c r="C39" s="79" t="s">
        <v>38</v>
      </c>
      <c r="D39" s="60"/>
      <c r="E39" s="66">
        <v>3.42092378E-2</v>
      </c>
      <c r="F39" s="59">
        <f t="shared" ref="F39:F41" si="8">SQRT((E39*(1-E39))/E$13)*TINV(0.05,E$13)</f>
        <v>2.9424556440454618E-2</v>
      </c>
      <c r="G39" s="63"/>
      <c r="H39" s="54">
        <v>1.5986663299999999E-2</v>
      </c>
      <c r="I39" s="59">
        <f t="shared" ref="I39:I41" si="9">SQRT((H39*(1-H39))/H$13)*TINV(0.05,H$13)</f>
        <v>2.0829847972148569E-2</v>
      </c>
      <c r="J39" s="60"/>
      <c r="K39" s="79" t="s">
        <v>38</v>
      </c>
      <c r="L39" s="61" t="e">
        <f t="shared" ref="L39:L41" si="10">(((K39)^2)^0.5)</f>
        <v>#VALUE!</v>
      </c>
      <c r="M39" s="61" t="e">
        <f t="shared" ref="M39:M41" si="11">(((((1-B39)*B39)/B$13)+(((1-H39)*H39)/H$13))^0.5)*(TINV(0.05,B$13+H$13-1))</f>
        <v>#VALUE!</v>
      </c>
      <c r="N39" s="79" t="s">
        <v>38</v>
      </c>
      <c r="O39" s="62"/>
      <c r="P39" s="67">
        <f t="shared" ref="P39:P41" si="12">H39-E39</f>
        <v>-1.8222574500000002E-2</v>
      </c>
      <c r="Q39" s="61">
        <f t="shared" ref="Q39:Q41" si="13">(((P39)^2)^0.5)</f>
        <v>1.8222574500000002E-2</v>
      </c>
      <c r="R39" s="61">
        <f t="shared" ref="R39:R41" si="14">(((((1-E39)*E39)/E$13)+(((1-H39)*H39)/H$13))^0.5)*(TINV(0.05,E$13+H$13-1))</f>
        <v>3.5903176312414277E-2</v>
      </c>
      <c r="S39" s="5" t="str">
        <f t="shared" ref="S39:S41" si="15">IF(Q39&gt;R39,"*"," ")</f>
        <v xml:space="preserve"> </v>
      </c>
    </row>
    <row r="40" spans="1:19" x14ac:dyDescent="0.25">
      <c r="A40" s="57" t="s">
        <v>554</v>
      </c>
      <c r="B40" s="39" t="s">
        <v>38</v>
      </c>
      <c r="C40" s="79" t="s">
        <v>38</v>
      </c>
      <c r="D40" s="60"/>
      <c r="E40" s="66">
        <v>0.86580046320000004</v>
      </c>
      <c r="F40" s="59">
        <f t="shared" si="8"/>
        <v>5.5179926494669115E-2</v>
      </c>
      <c r="G40" s="63"/>
      <c r="H40" s="54">
        <v>0.8460135043</v>
      </c>
      <c r="I40" s="59">
        <f t="shared" si="9"/>
        <v>5.9942749469112745E-2</v>
      </c>
      <c r="J40" s="60"/>
      <c r="K40" s="79" t="s">
        <v>38</v>
      </c>
      <c r="L40" s="61" t="e">
        <f t="shared" si="10"/>
        <v>#VALUE!</v>
      </c>
      <c r="M40" s="61" t="e">
        <f t="shared" si="11"/>
        <v>#VALUE!</v>
      </c>
      <c r="N40" s="79" t="s">
        <v>38</v>
      </c>
      <c r="O40" s="62"/>
      <c r="P40" s="67">
        <f t="shared" si="12"/>
        <v>-1.978695890000004E-2</v>
      </c>
      <c r="Q40" s="61">
        <f t="shared" si="13"/>
        <v>1.978695890000004E-2</v>
      </c>
      <c r="R40" s="61">
        <f t="shared" si="14"/>
        <v>8.1131376244780368E-2</v>
      </c>
      <c r="S40" s="5" t="str">
        <f t="shared" si="15"/>
        <v xml:space="preserve"> </v>
      </c>
    </row>
    <row r="41" spans="1:19" x14ac:dyDescent="0.25">
      <c r="A41" s="40" t="s">
        <v>49</v>
      </c>
      <c r="B41" s="41" t="s">
        <v>38</v>
      </c>
      <c r="C41" s="80" t="s">
        <v>38</v>
      </c>
      <c r="D41" s="42"/>
      <c r="E41" s="46">
        <v>8.5486199999999998E-3</v>
      </c>
      <c r="F41" s="51">
        <f t="shared" si="8"/>
        <v>1.490323052755496E-2</v>
      </c>
      <c r="G41" s="64"/>
      <c r="H41" s="55">
        <v>6.9570172999999999E-3</v>
      </c>
      <c r="I41" s="51">
        <f t="shared" si="9"/>
        <v>1.3803914443391376E-2</v>
      </c>
      <c r="J41" s="42"/>
      <c r="K41" s="80" t="s">
        <v>38</v>
      </c>
      <c r="L41" s="30" t="e">
        <f t="shared" si="10"/>
        <v>#VALUE!</v>
      </c>
      <c r="M41" s="30" t="e">
        <f t="shared" si="11"/>
        <v>#VALUE!</v>
      </c>
      <c r="N41" s="80" t="s">
        <v>38</v>
      </c>
      <c r="O41" s="31"/>
      <c r="P41" s="29">
        <f t="shared" si="12"/>
        <v>-1.5916026999999999E-3</v>
      </c>
      <c r="Q41" s="30">
        <f t="shared" si="13"/>
        <v>1.5916026999999999E-3</v>
      </c>
      <c r="R41" s="30">
        <f t="shared" si="14"/>
        <v>2.0229300432345547E-2</v>
      </c>
      <c r="S41" s="6" t="str">
        <f t="shared" si="15"/>
        <v xml:space="preserve"> </v>
      </c>
    </row>
    <row r="42" spans="1:19" x14ac:dyDescent="0.25">
      <c r="B42" s="58"/>
      <c r="C42" s="59"/>
      <c r="D42" s="60"/>
      <c r="E42" s="66"/>
      <c r="F42" s="59"/>
      <c r="G42" s="63"/>
      <c r="H42" s="54"/>
      <c r="I42" s="59"/>
      <c r="J42" s="60"/>
      <c r="K42" s="67"/>
      <c r="L42" s="61"/>
      <c r="M42" s="61"/>
      <c r="N42" s="5"/>
      <c r="O42" s="62"/>
      <c r="P42" s="67"/>
      <c r="Q42" s="61"/>
      <c r="R42" s="61"/>
      <c r="S42" s="5"/>
    </row>
    <row r="43" spans="1:19" x14ac:dyDescent="0.25">
      <c r="B43" s="58"/>
      <c r="C43" s="59"/>
      <c r="D43" s="60"/>
      <c r="E43" s="66"/>
      <c r="F43" s="59"/>
      <c r="G43" s="63"/>
      <c r="H43" s="54"/>
      <c r="I43" s="59"/>
      <c r="J43" s="60"/>
      <c r="K43" s="67"/>
      <c r="L43" s="61"/>
      <c r="M43" s="61"/>
      <c r="N43" s="5"/>
      <c r="O43" s="62"/>
      <c r="P43" s="67"/>
      <c r="Q43" s="61"/>
      <c r="R43" s="61"/>
      <c r="S43" s="5"/>
    </row>
  </sheetData>
  <sortState ref="A16:S38">
    <sortCondition descending="1" ref="H16:H38"/>
  </sortState>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4" zoomScale="85" zoomScaleNormal="85" workbookViewId="0">
      <selection activeCell="H16" sqref="H16"/>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627</v>
      </c>
      <c r="B3" s="48"/>
    </row>
    <row r="4" spans="1:19" ht="18.75" x14ac:dyDescent="0.25">
      <c r="A4" s="34" t="s">
        <v>618</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7">
        <v>1418</v>
      </c>
      <c r="H11" s="37">
        <v>2991</v>
      </c>
    </row>
    <row r="12" spans="1:19" ht="13.5" customHeight="1" x14ac:dyDescent="0.25">
      <c r="A12" s="36" t="s">
        <v>26</v>
      </c>
      <c r="B12" s="39" t="s">
        <v>38</v>
      </c>
      <c r="E12" s="37">
        <v>1418</v>
      </c>
      <c r="H12" s="37">
        <v>2991</v>
      </c>
    </row>
    <row r="13" spans="1:19" ht="13.5" customHeight="1" x14ac:dyDescent="0.25">
      <c r="A13" s="36" t="s">
        <v>8</v>
      </c>
      <c r="B13" s="39" t="s">
        <v>38</v>
      </c>
      <c r="E13" s="37">
        <v>405.4</v>
      </c>
      <c r="H13" s="37">
        <v>549.9</v>
      </c>
    </row>
    <row r="14" spans="1:19" x14ac:dyDescent="0.25">
      <c r="A14" s="36"/>
    </row>
    <row r="15" spans="1:19" x14ac:dyDescent="0.25">
      <c r="A15" s="38" t="s">
        <v>530</v>
      </c>
      <c r="B15" s="39" t="s">
        <v>38</v>
      </c>
      <c r="C15" s="79" t="s">
        <v>38</v>
      </c>
      <c r="E15" s="45">
        <v>4.57148463E-2</v>
      </c>
      <c r="F15" s="49">
        <f>SQRT((E15*(1-E15))/E$13)*TINV(0.05,E$13)</f>
        <v>2.0392652646356691E-2</v>
      </c>
      <c r="G15" s="50"/>
      <c r="H15" s="54">
        <v>3.472370335724545E-2</v>
      </c>
      <c r="I15" s="49">
        <f t="shared" ref="I15:I38" si="0">SQRT((H15*(1-H15))/H$13)*TINV(0.05,H$13)</f>
        <v>1.5335698702311724E-2</v>
      </c>
      <c r="K15" s="79" t="s">
        <v>38</v>
      </c>
      <c r="L15" s="26" t="e">
        <f t="shared" ref="L15:L38" si="1">(((K15)^2)^0.5)</f>
        <v>#VALUE!</v>
      </c>
      <c r="M15" s="26" t="e">
        <f t="shared" ref="M15:M38" si="2">(((((1-B15)*B15)/B$13)+(((1-H15)*H15)/H$13))^0.5)*(TINV(0.05,B$13+H$13-1))</f>
        <v>#VALUE!</v>
      </c>
      <c r="N15" s="79" t="s">
        <v>38</v>
      </c>
      <c r="O15" s="27"/>
      <c r="P15" s="28">
        <f>H15-E15</f>
        <v>-1.099114294275455E-2</v>
      </c>
      <c r="Q15" s="26">
        <f t="shared" ref="Q15:Q38" si="3">(((P15)^2)^0.5)</f>
        <v>1.099114294275455E-2</v>
      </c>
      <c r="R15" s="26">
        <f t="shared" ref="R15:R38" si="4">(((((1-E15)*E15)/E$13)+(((1-H15)*H15)/H$13))^0.5)*(TINV(0.05,E$13+H$13-1))</f>
        <v>2.547886339938717E-2</v>
      </c>
      <c r="S15" s="5" t="str">
        <f>IF(Q15&gt;R15,"*"," ")</f>
        <v xml:space="preserve"> </v>
      </c>
    </row>
    <row r="16" spans="1:19" x14ac:dyDescent="0.25">
      <c r="A16" s="57" t="s">
        <v>551</v>
      </c>
      <c r="B16" s="39" t="s">
        <v>38</v>
      </c>
      <c r="C16" s="79" t="s">
        <v>38</v>
      </c>
      <c r="D16" s="60"/>
      <c r="E16" s="66">
        <v>6.8794796000000002E-3</v>
      </c>
      <c r="F16" s="59">
        <f>SQRT((E16*(1-E16))/E$13)*TINV(0.05,E$13)</f>
        <v>8.0702089160702428E-3</v>
      </c>
      <c r="G16" s="63"/>
      <c r="H16" s="54">
        <v>7.9104155771131304E-3</v>
      </c>
      <c r="I16" s="59">
        <f t="shared" si="0"/>
        <v>7.4206136846577267E-3</v>
      </c>
      <c r="J16" s="60"/>
      <c r="K16" s="79" t="s">
        <v>38</v>
      </c>
      <c r="L16" s="61" t="e">
        <f t="shared" si="1"/>
        <v>#VALUE!</v>
      </c>
      <c r="M16" s="61" t="e">
        <f t="shared" si="2"/>
        <v>#VALUE!</v>
      </c>
      <c r="N16" s="79" t="s">
        <v>38</v>
      </c>
      <c r="O16" s="62"/>
      <c r="P16" s="67">
        <f>H16-E16</f>
        <v>1.0309359771131302E-3</v>
      </c>
      <c r="Q16" s="61">
        <f t="shared" si="3"/>
        <v>1.0309359771131302E-3</v>
      </c>
      <c r="R16" s="61">
        <f t="shared" si="4"/>
        <v>1.0948357551013886E-2</v>
      </c>
      <c r="S16" s="5" t="str">
        <f>IF(Q16&gt;R16,"*"," ")</f>
        <v xml:space="preserve"> </v>
      </c>
    </row>
    <row r="17" spans="1:19" x14ac:dyDescent="0.25">
      <c r="A17" s="57" t="s">
        <v>538</v>
      </c>
      <c r="B17" s="39" t="s">
        <v>38</v>
      </c>
      <c r="C17" s="79" t="s">
        <v>38</v>
      </c>
      <c r="D17" s="60"/>
      <c r="E17" s="73" t="s">
        <v>38</v>
      </c>
      <c r="F17" s="75" t="s">
        <v>38</v>
      </c>
      <c r="G17" s="63"/>
      <c r="H17" s="54">
        <v>6.5009854013919803E-3</v>
      </c>
      <c r="I17" s="59">
        <f t="shared" si="0"/>
        <v>6.7319060071449298E-3</v>
      </c>
      <c r="J17" s="60"/>
      <c r="K17" s="79" t="s">
        <v>38</v>
      </c>
      <c r="L17" s="61" t="e">
        <f t="shared" si="1"/>
        <v>#VALUE!</v>
      </c>
      <c r="M17" s="61" t="e">
        <f t="shared" si="2"/>
        <v>#VALUE!</v>
      </c>
      <c r="N17" s="79" t="s">
        <v>38</v>
      </c>
      <c r="O17" s="62"/>
      <c r="P17" s="83" t="s">
        <v>38</v>
      </c>
      <c r="Q17" s="61" t="e">
        <f t="shared" si="3"/>
        <v>#VALUE!</v>
      </c>
      <c r="R17" s="61" t="e">
        <f t="shared" si="4"/>
        <v>#VALUE!</v>
      </c>
      <c r="S17" s="84" t="s">
        <v>38</v>
      </c>
    </row>
    <row r="18" spans="1:19" x14ac:dyDescent="0.25">
      <c r="A18" s="57" t="s">
        <v>549</v>
      </c>
      <c r="B18" s="39" t="s">
        <v>38</v>
      </c>
      <c r="C18" s="79" t="s">
        <v>38</v>
      </c>
      <c r="D18" s="60"/>
      <c r="E18" s="73" t="s">
        <v>38</v>
      </c>
      <c r="F18" s="75" t="s">
        <v>38</v>
      </c>
      <c r="G18" s="63"/>
      <c r="H18" s="54">
        <v>5.6142869968598469E-3</v>
      </c>
      <c r="I18" s="59">
        <f t="shared" si="0"/>
        <v>6.2587768941477712E-3</v>
      </c>
      <c r="J18" s="60"/>
      <c r="K18" s="79" t="s">
        <v>38</v>
      </c>
      <c r="L18" s="61" t="e">
        <f t="shared" si="1"/>
        <v>#VALUE!</v>
      </c>
      <c r="M18" s="61" t="e">
        <f t="shared" si="2"/>
        <v>#VALUE!</v>
      </c>
      <c r="N18" s="79" t="s">
        <v>38</v>
      </c>
      <c r="O18" s="62"/>
      <c r="P18" s="83" t="s">
        <v>38</v>
      </c>
      <c r="Q18" s="61" t="e">
        <f t="shared" si="3"/>
        <v>#VALUE!</v>
      </c>
      <c r="R18" s="61" t="e">
        <f t="shared" si="4"/>
        <v>#VALUE!</v>
      </c>
      <c r="S18" s="84" t="s">
        <v>38</v>
      </c>
    </row>
    <row r="19" spans="1:19" x14ac:dyDescent="0.25">
      <c r="A19" s="57" t="s">
        <v>550</v>
      </c>
      <c r="B19" s="39" t="s">
        <v>38</v>
      </c>
      <c r="C19" s="79" t="s">
        <v>38</v>
      </c>
      <c r="D19" s="60"/>
      <c r="E19" s="66">
        <v>7.9416679999999996E-4</v>
      </c>
      <c r="F19" s="59">
        <f>SQRT((E19*(1-E19))/E$13)*TINV(0.05,E$13)</f>
        <v>2.750358778402968E-3</v>
      </c>
      <c r="G19" s="63"/>
      <c r="H19" s="54">
        <v>3.1560176778819252E-3</v>
      </c>
      <c r="I19" s="59">
        <f t="shared" si="0"/>
        <v>4.6983788970516409E-3</v>
      </c>
      <c r="J19" s="60"/>
      <c r="K19" s="79" t="s">
        <v>38</v>
      </c>
      <c r="L19" s="61" t="e">
        <f t="shared" si="1"/>
        <v>#VALUE!</v>
      </c>
      <c r="M19" s="61" t="e">
        <f t="shared" si="2"/>
        <v>#VALUE!</v>
      </c>
      <c r="N19" s="79" t="s">
        <v>38</v>
      </c>
      <c r="O19" s="62"/>
      <c r="P19" s="67">
        <f>H19-E19</f>
        <v>2.3618508778819251E-3</v>
      </c>
      <c r="Q19" s="61">
        <f t="shared" si="3"/>
        <v>2.3618508778819251E-3</v>
      </c>
      <c r="R19" s="61">
        <f t="shared" si="4"/>
        <v>5.4380012589829319E-3</v>
      </c>
      <c r="S19" s="5" t="str">
        <f>IF(Q19&gt;R19,"*"," ")</f>
        <v xml:space="preserve"> </v>
      </c>
    </row>
    <row r="20" spans="1:19" s="60" customFormat="1" x14ac:dyDescent="0.25">
      <c r="A20" s="57" t="s">
        <v>539</v>
      </c>
      <c r="B20" s="39" t="s">
        <v>38</v>
      </c>
      <c r="C20" s="79" t="s">
        <v>38</v>
      </c>
      <c r="E20" s="73" t="s">
        <v>38</v>
      </c>
      <c r="F20" s="75" t="s">
        <v>38</v>
      </c>
      <c r="G20" s="63"/>
      <c r="H20" s="54">
        <v>2.9907520545557164E-3</v>
      </c>
      <c r="I20" s="59">
        <f t="shared" si="0"/>
        <v>4.5740881098640333E-3</v>
      </c>
      <c r="K20" s="79" t="s">
        <v>38</v>
      </c>
      <c r="L20" s="61" t="e">
        <f t="shared" si="1"/>
        <v>#VALUE!</v>
      </c>
      <c r="M20" s="61" t="e">
        <f t="shared" si="2"/>
        <v>#VALUE!</v>
      </c>
      <c r="N20" s="79" t="s">
        <v>38</v>
      </c>
      <c r="O20" s="62"/>
      <c r="P20" s="83" t="s">
        <v>38</v>
      </c>
      <c r="Q20" s="61" t="e">
        <f t="shared" si="3"/>
        <v>#VALUE!</v>
      </c>
      <c r="R20" s="61" t="e">
        <f t="shared" si="4"/>
        <v>#VALUE!</v>
      </c>
      <c r="S20" s="84" t="s">
        <v>38</v>
      </c>
    </row>
    <row r="21" spans="1:19" s="60" customFormat="1" ht="25.5" x14ac:dyDescent="0.25">
      <c r="A21" s="57" t="s">
        <v>545</v>
      </c>
      <c r="B21" s="39" t="s">
        <v>38</v>
      </c>
      <c r="C21" s="79" t="s">
        <v>38</v>
      </c>
      <c r="E21" s="66">
        <v>2.4396699999999999E-4</v>
      </c>
      <c r="F21" s="59">
        <f>SQRT((E21*(1-E21))/E$13)*TINV(0.05,E$13)</f>
        <v>1.5248199516017991E-3</v>
      </c>
      <c r="G21" s="63"/>
      <c r="H21" s="54">
        <v>2.8890247280654539E-3</v>
      </c>
      <c r="I21" s="59">
        <f t="shared" si="0"/>
        <v>4.4958530306611812E-3</v>
      </c>
      <c r="K21" s="79" t="s">
        <v>38</v>
      </c>
      <c r="L21" s="61" t="e">
        <f t="shared" si="1"/>
        <v>#VALUE!</v>
      </c>
      <c r="M21" s="61" t="e">
        <f t="shared" si="2"/>
        <v>#VALUE!</v>
      </c>
      <c r="N21" s="79" t="s">
        <v>38</v>
      </c>
      <c r="O21" s="62"/>
      <c r="P21" s="67">
        <f>H21-E21</f>
        <v>2.645057728065454E-3</v>
      </c>
      <c r="Q21" s="61">
        <f t="shared" si="3"/>
        <v>2.645057728065454E-3</v>
      </c>
      <c r="R21" s="61">
        <f t="shared" si="4"/>
        <v>4.7425632602320503E-3</v>
      </c>
      <c r="S21" s="5" t="str">
        <f>IF(Q21&gt;R21,"*"," ")</f>
        <v xml:space="preserve"> </v>
      </c>
    </row>
    <row r="22" spans="1:19" ht="25.5" x14ac:dyDescent="0.25">
      <c r="A22" s="38" t="s">
        <v>532</v>
      </c>
      <c r="B22" s="39" t="s">
        <v>38</v>
      </c>
      <c r="C22" s="79" t="s">
        <v>38</v>
      </c>
      <c r="E22" s="45">
        <v>3.2605679000000001E-3</v>
      </c>
      <c r="F22" s="49">
        <f>SQRT((E22*(1-E22))/E$13)*TINV(0.05,E$13)</f>
        <v>5.5660031836212631E-3</v>
      </c>
      <c r="G22" s="50"/>
      <c r="H22" s="54">
        <v>2.7101966908568741E-3</v>
      </c>
      <c r="I22" s="49">
        <f t="shared" si="0"/>
        <v>4.3548762911321598E-3</v>
      </c>
      <c r="K22" s="79" t="s">
        <v>38</v>
      </c>
      <c r="L22" s="26" t="e">
        <f t="shared" si="1"/>
        <v>#VALUE!</v>
      </c>
      <c r="M22" s="26" t="e">
        <f t="shared" si="2"/>
        <v>#VALUE!</v>
      </c>
      <c r="N22" s="79" t="s">
        <v>38</v>
      </c>
      <c r="O22" s="27"/>
      <c r="P22" s="28">
        <f>H22-E22</f>
        <v>-5.5037120914312601E-4</v>
      </c>
      <c r="Q22" s="26">
        <f t="shared" si="3"/>
        <v>5.5037120914312601E-4</v>
      </c>
      <c r="R22" s="26">
        <f t="shared" si="4"/>
        <v>7.0571392927404209E-3</v>
      </c>
      <c r="S22" s="5" t="str">
        <f>IF(Q22&gt;R22,"*"," ")</f>
        <v xml:space="preserve"> </v>
      </c>
    </row>
    <row r="23" spans="1:19" ht="25.5" x14ac:dyDescent="0.25">
      <c r="A23" s="38" t="s">
        <v>533</v>
      </c>
      <c r="B23" s="39" t="s">
        <v>38</v>
      </c>
      <c r="C23" s="79" t="s">
        <v>38</v>
      </c>
      <c r="E23" s="45">
        <v>8.5447620000000002E-4</v>
      </c>
      <c r="F23" s="49">
        <f>SQRT((E23*(1-E23))/E$13)*TINV(0.05,E$13)</f>
        <v>2.8527936889678322E-3</v>
      </c>
      <c r="G23" s="50"/>
      <c r="H23" s="54">
        <v>1.1129770714300756E-3</v>
      </c>
      <c r="I23" s="49">
        <f t="shared" si="0"/>
        <v>2.7929684002457587E-3</v>
      </c>
      <c r="K23" s="79" t="s">
        <v>38</v>
      </c>
      <c r="L23" s="26" t="e">
        <f t="shared" si="1"/>
        <v>#VALUE!</v>
      </c>
      <c r="M23" s="26" t="e">
        <f t="shared" si="2"/>
        <v>#VALUE!</v>
      </c>
      <c r="N23" s="79" t="s">
        <v>38</v>
      </c>
      <c r="O23" s="27"/>
      <c r="P23" s="28">
        <f>H23-E23</f>
        <v>2.5850087143007561E-4</v>
      </c>
      <c r="Q23" s="26">
        <f t="shared" si="3"/>
        <v>2.5850087143007561E-4</v>
      </c>
      <c r="R23" s="26">
        <f t="shared" si="4"/>
        <v>3.9870401022011606E-3</v>
      </c>
      <c r="S23" s="5" t="str">
        <f>IF(Q23&gt;R23,"*"," ")</f>
        <v xml:space="preserve"> </v>
      </c>
    </row>
    <row r="24" spans="1:19" ht="25.5" x14ac:dyDescent="0.25">
      <c r="A24" s="57" t="s">
        <v>535</v>
      </c>
      <c r="B24" s="39" t="s">
        <v>38</v>
      </c>
      <c r="C24" s="79" t="s">
        <v>38</v>
      </c>
      <c r="D24" s="60"/>
      <c r="E24" s="66">
        <v>0</v>
      </c>
      <c r="F24" s="59">
        <f>SQRT((E24*(1-E24))/E$13)*TINV(0.05,E$13)</f>
        <v>0</v>
      </c>
      <c r="G24" s="63"/>
      <c r="H24" s="54">
        <v>9.7853273501239237E-4</v>
      </c>
      <c r="I24" s="59">
        <f t="shared" si="0"/>
        <v>2.6190260463311247E-3</v>
      </c>
      <c r="J24" s="60"/>
      <c r="K24" s="79" t="s">
        <v>38</v>
      </c>
      <c r="L24" s="61" t="e">
        <f t="shared" si="1"/>
        <v>#VALUE!</v>
      </c>
      <c r="M24" s="61" t="e">
        <f t="shared" si="2"/>
        <v>#VALUE!</v>
      </c>
      <c r="N24" s="79" t="s">
        <v>38</v>
      </c>
      <c r="O24" s="62"/>
      <c r="P24" s="67">
        <f>H24-E24</f>
        <v>9.7853273501239237E-4</v>
      </c>
      <c r="Q24" s="61">
        <f t="shared" si="3"/>
        <v>9.7853273501239237E-4</v>
      </c>
      <c r="R24" s="61">
        <f t="shared" si="4"/>
        <v>2.6165718170363473E-3</v>
      </c>
      <c r="S24" s="5" t="str">
        <f>IF(Q24&gt;R24,"*"," ")</f>
        <v xml:space="preserve"> </v>
      </c>
    </row>
    <row r="25" spans="1:19" x14ac:dyDescent="0.25">
      <c r="A25" s="57" t="s">
        <v>547</v>
      </c>
      <c r="B25" s="39" t="s">
        <v>38</v>
      </c>
      <c r="C25" s="79" t="s">
        <v>38</v>
      </c>
      <c r="D25" s="60"/>
      <c r="E25" s="73" t="s">
        <v>38</v>
      </c>
      <c r="F25" s="75" t="s">
        <v>38</v>
      </c>
      <c r="G25" s="63"/>
      <c r="H25" s="54">
        <v>8.8473190187093702E-4</v>
      </c>
      <c r="I25" s="59">
        <f t="shared" si="0"/>
        <v>2.4904531109240886E-3</v>
      </c>
      <c r="J25" s="60"/>
      <c r="K25" s="79" t="s">
        <v>38</v>
      </c>
      <c r="L25" s="61" t="e">
        <f t="shared" si="1"/>
        <v>#VALUE!</v>
      </c>
      <c r="M25" s="61" t="e">
        <f t="shared" si="2"/>
        <v>#VALUE!</v>
      </c>
      <c r="N25" s="79" t="s">
        <v>38</v>
      </c>
      <c r="O25" s="62"/>
      <c r="P25" s="83" t="s">
        <v>38</v>
      </c>
      <c r="Q25" s="61" t="e">
        <f t="shared" si="3"/>
        <v>#VALUE!</v>
      </c>
      <c r="R25" s="61" t="e">
        <f t="shared" si="4"/>
        <v>#VALUE!</v>
      </c>
      <c r="S25" s="84" t="s">
        <v>38</v>
      </c>
    </row>
    <row r="26" spans="1:19" x14ac:dyDescent="0.25">
      <c r="A26" s="57" t="s">
        <v>534</v>
      </c>
      <c r="B26" s="39" t="s">
        <v>38</v>
      </c>
      <c r="C26" s="79" t="s">
        <v>38</v>
      </c>
      <c r="D26" s="60"/>
      <c r="E26" s="66">
        <v>3.6269613999999999E-3</v>
      </c>
      <c r="F26" s="59">
        <f t="shared" ref="F26:F33" si="5">SQRT((E26*(1-E26))/E$13)*TINV(0.05,E$13)</f>
        <v>5.8693290328433491E-3</v>
      </c>
      <c r="G26" s="50"/>
      <c r="H26" s="54">
        <v>8.5763402091028774E-4</v>
      </c>
      <c r="I26" s="59">
        <f t="shared" si="0"/>
        <v>2.4520505286165736E-3</v>
      </c>
      <c r="J26" s="60"/>
      <c r="K26" s="79" t="s">
        <v>38</v>
      </c>
      <c r="L26" s="61" t="e">
        <f t="shared" si="1"/>
        <v>#VALUE!</v>
      </c>
      <c r="M26" s="61" t="e">
        <f t="shared" si="2"/>
        <v>#VALUE!</v>
      </c>
      <c r="N26" s="79" t="s">
        <v>38</v>
      </c>
      <c r="O26" s="62"/>
      <c r="P26" s="67">
        <f t="shared" ref="P26:P33" si="6">H26-E26</f>
        <v>-2.7693273790897121E-3</v>
      </c>
      <c r="Q26" s="61">
        <f t="shared" si="3"/>
        <v>2.7693273790897121E-3</v>
      </c>
      <c r="R26" s="61">
        <f t="shared" si="4"/>
        <v>6.3507306411439658E-3</v>
      </c>
      <c r="S26" s="5" t="str">
        <f t="shared" ref="S26:S33" si="7">IF(Q26&gt;R26,"*"," ")</f>
        <v xml:space="preserve"> </v>
      </c>
    </row>
    <row r="27" spans="1:19" x14ac:dyDescent="0.25">
      <c r="A27" s="57" t="s">
        <v>552</v>
      </c>
      <c r="B27" s="39" t="s">
        <v>38</v>
      </c>
      <c r="C27" s="79" t="s">
        <v>38</v>
      </c>
      <c r="D27" s="60"/>
      <c r="E27" s="66">
        <v>1.5872250000000001E-4</v>
      </c>
      <c r="F27" s="59">
        <f t="shared" si="5"/>
        <v>1.2299594255556553E-3</v>
      </c>
      <c r="G27" s="63"/>
      <c r="H27" s="54">
        <v>8.0215449529319873E-4</v>
      </c>
      <c r="I27" s="59">
        <f t="shared" si="0"/>
        <v>2.3714800916574993E-3</v>
      </c>
      <c r="J27" s="60"/>
      <c r="K27" s="79" t="s">
        <v>38</v>
      </c>
      <c r="L27" s="61" t="e">
        <f t="shared" si="1"/>
        <v>#VALUE!</v>
      </c>
      <c r="M27" s="61" t="e">
        <f t="shared" si="2"/>
        <v>#VALUE!</v>
      </c>
      <c r="N27" s="79" t="s">
        <v>38</v>
      </c>
      <c r="O27" s="62"/>
      <c r="P27" s="67">
        <f t="shared" si="6"/>
        <v>6.4343199529319874E-4</v>
      </c>
      <c r="Q27" s="61">
        <f t="shared" si="3"/>
        <v>6.4343199529319874E-4</v>
      </c>
      <c r="R27" s="61">
        <f t="shared" si="4"/>
        <v>2.6685159954805901E-3</v>
      </c>
      <c r="S27" s="5" t="str">
        <f t="shared" si="7"/>
        <v xml:space="preserve"> </v>
      </c>
    </row>
    <row r="28" spans="1:19" x14ac:dyDescent="0.25">
      <c r="A28" s="57" t="s">
        <v>537</v>
      </c>
      <c r="B28" s="39" t="s">
        <v>38</v>
      </c>
      <c r="C28" s="79" t="s">
        <v>38</v>
      </c>
      <c r="D28" s="60"/>
      <c r="E28" s="66">
        <v>1.4625097E-2</v>
      </c>
      <c r="F28" s="59">
        <f t="shared" si="5"/>
        <v>1.172076968862275E-2</v>
      </c>
      <c r="G28" s="63"/>
      <c r="H28" s="54">
        <v>7.0599712752770702E-4</v>
      </c>
      <c r="I28" s="59">
        <f t="shared" si="0"/>
        <v>2.2249119847729134E-3</v>
      </c>
      <c r="J28" s="60"/>
      <c r="K28" s="79" t="s">
        <v>38</v>
      </c>
      <c r="L28" s="61" t="e">
        <f t="shared" si="1"/>
        <v>#VALUE!</v>
      </c>
      <c r="M28" s="61" t="e">
        <f t="shared" si="2"/>
        <v>#VALUE!</v>
      </c>
      <c r="N28" s="79" t="s">
        <v>38</v>
      </c>
      <c r="O28" s="62"/>
      <c r="P28" s="67">
        <f t="shared" si="6"/>
        <v>-1.3919099872472293E-2</v>
      </c>
      <c r="Q28" s="61">
        <f t="shared" si="3"/>
        <v>1.3919099872472293E-2</v>
      </c>
      <c r="R28" s="61">
        <f t="shared" si="4"/>
        <v>1.1909857985561387E-2</v>
      </c>
      <c r="S28" s="5" t="str">
        <f t="shared" si="7"/>
        <v>*</v>
      </c>
    </row>
    <row r="29" spans="1:19" ht="25.5" x14ac:dyDescent="0.25">
      <c r="A29" s="38" t="s">
        <v>531</v>
      </c>
      <c r="B29" s="39" t="s">
        <v>38</v>
      </c>
      <c r="C29" s="79" t="s">
        <v>38</v>
      </c>
      <c r="E29" s="45">
        <v>2.2436639999999999E-4</v>
      </c>
      <c r="F29" s="49">
        <f t="shared" si="5"/>
        <v>1.4622990236396168E-3</v>
      </c>
      <c r="G29" s="50"/>
      <c r="H29" s="54">
        <v>5.0266211741268165E-4</v>
      </c>
      <c r="I29" s="49">
        <f t="shared" si="0"/>
        <v>1.8775591462242341E-3</v>
      </c>
      <c r="K29" s="79" t="s">
        <v>38</v>
      </c>
      <c r="L29" s="26" t="e">
        <f t="shared" si="1"/>
        <v>#VALUE!</v>
      </c>
      <c r="M29" s="26" t="e">
        <f t="shared" si="2"/>
        <v>#VALUE!</v>
      </c>
      <c r="N29" s="79" t="s">
        <v>38</v>
      </c>
      <c r="O29" s="27"/>
      <c r="P29" s="28">
        <f t="shared" si="6"/>
        <v>2.7829571741268169E-4</v>
      </c>
      <c r="Q29" s="26">
        <f t="shared" si="3"/>
        <v>2.7829571741268169E-4</v>
      </c>
      <c r="R29" s="26">
        <f t="shared" si="4"/>
        <v>2.3768856782235563E-3</v>
      </c>
      <c r="S29" s="5" t="str">
        <f t="shared" si="7"/>
        <v xml:space="preserve"> </v>
      </c>
    </row>
    <row r="30" spans="1:19" x14ac:dyDescent="0.25">
      <c r="A30" s="57" t="s">
        <v>540</v>
      </c>
      <c r="B30" s="39" t="s">
        <v>38</v>
      </c>
      <c r="C30" s="79" t="s">
        <v>38</v>
      </c>
      <c r="D30" s="60"/>
      <c r="E30" s="66">
        <v>0</v>
      </c>
      <c r="F30" s="59">
        <f t="shared" si="5"/>
        <v>0</v>
      </c>
      <c r="G30" s="63"/>
      <c r="H30" s="54">
        <v>4.9153320540635355E-4</v>
      </c>
      <c r="I30" s="59">
        <f t="shared" si="0"/>
        <v>1.8566686203739609E-3</v>
      </c>
      <c r="J30" s="60"/>
      <c r="K30" s="79" t="s">
        <v>38</v>
      </c>
      <c r="L30" s="61" t="e">
        <f t="shared" si="1"/>
        <v>#VALUE!</v>
      </c>
      <c r="M30" s="61" t="e">
        <f t="shared" si="2"/>
        <v>#VALUE!</v>
      </c>
      <c r="N30" s="79" t="s">
        <v>38</v>
      </c>
      <c r="O30" s="62"/>
      <c r="P30" s="67">
        <f t="shared" si="6"/>
        <v>4.9153320540635355E-4</v>
      </c>
      <c r="Q30" s="61">
        <f t="shared" si="3"/>
        <v>4.9153320540635355E-4</v>
      </c>
      <c r="R30" s="61">
        <f t="shared" si="4"/>
        <v>1.8549287787541348E-3</v>
      </c>
      <c r="S30" s="5" t="str">
        <f t="shared" si="7"/>
        <v xml:space="preserve"> </v>
      </c>
    </row>
    <row r="31" spans="1:19" x14ac:dyDescent="0.25">
      <c r="A31" s="57" t="s">
        <v>553</v>
      </c>
      <c r="B31" s="39" t="s">
        <v>38</v>
      </c>
      <c r="C31" s="79" t="s">
        <v>38</v>
      </c>
      <c r="D31" s="60"/>
      <c r="E31" s="66">
        <v>0</v>
      </c>
      <c r="F31" s="59">
        <f t="shared" si="5"/>
        <v>0</v>
      </c>
      <c r="G31" s="63"/>
      <c r="H31" s="54">
        <v>2.085161413353354E-4</v>
      </c>
      <c r="I31" s="59">
        <f t="shared" si="0"/>
        <v>1.2094538023324412E-3</v>
      </c>
      <c r="J31" s="60"/>
      <c r="K31" s="79" t="s">
        <v>38</v>
      </c>
      <c r="L31" s="61" t="e">
        <f t="shared" si="1"/>
        <v>#VALUE!</v>
      </c>
      <c r="M31" s="61" t="e">
        <f t="shared" si="2"/>
        <v>#VALUE!</v>
      </c>
      <c r="N31" s="79" t="s">
        <v>38</v>
      </c>
      <c r="O31" s="62"/>
      <c r="P31" s="67">
        <f t="shared" si="6"/>
        <v>2.085161413353354E-4</v>
      </c>
      <c r="Q31" s="61">
        <f t="shared" si="3"/>
        <v>2.085161413353354E-4</v>
      </c>
      <c r="R31" s="61">
        <f t="shared" si="4"/>
        <v>1.2083204508881048E-3</v>
      </c>
      <c r="S31" s="5" t="str">
        <f t="shared" si="7"/>
        <v xml:space="preserve"> </v>
      </c>
    </row>
    <row r="32" spans="1:19" x14ac:dyDescent="0.25">
      <c r="A32" s="57" t="s">
        <v>541</v>
      </c>
      <c r="B32" s="39" t="s">
        <v>38</v>
      </c>
      <c r="C32" s="79" t="s">
        <v>38</v>
      </c>
      <c r="D32" s="60"/>
      <c r="E32" s="66">
        <v>0</v>
      </c>
      <c r="F32" s="59">
        <f t="shared" si="5"/>
        <v>0</v>
      </c>
      <c r="G32" s="63"/>
      <c r="H32" s="54">
        <v>1.226361571200949E-4</v>
      </c>
      <c r="I32" s="59">
        <f t="shared" si="0"/>
        <v>9.2757142825144058E-4</v>
      </c>
      <c r="J32" s="60"/>
      <c r="K32" s="79" t="s">
        <v>38</v>
      </c>
      <c r="L32" s="61" t="e">
        <f t="shared" si="1"/>
        <v>#VALUE!</v>
      </c>
      <c r="M32" s="61" t="e">
        <f t="shared" si="2"/>
        <v>#VALUE!</v>
      </c>
      <c r="N32" s="79" t="s">
        <v>38</v>
      </c>
      <c r="O32" s="62"/>
      <c r="P32" s="67">
        <f t="shared" si="6"/>
        <v>1.226361571200949E-4</v>
      </c>
      <c r="Q32" s="61">
        <f t="shared" si="3"/>
        <v>1.226361571200949E-4</v>
      </c>
      <c r="R32" s="61">
        <f t="shared" si="4"/>
        <v>9.2670222232070845E-4</v>
      </c>
      <c r="S32" s="5" t="str">
        <f t="shared" si="7"/>
        <v xml:space="preserve"> </v>
      </c>
    </row>
    <row r="33" spans="1:19" x14ac:dyDescent="0.25">
      <c r="A33" s="57" t="s">
        <v>544</v>
      </c>
      <c r="B33" s="39" t="s">
        <v>38</v>
      </c>
      <c r="C33" s="79" t="s">
        <v>38</v>
      </c>
      <c r="D33" s="60"/>
      <c r="E33" s="66">
        <v>2.3909699999999999E-4</v>
      </c>
      <c r="F33" s="59">
        <f t="shared" si="5"/>
        <v>1.5095278996427057E-3</v>
      </c>
      <c r="G33" s="63"/>
      <c r="H33" s="54">
        <v>1.1582456712591553E-4</v>
      </c>
      <c r="I33" s="59">
        <f t="shared" si="0"/>
        <v>9.0144641998460946E-4</v>
      </c>
      <c r="J33" s="60"/>
      <c r="K33" s="79" t="s">
        <v>38</v>
      </c>
      <c r="L33" s="61" t="e">
        <f t="shared" si="1"/>
        <v>#VALUE!</v>
      </c>
      <c r="M33" s="61" t="e">
        <f t="shared" si="2"/>
        <v>#VALUE!</v>
      </c>
      <c r="N33" s="79" t="s">
        <v>38</v>
      </c>
      <c r="O33" s="62"/>
      <c r="P33" s="67">
        <f t="shared" si="6"/>
        <v>-1.2327243287408446E-4</v>
      </c>
      <c r="Q33" s="61">
        <f t="shared" si="3"/>
        <v>1.2327243287408446E-4</v>
      </c>
      <c r="R33" s="61">
        <f t="shared" si="4"/>
        <v>1.7555390702088953E-3</v>
      </c>
      <c r="S33" s="5" t="str">
        <f t="shared" si="7"/>
        <v xml:space="preserve"> </v>
      </c>
    </row>
    <row r="34" spans="1:19" x14ac:dyDescent="0.25">
      <c r="A34" s="57" t="s">
        <v>546</v>
      </c>
      <c r="B34" s="39" t="s">
        <v>38</v>
      </c>
      <c r="C34" s="79" t="s">
        <v>38</v>
      </c>
      <c r="D34" s="60"/>
      <c r="E34" s="73" t="s">
        <v>38</v>
      </c>
      <c r="F34" s="75" t="s">
        <v>38</v>
      </c>
      <c r="G34" s="63"/>
      <c r="H34" s="54">
        <v>6.886346710810863E-5</v>
      </c>
      <c r="I34" s="59">
        <f t="shared" si="0"/>
        <v>6.9509508258576544E-4</v>
      </c>
      <c r="J34" s="60"/>
      <c r="K34" s="79" t="s">
        <v>38</v>
      </c>
      <c r="L34" s="61" t="e">
        <f t="shared" si="1"/>
        <v>#VALUE!</v>
      </c>
      <c r="M34" s="61" t="e">
        <f t="shared" si="2"/>
        <v>#VALUE!</v>
      </c>
      <c r="N34" s="79" t="s">
        <v>38</v>
      </c>
      <c r="O34" s="62"/>
      <c r="P34" s="83" t="s">
        <v>38</v>
      </c>
      <c r="Q34" s="61" t="e">
        <f t="shared" si="3"/>
        <v>#VALUE!</v>
      </c>
      <c r="R34" s="61" t="e">
        <f t="shared" si="4"/>
        <v>#VALUE!</v>
      </c>
      <c r="S34" s="84" t="s">
        <v>38</v>
      </c>
    </row>
    <row r="35" spans="1:19" x14ac:dyDescent="0.25">
      <c r="A35" s="57" t="s">
        <v>536</v>
      </c>
      <c r="B35" s="39" t="s">
        <v>38</v>
      </c>
      <c r="C35" s="79" t="s">
        <v>38</v>
      </c>
      <c r="D35" s="60"/>
      <c r="E35" s="66">
        <v>3.1549076E-3</v>
      </c>
      <c r="F35" s="59">
        <f>SQRT((E35*(1-E35))/E$13)*TINV(0.05,E$13)</f>
        <v>5.4753661395443715E-3</v>
      </c>
      <c r="G35" s="63"/>
      <c r="H35" s="54">
        <v>4.9333576002722288E-5</v>
      </c>
      <c r="I35" s="59">
        <f t="shared" si="0"/>
        <v>5.8833585091266005E-4</v>
      </c>
      <c r="J35" s="60"/>
      <c r="K35" s="79" t="s">
        <v>38</v>
      </c>
      <c r="L35" s="61" t="e">
        <f t="shared" si="1"/>
        <v>#VALUE!</v>
      </c>
      <c r="M35" s="61" t="e">
        <f t="shared" si="2"/>
        <v>#VALUE!</v>
      </c>
      <c r="N35" s="79" t="s">
        <v>38</v>
      </c>
      <c r="O35" s="62"/>
      <c r="P35" s="67">
        <f>H35-E35</f>
        <v>-3.1055740239972775E-3</v>
      </c>
      <c r="Q35" s="61">
        <f t="shared" si="3"/>
        <v>3.1055740239972775E-3</v>
      </c>
      <c r="R35" s="61">
        <f t="shared" si="4"/>
        <v>5.4974513236483863E-3</v>
      </c>
      <c r="S35" s="5" t="str">
        <f>IF(Q35&gt;R35,"*"," ")</f>
        <v xml:space="preserve"> </v>
      </c>
    </row>
    <row r="36" spans="1:19" x14ac:dyDescent="0.25">
      <c r="A36" s="57" t="s">
        <v>543</v>
      </c>
      <c r="B36" s="39" t="s">
        <v>38</v>
      </c>
      <c r="C36" s="79" t="s">
        <v>38</v>
      </c>
      <c r="D36" s="60"/>
      <c r="E36" s="73" t="s">
        <v>38</v>
      </c>
      <c r="F36" s="75" t="s">
        <v>38</v>
      </c>
      <c r="G36" s="63"/>
      <c r="H36" s="54">
        <v>4.8299064340585932E-5</v>
      </c>
      <c r="I36" s="59">
        <f t="shared" si="0"/>
        <v>5.8213484855061768E-4</v>
      </c>
      <c r="J36" s="60"/>
      <c r="K36" s="79" t="s">
        <v>38</v>
      </c>
      <c r="L36" s="61" t="e">
        <f t="shared" si="1"/>
        <v>#VALUE!</v>
      </c>
      <c r="M36" s="61" t="e">
        <f t="shared" si="2"/>
        <v>#VALUE!</v>
      </c>
      <c r="N36" s="79" t="s">
        <v>38</v>
      </c>
      <c r="O36" s="62"/>
      <c r="P36" s="83" t="s">
        <v>38</v>
      </c>
      <c r="Q36" s="61" t="e">
        <f t="shared" si="3"/>
        <v>#VALUE!</v>
      </c>
      <c r="R36" s="61" t="e">
        <f t="shared" si="4"/>
        <v>#VALUE!</v>
      </c>
      <c r="S36" s="84" t="s">
        <v>38</v>
      </c>
    </row>
    <row r="37" spans="1:19" x14ac:dyDescent="0.25">
      <c r="A37" s="57" t="s">
        <v>542</v>
      </c>
      <c r="B37" s="39" t="s">
        <v>38</v>
      </c>
      <c r="C37" s="79" t="s">
        <v>38</v>
      </c>
      <c r="D37" s="60"/>
      <c r="E37" s="66">
        <v>0</v>
      </c>
      <c r="F37" s="59">
        <f>SQRT((E37*(1-E37))/E$13)*TINV(0.05,E$13)</f>
        <v>0</v>
      </c>
      <c r="G37" s="63"/>
      <c r="H37" s="54">
        <v>3.3422539134676831E-6</v>
      </c>
      <c r="I37" s="59">
        <f t="shared" si="0"/>
        <v>1.5313826498091838E-4</v>
      </c>
      <c r="J37" s="60"/>
      <c r="K37" s="79" t="s">
        <v>38</v>
      </c>
      <c r="L37" s="61" t="e">
        <f t="shared" si="1"/>
        <v>#VALUE!</v>
      </c>
      <c r="M37" s="61" t="e">
        <f t="shared" si="2"/>
        <v>#VALUE!</v>
      </c>
      <c r="N37" s="79" t="s">
        <v>38</v>
      </c>
      <c r="O37" s="62"/>
      <c r="P37" s="67">
        <f>H37-E37</f>
        <v>3.3422539134676831E-6</v>
      </c>
      <c r="Q37" s="61">
        <f t="shared" si="3"/>
        <v>3.3422539134676831E-6</v>
      </c>
      <c r="R37" s="61">
        <f t="shared" si="4"/>
        <v>1.5299476262186623E-4</v>
      </c>
      <c r="S37" s="5" t="str">
        <f>IF(Q37&gt;R37,"*"," ")</f>
        <v xml:space="preserve"> </v>
      </c>
    </row>
    <row r="38" spans="1:19" x14ac:dyDescent="0.25">
      <c r="A38" s="57" t="s">
        <v>548</v>
      </c>
      <c r="B38" s="39" t="s">
        <v>38</v>
      </c>
      <c r="C38" s="79" t="s">
        <v>38</v>
      </c>
      <c r="D38" s="60"/>
      <c r="E38" s="66">
        <v>0</v>
      </c>
      <c r="F38" s="59">
        <f>SQRT((E38*(1-E38))/E$13)*TINV(0.05,E$13)</f>
        <v>0</v>
      </c>
      <c r="G38" s="63"/>
      <c r="H38" s="54">
        <v>3.3422539134676831E-6</v>
      </c>
      <c r="I38" s="59">
        <f t="shared" si="0"/>
        <v>1.5313826498091838E-4</v>
      </c>
      <c r="J38" s="60"/>
      <c r="K38" s="79" t="s">
        <v>38</v>
      </c>
      <c r="L38" s="61" t="e">
        <f t="shared" si="1"/>
        <v>#VALUE!</v>
      </c>
      <c r="M38" s="61" t="e">
        <f t="shared" si="2"/>
        <v>#VALUE!</v>
      </c>
      <c r="N38" s="79" t="s">
        <v>38</v>
      </c>
      <c r="O38" s="62"/>
      <c r="P38" s="67">
        <f>H38-E38</f>
        <v>3.3422539134676831E-6</v>
      </c>
      <c r="Q38" s="61">
        <f t="shared" si="3"/>
        <v>3.3422539134676831E-6</v>
      </c>
      <c r="R38" s="61">
        <f t="shared" si="4"/>
        <v>1.5299476262186623E-4</v>
      </c>
      <c r="S38" s="5" t="str">
        <f>IF(Q38&gt;R38,"*"," ")</f>
        <v xml:space="preserve"> </v>
      </c>
    </row>
    <row r="39" spans="1:19" x14ac:dyDescent="0.25">
      <c r="A39" s="57" t="s">
        <v>339</v>
      </c>
      <c r="B39" s="39" t="s">
        <v>38</v>
      </c>
      <c r="C39" s="79" t="s">
        <v>38</v>
      </c>
      <c r="D39" s="60"/>
      <c r="E39" s="66">
        <v>1.2446149199999999E-2</v>
      </c>
      <c r="F39" s="59">
        <f t="shared" ref="F39:F42" si="8">SQRT((E39*(1-E39))/E$13)*TINV(0.05,E$13)</f>
        <v>1.0824401705149337E-2</v>
      </c>
      <c r="G39" s="63"/>
      <c r="H39" s="54">
        <v>3.7755432431963811E-3</v>
      </c>
      <c r="I39" s="59">
        <f t="shared" ref="I39:I42" si="9">SQRT((H39*(1-H39))/H$13)*TINV(0.05,H$13)</f>
        <v>5.1372778106640732E-3</v>
      </c>
      <c r="J39" s="60"/>
      <c r="K39" s="79" t="s">
        <v>38</v>
      </c>
      <c r="L39" s="61" t="e">
        <f t="shared" ref="L39:L43" si="10">(((K39)^2)^0.5)</f>
        <v>#VALUE!</v>
      </c>
      <c r="M39" s="61" t="e">
        <f t="shared" ref="M39:M42" si="11">(((((1-B39)*B39)/B$13)+(((1-H39)*H39)/H$13))^0.5)*(TINV(0.05,B$13+H$13-1))</f>
        <v>#VALUE!</v>
      </c>
      <c r="N39" s="79" t="s">
        <v>38</v>
      </c>
      <c r="O39" s="62"/>
      <c r="P39" s="67">
        <f t="shared" ref="P39:P43" si="12">H39-E39</f>
        <v>-8.6706059568036186E-3</v>
      </c>
      <c r="Q39" s="61">
        <f t="shared" ref="Q39:Q43" si="13">(((P39)^2)^0.5)</f>
        <v>8.6706059568036186E-3</v>
      </c>
      <c r="R39" s="61">
        <f t="shared" ref="R39:R42" si="14">(((((1-E39)*E39)/E$13)+(((1-H39)*H39)/H$13))^0.5)*(TINV(0.05,E$13+H$13-1))</f>
        <v>1.1962721517296472E-2</v>
      </c>
      <c r="S39" s="5" t="str">
        <f t="shared" ref="S39:S43" si="15">IF(Q39&gt;R39,"*"," ")</f>
        <v xml:space="preserve"> </v>
      </c>
    </row>
    <row r="40" spans="1:19" x14ac:dyDescent="0.25">
      <c r="A40" s="57" t="s">
        <v>554</v>
      </c>
      <c r="B40" s="39" t="s">
        <v>38</v>
      </c>
      <c r="C40" s="79" t="s">
        <v>38</v>
      </c>
      <c r="D40" s="60"/>
      <c r="E40" s="66">
        <v>0.31499917519999998</v>
      </c>
      <c r="F40" s="59">
        <f t="shared" si="8"/>
        <v>4.5353025247199197E-2</v>
      </c>
      <c r="G40" s="63"/>
      <c r="H40" s="54">
        <v>0.19980157897068848</v>
      </c>
      <c r="I40" s="59">
        <f t="shared" si="9"/>
        <v>3.3493692660637397E-2</v>
      </c>
      <c r="J40" s="60"/>
      <c r="K40" s="79" t="s">
        <v>38</v>
      </c>
      <c r="L40" s="61" t="e">
        <f t="shared" si="10"/>
        <v>#VALUE!</v>
      </c>
      <c r="M40" s="61" t="e">
        <f t="shared" si="11"/>
        <v>#VALUE!</v>
      </c>
      <c r="N40" s="79" t="s">
        <v>38</v>
      </c>
      <c r="O40" s="62"/>
      <c r="P40" s="67">
        <f t="shared" si="12"/>
        <v>-0.1151975962293115</v>
      </c>
      <c r="Q40" s="61">
        <f t="shared" si="13"/>
        <v>0.1151975962293115</v>
      </c>
      <c r="R40" s="61">
        <f t="shared" si="14"/>
        <v>5.6298716513296418E-2</v>
      </c>
      <c r="S40" s="5" t="str">
        <f t="shared" si="15"/>
        <v>*</v>
      </c>
    </row>
    <row r="41" spans="1:19" x14ac:dyDescent="0.25">
      <c r="A41" s="57" t="s">
        <v>49</v>
      </c>
      <c r="B41" s="39" t="s">
        <v>38</v>
      </c>
      <c r="C41" s="79" t="s">
        <v>38</v>
      </c>
      <c r="D41" s="60"/>
      <c r="E41" s="66">
        <v>3.1101950000000001E-3</v>
      </c>
      <c r="F41" s="59">
        <f t="shared" ref="F41" si="16">SQRT((E41*(1-E41))/E$13)*TINV(0.05,E$13)</f>
        <v>5.4365500791043317E-3</v>
      </c>
      <c r="G41" s="63"/>
      <c r="H41" s="54">
        <v>1.6430270136367562E-3</v>
      </c>
      <c r="I41" s="59">
        <f t="shared" ref="I41" si="17">SQRT((H41*(1-H41))/H$13)*TINV(0.05,H$13)</f>
        <v>3.3925792977871076E-3</v>
      </c>
      <c r="J41" s="60"/>
      <c r="K41" s="79" t="s">
        <v>38</v>
      </c>
      <c r="L41" s="61" t="e">
        <f t="shared" ref="L41" si="18">(((K41)^2)^0.5)</f>
        <v>#VALUE!</v>
      </c>
      <c r="M41" s="61" t="e">
        <f t="shared" ref="M41" si="19">(((((1-B41)*B41)/B$13)+(((1-H41)*H41)/H$13))^0.5)*(TINV(0.05,B$13+H$13-1))</f>
        <v>#VALUE!</v>
      </c>
      <c r="N41" s="79" t="s">
        <v>38</v>
      </c>
      <c r="O41" s="62"/>
      <c r="P41" s="67">
        <f t="shared" ref="P41" si="20">H41-E41</f>
        <v>-1.4671679863632438E-3</v>
      </c>
      <c r="Q41" s="61">
        <f t="shared" ref="Q41" si="21">(((P41)^2)^0.5)</f>
        <v>1.4671679863632438E-3</v>
      </c>
      <c r="R41" s="61">
        <f t="shared" ref="R41" si="22">(((((1-E41)*E41)/E$13)+(((1-H41)*H41)/H$13))^0.5)*(TINV(0.05,E$13+H$13-1))</f>
        <v>6.3986259320961908E-3</v>
      </c>
      <c r="S41" s="5" t="str">
        <f t="shared" ref="S41" si="23">IF(Q41&gt;R41,"*"," ")</f>
        <v xml:space="preserve"> </v>
      </c>
    </row>
    <row r="42" spans="1:19" s="60" customFormat="1" x14ac:dyDescent="0.25">
      <c r="A42" s="57" t="s">
        <v>555</v>
      </c>
      <c r="B42" s="58" t="s">
        <v>38</v>
      </c>
      <c r="C42" s="81" t="s">
        <v>38</v>
      </c>
      <c r="E42" s="66">
        <v>0.63617578350000004</v>
      </c>
      <c r="F42" s="59">
        <f t="shared" si="8"/>
        <v>4.6972142988564343E-2</v>
      </c>
      <c r="G42" s="63"/>
      <c r="H42" s="54">
        <v>0.76383169068204604</v>
      </c>
      <c r="I42" s="59">
        <f t="shared" si="9"/>
        <v>3.5577413760219001E-2</v>
      </c>
      <c r="K42" s="81" t="s">
        <v>38</v>
      </c>
      <c r="L42" s="61" t="e">
        <f t="shared" si="10"/>
        <v>#VALUE!</v>
      </c>
      <c r="M42" s="61" t="e">
        <f t="shared" si="11"/>
        <v>#VALUE!</v>
      </c>
      <c r="N42" s="81" t="s">
        <v>38</v>
      </c>
      <c r="O42" s="62"/>
      <c r="P42" s="67">
        <f t="shared" si="12"/>
        <v>0.127655907182046</v>
      </c>
      <c r="Q42" s="61">
        <f t="shared" si="13"/>
        <v>0.127655907182046</v>
      </c>
      <c r="R42" s="61">
        <f t="shared" si="14"/>
        <v>5.8840222300228374E-2</v>
      </c>
      <c r="S42" s="5" t="str">
        <f t="shared" si="15"/>
        <v>*</v>
      </c>
    </row>
    <row r="43" spans="1:19" x14ac:dyDescent="0.25">
      <c r="A43" s="40" t="s">
        <v>837</v>
      </c>
      <c r="B43" s="41" t="s">
        <v>38</v>
      </c>
      <c r="C43" s="105" t="s">
        <v>38</v>
      </c>
      <c r="D43" s="42"/>
      <c r="E43" s="116">
        <f>E15-E16</f>
        <v>3.8835366699999999E-2</v>
      </c>
      <c r="F43" s="51">
        <f>SQRT((E43*(1-E43))/E13)*TINV(0.05,E13)</f>
        <v>1.8863340424860965E-2</v>
      </c>
      <c r="G43" s="64"/>
      <c r="H43" s="116">
        <f>H15-H16</f>
        <v>2.6813287780132318E-2</v>
      </c>
      <c r="I43" s="51">
        <f>SQRT((H43*(1-H43))/H13)*TINV(0.05,H13)</f>
        <v>1.3531247811587174E-2</v>
      </c>
      <c r="J43" s="42"/>
      <c r="K43" s="80" t="s">
        <v>38</v>
      </c>
      <c r="L43" s="30" t="e">
        <f t="shared" si="10"/>
        <v>#VALUE!</v>
      </c>
      <c r="M43" s="30" t="e">
        <f>(((((1-B43)*B43)/B14)+(((1-H43)*H43)/H14))^0.5)*(TINV(0.05,B14+H14-1))</f>
        <v>#VALUE!</v>
      </c>
      <c r="N43" s="80" t="s">
        <v>38</v>
      </c>
      <c r="O43" s="108"/>
      <c r="P43" s="29">
        <f t="shared" si="12"/>
        <v>-1.2022078919867681E-2</v>
      </c>
      <c r="Q43" s="30">
        <f t="shared" si="13"/>
        <v>1.2022078919867681E-2</v>
      </c>
      <c r="R43" s="30">
        <f>(((((1-E43)*E43)/E13)+(((1-H43)*H43)/H13))^0.5)*(TINV(0.05,E13+H13-1))</f>
        <v>2.3180875031568259E-2</v>
      </c>
      <c r="S43" s="6" t="str">
        <f t="shared" si="15"/>
        <v xml:space="preserve"> </v>
      </c>
    </row>
    <row r="44" spans="1:19" x14ac:dyDescent="0.25">
      <c r="B44" s="58"/>
      <c r="C44" s="59"/>
      <c r="D44" s="60"/>
      <c r="E44" s="66"/>
      <c r="F44" s="59"/>
      <c r="G44" s="63"/>
      <c r="H44" s="54"/>
      <c r="I44" s="59"/>
      <c r="J44" s="60"/>
      <c r="K44" s="67"/>
      <c r="L44" s="61"/>
      <c r="M44" s="61"/>
      <c r="N44" s="5"/>
      <c r="O44" s="62"/>
      <c r="P44" s="67"/>
      <c r="Q44" s="61"/>
      <c r="R44" s="61"/>
      <c r="S44" s="5"/>
    </row>
  </sheetData>
  <sortState ref="A16:S38">
    <sortCondition descending="1" ref="H16:H38"/>
  </sortState>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4"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671</v>
      </c>
      <c r="B3" s="48"/>
    </row>
    <row r="4" spans="1:19" ht="18.75" x14ac:dyDescent="0.25">
      <c r="A4" s="34" t="s">
        <v>672</v>
      </c>
    </row>
    <row r="6" spans="1:19" x14ac:dyDescent="0.25">
      <c r="A6" s="35"/>
    </row>
    <row r="7" spans="1:19" x14ac:dyDescent="0.25">
      <c r="A7" s="35" t="s">
        <v>27</v>
      </c>
    </row>
    <row r="8" spans="1:19" x14ac:dyDescent="0.25">
      <c r="A8" s="35"/>
    </row>
    <row r="9" spans="1:19" ht="24"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38.25"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233</v>
      </c>
      <c r="O11" s="104"/>
    </row>
    <row r="12" spans="1:19" x14ac:dyDescent="0.25">
      <c r="A12" s="36" t="s">
        <v>26</v>
      </c>
      <c r="B12" s="39" t="s">
        <v>38</v>
      </c>
      <c r="E12" s="39" t="s">
        <v>38</v>
      </c>
      <c r="H12" s="37">
        <v>124</v>
      </c>
      <c r="O12" s="104"/>
    </row>
    <row r="13" spans="1:19" x14ac:dyDescent="0.25">
      <c r="A13" s="36" t="s">
        <v>8</v>
      </c>
      <c r="B13" s="39" t="s">
        <v>38</v>
      </c>
      <c r="E13" s="39" t="s">
        <v>38</v>
      </c>
      <c r="H13" s="37">
        <v>27.7</v>
      </c>
      <c r="O13" s="104"/>
    </row>
    <row r="14" spans="1:19" x14ac:dyDescent="0.25">
      <c r="A14" s="36"/>
      <c r="E14" s="43"/>
      <c r="O14" s="104"/>
    </row>
    <row r="15" spans="1:19" ht="25.5" x14ac:dyDescent="0.25">
      <c r="A15" s="38" t="s">
        <v>665</v>
      </c>
      <c r="B15" s="39" t="s">
        <v>38</v>
      </c>
      <c r="C15" s="106" t="s">
        <v>38</v>
      </c>
      <c r="E15" s="39" t="s">
        <v>38</v>
      </c>
      <c r="F15" s="106" t="s">
        <v>38</v>
      </c>
      <c r="G15" s="50"/>
      <c r="H15" s="54">
        <v>0</v>
      </c>
      <c r="I15" s="49">
        <f>SQRT((H15*(1-H15))/H13)*TINV(0.05,H13)</f>
        <v>0</v>
      </c>
      <c r="K15" s="79" t="s">
        <v>38</v>
      </c>
      <c r="L15" s="26" t="e">
        <f>(((K15)^2)^0.5)</f>
        <v>#VALUE!</v>
      </c>
      <c r="M15" s="26" t="e">
        <f>(((((1-B15)*B15)/B13)+(((1-H15)*H15)/H13))^0.5)*(TINV(0.05,B13+H13-1))</f>
        <v>#VALUE!</v>
      </c>
      <c r="N15" s="79" t="s">
        <v>38</v>
      </c>
      <c r="O15" s="27"/>
      <c r="P15" s="28" t="s">
        <v>38</v>
      </c>
      <c r="Q15" s="26" t="e">
        <f t="shared" ref="Q15:Q20" si="0">(((P15)^2)^0.5)</f>
        <v>#VALUE!</v>
      </c>
      <c r="R15" s="26" t="e">
        <f t="shared" ref="R15:R20" si="1">(((((1-E15)*E15)/E11)+(((1-H15)*H15)/H11))^0.5)*(TINV(0.05,E11+H11-1))</f>
        <v>#VALUE!</v>
      </c>
      <c r="S15" s="28" t="s">
        <v>38</v>
      </c>
    </row>
    <row r="16" spans="1:19" ht="25.5" x14ac:dyDescent="0.25">
      <c r="A16" s="38" t="s">
        <v>666</v>
      </c>
      <c r="B16" s="39" t="s">
        <v>38</v>
      </c>
      <c r="C16" s="106" t="s">
        <v>38</v>
      </c>
      <c r="E16" s="39" t="s">
        <v>38</v>
      </c>
      <c r="F16" s="106" t="s">
        <v>38</v>
      </c>
      <c r="G16" s="50"/>
      <c r="H16" s="54">
        <v>6.1506090000000005E-4</v>
      </c>
      <c r="I16" s="49">
        <f>SQRT((H16*(1-H16))/H13)*TINV(0.05,H13)</f>
        <v>9.6655608657456385E-3</v>
      </c>
      <c r="K16" s="79" t="s">
        <v>38</v>
      </c>
      <c r="L16" s="26" t="e">
        <f t="shared" ref="L16:L20" si="2">(((K16)^2)^0.5)</f>
        <v>#VALUE!</v>
      </c>
      <c r="M16" s="26" t="e">
        <f>(((((1-B16)*B16)/B13)+(((1-H16)*H16)/H13))^0.5)*(TINV(0.05,B13+H13-1))</f>
        <v>#VALUE!</v>
      </c>
      <c r="N16" s="79" t="s">
        <v>38</v>
      </c>
      <c r="O16" s="27"/>
      <c r="P16" s="28" t="s">
        <v>38</v>
      </c>
      <c r="Q16" s="26" t="e">
        <f t="shared" si="0"/>
        <v>#VALUE!</v>
      </c>
      <c r="R16" s="26" t="e">
        <f t="shared" si="1"/>
        <v>#VALUE!</v>
      </c>
      <c r="S16" s="28" t="s">
        <v>38</v>
      </c>
    </row>
    <row r="17" spans="1:19" ht="25.5" x14ac:dyDescent="0.25">
      <c r="A17" s="38" t="s">
        <v>667</v>
      </c>
      <c r="B17" s="39" t="s">
        <v>38</v>
      </c>
      <c r="C17" s="106" t="s">
        <v>38</v>
      </c>
      <c r="E17" s="39" t="s">
        <v>38</v>
      </c>
      <c r="F17" s="106" t="s">
        <v>38</v>
      </c>
      <c r="G17" s="50"/>
      <c r="H17" s="54">
        <v>5.8639629000000002E-3</v>
      </c>
      <c r="I17" s="49">
        <f>SQRT((H17*(1-H17))/H13)*TINV(0.05,H13)</f>
        <v>2.9765975208782009E-2</v>
      </c>
      <c r="K17" s="79" t="s">
        <v>38</v>
      </c>
      <c r="L17" s="26" t="e">
        <f t="shared" si="2"/>
        <v>#VALUE!</v>
      </c>
      <c r="M17" s="26" t="e">
        <f>(((((1-B17)*B17)/B13)+(((1-H17)*H17)/H13))^0.5)*(TINV(0.05,B13+H13-1))</f>
        <v>#VALUE!</v>
      </c>
      <c r="N17" s="79" t="s">
        <v>38</v>
      </c>
      <c r="O17" s="27"/>
      <c r="P17" s="28" t="s">
        <v>38</v>
      </c>
      <c r="Q17" s="26" t="e">
        <f t="shared" si="0"/>
        <v>#VALUE!</v>
      </c>
      <c r="R17" s="26" t="e">
        <f t="shared" si="1"/>
        <v>#VALUE!</v>
      </c>
      <c r="S17" s="28" t="s">
        <v>38</v>
      </c>
    </row>
    <row r="18" spans="1:19" ht="25.5" x14ac:dyDescent="0.25">
      <c r="A18" s="38" t="s">
        <v>668</v>
      </c>
      <c r="B18" s="39" t="s">
        <v>38</v>
      </c>
      <c r="C18" s="106" t="s">
        <v>38</v>
      </c>
      <c r="E18" s="39" t="s">
        <v>38</v>
      </c>
      <c r="F18" s="106" t="s">
        <v>38</v>
      </c>
      <c r="G18" s="50"/>
      <c r="H18" s="54">
        <v>7.8740770999999998E-3</v>
      </c>
      <c r="I18" s="49">
        <f>SQRT((H18*(1-H18))/H13)*TINV(0.05,H13)</f>
        <v>3.4457584535416572E-2</v>
      </c>
      <c r="K18" s="79" t="s">
        <v>38</v>
      </c>
      <c r="L18" s="26" t="e">
        <f t="shared" si="2"/>
        <v>#VALUE!</v>
      </c>
      <c r="M18" s="26" t="e">
        <f>(((((1-B18)*B18)/B13)+(((1-H18)*H18)/H13))^0.5)*(TINV(0.05,B13+H13-1))</f>
        <v>#VALUE!</v>
      </c>
      <c r="N18" s="79" t="s">
        <v>38</v>
      </c>
      <c r="O18" s="27"/>
      <c r="P18" s="28" t="s">
        <v>38</v>
      </c>
      <c r="Q18" s="26" t="e">
        <f t="shared" si="0"/>
        <v>#VALUE!</v>
      </c>
      <c r="R18" s="26" t="e">
        <f t="shared" si="1"/>
        <v>#VALUE!</v>
      </c>
      <c r="S18" s="28" t="s">
        <v>38</v>
      </c>
    </row>
    <row r="19" spans="1:19" x14ac:dyDescent="0.25">
      <c r="A19" s="57" t="s">
        <v>669</v>
      </c>
      <c r="B19" s="58" t="s">
        <v>38</v>
      </c>
      <c r="C19" s="107" t="s">
        <v>38</v>
      </c>
      <c r="D19" s="60"/>
      <c r="E19" s="58" t="s">
        <v>38</v>
      </c>
      <c r="F19" s="107" t="s">
        <v>38</v>
      </c>
      <c r="G19" s="50"/>
      <c r="H19" s="54">
        <v>0.98564689910000003</v>
      </c>
      <c r="I19" s="59">
        <f>SQRT((H19*(1-H19))/H13)*TINV(0.05,H13)</f>
        <v>4.6369792137531216E-2</v>
      </c>
      <c r="J19" s="60"/>
      <c r="K19" s="81" t="s">
        <v>38</v>
      </c>
      <c r="L19" s="61" t="e">
        <f t="shared" si="2"/>
        <v>#VALUE!</v>
      </c>
      <c r="M19" s="61" t="e">
        <f>(((((1-B19)*B19)/B13)+(((1-H19)*H19)/H13))^0.5)*(TINV(0.05,B13+H13-1))</f>
        <v>#VALUE!</v>
      </c>
      <c r="N19" s="81" t="s">
        <v>38</v>
      </c>
      <c r="O19" s="62"/>
      <c r="P19" s="67" t="s">
        <v>38</v>
      </c>
      <c r="Q19" s="61" t="e">
        <f t="shared" si="0"/>
        <v>#VALUE!</v>
      </c>
      <c r="R19" s="61" t="e">
        <f t="shared" si="1"/>
        <v>#VALUE!</v>
      </c>
      <c r="S19" s="67" t="s">
        <v>38</v>
      </c>
    </row>
    <row r="20" spans="1:19" x14ac:dyDescent="0.25">
      <c r="A20" s="40" t="s">
        <v>670</v>
      </c>
      <c r="B20" s="41" t="s">
        <v>38</v>
      </c>
      <c r="C20" s="105" t="s">
        <v>38</v>
      </c>
      <c r="D20" s="42"/>
      <c r="E20" s="41" t="s">
        <v>38</v>
      </c>
      <c r="F20" s="105" t="s">
        <v>38</v>
      </c>
      <c r="G20" s="64"/>
      <c r="H20" s="55">
        <v>1.373804E-2</v>
      </c>
      <c r="I20" s="51">
        <f>SQRT((H20*(1-H20))/H13)*TINV(0.05,H13)</f>
        <v>4.5379544240310439E-2</v>
      </c>
      <c r="J20" s="42"/>
      <c r="K20" s="80" t="s">
        <v>38</v>
      </c>
      <c r="L20" s="30" t="e">
        <f t="shared" si="2"/>
        <v>#VALUE!</v>
      </c>
      <c r="M20" s="30" t="e">
        <f>(((((1-B20)*B20)/B14)+(((1-H20)*H20)/H14))^0.5)*(TINV(0.05,B14+H14-1))</f>
        <v>#VALUE!</v>
      </c>
      <c r="N20" s="80" t="s">
        <v>38</v>
      </c>
      <c r="O20" s="108"/>
      <c r="P20" s="29" t="s">
        <v>38</v>
      </c>
      <c r="Q20" s="30" t="e">
        <f t="shared" si="0"/>
        <v>#VALUE!</v>
      </c>
      <c r="R20" s="30" t="e">
        <f t="shared" si="1"/>
        <v>#VALUE!</v>
      </c>
      <c r="S20" s="29" t="s">
        <v>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85" zoomScaleNormal="85" workbookViewId="0"/>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566</v>
      </c>
      <c r="B3" s="48"/>
    </row>
    <row r="4" spans="1:19" ht="18.75" x14ac:dyDescent="0.25">
      <c r="A4" s="34" t="s">
        <v>567</v>
      </c>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7">
        <v>1405</v>
      </c>
      <c r="E11" s="37">
        <v>1418</v>
      </c>
      <c r="H11" s="37">
        <v>2991</v>
      </c>
    </row>
    <row r="12" spans="1:19" ht="13.5" customHeight="1" x14ac:dyDescent="0.25">
      <c r="A12" s="36" t="s">
        <v>26</v>
      </c>
      <c r="B12" s="37">
        <v>1405</v>
      </c>
      <c r="E12" s="37">
        <v>1418</v>
      </c>
      <c r="H12" s="37">
        <v>2991</v>
      </c>
    </row>
    <row r="13" spans="1:19" ht="13.5" customHeight="1" x14ac:dyDescent="0.25">
      <c r="A13" s="36" t="s">
        <v>8</v>
      </c>
      <c r="B13" s="37">
        <v>346.9</v>
      </c>
      <c r="E13" s="37">
        <v>405.4</v>
      </c>
      <c r="H13" s="37">
        <v>549.9</v>
      </c>
    </row>
    <row r="14" spans="1:19" x14ac:dyDescent="0.25">
      <c r="A14" s="36"/>
    </row>
    <row r="15" spans="1:19" x14ac:dyDescent="0.25">
      <c r="A15" s="38" t="s">
        <v>84</v>
      </c>
      <c r="B15" s="39">
        <v>1.7661841532175922E-2</v>
      </c>
      <c r="C15" s="49">
        <f>SQRT((B15*(1-B15))/B$13)*TINV(0.05,B$13)</f>
        <v>1.3909651271716421E-2</v>
      </c>
      <c r="E15" s="45">
        <v>1.9206375628420938E-2</v>
      </c>
      <c r="F15" s="49">
        <f>SQRT((E15*(1-E15))/E$13)*TINV(0.05,E$13)</f>
        <v>1.3400392909536147E-2</v>
      </c>
      <c r="G15" s="50"/>
      <c r="H15" s="54">
        <v>2.6736151619042293E-2</v>
      </c>
      <c r="I15" s="49">
        <f>SQRT((H15*(1-H15))/H$13)*TINV(0.05,H$13)</f>
        <v>1.3512305994095327E-2</v>
      </c>
      <c r="K15" s="28">
        <f>H15-B15</f>
        <v>9.0743100868663704E-3</v>
      </c>
      <c r="L15" s="26">
        <f>(((K15)^2)^0.5)</f>
        <v>9.0743100868663704E-3</v>
      </c>
      <c r="M15" s="26">
        <f>(((((1-B15)*B15)/B$13)+(((1-H15)*H15)/H$13))^0.5)*(TINV(0.05,B$13+H$13-1))</f>
        <v>1.9362820513039451E-2</v>
      </c>
      <c r="N15" s="5" t="str">
        <f>IF(L15&gt;M15,"*"," ")</f>
        <v xml:space="preserve"> </v>
      </c>
      <c r="O15" s="27"/>
      <c r="P15" s="28">
        <f>H15-E15</f>
        <v>7.5297759906213547E-3</v>
      </c>
      <c r="Q15" s="26">
        <f>(((P15)^2)^0.5)</f>
        <v>7.5297759906213547E-3</v>
      </c>
      <c r="R15" s="26">
        <f>(((((1-E15)*E15)/E$13)+(((1-H15)*H15)/H$13))^0.5)*(TINV(0.05,E$13+H$13-1))</f>
        <v>1.9005079574333523E-2</v>
      </c>
      <c r="S15" s="5" t="str">
        <f>IF(Q15&gt;R15,"*"," ")</f>
        <v xml:space="preserve"> </v>
      </c>
    </row>
    <row r="16" spans="1:19" x14ac:dyDescent="0.25">
      <c r="A16" s="38" t="s">
        <v>85</v>
      </c>
      <c r="B16" s="39">
        <v>1.9424836393572523E-2</v>
      </c>
      <c r="C16" s="49">
        <f t="shared" ref="C16:C19" si="0">SQRT((B16*(1-B16))/B$13)*TINV(0.05,B$13)</f>
        <v>1.4574272057245924E-2</v>
      </c>
      <c r="E16" s="45">
        <v>7.0718333426772646E-3</v>
      </c>
      <c r="F16" s="49">
        <f t="shared" ref="F16:F19" si="1">SQRT((E16*(1-E16))/E$13)*TINV(0.05,E$13)</f>
        <v>8.1814622377411623E-3</v>
      </c>
      <c r="G16" s="50"/>
      <c r="H16" s="54">
        <v>3.0545340626492595E-2</v>
      </c>
      <c r="I16" s="49">
        <f t="shared" ref="I16:I19" si="2">SQRT((H16*(1-H16))/H$13)*TINV(0.05,H$13)</f>
        <v>1.441454589537223E-2</v>
      </c>
      <c r="K16" s="28">
        <f t="shared" ref="K16:K19" si="3">H16-B16</f>
        <v>1.1120504232920072E-2</v>
      </c>
      <c r="L16" s="26">
        <f t="shared" ref="L16:L19" si="4">(((K16)^2)^0.5)</f>
        <v>1.1120504232920072E-2</v>
      </c>
      <c r="M16" s="26">
        <f t="shared" ref="M16:M19" si="5">(((((1-B16)*B16)/B$13)+(((1-H16)*H16)/H$13))^0.5)*(TINV(0.05,B$13+H$13-1))</f>
        <v>2.0467591406955192E-2</v>
      </c>
      <c r="N16" s="5" t="str">
        <f t="shared" ref="N16:N19" si="6">IF(L16&gt;M16,"*"," ")</f>
        <v xml:space="preserve"> </v>
      </c>
      <c r="O16" s="27"/>
      <c r="P16" s="28">
        <f t="shared" ref="P16:P19" si="7">H16-E16</f>
        <v>2.347350728381533E-2</v>
      </c>
      <c r="Q16" s="26">
        <f t="shared" ref="Q16:Q19" si="8">(((P16)^2)^0.5)</f>
        <v>2.347350728381533E-2</v>
      </c>
      <c r="R16" s="26">
        <f t="shared" ref="R16:R19" si="9">(((((1-E16)*E16)/E$13)+(((1-H16)*H16)/H$13))^0.5)*(TINV(0.05,E$13+H$13-1))</f>
        <v>1.655584233580553E-2</v>
      </c>
      <c r="S16" s="5" t="str">
        <f t="shared" ref="S16:S19" si="10">IF(Q16&gt;R16,"*"," ")</f>
        <v>*</v>
      </c>
    </row>
    <row r="17" spans="1:19" x14ac:dyDescent="0.25">
      <c r="A17" s="38" t="s">
        <v>86</v>
      </c>
      <c r="B17" s="39">
        <v>1.7885807376423028E-2</v>
      </c>
      <c r="C17" s="49">
        <f t="shared" si="0"/>
        <v>1.3995970262408876E-2</v>
      </c>
      <c r="E17" s="45">
        <v>2.7124461339197985E-2</v>
      </c>
      <c r="F17" s="49">
        <f t="shared" si="1"/>
        <v>1.5860439196422584E-2</v>
      </c>
      <c r="G17" s="50"/>
      <c r="H17" s="54">
        <v>2.1189280272838056E-2</v>
      </c>
      <c r="I17" s="49">
        <f t="shared" si="2"/>
        <v>1.2063468349224647E-2</v>
      </c>
      <c r="K17" s="28">
        <f t="shared" si="3"/>
        <v>3.3034728964150273E-3</v>
      </c>
      <c r="L17" s="26">
        <f t="shared" si="4"/>
        <v>3.3034728964150273E-3</v>
      </c>
      <c r="M17" s="26">
        <f t="shared" si="5"/>
        <v>1.8447908785153615E-2</v>
      </c>
      <c r="N17" s="5" t="str">
        <f t="shared" si="6"/>
        <v xml:space="preserve"> </v>
      </c>
      <c r="O17" s="27"/>
      <c r="P17" s="28">
        <f t="shared" si="7"/>
        <v>-5.9351810663599291E-3</v>
      </c>
      <c r="Q17" s="26">
        <f t="shared" si="8"/>
        <v>5.9351810663599291E-3</v>
      </c>
      <c r="R17" s="26">
        <f t="shared" si="9"/>
        <v>1.9898307507015978E-2</v>
      </c>
      <c r="S17" s="5" t="str">
        <f t="shared" si="10"/>
        <v xml:space="preserve"> </v>
      </c>
    </row>
    <row r="18" spans="1:19" x14ac:dyDescent="0.25">
      <c r="A18" s="38" t="s">
        <v>49</v>
      </c>
      <c r="B18" s="39">
        <v>1.8644003039092969E-4</v>
      </c>
      <c r="C18" s="49">
        <f t="shared" si="0"/>
        <v>1.4417728287970874E-3</v>
      </c>
      <c r="E18" s="45">
        <v>0</v>
      </c>
      <c r="F18" s="49">
        <f t="shared" si="1"/>
        <v>0</v>
      </c>
      <c r="G18" s="50"/>
      <c r="H18" s="54">
        <v>2.8579716400753278E-4</v>
      </c>
      <c r="I18" s="49">
        <f t="shared" si="2"/>
        <v>1.4158968526805666E-3</v>
      </c>
      <c r="K18" s="28">
        <f t="shared" si="3"/>
        <v>9.9357133616603084E-5</v>
      </c>
      <c r="L18" s="26">
        <f t="shared" si="4"/>
        <v>9.9357133616603084E-5</v>
      </c>
      <c r="M18" s="26">
        <f t="shared" si="5"/>
        <v>2.0177040857031871E-3</v>
      </c>
      <c r="N18" s="5" t="str">
        <f t="shared" si="6"/>
        <v xml:space="preserve"> </v>
      </c>
      <c r="O18" s="27"/>
      <c r="P18" s="28">
        <f t="shared" si="7"/>
        <v>2.8579716400753278E-4</v>
      </c>
      <c r="Q18" s="26">
        <f t="shared" si="8"/>
        <v>2.8579716400753278E-4</v>
      </c>
      <c r="R18" s="26">
        <f t="shared" si="9"/>
        <v>1.4145700481842541E-3</v>
      </c>
      <c r="S18" s="5" t="str">
        <f t="shared" si="10"/>
        <v xml:space="preserve"> </v>
      </c>
    </row>
    <row r="19" spans="1:19" x14ac:dyDescent="0.25">
      <c r="A19" s="40" t="s">
        <v>87</v>
      </c>
      <c r="B19" s="41">
        <v>0.94484107466743761</v>
      </c>
      <c r="C19" s="51">
        <f t="shared" si="0"/>
        <v>2.4107658090870947E-2</v>
      </c>
      <c r="D19" s="42"/>
      <c r="E19" s="46">
        <v>0.94659732968970378</v>
      </c>
      <c r="F19" s="51">
        <f t="shared" si="1"/>
        <v>2.1951799662685005E-2</v>
      </c>
      <c r="G19" s="52"/>
      <c r="H19" s="55">
        <v>0.92124343031761957</v>
      </c>
      <c r="I19" s="51">
        <f t="shared" si="2"/>
        <v>2.2562921147439241E-2</v>
      </c>
      <c r="J19" s="42"/>
      <c r="K19" s="29">
        <f t="shared" si="3"/>
        <v>-2.3597644349818037E-2</v>
      </c>
      <c r="L19" s="30">
        <f t="shared" si="4"/>
        <v>2.3597644349818037E-2</v>
      </c>
      <c r="M19" s="30">
        <f t="shared" si="5"/>
        <v>3.2968187328801919E-2</v>
      </c>
      <c r="N19" s="6" t="str">
        <f t="shared" si="6"/>
        <v xml:space="preserve"> </v>
      </c>
      <c r="O19" s="31"/>
      <c r="P19" s="29">
        <f t="shared" si="7"/>
        <v>-2.535389937208421E-2</v>
      </c>
      <c r="Q19" s="30">
        <f t="shared" si="8"/>
        <v>2.535389937208421E-2</v>
      </c>
      <c r="R19" s="30">
        <f t="shared" si="9"/>
        <v>3.1438117041142265E-2</v>
      </c>
      <c r="S19" s="6" t="str">
        <f t="shared" si="10"/>
        <v xml:space="preserve"> </v>
      </c>
    </row>
    <row r="20" spans="1:19" ht="15" customHeight="1" x14ac:dyDescent="0.25">
      <c r="B20" s="4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selection activeCell="A4" sqref="A4"/>
    </sheetView>
  </sheetViews>
  <sheetFormatPr defaultColWidth="9.140625" defaultRowHeight="15" x14ac:dyDescent="0.25"/>
  <cols>
    <col min="1" max="1" width="90.5703125" style="11" customWidth="1"/>
    <col min="2" max="2" width="9.140625" style="43" customWidth="1"/>
    <col min="3" max="3" width="9.140625" style="48" customWidth="1"/>
    <col min="4" max="4" width="3.140625" style="11" customWidth="1"/>
    <col min="5" max="5" width="9.140625" style="7" customWidth="1"/>
    <col min="6" max="6" width="9.140625" style="48" customWidth="1"/>
    <col min="7" max="7" width="3.28515625" style="48" customWidth="1"/>
    <col min="8" max="9" width="9.140625" style="48" customWidth="1"/>
    <col min="10" max="10" width="3.140625" style="11" customWidth="1"/>
    <col min="11" max="11" width="13.28515625" style="27" customWidth="1"/>
    <col min="12" max="12" width="7.85546875" style="27" hidden="1" customWidth="1"/>
    <col min="13" max="13" width="11.42578125" style="27" hidden="1" customWidth="1"/>
    <col min="14" max="14" width="13.28515625" style="27" customWidth="1"/>
    <col min="15" max="15" width="3.140625" style="11" customWidth="1"/>
    <col min="16" max="16" width="13.28515625" style="27" customWidth="1"/>
    <col min="17" max="17" width="11.85546875" style="27" hidden="1" customWidth="1"/>
    <col min="18" max="18" width="11.42578125" style="27" hidden="1" customWidth="1"/>
    <col min="19" max="19" width="13.28515625" style="27" customWidth="1"/>
    <col min="20" max="16384" width="9.140625" style="11"/>
  </cols>
  <sheetData>
    <row r="1" spans="1:19" ht="57.75" customHeight="1" x14ac:dyDescent="0.25">
      <c r="A1" s="53" t="s">
        <v>21</v>
      </c>
      <c r="B1" s="47"/>
      <c r="L1" s="56" t="s">
        <v>25</v>
      </c>
      <c r="M1" s="56" t="s">
        <v>25</v>
      </c>
      <c r="Q1" s="56" t="s">
        <v>25</v>
      </c>
      <c r="R1" s="56" t="s">
        <v>25</v>
      </c>
    </row>
    <row r="2" spans="1:19" ht="18.75" x14ac:dyDescent="0.25">
      <c r="A2" s="32" t="s">
        <v>28</v>
      </c>
      <c r="B2" s="48"/>
    </row>
    <row r="3" spans="1:19" ht="18.75" x14ac:dyDescent="0.25">
      <c r="A3" s="33" t="s">
        <v>568</v>
      </c>
      <c r="B3" s="48"/>
    </row>
    <row r="4" spans="1:19" ht="18.75" x14ac:dyDescent="0.25">
      <c r="A4" s="34" t="s">
        <v>66</v>
      </c>
    </row>
    <row r="5" spans="1:19" ht="18.75" x14ac:dyDescent="0.25">
      <c r="A5" s="34"/>
    </row>
    <row r="6" spans="1:19" x14ac:dyDescent="0.25">
      <c r="A6" s="35"/>
    </row>
    <row r="7" spans="1:19" x14ac:dyDescent="0.25">
      <c r="A7" s="35" t="s">
        <v>27</v>
      </c>
    </row>
    <row r="8" spans="1:19" x14ac:dyDescent="0.25">
      <c r="A8" s="35"/>
    </row>
    <row r="9" spans="1:19" ht="39" customHeight="1" x14ac:dyDescent="0.25">
      <c r="A9" s="14"/>
      <c r="B9" s="15"/>
      <c r="C9" s="16"/>
      <c r="D9" s="16"/>
      <c r="E9" s="17"/>
      <c r="F9" s="18"/>
      <c r="G9" s="18"/>
      <c r="H9" s="18"/>
      <c r="I9" s="18"/>
      <c r="J9" s="18"/>
      <c r="K9" s="19" t="s">
        <v>4</v>
      </c>
      <c r="L9" s="20" t="s">
        <v>24</v>
      </c>
      <c r="M9" s="20" t="s">
        <v>9</v>
      </c>
      <c r="N9" s="19" t="s">
        <v>5</v>
      </c>
      <c r="O9" s="19"/>
      <c r="P9" s="19" t="s">
        <v>4</v>
      </c>
      <c r="Q9" s="20" t="s">
        <v>24</v>
      </c>
      <c r="R9" s="20" t="s">
        <v>9</v>
      </c>
      <c r="S9" s="19" t="s">
        <v>5</v>
      </c>
    </row>
    <row r="10" spans="1:19" ht="44.25" customHeight="1" x14ac:dyDescent="0.25">
      <c r="A10" s="21"/>
      <c r="B10" s="22" t="s">
        <v>10</v>
      </c>
      <c r="C10" s="23" t="s">
        <v>6</v>
      </c>
      <c r="D10" s="23"/>
      <c r="E10" s="22" t="s">
        <v>11</v>
      </c>
      <c r="F10" s="24" t="s">
        <v>6</v>
      </c>
      <c r="G10" s="24"/>
      <c r="H10" s="22" t="s">
        <v>22</v>
      </c>
      <c r="I10" s="24" t="s">
        <v>6</v>
      </c>
      <c r="J10" s="24"/>
      <c r="K10" s="24" t="s">
        <v>23</v>
      </c>
      <c r="L10" s="25"/>
      <c r="M10" s="25"/>
      <c r="N10" s="24" t="s">
        <v>23</v>
      </c>
      <c r="O10" s="24"/>
      <c r="P10" s="24" t="s">
        <v>30</v>
      </c>
      <c r="Q10" s="25"/>
      <c r="R10" s="25"/>
      <c r="S10" s="24" t="s">
        <v>30</v>
      </c>
    </row>
    <row r="11" spans="1:19" x14ac:dyDescent="0.25">
      <c r="A11" s="36" t="s">
        <v>7</v>
      </c>
      <c r="B11" s="39" t="s">
        <v>38</v>
      </c>
      <c r="E11" s="39" t="s">
        <v>38</v>
      </c>
      <c r="H11" s="37">
        <v>90</v>
      </c>
    </row>
    <row r="12" spans="1:19" ht="13.5" customHeight="1" x14ac:dyDescent="0.25">
      <c r="A12" s="36" t="s">
        <v>26</v>
      </c>
      <c r="B12" s="39" t="s">
        <v>38</v>
      </c>
      <c r="E12" s="39" t="s">
        <v>38</v>
      </c>
      <c r="H12" s="37">
        <v>171</v>
      </c>
    </row>
    <row r="13" spans="1:19" ht="13.5" customHeight="1" x14ac:dyDescent="0.25">
      <c r="A13" s="36" t="s">
        <v>8</v>
      </c>
      <c r="B13" s="39" t="s">
        <v>38</v>
      </c>
      <c r="E13" s="39" t="s">
        <v>38</v>
      </c>
      <c r="H13" s="37">
        <v>25.4</v>
      </c>
    </row>
    <row r="14" spans="1:19" x14ac:dyDescent="0.25">
      <c r="A14" s="36"/>
    </row>
    <row r="15" spans="1:19" x14ac:dyDescent="0.25">
      <c r="A15" s="38" t="s">
        <v>73</v>
      </c>
      <c r="B15" s="39" t="s">
        <v>38</v>
      </c>
      <c r="C15" s="79" t="s">
        <v>38</v>
      </c>
      <c r="E15" s="39" t="s">
        <v>38</v>
      </c>
      <c r="F15" s="79" t="s">
        <v>38</v>
      </c>
      <c r="H15" s="54">
        <f>1-H21-H22</f>
        <v>0.66925367229999999</v>
      </c>
      <c r="I15" s="49">
        <f>SQRT((H15*(1-H15))/H$13)*TINV(0.05,H$13)</f>
        <v>0.19226311066128335</v>
      </c>
      <c r="K15" s="79" t="s">
        <v>38</v>
      </c>
      <c r="N15" s="79" t="s">
        <v>38</v>
      </c>
      <c r="P15" s="79" t="s">
        <v>38</v>
      </c>
      <c r="S15" s="79" t="s">
        <v>38</v>
      </c>
    </row>
    <row r="16" spans="1:19" x14ac:dyDescent="0.25">
      <c r="A16" s="38" t="s">
        <v>68</v>
      </c>
      <c r="B16" s="39" t="s">
        <v>38</v>
      </c>
      <c r="C16" s="79" t="s">
        <v>38</v>
      </c>
      <c r="E16" s="39" t="s">
        <v>38</v>
      </c>
      <c r="F16" s="79" t="s">
        <v>38</v>
      </c>
      <c r="G16" s="50"/>
      <c r="H16" s="54">
        <v>0.54442487230000003</v>
      </c>
      <c r="I16" s="49">
        <f>SQRT((H16*(1-H16))/H$13)*TINV(0.05,H$13)</f>
        <v>0.20351763602829356</v>
      </c>
      <c r="K16" s="79" t="s">
        <v>38</v>
      </c>
      <c r="L16" s="26" t="e">
        <f>(((K16)^2)^0.5)</f>
        <v>#VALUE!</v>
      </c>
      <c r="M16" s="26" t="e">
        <f>(((((1-B16)*B16)/B$13)+(((1-H16)*H16)/H$13))^0.5)*(TINV(0.05,B$13+H$13-1))</f>
        <v>#VALUE!</v>
      </c>
      <c r="N16" s="79" t="s">
        <v>38</v>
      </c>
      <c r="O16" s="27"/>
      <c r="P16" s="79" t="s">
        <v>38</v>
      </c>
      <c r="Q16" s="26" t="e">
        <f>(((P16)^2)^0.5)</f>
        <v>#VALUE!</v>
      </c>
      <c r="R16" s="26" t="e">
        <f>(((((1-E16)*E16)/E$13)+(((1-H16)*H16)/H$13))^0.5)*(TINV(0.05,E$13+H$13-1))</f>
        <v>#VALUE!</v>
      </c>
      <c r="S16" s="79" t="s">
        <v>38</v>
      </c>
    </row>
    <row r="17" spans="1:19" x14ac:dyDescent="0.25">
      <c r="A17" s="38" t="s">
        <v>67</v>
      </c>
      <c r="B17" s="39" t="s">
        <v>38</v>
      </c>
      <c r="C17" s="79" t="s">
        <v>38</v>
      </c>
      <c r="E17" s="39" t="s">
        <v>38</v>
      </c>
      <c r="F17" s="79" t="s">
        <v>38</v>
      </c>
      <c r="G17" s="50"/>
      <c r="H17" s="54">
        <v>0.49458301220000001</v>
      </c>
      <c r="I17" s="49">
        <f>SQRT((H17*(1-H17))/H$13)*TINV(0.05,H$13)</f>
        <v>0.2043137442992996</v>
      </c>
      <c r="K17" s="79" t="s">
        <v>38</v>
      </c>
      <c r="L17" s="26" t="e">
        <f>(((K17)^2)^0.5)</f>
        <v>#VALUE!</v>
      </c>
      <c r="M17" s="26" t="e">
        <f>(((((1-B17)*B17)/B$13)+(((1-H17)*H17)/H$13))^0.5)*(TINV(0.05,B$13+H$13-1))</f>
        <v>#VALUE!</v>
      </c>
      <c r="N17" s="79" t="s">
        <v>38</v>
      </c>
      <c r="O17" s="27"/>
      <c r="P17" s="79" t="s">
        <v>38</v>
      </c>
      <c r="Q17" s="26" t="e">
        <f>(((P17)^2)^0.5)</f>
        <v>#VALUE!</v>
      </c>
      <c r="R17" s="26" t="e">
        <f>(((((1-E17)*E17)/E$13)+(((1-H17)*H17)/H$13))^0.5)*(TINV(0.05,E$13+H$13-1))</f>
        <v>#VALUE!</v>
      </c>
      <c r="S17" s="79" t="s">
        <v>38</v>
      </c>
    </row>
    <row r="18" spans="1:19" x14ac:dyDescent="0.25">
      <c r="A18" s="38" t="s">
        <v>69</v>
      </c>
      <c r="B18" s="39" t="s">
        <v>38</v>
      </c>
      <c r="C18" s="79" t="s">
        <v>38</v>
      </c>
      <c r="E18" s="39" t="s">
        <v>38</v>
      </c>
      <c r="F18" s="79" t="s">
        <v>38</v>
      </c>
      <c r="G18" s="50"/>
      <c r="H18" s="54">
        <v>0.40414203520000003</v>
      </c>
      <c r="I18" s="49">
        <f t="shared" ref="I18:I22" si="0">SQRT((H18*(1-H18))/H$13)*TINV(0.05,H$13)</f>
        <v>0.20053558728493304</v>
      </c>
      <c r="K18" s="79" t="s">
        <v>38</v>
      </c>
      <c r="L18" s="26" t="e">
        <f t="shared" ref="L18:L20" si="1">(((K18)^2)^0.5)</f>
        <v>#VALUE!</v>
      </c>
      <c r="M18" s="26" t="e">
        <f t="shared" ref="M18:M20" si="2">(((((1-B18)*B18)/B$13)+(((1-H18)*H18)/H$13))^0.5)*(TINV(0.05,B$13+H$13-1))</f>
        <v>#VALUE!</v>
      </c>
      <c r="N18" s="79" t="s">
        <v>38</v>
      </c>
      <c r="O18" s="27"/>
      <c r="P18" s="79" t="s">
        <v>38</v>
      </c>
      <c r="Q18" s="26" t="e">
        <f t="shared" ref="Q18:Q20" si="3">(((P18)^2)^0.5)</f>
        <v>#VALUE!</v>
      </c>
      <c r="R18" s="26" t="e">
        <f t="shared" ref="R18:R20" si="4">(((((1-E18)*E18)/E$13)+(((1-H18)*H18)/H$13))^0.5)*(TINV(0.05,E$13+H$13-1))</f>
        <v>#VALUE!</v>
      </c>
      <c r="S18" s="79" t="s">
        <v>38</v>
      </c>
    </row>
    <row r="19" spans="1:19" x14ac:dyDescent="0.25">
      <c r="A19" s="38" t="s">
        <v>70</v>
      </c>
      <c r="B19" s="39" t="s">
        <v>38</v>
      </c>
      <c r="C19" s="79" t="s">
        <v>38</v>
      </c>
      <c r="E19" s="39" t="s">
        <v>38</v>
      </c>
      <c r="F19" s="79" t="s">
        <v>38</v>
      </c>
      <c r="G19" s="50"/>
      <c r="H19" s="54">
        <v>0.3956819311</v>
      </c>
      <c r="I19" s="49">
        <f t="shared" si="0"/>
        <v>0.19982920786127503</v>
      </c>
      <c r="K19" s="79" t="s">
        <v>38</v>
      </c>
      <c r="L19" s="26" t="e">
        <f t="shared" si="1"/>
        <v>#VALUE!</v>
      </c>
      <c r="M19" s="26" t="e">
        <f t="shared" si="2"/>
        <v>#VALUE!</v>
      </c>
      <c r="N19" s="79" t="s">
        <v>38</v>
      </c>
      <c r="O19" s="27"/>
      <c r="P19" s="79" t="s">
        <v>38</v>
      </c>
      <c r="Q19" s="26" t="e">
        <f t="shared" si="3"/>
        <v>#VALUE!</v>
      </c>
      <c r="R19" s="26" t="e">
        <f t="shared" si="4"/>
        <v>#VALUE!</v>
      </c>
      <c r="S19" s="79" t="s">
        <v>38</v>
      </c>
    </row>
    <row r="20" spans="1:19" s="60" customFormat="1" x14ac:dyDescent="0.25">
      <c r="A20" s="57" t="s">
        <v>71</v>
      </c>
      <c r="B20" s="39" t="s">
        <v>38</v>
      </c>
      <c r="C20" s="79" t="s">
        <v>38</v>
      </c>
      <c r="E20" s="39" t="s">
        <v>38</v>
      </c>
      <c r="F20" s="79" t="s">
        <v>38</v>
      </c>
      <c r="G20" s="50"/>
      <c r="H20" s="54">
        <v>0.18697908799999999</v>
      </c>
      <c r="I20" s="59">
        <f t="shared" si="0"/>
        <v>0.15933105963656655</v>
      </c>
      <c r="K20" s="79" t="s">
        <v>38</v>
      </c>
      <c r="L20" s="61" t="e">
        <f t="shared" si="1"/>
        <v>#VALUE!</v>
      </c>
      <c r="M20" s="61" t="e">
        <f t="shared" si="2"/>
        <v>#VALUE!</v>
      </c>
      <c r="N20" s="79" t="s">
        <v>38</v>
      </c>
      <c r="O20" s="62"/>
      <c r="P20" s="79" t="s">
        <v>38</v>
      </c>
      <c r="Q20" s="61" t="e">
        <f t="shared" si="3"/>
        <v>#VALUE!</v>
      </c>
      <c r="R20" s="61" t="e">
        <f t="shared" si="4"/>
        <v>#VALUE!</v>
      </c>
      <c r="S20" s="79" t="s">
        <v>38</v>
      </c>
    </row>
    <row r="21" spans="1:19" s="60" customFormat="1" ht="15" customHeight="1" x14ac:dyDescent="0.25">
      <c r="A21" s="57" t="s">
        <v>72</v>
      </c>
      <c r="B21" s="39" t="s">
        <v>38</v>
      </c>
      <c r="C21" s="79" t="s">
        <v>38</v>
      </c>
      <c r="E21" s="39" t="s">
        <v>38</v>
      </c>
      <c r="F21" s="79" t="s">
        <v>38</v>
      </c>
      <c r="G21" s="63"/>
      <c r="H21" s="54">
        <v>0.32956320630000002</v>
      </c>
      <c r="I21" s="59">
        <f t="shared" si="0"/>
        <v>0.19208849222031504</v>
      </c>
      <c r="K21" s="79" t="s">
        <v>38</v>
      </c>
      <c r="L21" s="61" t="e">
        <f t="shared" ref="L21:L22" si="5">(((K21)^2)^0.5)</f>
        <v>#VALUE!</v>
      </c>
      <c r="M21" s="61" t="e">
        <f t="shared" ref="M21:M22" si="6">(((((1-B21)*B21)/B$13)+(((1-H21)*H21)/H$13))^0.5)*(TINV(0.05,B$13+H$13-1))</f>
        <v>#VALUE!</v>
      </c>
      <c r="N21" s="79" t="s">
        <v>38</v>
      </c>
      <c r="P21" s="79" t="s">
        <v>38</v>
      </c>
      <c r="Q21" s="61" t="e">
        <f t="shared" ref="Q21:Q22" si="7">(((P21)^2)^0.5)</f>
        <v>#VALUE!</v>
      </c>
      <c r="R21" s="61" t="e">
        <f t="shared" ref="R21:R22" si="8">(((((1-E21)*E21)/E$13)+(((1-H21)*H21)/H$13))^0.5)*(TINV(0.05,E$13+H$13-1))</f>
        <v>#VALUE!</v>
      </c>
      <c r="S21" s="79" t="s">
        <v>38</v>
      </c>
    </row>
    <row r="22" spans="1:19" x14ac:dyDescent="0.25">
      <c r="A22" s="40" t="s">
        <v>49</v>
      </c>
      <c r="B22" s="41" t="s">
        <v>38</v>
      </c>
      <c r="C22" s="80" t="s">
        <v>38</v>
      </c>
      <c r="D22" s="42"/>
      <c r="E22" s="41" t="s">
        <v>38</v>
      </c>
      <c r="F22" s="80" t="s">
        <v>38</v>
      </c>
      <c r="G22" s="64"/>
      <c r="H22" s="55">
        <v>1.1831214E-3</v>
      </c>
      <c r="I22" s="51">
        <f t="shared" si="0"/>
        <v>1.4047875801488096E-2</v>
      </c>
      <c r="J22" s="42"/>
      <c r="K22" s="80" t="s">
        <v>38</v>
      </c>
      <c r="L22" s="30" t="e">
        <f t="shared" si="5"/>
        <v>#VALUE!</v>
      </c>
      <c r="M22" s="30" t="e">
        <f t="shared" si="6"/>
        <v>#VALUE!</v>
      </c>
      <c r="N22" s="80" t="s">
        <v>38</v>
      </c>
      <c r="O22" s="42"/>
      <c r="P22" s="80" t="s">
        <v>38</v>
      </c>
      <c r="Q22" s="30" t="e">
        <f t="shared" si="7"/>
        <v>#VALUE!</v>
      </c>
      <c r="R22" s="30" t="e">
        <f t="shared" si="8"/>
        <v>#VALUE!</v>
      </c>
      <c r="S22" s="80" t="s">
        <v>38</v>
      </c>
    </row>
  </sheetData>
  <sortState ref="A16:S17">
    <sortCondition descending="1" ref="H16:H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C66352CFB3FC409157D4A9482B1262" ma:contentTypeVersion="4070" ma:contentTypeDescription="Create a new document." ma:contentTypeScope="" ma:versionID="2327616cd8336d6908ae6cfe5f1f5168">
  <xsd:schema xmlns:xsd="http://www.w3.org/2001/XMLSchema" xmlns:xs="http://www.w3.org/2001/XMLSchema" xmlns:p="http://schemas.microsoft.com/office/2006/metadata/properties" xmlns:ns2="b413c3fd-5a3b-4239-b985-69032e371c04" xmlns:ns3="7fd9e60a-720a-478c-bf76-b460d35d354e" xmlns:ns4="a8f60570-4bd3-4f2b-950b-a996de8ab151" xmlns:ns5="b67a7830-db79-4a49-bf27-2aff92a2201a" xmlns:ns6="a172083e-e40c-4314-b43a-827352a1ed2c" xmlns:ns7="c963a4c1-1bb4-49f2-a011-9c776a7eed2a" xmlns:ns8="9db5a4a5-86e9-419e-aa84-f52f6f1987c2" xmlns:ns9="cf4582dc-91b6-4046-bf79-9818bddf48ec" targetNamespace="http://schemas.microsoft.com/office/2006/metadata/properties" ma:root="true" ma:fieldsID="2af62cf2ad9b66d74415ff0d09d04b29" ns2:_="" ns3:_="" ns4:_="" ns5:_="" ns6:_="" ns7:_="" ns8:_="" ns9:_="">
    <xsd:import namespace="b413c3fd-5a3b-4239-b985-69032e371c04"/>
    <xsd:import namespace="7fd9e60a-720a-478c-bf76-b460d35d354e"/>
    <xsd:import namespace="a8f60570-4bd3-4f2b-950b-a996de8ab151"/>
    <xsd:import namespace="b67a7830-db79-4a49-bf27-2aff92a2201a"/>
    <xsd:import namespace="a172083e-e40c-4314-b43a-827352a1ed2c"/>
    <xsd:import namespace="c963a4c1-1bb4-49f2-a011-9c776a7eed2a"/>
    <xsd:import namespace="9db5a4a5-86e9-419e-aa84-f52f6f1987c2"/>
    <xsd:import namespace="cf4582dc-91b6-4046-bf79-9818bddf48ec"/>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2:CIRRUSPreviousRetentionPolicy" minOccurs="0"/>
                <xsd:element ref="ns5:LegacyDocumentType" minOccurs="0"/>
                <xsd:element ref="ns5:LegacyFileplanTarget" minOccurs="0"/>
                <xsd:element ref="ns5:LegacyNumericClass" minOccurs="0"/>
                <xsd:element ref="ns5:LegacyFolderType"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5:LegacyTags" minOccurs="0"/>
                <xsd:element ref="ns5:LegacyReferencesFrom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5:LegacyAdditionalAuthors" minOccurs="0"/>
                <xsd:element ref="ns6:LegacyPhysicalFormat" minOccurs="0"/>
                <xsd:element ref="ns5:LegacyDocumentLink" minOccurs="0"/>
                <xsd:element ref="ns5:LegacyFolderLink" minOccurs="0"/>
                <xsd:element ref="ns6:LegacyCaseReferenceNumber" minOccurs="0"/>
                <xsd:element ref="ns6:LegacyDateFileReceived" minOccurs="0"/>
                <xsd:element ref="ns6:LegacyDateFileRequested" minOccurs="0"/>
                <xsd:element ref="ns6:LegacyDateFileReturned" minOccurs="0"/>
                <xsd:element ref="ns5:LegacyReferencesToOtherItems" minOccurs="0"/>
                <xsd:element ref="ns6:LegacyMinister" minOccurs="0"/>
                <xsd:element ref="ns6:LegacyMP" minOccurs="0"/>
                <xsd:element ref="ns6:LegacyFolderNotes" minOccurs="0"/>
                <xsd:element ref="ns6:LegacyPhysicalItemLocation" minOccurs="0"/>
                <xsd:element ref="ns6:LegacyRequestType" minOccurs="0"/>
                <xsd:element ref="ns5:LegacyCustodian" minOccurs="0"/>
                <xsd:element ref="ns6:LegacyDescriptor" minOccurs="0"/>
                <xsd:element ref="ns6:LegacyFolderDocumentID" minOccurs="0"/>
                <xsd:element ref="ns6:LegacyDocumentID" minOccurs="0"/>
                <xsd:element ref="ns3:_dlc_DocIdPersistId" minOccurs="0"/>
                <xsd:element ref="ns7:m975189f4ba442ecbf67d4147307b177" minOccurs="0"/>
                <xsd:element ref="ns3:TaxCatchAll" minOccurs="0"/>
                <xsd:element ref="ns3:TaxCatchAllLabel" minOccurs="0"/>
                <xsd:element ref="ns3:_dlc_DocId" minOccurs="0"/>
                <xsd:element ref="ns3:_dlc_DocIdUrl" minOccurs="0"/>
                <xsd:element ref="ns8:SharedWithUsers" minOccurs="0"/>
                <xsd:element ref="ns8:SharedWithDetails" minOccurs="0"/>
                <xsd:element ref="ns9:MediaServiceMetadata" minOccurs="0"/>
                <xsd:element ref="ns9:MediaServiceFastMetadata" minOccurs="0"/>
                <xsd:element ref="ns9:MediaServiceDateTaken" minOccurs="0"/>
                <xsd:element ref="ns9:MediaServiceAutoTags" minOccurs="0"/>
                <xsd:element ref="ns9:MediaServiceOCR" minOccurs="0"/>
                <xsd:element ref="ns9:MediaServiceLocation" minOccurs="0"/>
                <xsd:element ref="ns5:ExternallySha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maxLength value="255"/>
        </xsd:restriction>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4" nillable="true" ma:displayName="Previous Retention Policy" ma:description="The retention policy of the document in its previous location." ma:internalName="CIRRUSPreviousRetentionPoli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d9e60a-720a-478c-bf76-b460d35d354e"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description="" ma:hidden="true" ma:list="{4d192ad3-0f02-4b9f-81a5-60d8377bb230}" ma:internalName="TaxCatchAll" ma:showField="CatchAllData" ma:web="7fd9e60a-720a-478c-bf76-b460d35d354e">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description="" ma:hidden="true" ma:list="{4d192ad3-0f02-4b9f-81a5-60d8377bb230}" ma:internalName="TaxCatchAllLabel" ma:readOnly="true" ma:showField="CatchAllDataLabel" ma:web="7fd9e60a-720a-478c-bf76-b460d35d354e">
      <xsd:complexType>
        <xsd:complexContent>
          <xsd:extension base="dms:MultiChoiceLookup">
            <xsd:sequence>
              <xsd:element name="Value" type="dms:Lookup" maxOccurs="unbounded" minOccurs="0" nillable="true"/>
            </xsd:sequence>
          </xsd:extension>
        </xsd:complexContent>
      </xsd:complexType>
    </xsd:element>
    <xsd:element name="_dlc_DocId" ma:index="63" nillable="true" ma:displayName="Document ID Value" ma:description="The value of the document ID assigned to this item." ma:internalName="_dlc_DocId" ma:readOnly="true">
      <xsd:simpleType>
        <xsd:restriction base="dms:Text"/>
      </xsd:simpleType>
    </xsd:element>
    <xsd:element name="_dlc_DocIdUrl" ma:index="6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AdditionalAuthors" ma:index="36" nillable="true" ma:displayName="Legacy Additional Authors" ma:internalName="LegacyAdditionalAuthors">
      <xsd:simpleType>
        <xsd:restriction base="dms:Note">
          <xsd:maxLength value="255"/>
        </xsd:restriction>
      </xsd:simpleType>
    </xsd:element>
    <xsd:element name="LegacyDocumentLink" ma:index="38" nillable="true" ma:displayName="Legacy Document Link" ma:internalName="LegacyDocumentLink">
      <xsd:simpleType>
        <xsd:restriction base="dms:Text">
          <xsd:maxLength value="255"/>
        </xsd:restriction>
      </xsd:simpleType>
    </xsd:element>
    <xsd:element name="LegacyFolderLink" ma:index="39" nillable="true" ma:displayName="Legacy Folder Link" ma:internalName="LegacyFolderLink">
      <xsd:simpleType>
        <xsd:restriction base="dms:Text">
          <xsd:maxLength value="255"/>
        </xsd:restriction>
      </xsd:simpleType>
    </xsd:element>
    <xsd:element name="LegacyReferencesToOtherItems" ma:index="44" nillable="true" ma:displayName="Legacy References To Other Items" ma:internalName="LegacyReferencesToOtherItems">
      <xsd:simpleType>
        <xsd:restriction base="dms:Note">
          <xsd:maxLength value="255"/>
        </xsd:restriction>
      </xsd:simpleType>
    </xsd:element>
    <xsd:element name="LegacyCustodian" ma:index="50" nillable="true" ma:displayName="Legacy Custodian" ma:internalName="LegacyCustodian">
      <xsd:simpleType>
        <xsd:restriction base="dms:Note">
          <xsd:maxLength value="255"/>
        </xsd:restriction>
      </xsd:simpleType>
    </xsd:element>
    <xsd:element name="ExternallyShared" ma:index="74" nillable="true" ma:displayName="External" ma:description="Used with SPFX field customizer, displays if the item is externally shared" ma:hidden="true" ma:internalName="ExternallyShare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PhysicalFormat" ma:index="37" nillable="true" ma:displayName="Legacy Physical Format" ma:default="0" ma:internalName="LegacyPhysicalFormat">
      <xsd:simpleType>
        <xsd:restriction base="dms:Boolean"/>
      </xsd:simpleType>
    </xsd:element>
    <xsd:element name="LegacyCaseReferenceNumber" ma:index="40" nillable="true" ma:displayName="Legacy Case Reference Number" ma:internalName="LegacyCaseReferenceNumber">
      <xsd:simpleType>
        <xsd:restriction base="dms:Text">
          <xsd:maxLength value="255"/>
        </xsd:restriction>
      </xsd:simpleType>
    </xsd:element>
    <xsd:element name="LegacyDateFileReceived" ma:index="41" nillable="true" ma:displayName="Legacy Date File Received" ma:format="DateOnly" ma:internalName="LegacyDateFileReceived">
      <xsd:simpleType>
        <xsd:restriction base="dms:DateTime"/>
      </xsd:simpleType>
    </xsd:element>
    <xsd:element name="LegacyDateFileRequested" ma:index="42" nillable="true" ma:displayName="Legacy Date File Requested" ma:format="DateOnly" ma:internalName="LegacyDateFileRequested">
      <xsd:simpleType>
        <xsd:restriction base="dms:DateTime"/>
      </xsd:simpleType>
    </xsd:element>
    <xsd:element name="LegacyDateFileReturned" ma:index="43" nillable="true" ma:displayName="Legacy Date File Returned" ma:format="DateOnly" ma:internalName="LegacyDateFileReturned">
      <xsd:simpleType>
        <xsd:restriction base="dms:DateTime"/>
      </xsd:simpleType>
    </xsd:element>
    <xsd:element name="LegacyMinister" ma:index="45" nillable="true" ma:displayName="Legacy Minister" ma:internalName="LegacyMinister">
      <xsd:simpleType>
        <xsd:restriction base="dms:Text">
          <xsd:maxLength value="255"/>
        </xsd:restriction>
      </xsd:simpleType>
    </xsd:element>
    <xsd:element name="LegacyMP" ma:index="46" nillable="true" ma:displayName="Legacy MP" ma:internalName="LegacyMP">
      <xsd:simpleType>
        <xsd:restriction base="dms:Text">
          <xsd:maxLength value="255"/>
        </xsd:restriction>
      </xsd:simpleType>
    </xsd:element>
    <xsd:element name="LegacyFolderNotes" ma:index="47" nillable="true" ma:displayName="Legacy Folder Notes" ma:internalName="LegacyFolderNotes">
      <xsd:simpleType>
        <xsd:restriction base="dms:Note">
          <xsd:maxLength value="255"/>
        </xsd:restriction>
      </xsd:simpleType>
    </xsd:element>
    <xsd:element name="LegacyPhysicalItemLocation" ma:index="48"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9"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51" nillable="true" ma:displayName="Legacy Descriptor" ma:internalName="LegacyDescriptor">
      <xsd:simpleType>
        <xsd:restriction base="dms:Note">
          <xsd:maxLength value="255"/>
        </xsd:restriction>
      </xsd:simpleType>
    </xsd:element>
    <xsd:element name="LegacyFolderDocumentID" ma:index="52" nillable="true" ma:displayName="Legacy Folder Document ID" ma:internalName="LegacyFolderDocumentID">
      <xsd:simpleType>
        <xsd:restriction base="dms:Text">
          <xsd:maxLength value="255"/>
        </xsd:restriction>
      </xsd:simpleType>
    </xsd:element>
    <xsd:element name="LegacyDocumentID" ma:index="53" nillable="true" ma:displayName="Legacy Document ID" ma:internalName="LegacyDocumen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07c4ed84-5fe0-43ce-92b1-d76889ed7488"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b5a4a5-86e9-419e-aa84-f52f6f1987c2" elementFormDefault="qualified">
    <xsd:import namespace="http://schemas.microsoft.com/office/2006/documentManagement/types"/>
    <xsd:import namespace="http://schemas.microsoft.com/office/infopath/2007/PartnerControls"/>
    <xsd:element name="SharedWithUsers" ma:index="6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4582dc-91b6-4046-bf79-9818bddf48ec" elementFormDefault="qualified">
    <xsd:import namespace="http://schemas.microsoft.com/office/2006/documentManagement/types"/>
    <xsd:import namespace="http://schemas.microsoft.com/office/infopath/2007/PartnerControls"/>
    <xsd:element name="MediaServiceMetadata" ma:index="67" nillable="true" ma:displayName="MediaServiceMetadata" ma:hidden="true" ma:internalName="MediaServiceMetadata" ma:readOnly="true">
      <xsd:simpleType>
        <xsd:restriction base="dms:Note"/>
      </xsd:simpleType>
    </xsd:element>
    <xsd:element name="MediaServiceFastMetadata" ma:index="68" nillable="true" ma:displayName="MediaServiceFastMetadata" ma:hidden="true" ma:internalName="MediaServiceFastMetadata" ma:readOnly="true">
      <xsd:simpleType>
        <xsd:restriction base="dms:Note"/>
      </xsd:simpleType>
    </xsd:element>
    <xsd:element name="MediaServiceDateTaken" ma:index="69" nillable="true" ma:displayName="MediaServiceDateTaken" ma:hidden="true" ma:internalName="MediaServiceDateTaken" ma:readOnly="true">
      <xsd:simpleType>
        <xsd:restriction base="dms:Text"/>
      </xsd:simpleType>
    </xsd:element>
    <xsd:element name="MediaServiceAutoTags" ma:index="70" nillable="true" ma:displayName="MediaServiceAutoTags" ma:internalName="MediaServiceAutoTags" ma:readOnly="true">
      <xsd:simpleType>
        <xsd:restriction base="dms:Text"/>
      </xsd:simpleType>
    </xsd:element>
    <xsd:element name="MediaServiceOCR" ma:index="71" nillable="true" ma:displayName="MediaServiceOCR" ma:internalName="MediaServiceOCR" ma:readOnly="true">
      <xsd:simpleType>
        <xsd:restriction base="dms:Note">
          <xsd:maxLength value="255"/>
        </xsd:restriction>
      </xsd:simpleType>
    </xsd:element>
    <xsd:element name="MediaServiceLocation" ma:index="72"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fd9e60a-720a-478c-bf76-b460d35d354e">H6263HTYEWN5-1106201706-43260</_dlc_DocId>
    <_dlc_DocIdUrl xmlns="7fd9e60a-720a-478c-bf76-b460d35d354e">
      <Url>https://dbis.sharepoint.com/sites/dit/42/_layouts/15/DocIdRedir.aspx?ID=H6263HTYEWN5-1106201706-43260</Url>
      <Description>H6263HTYEWN5-1106201706-43260</Description>
    </_dlc_DocIdUrl>
    <TaxCatchAll xmlns="7fd9e60a-720a-478c-bf76-b460d35d354e">
      <Value>49</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Marketing Campaigns</TermName>
          <TermId xmlns="http://schemas.microsoft.com/office/infopath/2007/PartnerControls">f330b4fd-736d-4a67-aa40-12def5314444</TermId>
        </TermInfo>
      </Terms>
    </m975189f4ba442ecbf67d4147307b177>
    <Retention_x0020_Label xmlns="a8f60570-4bd3-4f2b-950b-a996de8ab151">Group Review</Retention_x0020_Label>
    <Government_x0020_Body xmlns="b413c3fd-5a3b-4239-b985-69032e371c04">DIT</Government_x0020_Body>
    <Security_x0020_Classification xmlns="7fd9e60a-720a-478c-bf76-b460d35d354e">OFFICIAL</Security_x0020_Classification>
    <Date_x0020_Opened xmlns="b413c3fd-5a3b-4239-b985-69032e371c04">2018-05-18T14:28:21+00:00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National_x0020_Caveat xmlns="7fd9e60a-720a-478c-bf76-b460d35d354e" xsi:nil="true"/>
    <LegacyFolderLink xmlns="b67a7830-db79-4a49-bf27-2aff92a2201a" xsi:nil="true"/>
    <LegacyDateFileReceived xmlns="a172083e-e40c-4314-b43a-827352a1ed2c" xsi:nil="true"/>
    <ExternallyShared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Descriptor xmlns="7fd9e60a-720a-478c-bf76-b460d35d354e"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Props1.xml><?xml version="1.0" encoding="utf-8"?>
<ds:datastoreItem xmlns:ds="http://schemas.openxmlformats.org/officeDocument/2006/customXml" ds:itemID="{CB748E3E-C412-4A68-A991-2D290429FD35}"/>
</file>

<file path=customXml/itemProps2.xml><?xml version="1.0" encoding="utf-8"?>
<ds:datastoreItem xmlns:ds="http://schemas.openxmlformats.org/officeDocument/2006/customXml" ds:itemID="{006B64C8-3748-4103-8EC2-04E9FEBBE86A}"/>
</file>

<file path=customXml/itemProps3.xml><?xml version="1.0" encoding="utf-8"?>
<ds:datastoreItem xmlns:ds="http://schemas.openxmlformats.org/officeDocument/2006/customXml" ds:itemID="{BBFDB158-8095-4131-8D23-4AA3D88C65FF}"/>
</file>

<file path=customXml/itemProps4.xml><?xml version="1.0" encoding="utf-8"?>
<ds:datastoreItem xmlns:ds="http://schemas.openxmlformats.org/officeDocument/2006/customXml" ds:itemID="{772B50C5-B000-41A6-BDB9-78FEAAE939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NOTES</vt:lpstr>
      <vt:lpstr>CONTENTS</vt:lpstr>
      <vt:lpstr>4.1</vt:lpstr>
      <vt:lpstr>4.2</vt:lpstr>
      <vt:lpstr>4.3</vt:lpstr>
      <vt:lpstr>4.4a</vt:lpstr>
      <vt:lpstr>4.4b</vt:lpstr>
      <vt:lpstr>4.5a</vt:lpstr>
      <vt:lpstr>4.5b</vt:lpstr>
      <vt:lpstr>4.6</vt:lpstr>
      <vt:lpstr>5.1a</vt:lpstr>
      <vt:lpstr>5.1b</vt:lpstr>
      <vt:lpstr>5.1c</vt:lpstr>
      <vt:lpstr>5.2.1a</vt:lpstr>
      <vt:lpstr>5.2.1b</vt:lpstr>
      <vt:lpstr>5.2.1c</vt:lpstr>
      <vt:lpstr>5.2.2a</vt:lpstr>
      <vt:lpstr>5.2.2b</vt:lpstr>
      <vt:lpstr>5.2.2c</vt:lpstr>
      <vt:lpstr>5.2.2d</vt:lpstr>
      <vt:lpstr>5.2.2e</vt:lpstr>
      <vt:lpstr>5.2.2f</vt:lpstr>
      <vt:lpstr>5.2.2g</vt:lpstr>
      <vt:lpstr>5.2.2h</vt:lpstr>
      <vt:lpstr>6.1.1</vt:lpstr>
      <vt:lpstr>6.1.2</vt:lpstr>
      <vt:lpstr>6.1.3</vt:lpstr>
      <vt:lpstr>6.2.1</vt:lpstr>
      <vt:lpstr>6.2.2</vt:lpstr>
      <vt:lpstr>6.2.3</vt:lpstr>
      <vt:lpstr>7.1a</vt:lpstr>
      <vt:lpstr>7.1b</vt:lpstr>
      <vt:lpstr>7.1c</vt:lpstr>
      <vt:lpstr>7.1d</vt:lpstr>
      <vt:lpstr>7.1.1</vt:lpstr>
      <vt:lpstr>7.1.2</vt:lpstr>
      <vt:lpstr>7.1.3</vt:lpstr>
      <vt:lpstr>7.1.4</vt:lpstr>
      <vt:lpstr>7.2</vt:lpstr>
      <vt:lpstr>7.2.1</vt:lpstr>
      <vt:lpstr>7.2.2a</vt:lpstr>
      <vt:lpstr>7.2.2b</vt:lpstr>
      <vt:lpstr>7.3</vt:lpstr>
      <vt:lpstr>7.4a</vt:lpstr>
      <vt:lpstr>7.4b</vt:lpstr>
      <vt:lpstr>7.4c</vt:lpstr>
      <vt:lpstr>7.4d</vt:lpstr>
      <vt:lpstr>7.4e</vt:lpstr>
      <vt:lpstr>7.4f</vt:lpstr>
      <vt:lpstr>7.4g</vt:lpstr>
      <vt:lpstr>9.1</vt:lpstr>
      <vt:lpstr>9.2a</vt:lpstr>
      <vt:lpstr>9.2b</vt:lpstr>
      <vt:lpstr>9.2c</vt:lpstr>
      <vt:lpstr>9.2d</vt:lpstr>
      <vt:lpstr>10.2a</vt:lpstr>
      <vt:lpstr>10.2b</vt:lpstr>
      <vt:lpstr>10.2c</vt:lpstr>
      <vt:lpstr>10.2d</vt:lpstr>
      <vt:lpstr>10.3.1</vt:lpstr>
      <vt:lpstr>10.3.2a</vt:lpstr>
      <vt:lpstr>10.3.2b</vt:lpstr>
      <vt:lpstr>10.3.2c</vt:lpstr>
      <vt:lpstr>10.3.2d</vt:lpstr>
      <vt:lpstr>10.3.2e</vt:lpstr>
      <vt:lpstr>10.4a</vt:lpstr>
      <vt:lpstr>10.4b</vt:lpstr>
      <vt:lpstr>10.4c</vt:lpstr>
      <vt:lpstr>10.4d</vt:lpstr>
      <vt:lpstr>10.4e</vt:lpstr>
      <vt:lpstr>11.1a</vt:lpstr>
      <vt:lpstr>11.1b</vt:lpstr>
      <vt:lpstr>11.1c</vt:lpstr>
      <vt:lpstr>11.2</vt:lpstr>
      <vt:lpstr>11.3a</vt:lpstr>
      <vt:lpstr>11.3b</vt:lpstr>
      <vt:lpstr>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Malam</dc:creator>
  <cp:lastModifiedBy>Brind, Richard (TSMLP)</cp:lastModifiedBy>
  <dcterms:created xsi:type="dcterms:W3CDTF">2016-10-05T11:26:28Z</dcterms:created>
  <dcterms:modified xsi:type="dcterms:W3CDTF">2018-05-18T13:29:42Z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49;#Marketing Campaigns|f330b4fd-736d-4a67-aa40-12def5314444</vt:lpwstr>
  </property>
  <property fmtid="{D5CDD505-2E9C-101B-9397-08002B2CF9AE}" pid="3" name="ContentTypeId">
    <vt:lpwstr>0x01010002C66352CFB3FC409157D4A9482B1262</vt:lpwstr>
  </property>
  <property fmtid="{D5CDD505-2E9C-101B-9397-08002B2CF9AE}" pid="4" name="_dlc_DocIdItemGuid">
    <vt:lpwstr>4f2ec82c-f5e8-47a1-8e2c-c6c90adb004f</vt:lpwstr>
  </property>
</Properties>
</file>