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flitton\OneDrive - Department for Education\Desktop\csvs\"/>
    </mc:Choice>
  </mc:AlternateContent>
  <bookViews>
    <workbookView xWindow="840" yWindow="0" windowWidth="8760" windowHeight="3225"/>
  </bookViews>
  <sheets>
    <sheet name="Contents" sheetId="5" r:id="rId1"/>
    <sheet name="Definitions" sheetId="15" r:id="rId2"/>
    <sheet name="Table 27" sheetId="1" r:id="rId3"/>
    <sheet name="Table 28" sheetId="7" r:id="rId4"/>
    <sheet name="Table1 feeder" sheetId="14" state="hidden" r:id="rId5"/>
    <sheet name="Table 29" sheetId="12" r:id="rId6"/>
    <sheet name="Table1c feeder" sheetId="13" state="hidden" r:id="rId7"/>
  </sheets>
  <externalReferences>
    <externalReference r:id="rId8"/>
    <externalReference r:id="rId9"/>
    <externalReference r:id="rId10"/>
    <externalReference r:id="rId11"/>
  </externalReferences>
  <definedNames>
    <definedName name="_AMO_UniqueIdentifier" localSheetId="0" hidden="1">"'a2e7e1e1-854e-4791-af6e-75dfd6f1a64b'"</definedName>
    <definedName name="_AMO_UniqueIdentifier" hidden="1">"'7bc10757-a8f0-4d30-8e17-c7c7296a4440'"</definedName>
    <definedName name="_xlnm._FilterDatabase" localSheetId="2" hidden="1">'Table 27'!$A$15:$J$15</definedName>
    <definedName name="_xlnm._FilterDatabase" localSheetId="3" hidden="1">'Table 28'!$A$16:$G$16</definedName>
    <definedName name="_xlnm._FilterDatabase" localSheetId="5" hidden="1">'Table 29'!$A$14:$N$34</definedName>
    <definedName name="cpi">[1]CPI!$A$1:$D$13</definedName>
    <definedName name="data_all" localSheetId="0">[2]Output!$A$28:$AW$40</definedName>
    <definedName name="data_all">[3]Output!$A$28:$AW$40</definedName>
    <definedName name="data_raw" localSheetId="0">[2]Output!$C$1:$AU$25</definedName>
    <definedName name="data_raw">[3]Output!$C$1:$AU$25</definedName>
    <definedName name="Five_year" localSheetId="2">#REF!</definedName>
    <definedName name="Five_year" localSheetId="3">#REF!</definedName>
    <definedName name="Five_year">#REF!</definedName>
    <definedName name="kj" localSheetId="2">#REF!</definedName>
    <definedName name="kj" localSheetId="3">#REF!</definedName>
    <definedName name="kj">#REF!</definedName>
    <definedName name="lemstem_time">[1]lemstem_time!$A$2:$AE$4</definedName>
    <definedName name="One_year" localSheetId="2">#REF!</definedName>
    <definedName name="One_year" localSheetId="3">#REF!</definedName>
    <definedName name="One_year">#REF!</definedName>
    <definedName name="one_year2" localSheetId="3">#REF!</definedName>
    <definedName name="one_year2">#REF!</definedName>
    <definedName name="output_10yr">'[4]10yr'!$C$2:$X$20</definedName>
    <definedName name="output_1yr">'[4]1yr'!$C$2:$X$191</definedName>
    <definedName name="output_3yr">'[4]3yr'!$C$2:$X$153</definedName>
    <definedName name="output_5yr">'[4]5yr'!$C$2:$X$115</definedName>
    <definedName name="Output_all">'[1]SQL output- All'!$C$1:$S$191</definedName>
    <definedName name="output_FT">'[1]SQL output-FTPT'!$B$2:$T$191</definedName>
    <definedName name="output_PT">'[1]SQL output-FTPT'!$B$192:$T$376</definedName>
    <definedName name="Table" localSheetId="2">#REF!</definedName>
    <definedName name="Table" localSheetId="3">#REF!</definedName>
    <definedName name="Table">#REF!</definedName>
    <definedName name="ten_year" localSheetId="2">#REF!</definedName>
    <definedName name="ten_year" localSheetId="3">#REF!</definedName>
    <definedName name="ten_year">#REF!</definedName>
    <definedName name="Three_year" localSheetId="2">#REF!</definedName>
    <definedName name="Three_year" localSheetId="3">#REF!</definedName>
    <definedName name="Three_year">#REF!</definedName>
  </definedNames>
  <calcPr calcId="162913"/>
</workbook>
</file>

<file path=xl/calcChain.xml><?xml version="1.0" encoding="utf-8"?>
<calcChain xmlns="http://schemas.openxmlformats.org/spreadsheetml/2006/main">
  <c r="D15" i="7" l="1"/>
  <c r="D14" i="7"/>
  <c r="R22" i="1"/>
  <c r="O23" i="7"/>
  <c r="O22" i="7"/>
  <c r="O21" i="7"/>
  <c r="P6" i="7"/>
  <c r="R21" i="1"/>
  <c r="S6" i="1"/>
  <c r="R20" i="1"/>
  <c r="E19" i="7" l="1"/>
  <c r="G19" i="7"/>
  <c r="E23" i="7"/>
  <c r="G23" i="7"/>
  <c r="D27" i="7"/>
  <c r="F27" i="7"/>
  <c r="D31" i="7"/>
  <c r="F31" i="7"/>
  <c r="D35" i="7"/>
  <c r="F35" i="7"/>
  <c r="E39" i="7"/>
  <c r="E43" i="7"/>
  <c r="E47" i="7"/>
  <c r="E51" i="7"/>
  <c r="E55" i="7"/>
  <c r="D63" i="7"/>
  <c r="D71" i="7"/>
  <c r="D79" i="7"/>
  <c r="F103" i="7"/>
  <c r="D19" i="7"/>
  <c r="F19" i="7"/>
  <c r="G111" i="7"/>
  <c r="E111" i="7"/>
  <c r="G107" i="7"/>
  <c r="E107" i="7"/>
  <c r="G103" i="7"/>
  <c r="E103" i="7"/>
  <c r="G99" i="7"/>
  <c r="E99" i="7"/>
  <c r="G95" i="7"/>
  <c r="E95" i="7"/>
  <c r="D111" i="7"/>
  <c r="D107" i="7"/>
  <c r="D103" i="7"/>
  <c r="D99" i="7"/>
  <c r="D95" i="7"/>
  <c r="G91" i="7"/>
  <c r="E91" i="7"/>
  <c r="G87" i="7"/>
  <c r="E87" i="7"/>
  <c r="F107" i="7"/>
  <c r="F99" i="7"/>
  <c r="F91" i="7"/>
  <c r="F87" i="7"/>
  <c r="G83" i="7"/>
  <c r="E83" i="7"/>
  <c r="G79" i="7"/>
  <c r="E79" i="7"/>
  <c r="G75" i="7"/>
  <c r="E75" i="7"/>
  <c r="G71" i="7"/>
  <c r="E71" i="7"/>
  <c r="G67" i="7"/>
  <c r="E67" i="7"/>
  <c r="G63" i="7"/>
  <c r="E63" i="7"/>
  <c r="G59" i="7"/>
  <c r="E59" i="7"/>
  <c r="F111" i="7"/>
  <c r="F95" i="7"/>
  <c r="D91" i="7"/>
  <c r="F83" i="7"/>
  <c r="F79" i="7"/>
  <c r="F75" i="7"/>
  <c r="F71" i="7"/>
  <c r="F67" i="7"/>
  <c r="F63" i="7"/>
  <c r="F59" i="7"/>
  <c r="F55" i="7"/>
  <c r="D55" i="7"/>
  <c r="F51" i="7"/>
  <c r="D51" i="7"/>
  <c r="F47" i="7"/>
  <c r="D47" i="7"/>
  <c r="F43" i="7"/>
  <c r="D43" i="7"/>
  <c r="F39" i="7"/>
  <c r="D39" i="7"/>
  <c r="D23" i="7"/>
  <c r="F23" i="7"/>
  <c r="E27" i="7"/>
  <c r="G27" i="7"/>
  <c r="E31" i="7"/>
  <c r="G31" i="7"/>
  <c r="E35" i="7"/>
  <c r="G35" i="7"/>
  <c r="G39" i="7"/>
  <c r="G43" i="7"/>
  <c r="G47" i="7"/>
  <c r="G51" i="7"/>
  <c r="G55" i="7"/>
  <c r="D59" i="7"/>
  <c r="D67" i="7"/>
  <c r="D75" i="7"/>
  <c r="D83" i="7"/>
  <c r="D87" i="7"/>
  <c r="E18" i="1"/>
  <c r="F18" i="1"/>
  <c r="H18" i="1"/>
  <c r="J18" i="1"/>
  <c r="I18" i="1"/>
  <c r="D34" i="1"/>
  <c r="D36" i="1"/>
  <c r="D37" i="1"/>
  <c r="D39" i="1"/>
  <c r="D40" i="1"/>
  <c r="D42" i="1"/>
  <c r="D43" i="1"/>
  <c r="D45" i="1"/>
  <c r="D46" i="1"/>
  <c r="D48" i="1"/>
  <c r="D49" i="1"/>
  <c r="D51" i="1"/>
  <c r="D52" i="1"/>
  <c r="D54" i="1"/>
  <c r="G18" i="1"/>
  <c r="D19" i="1"/>
  <c r="D24" i="1"/>
  <c r="D25" i="1"/>
  <c r="D30" i="1"/>
  <c r="D31" i="1"/>
  <c r="D55" i="1"/>
  <c r="D57" i="1"/>
  <c r="D58" i="1"/>
  <c r="D60" i="1"/>
  <c r="D61" i="1"/>
  <c r="D63" i="1"/>
  <c r="D64" i="1"/>
  <c r="D66" i="1"/>
  <c r="D67" i="1"/>
  <c r="D69" i="1"/>
  <c r="D70" i="1"/>
  <c r="D72" i="1"/>
  <c r="D73" i="1"/>
  <c r="D75" i="1"/>
  <c r="D76" i="1"/>
  <c r="D78" i="1"/>
  <c r="D79" i="1"/>
  <c r="D81" i="1"/>
  <c r="D82" i="1"/>
  <c r="D84" i="1"/>
  <c r="D85" i="1"/>
  <c r="D87" i="1"/>
  <c r="D88" i="1"/>
  <c r="D18" i="1"/>
  <c r="D21" i="1"/>
  <c r="D22" i="1"/>
  <c r="D27" i="1"/>
  <c r="D28" i="1"/>
  <c r="D33" i="1"/>
  <c r="D17" i="1"/>
  <c r="D14" i="1" l="1"/>
  <c r="D13" i="1"/>
  <c r="V20" i="12" l="1"/>
  <c r="V19" i="12"/>
  <c r="D13" i="12"/>
  <c r="D12" i="12"/>
  <c r="D79" i="12" l="1"/>
  <c r="D78" i="12"/>
  <c r="D57" i="12"/>
  <c r="D60" i="12"/>
  <c r="D35" i="12"/>
  <c r="D17" i="12"/>
  <c r="D18" i="12"/>
  <c r="D19" i="12"/>
  <c r="D20" i="12"/>
  <c r="D21" i="12"/>
  <c r="D22" i="12"/>
  <c r="D23" i="12"/>
  <c r="D24" i="12"/>
  <c r="D25" i="12"/>
  <c r="D26" i="12"/>
  <c r="D27" i="12"/>
  <c r="D28" i="12"/>
  <c r="D29" i="12"/>
  <c r="D30" i="12"/>
  <c r="D16" i="12"/>
  <c r="D31" i="12"/>
  <c r="D32" i="12"/>
  <c r="D33" i="12"/>
  <c r="D34" i="12"/>
  <c r="D38" i="12"/>
  <c r="D39" i="12"/>
  <c r="D40" i="12"/>
  <c r="D41" i="12"/>
  <c r="D42" i="12"/>
  <c r="D43" i="12"/>
  <c r="D44" i="12"/>
  <c r="D45" i="12"/>
  <c r="D46" i="12"/>
  <c r="D47" i="12"/>
  <c r="D48" i="12"/>
  <c r="D49" i="12"/>
  <c r="D50" i="12"/>
  <c r="D51" i="12"/>
  <c r="D52" i="12"/>
  <c r="D53" i="12"/>
  <c r="D54" i="12"/>
  <c r="D55" i="12"/>
  <c r="D56" i="12"/>
  <c r="D61" i="12"/>
  <c r="D62" i="12"/>
  <c r="D63" i="12"/>
  <c r="D64" i="12"/>
  <c r="D65" i="12"/>
  <c r="D66" i="12"/>
  <c r="D67" i="12"/>
  <c r="D77" i="12"/>
  <c r="D75" i="12"/>
  <c r="D73" i="12"/>
  <c r="D71" i="12"/>
  <c r="D69" i="12"/>
  <c r="D76" i="12"/>
  <c r="D74" i="12"/>
  <c r="D72" i="12"/>
  <c r="D70" i="12"/>
  <c r="D68" i="12"/>
  <c r="I16" i="12" l="1"/>
  <c r="L34" i="12"/>
  <c r="F34" i="12"/>
  <c r="L33" i="12"/>
  <c r="H33" i="12"/>
  <c r="E33" i="12"/>
  <c r="N32" i="12"/>
  <c r="J32" i="12"/>
  <c r="F32" i="12"/>
  <c r="N31" i="12"/>
  <c r="J31" i="12"/>
  <c r="F31" i="12"/>
  <c r="N30" i="12"/>
  <c r="J30" i="12"/>
  <c r="E30" i="12"/>
  <c r="N29" i="12"/>
  <c r="J29" i="12"/>
  <c r="E29" i="12"/>
  <c r="N28" i="12"/>
  <c r="H28" i="12"/>
  <c r="L27" i="12"/>
  <c r="H27" i="12"/>
  <c r="L26" i="12"/>
  <c r="H26" i="12"/>
  <c r="L25" i="12"/>
  <c r="H25" i="12"/>
  <c r="E25" i="12"/>
  <c r="L24" i="12"/>
  <c r="H24" i="12"/>
  <c r="E24" i="12"/>
  <c r="L23" i="12"/>
  <c r="H23" i="12"/>
  <c r="E23" i="12"/>
  <c r="N22" i="12"/>
  <c r="J22" i="12"/>
  <c r="E22" i="12"/>
  <c r="N21" i="12"/>
  <c r="J21" i="12"/>
  <c r="E21" i="12"/>
  <c r="G16" i="12"/>
  <c r="K16" i="12"/>
  <c r="M16" i="12"/>
  <c r="N34" i="12"/>
  <c r="J34" i="12"/>
  <c r="H34" i="12"/>
  <c r="E34" i="12"/>
  <c r="N33" i="12"/>
  <c r="J33" i="12"/>
  <c r="F33" i="12"/>
  <c r="L32" i="12"/>
  <c r="H32" i="12"/>
  <c r="E32" i="12"/>
  <c r="L31" i="12"/>
  <c r="H31" i="12"/>
  <c r="E31" i="12"/>
  <c r="L30" i="12"/>
  <c r="H30" i="12"/>
  <c r="F30" i="12"/>
  <c r="L29" i="12"/>
  <c r="H29" i="12"/>
  <c r="F29" i="12"/>
  <c r="L28" i="12"/>
  <c r="J28" i="12"/>
  <c r="F28" i="12"/>
  <c r="E28" i="12"/>
  <c r="N27" i="12"/>
  <c r="J27" i="12"/>
  <c r="F27" i="12"/>
  <c r="E27" i="12"/>
  <c r="N26" i="12"/>
  <c r="J26" i="12"/>
  <c r="F26" i="12"/>
  <c r="E26" i="12"/>
  <c r="N25" i="12"/>
  <c r="J25" i="12"/>
  <c r="F25" i="12"/>
  <c r="N24" i="12"/>
  <c r="J24" i="12"/>
  <c r="F24" i="12"/>
  <c r="N23" i="12"/>
  <c r="J23" i="12"/>
  <c r="F23" i="12"/>
  <c r="L22" i="12"/>
  <c r="H22" i="12"/>
  <c r="F22" i="12"/>
  <c r="L21" i="12"/>
  <c r="H21" i="12"/>
  <c r="F21" i="12"/>
  <c r="N35" i="12"/>
  <c r="L35" i="12"/>
  <c r="J35" i="12"/>
  <c r="H35" i="12"/>
  <c r="F35" i="12"/>
  <c r="E35" i="12"/>
  <c r="N20" i="12"/>
  <c r="L20" i="12"/>
  <c r="J20" i="12"/>
  <c r="H20" i="12"/>
  <c r="F20" i="12"/>
  <c r="E20" i="12"/>
  <c r="N19" i="12"/>
  <c r="L19" i="12"/>
  <c r="J19" i="12"/>
  <c r="H19" i="12"/>
  <c r="F19" i="12"/>
  <c r="E19" i="12"/>
  <c r="N18" i="12"/>
  <c r="L18" i="12"/>
  <c r="J18" i="12"/>
  <c r="H18" i="12"/>
  <c r="F18" i="12"/>
  <c r="E18" i="12"/>
  <c r="N17" i="12"/>
  <c r="L17" i="12"/>
  <c r="J17" i="12"/>
  <c r="H17" i="12"/>
  <c r="F17" i="12"/>
  <c r="E17" i="12"/>
  <c r="E16" i="12"/>
  <c r="F16" i="12"/>
  <c r="H16" i="12"/>
  <c r="J16" i="12"/>
  <c r="L16" i="12"/>
  <c r="N16" i="12"/>
  <c r="M34" i="12"/>
  <c r="K34" i="12"/>
  <c r="I34" i="12"/>
  <c r="G34" i="12"/>
  <c r="M33" i="12"/>
  <c r="K33" i="12"/>
  <c r="I33" i="12"/>
  <c r="G33" i="12"/>
  <c r="M32" i="12"/>
  <c r="K32" i="12"/>
  <c r="I32" i="12"/>
  <c r="G32" i="12"/>
  <c r="M31" i="12"/>
  <c r="K31" i="12"/>
  <c r="I31" i="12"/>
  <c r="G31" i="12"/>
  <c r="M30" i="12"/>
  <c r="K30" i="12"/>
  <c r="I30" i="12"/>
  <c r="G30" i="12"/>
  <c r="M29" i="12"/>
  <c r="K29" i="12"/>
  <c r="I29" i="12"/>
  <c r="G29" i="12"/>
  <c r="M28" i="12"/>
  <c r="K28" i="12"/>
  <c r="I28" i="12"/>
  <c r="G28" i="12"/>
  <c r="M27" i="12"/>
  <c r="K27" i="12"/>
  <c r="I27" i="12"/>
  <c r="G27" i="12"/>
  <c r="M26" i="12"/>
  <c r="K26" i="12"/>
  <c r="I26" i="12"/>
  <c r="G26" i="12"/>
  <c r="M25" i="12"/>
  <c r="K25" i="12"/>
  <c r="I25" i="12"/>
  <c r="G25" i="12"/>
  <c r="M24" i="12"/>
  <c r="K24" i="12"/>
  <c r="I24" i="12"/>
  <c r="G24" i="12"/>
  <c r="M23" i="12"/>
  <c r="K23" i="12"/>
  <c r="I23" i="12"/>
  <c r="G23" i="12"/>
  <c r="M22" i="12"/>
  <c r="K22" i="12"/>
  <c r="I22" i="12"/>
  <c r="G22" i="12"/>
  <c r="M21" i="12"/>
  <c r="K21" i="12"/>
  <c r="I21" i="12"/>
  <c r="G21" i="12"/>
  <c r="M35" i="12"/>
  <c r="K35" i="12"/>
  <c r="I35" i="12"/>
  <c r="G35" i="12"/>
  <c r="M20" i="12"/>
  <c r="K20" i="12"/>
  <c r="I20" i="12"/>
  <c r="G20" i="12"/>
  <c r="M19" i="12"/>
  <c r="K19" i="12"/>
  <c r="I19" i="12"/>
  <c r="G19" i="12"/>
  <c r="M18" i="12"/>
  <c r="K18" i="12"/>
  <c r="I18" i="12"/>
  <c r="G18" i="12"/>
  <c r="M17" i="12"/>
  <c r="K17" i="12"/>
  <c r="I17" i="12"/>
  <c r="G17" i="12"/>
  <c r="H54" i="12" l="1"/>
  <c r="E54" i="12"/>
  <c r="G53" i="12"/>
  <c r="F52" i="12"/>
  <c r="H50" i="12"/>
  <c r="E50" i="12"/>
  <c r="J55" i="12"/>
  <c r="F55" i="12"/>
  <c r="I54" i="12"/>
  <c r="H53" i="12"/>
  <c r="E53" i="12"/>
  <c r="G52" i="12"/>
  <c r="J51" i="12"/>
  <c r="F51" i="12"/>
  <c r="I50" i="12"/>
  <c r="I49" i="12"/>
  <c r="H48" i="12"/>
  <c r="E48" i="12"/>
  <c r="G47" i="12"/>
  <c r="F46" i="12"/>
  <c r="H44" i="12"/>
  <c r="E44" i="12"/>
  <c r="G43" i="12"/>
  <c r="F57" i="12"/>
  <c r="H41" i="12"/>
  <c r="E41" i="12"/>
  <c r="G40" i="12"/>
  <c r="F39" i="12"/>
  <c r="K49" i="12"/>
  <c r="F49" i="12"/>
  <c r="J47" i="12"/>
  <c r="F47" i="12"/>
  <c r="J45" i="12"/>
  <c r="F45" i="12"/>
  <c r="J43" i="12"/>
  <c r="F43" i="12"/>
  <c r="J42" i="12"/>
  <c r="F42" i="12"/>
  <c r="J40" i="12"/>
  <c r="F40" i="12"/>
  <c r="I55" i="12"/>
  <c r="I53" i="12"/>
  <c r="I51" i="12"/>
  <c r="J49" i="12"/>
  <c r="G48" i="12"/>
  <c r="I45" i="12"/>
  <c r="G44" i="12"/>
  <c r="I42" i="12"/>
  <c r="G41" i="12"/>
  <c r="N78" i="12"/>
  <c r="K78" i="12"/>
  <c r="I61" i="12"/>
  <c r="I79" i="12"/>
  <c r="I68" i="12"/>
  <c r="L77" i="12"/>
  <c r="L63" i="12"/>
  <c r="K64" i="12"/>
  <c r="M66" i="12"/>
  <c r="L67" i="12"/>
  <c r="K70" i="12"/>
  <c r="L71" i="12"/>
  <c r="L74" i="12"/>
  <c r="K75" i="12"/>
  <c r="K57" i="12"/>
  <c r="G55" i="12"/>
  <c r="F54" i="12"/>
  <c r="L53" i="12"/>
  <c r="H52" i="12"/>
  <c r="E52" i="12"/>
  <c r="G51" i="12"/>
  <c r="F50" i="12"/>
  <c r="E55" i="12"/>
  <c r="N54" i="12"/>
  <c r="J53" i="12"/>
  <c r="F53" i="12"/>
  <c r="I52" i="12"/>
  <c r="H51" i="12"/>
  <c r="E51" i="12"/>
  <c r="M50" i="12"/>
  <c r="G49" i="12"/>
  <c r="F48" i="12"/>
  <c r="L47" i="12"/>
  <c r="H46" i="12"/>
  <c r="E46" i="12"/>
  <c r="G45" i="12"/>
  <c r="F44" i="12"/>
  <c r="K43" i="12"/>
  <c r="H57" i="12"/>
  <c r="E57" i="12"/>
  <c r="G42" i="12"/>
  <c r="F41" i="12"/>
  <c r="L40" i="12"/>
  <c r="H39" i="12"/>
  <c r="E39" i="12"/>
  <c r="E49" i="12"/>
  <c r="H47" i="12"/>
  <c r="E47" i="12"/>
  <c r="E45" i="12"/>
  <c r="H43" i="12"/>
  <c r="E43" i="12"/>
  <c r="E42" i="12"/>
  <c r="H40" i="12"/>
  <c r="E40" i="12"/>
  <c r="J54" i="12"/>
  <c r="J52" i="12"/>
  <c r="J50" i="12"/>
  <c r="I48" i="12"/>
  <c r="J46" i="12"/>
  <c r="I44" i="12"/>
  <c r="J57" i="12"/>
  <c r="I41" i="12"/>
  <c r="J39" i="12"/>
  <c r="N48" i="12"/>
  <c r="M44" i="12"/>
  <c r="M78" i="12"/>
  <c r="L78" i="12"/>
  <c r="J63" i="12"/>
  <c r="J66" i="12"/>
  <c r="J70" i="12"/>
  <c r="G46" i="12"/>
  <c r="G61" i="12"/>
  <c r="G79" i="12"/>
  <c r="K62" i="12"/>
  <c r="K65" i="12"/>
  <c r="M68" i="12"/>
  <c r="K69" i="12"/>
  <c r="N72" i="12"/>
  <c r="K73" i="12"/>
  <c r="G74" i="12" l="1"/>
  <c r="G66" i="12"/>
  <c r="H73" i="12"/>
  <c r="H65" i="12"/>
  <c r="J48" i="12"/>
  <c r="J41" i="12"/>
  <c r="J44" i="12"/>
  <c r="E76" i="12"/>
  <c r="F75" i="12"/>
  <c r="I74" i="12"/>
  <c r="J73" i="12"/>
  <c r="E71" i="12"/>
  <c r="E70" i="12"/>
  <c r="F67" i="12"/>
  <c r="I66" i="12"/>
  <c r="J65" i="12"/>
  <c r="E64" i="12"/>
  <c r="E63" i="12"/>
  <c r="J76" i="12"/>
  <c r="H74" i="12"/>
  <c r="F72" i="12"/>
  <c r="J68" i="12"/>
  <c r="H66" i="12"/>
  <c r="F79" i="12"/>
  <c r="J61" i="12"/>
  <c r="G77" i="12"/>
  <c r="G73" i="12"/>
  <c r="G69" i="12"/>
  <c r="G65" i="12"/>
  <c r="G62" i="12"/>
  <c r="J56" i="12"/>
  <c r="I56" i="12"/>
  <c r="E56" i="12"/>
  <c r="H56" i="12"/>
  <c r="G72" i="12"/>
  <c r="G63" i="12"/>
  <c r="H71" i="12"/>
  <c r="H64" i="12"/>
  <c r="E77" i="12"/>
  <c r="I40" i="12"/>
  <c r="J77" i="12"/>
  <c r="J75" i="12"/>
  <c r="E73" i="12"/>
  <c r="E72" i="12"/>
  <c r="F69" i="12"/>
  <c r="F65" i="12"/>
  <c r="F62" i="12"/>
  <c r="J74" i="12"/>
  <c r="H72" i="12"/>
  <c r="H68" i="12"/>
  <c r="H79" i="12"/>
  <c r="H61" i="12"/>
  <c r="I77" i="12"/>
  <c r="I73" i="12"/>
  <c r="G67" i="12"/>
  <c r="G78" i="12"/>
  <c r="F78" i="12"/>
  <c r="I65" i="12"/>
  <c r="K40" i="12"/>
  <c r="K55" i="12"/>
  <c r="K47" i="12"/>
  <c r="K76" i="12"/>
  <c r="K68" i="12"/>
  <c r="K61" i="12"/>
  <c r="M61" i="12"/>
  <c r="M42" i="12"/>
  <c r="N53" i="12"/>
  <c r="L43" i="12"/>
  <c r="M52" i="12"/>
  <c r="N41" i="12"/>
  <c r="L50" i="12"/>
  <c r="N39" i="12"/>
  <c r="N44" i="12"/>
  <c r="M41" i="12"/>
  <c r="K41" i="12"/>
  <c r="L48" i="12"/>
  <c r="H45" i="12"/>
  <c r="N40" i="12"/>
  <c r="N43" i="12"/>
  <c r="N47" i="12"/>
  <c r="G50" i="12"/>
  <c r="K50" i="12"/>
  <c r="M54" i="12"/>
  <c r="K54" i="12"/>
  <c r="L52" i="12"/>
  <c r="N49" i="12"/>
  <c r="N52" i="12"/>
  <c r="M39" i="12"/>
  <c r="K39" i="12"/>
  <c r="M73" i="12"/>
  <c r="M72" i="12"/>
  <c r="N69" i="12"/>
  <c r="L69" i="12"/>
  <c r="L68" i="12"/>
  <c r="M65" i="12"/>
  <c r="M79" i="12"/>
  <c r="N62" i="12"/>
  <c r="L62" i="12"/>
  <c r="L61" i="12"/>
  <c r="M46" i="12"/>
  <c r="K46" i="12"/>
  <c r="L76" i="12"/>
  <c r="K45" i="12"/>
  <c r="N42" i="12"/>
  <c r="N45" i="12"/>
  <c r="L45" i="12"/>
  <c r="L56" i="12"/>
  <c r="N51" i="12"/>
  <c r="N55" i="12"/>
  <c r="M53" i="12"/>
  <c r="K53" i="12"/>
  <c r="M75" i="12"/>
  <c r="N70" i="12"/>
  <c r="N67" i="12"/>
  <c r="K67" i="12"/>
  <c r="K66" i="12"/>
  <c r="N63" i="12"/>
  <c r="K77" i="12"/>
  <c r="L64" i="12"/>
  <c r="M74" i="12"/>
  <c r="N64" i="12"/>
  <c r="L57" i="12"/>
  <c r="G57" i="12"/>
  <c r="M77" i="12"/>
  <c r="N57" i="12"/>
  <c r="L66" i="12"/>
  <c r="N74" i="12"/>
  <c r="E38" i="12"/>
  <c r="F38" i="12"/>
  <c r="I38" i="12"/>
  <c r="L60" i="12"/>
  <c r="G70" i="12"/>
  <c r="H77" i="12"/>
  <c r="H69" i="12"/>
  <c r="H62" i="12"/>
  <c r="I46" i="12"/>
  <c r="I39" i="12"/>
  <c r="I57" i="12"/>
  <c r="F77" i="12"/>
  <c r="E75" i="12"/>
  <c r="E74" i="12"/>
  <c r="F71" i="12"/>
  <c r="I70" i="12"/>
  <c r="J69" i="12"/>
  <c r="E67" i="12"/>
  <c r="E66" i="12"/>
  <c r="F64" i="12"/>
  <c r="I63" i="12"/>
  <c r="J62" i="12"/>
  <c r="F76" i="12"/>
  <c r="J72" i="12"/>
  <c r="H70" i="12"/>
  <c r="F68" i="12"/>
  <c r="J79" i="12"/>
  <c r="H63" i="12"/>
  <c r="F61" i="12"/>
  <c r="I75" i="12"/>
  <c r="I71" i="12"/>
  <c r="I67" i="12"/>
  <c r="I64" i="12"/>
  <c r="J78" i="12"/>
  <c r="I78" i="12"/>
  <c r="E78" i="12"/>
  <c r="H78" i="12"/>
  <c r="G68" i="12"/>
  <c r="H75" i="12"/>
  <c r="H67" i="12"/>
  <c r="I47" i="12"/>
  <c r="G76" i="12"/>
  <c r="I43" i="12"/>
  <c r="I76" i="12"/>
  <c r="F73" i="12"/>
  <c r="I72" i="12"/>
  <c r="J71" i="12"/>
  <c r="E69" i="12"/>
  <c r="E68" i="12"/>
  <c r="J67" i="12"/>
  <c r="E65" i="12"/>
  <c r="E79" i="12"/>
  <c r="J64" i="12"/>
  <c r="E62" i="12"/>
  <c r="E61" i="12"/>
  <c r="H76" i="12"/>
  <c r="F74" i="12"/>
  <c r="F70" i="12"/>
  <c r="F66" i="12"/>
  <c r="F63" i="12"/>
  <c r="G75" i="12"/>
  <c r="G71" i="12"/>
  <c r="G64" i="12"/>
  <c r="G56" i="12"/>
  <c r="F56" i="12"/>
  <c r="I69" i="12"/>
  <c r="I62" i="12"/>
  <c r="K51" i="12"/>
  <c r="K42" i="12"/>
  <c r="K72" i="12"/>
  <c r="K79" i="12"/>
  <c r="M76" i="12"/>
  <c r="N79" i="12"/>
  <c r="M49" i="12"/>
  <c r="L51" i="12"/>
  <c r="N56" i="12"/>
  <c r="L44" i="12"/>
  <c r="N46" i="12"/>
  <c r="K44" i="12"/>
  <c r="L41" i="12"/>
  <c r="M48" i="12"/>
  <c r="K48" i="12"/>
  <c r="H42" i="12"/>
  <c r="H49" i="12"/>
  <c r="M40" i="12"/>
  <c r="M43" i="12"/>
  <c r="M47" i="12"/>
  <c r="N50" i="12"/>
  <c r="G54" i="12"/>
  <c r="L54" i="12"/>
  <c r="H55" i="12"/>
  <c r="L55" i="12"/>
  <c r="L49" i="12"/>
  <c r="K52" i="12"/>
  <c r="L39" i="12"/>
  <c r="N73" i="12"/>
  <c r="L73" i="12"/>
  <c r="L72" i="12"/>
  <c r="M69" i="12"/>
  <c r="N68" i="12"/>
  <c r="N65" i="12"/>
  <c r="L65" i="12"/>
  <c r="L79" i="12"/>
  <c r="M62" i="12"/>
  <c r="N61" i="12"/>
  <c r="G39" i="12"/>
  <c r="L46" i="12"/>
  <c r="N76" i="12"/>
  <c r="L42" i="12"/>
  <c r="M45" i="12"/>
  <c r="M56" i="12"/>
  <c r="K56" i="12"/>
  <c r="M51" i="12"/>
  <c r="M55" i="12"/>
  <c r="N75" i="12"/>
  <c r="L75" i="12"/>
  <c r="L70" i="12"/>
  <c r="M67" i="12"/>
  <c r="N66" i="12"/>
  <c r="M63" i="12"/>
  <c r="K63" i="12"/>
  <c r="K74" i="12"/>
  <c r="M70" i="12"/>
  <c r="M71" i="12"/>
  <c r="N77" i="12"/>
  <c r="M57" i="12"/>
  <c r="K71" i="12"/>
  <c r="N71" i="12"/>
  <c r="M64" i="12"/>
  <c r="G38" i="12"/>
  <c r="K38" i="12"/>
  <c r="J60" i="12"/>
  <c r="J38" i="12" l="1"/>
  <c r="G60" i="12"/>
  <c r="I60" i="12"/>
  <c r="H38" i="12"/>
  <c r="L38" i="12"/>
  <c r="N38" i="12"/>
  <c r="E60" i="12"/>
  <c r="F60" i="12"/>
  <c r="H60" i="12"/>
  <c r="K60" i="12"/>
  <c r="N60" i="12"/>
  <c r="M38" i="12"/>
  <c r="M60" i="12"/>
  <c r="J88" i="1" l="1"/>
  <c r="F37" i="1"/>
  <c r="E37" i="1"/>
  <c r="E58" i="1"/>
  <c r="F58" i="1"/>
  <c r="E34" i="1"/>
  <c r="F34" i="1"/>
  <c r="F43" i="1"/>
  <c r="E43" i="1"/>
  <c r="F28" i="1"/>
  <c r="E28" i="1"/>
  <c r="E22" i="1"/>
  <c r="F22" i="1"/>
  <c r="E46" i="1"/>
  <c r="F46" i="1"/>
  <c r="F64" i="1"/>
  <c r="E64" i="1"/>
  <c r="F73" i="1"/>
  <c r="E73" i="1"/>
  <c r="E79" i="1"/>
  <c r="F79" i="1"/>
  <c r="E52" i="1"/>
  <c r="F52" i="1"/>
  <c r="F76" i="1"/>
  <c r="E76" i="1"/>
  <c r="F85" i="1"/>
  <c r="E85" i="1"/>
  <c r="E61" i="1"/>
  <c r="E49" i="1"/>
  <c r="E70" i="1"/>
  <c r="E88" i="1"/>
  <c r="E31" i="1"/>
  <c r="E67" i="1"/>
  <c r="E55" i="1"/>
  <c r="E25" i="1"/>
  <c r="E19" i="1"/>
  <c r="E40" i="1"/>
  <c r="E36" i="1"/>
  <c r="I36" i="1"/>
  <c r="E57" i="1"/>
  <c r="E33" i="1"/>
  <c r="I33" i="1"/>
  <c r="E42" i="1"/>
  <c r="E27" i="1"/>
  <c r="I27" i="1"/>
  <c r="E21" i="1"/>
  <c r="E45" i="1"/>
  <c r="I45" i="1"/>
  <c r="E63" i="1"/>
  <c r="E72" i="1"/>
  <c r="I72" i="1"/>
  <c r="E78" i="1"/>
  <c r="E51" i="1"/>
  <c r="I51" i="1"/>
  <c r="E75" i="1"/>
  <c r="E84" i="1"/>
  <c r="E60" i="1"/>
  <c r="E81" i="1"/>
  <c r="E48" i="1"/>
  <c r="E69" i="1"/>
  <c r="F69" i="1"/>
  <c r="E87" i="1"/>
  <c r="F87" i="1"/>
  <c r="F30" i="1"/>
  <c r="E30" i="1"/>
  <c r="F66" i="1"/>
  <c r="E66" i="1"/>
  <c r="E54" i="1"/>
  <c r="F54" i="1"/>
  <c r="E24" i="1"/>
  <c r="F24" i="1"/>
  <c r="F17" i="1"/>
  <c r="E17" i="1"/>
  <c r="H37" i="1"/>
  <c r="J36" i="1"/>
  <c r="H58" i="1"/>
  <c r="J57" i="1"/>
  <c r="H34" i="1"/>
  <c r="J33" i="1"/>
  <c r="H43" i="1"/>
  <c r="J42" i="1"/>
  <c r="H28" i="1"/>
  <c r="J27" i="1"/>
  <c r="H22" i="1"/>
  <c r="J21" i="1"/>
  <c r="H46" i="1"/>
  <c r="J45" i="1"/>
  <c r="H64" i="1"/>
  <c r="J63" i="1"/>
  <c r="H73" i="1"/>
  <c r="J72" i="1"/>
  <c r="H79" i="1"/>
  <c r="J78" i="1"/>
  <c r="H52" i="1"/>
  <c r="J51" i="1"/>
  <c r="H76" i="1"/>
  <c r="J75" i="1"/>
  <c r="H85" i="1"/>
  <c r="J84" i="1"/>
  <c r="I84" i="1"/>
  <c r="J60" i="1"/>
  <c r="H60" i="1"/>
  <c r="I82" i="1"/>
  <c r="J81" i="1"/>
  <c r="H81" i="1"/>
  <c r="J48" i="1"/>
  <c r="H48" i="1"/>
  <c r="I70" i="1"/>
  <c r="J69" i="1"/>
  <c r="H69" i="1"/>
  <c r="J87" i="1"/>
  <c r="H87" i="1"/>
  <c r="I31" i="1"/>
  <c r="J30" i="1"/>
  <c r="H30" i="1"/>
  <c r="J66" i="1"/>
  <c r="H66" i="1"/>
  <c r="I55" i="1"/>
  <c r="J54" i="1"/>
  <c r="H54" i="1"/>
  <c r="J24" i="1"/>
  <c r="H24" i="1"/>
  <c r="I19" i="1"/>
  <c r="J17" i="1"/>
  <c r="H17" i="1"/>
  <c r="H42" i="1"/>
  <c r="F42" i="1"/>
  <c r="G42" i="1"/>
  <c r="H63" i="1"/>
  <c r="F63" i="1"/>
  <c r="G63" i="1"/>
  <c r="H75" i="1"/>
  <c r="F75" i="1"/>
  <c r="G75" i="1"/>
  <c r="F49" i="1"/>
  <c r="G49" i="1"/>
  <c r="F67" i="1"/>
  <c r="G67" i="1"/>
  <c r="F40" i="1"/>
  <c r="G40" i="1"/>
  <c r="H57" i="1"/>
  <c r="F57" i="1"/>
  <c r="G57" i="1"/>
  <c r="H21" i="1"/>
  <c r="F21" i="1"/>
  <c r="G21" i="1"/>
  <c r="H78" i="1"/>
  <c r="F78" i="1"/>
  <c r="G78" i="1"/>
  <c r="H36" i="1"/>
  <c r="F36" i="1"/>
  <c r="G36" i="1"/>
  <c r="H33" i="1"/>
  <c r="F33" i="1"/>
  <c r="G33" i="1"/>
  <c r="H27" i="1"/>
  <c r="F27" i="1"/>
  <c r="G27" i="1"/>
  <c r="H45" i="1"/>
  <c r="F45" i="1"/>
  <c r="G45" i="1"/>
  <c r="H72" i="1"/>
  <c r="F72" i="1"/>
  <c r="G72" i="1"/>
  <c r="H51" i="1"/>
  <c r="F51" i="1"/>
  <c r="G51" i="1"/>
  <c r="F61" i="1"/>
  <c r="G61" i="1"/>
  <c r="H88" i="1"/>
  <c r="F88" i="1"/>
  <c r="G88" i="1"/>
  <c r="F25" i="1"/>
  <c r="G25" i="1"/>
  <c r="G58" i="1"/>
  <c r="G43" i="1"/>
  <c r="G22" i="1"/>
  <c r="G64" i="1"/>
  <c r="G79" i="1"/>
  <c r="G76" i="1"/>
  <c r="F82" i="1"/>
  <c r="H70" i="1"/>
  <c r="F70" i="1"/>
  <c r="G70" i="1"/>
  <c r="F31" i="1"/>
  <c r="G31" i="1"/>
  <c r="F55" i="1"/>
  <c r="G55" i="1"/>
  <c r="F19" i="1"/>
  <c r="G19" i="1"/>
  <c r="G84" i="1"/>
  <c r="G60" i="1"/>
  <c r="I60" i="1"/>
  <c r="G81" i="1"/>
  <c r="I81" i="1"/>
  <c r="G48" i="1"/>
  <c r="I48" i="1"/>
  <c r="G69" i="1"/>
  <c r="I69" i="1"/>
  <c r="I87" i="1"/>
  <c r="G30" i="1"/>
  <c r="I66" i="1"/>
  <c r="G54" i="1"/>
  <c r="I24" i="1"/>
  <c r="G17" i="1"/>
  <c r="F48" i="1" l="1"/>
  <c r="F81" i="1"/>
  <c r="F60" i="1"/>
  <c r="F84" i="1"/>
  <c r="F18" i="7"/>
  <c r="D18" i="7"/>
  <c r="F26" i="7"/>
  <c r="D26" i="7"/>
  <c r="F66" i="7"/>
  <c r="D66" i="7"/>
  <c r="F82" i="7"/>
  <c r="D82" i="7"/>
  <c r="F34" i="7"/>
  <c r="D34" i="7"/>
  <c r="F110" i="7"/>
  <c r="D110" i="7"/>
  <c r="F86" i="7"/>
  <c r="D86" i="7"/>
  <c r="F58" i="7"/>
  <c r="D58" i="7"/>
  <c r="F102" i="7"/>
  <c r="D102" i="7"/>
  <c r="F74" i="7"/>
  <c r="D74" i="7"/>
  <c r="F106" i="7"/>
  <c r="D106" i="7"/>
  <c r="F94" i="7"/>
  <c r="D94" i="7"/>
  <c r="F62" i="7"/>
  <c r="D62" i="7"/>
  <c r="F98" i="7"/>
  <c r="D98" i="7"/>
  <c r="F90" i="7"/>
  <c r="D90" i="7"/>
  <c r="F78" i="7"/>
  <c r="D78" i="7"/>
  <c r="F54" i="7"/>
  <c r="D54" i="7"/>
  <c r="F22" i="7"/>
  <c r="D22" i="7"/>
  <c r="F30" i="7"/>
  <c r="D30" i="7"/>
  <c r="F50" i="7"/>
  <c r="D50" i="7"/>
  <c r="F38" i="7"/>
  <c r="D38" i="7"/>
  <c r="F70" i="7"/>
  <c r="D70" i="7"/>
  <c r="F42" i="7"/>
  <c r="D42" i="7"/>
  <c r="H55" i="1"/>
  <c r="I85" i="1"/>
  <c r="I52" i="1"/>
  <c r="I46" i="1"/>
  <c r="I34" i="1"/>
  <c r="H40" i="1"/>
  <c r="E18" i="7"/>
  <c r="E26" i="7"/>
  <c r="E66" i="7"/>
  <c r="E82" i="7"/>
  <c r="E34" i="7"/>
  <c r="E110" i="7"/>
  <c r="E86" i="7"/>
  <c r="E58" i="7"/>
  <c r="E102" i="7"/>
  <c r="E74" i="7"/>
  <c r="E106" i="7"/>
  <c r="E94" i="7"/>
  <c r="E62" i="7"/>
  <c r="E98" i="7"/>
  <c r="E90" i="7"/>
  <c r="E78" i="7"/>
  <c r="E54" i="7"/>
  <c r="E22" i="7"/>
  <c r="E30" i="7"/>
  <c r="E50" i="7"/>
  <c r="E38" i="7"/>
  <c r="E70" i="7"/>
  <c r="E42" i="7"/>
  <c r="D28" i="7"/>
  <c r="D84" i="7"/>
  <c r="D112" i="7"/>
  <c r="D60" i="7"/>
  <c r="D76" i="7"/>
  <c r="D96" i="7"/>
  <c r="D100" i="7"/>
  <c r="D80" i="7"/>
  <c r="D24" i="7"/>
  <c r="D52" i="7"/>
  <c r="D72" i="7"/>
  <c r="H84" i="1"/>
  <c r="I73" i="1"/>
  <c r="I28" i="1"/>
  <c r="H49" i="1"/>
  <c r="H19" i="1"/>
  <c r="H31" i="1"/>
  <c r="H82" i="1"/>
  <c r="H25" i="1"/>
  <c r="H61" i="1"/>
  <c r="H67" i="1"/>
  <c r="G18" i="7"/>
  <c r="G26" i="7"/>
  <c r="G66" i="7"/>
  <c r="G82" i="7"/>
  <c r="G34" i="7"/>
  <c r="G110" i="7"/>
  <c r="G86" i="7"/>
  <c r="G58" i="7"/>
  <c r="G102" i="7"/>
  <c r="G74" i="7"/>
  <c r="G106" i="7"/>
  <c r="G94" i="7"/>
  <c r="G62" i="7"/>
  <c r="G98" i="7"/>
  <c r="G90" i="7"/>
  <c r="G78" i="7"/>
  <c r="G54" i="7"/>
  <c r="G22" i="7"/>
  <c r="G30" i="7"/>
  <c r="G50" i="7"/>
  <c r="G38" i="7"/>
  <c r="G70" i="7"/>
  <c r="G42" i="7"/>
  <c r="I75" i="1"/>
  <c r="I78" i="1"/>
  <c r="I63" i="1"/>
  <c r="I21" i="1"/>
  <c r="I42" i="1"/>
  <c r="I57" i="1"/>
  <c r="D20" i="7"/>
  <c r="D68" i="7"/>
  <c r="D36" i="7"/>
  <c r="D88" i="7"/>
  <c r="D104" i="7"/>
  <c r="D108" i="7"/>
  <c r="D64" i="7"/>
  <c r="D92" i="7"/>
  <c r="D56" i="7"/>
  <c r="D32" i="7"/>
  <c r="D40" i="7"/>
  <c r="D44" i="7"/>
  <c r="J76" i="1"/>
  <c r="J79" i="1"/>
  <c r="J64" i="1"/>
  <c r="J22" i="1"/>
  <c r="J43" i="1"/>
  <c r="J58" i="1"/>
  <c r="J40" i="1"/>
  <c r="J49" i="1"/>
  <c r="J61" i="1"/>
  <c r="J39" i="1" l="1"/>
  <c r="I39" i="1"/>
  <c r="E39" i="1"/>
  <c r="J82" i="1"/>
  <c r="J70" i="1"/>
  <c r="J67" i="1"/>
  <c r="J25" i="1"/>
  <c r="G34" i="1"/>
  <c r="G46" i="1"/>
  <c r="G52" i="1"/>
  <c r="G87" i="1"/>
  <c r="G66" i="1"/>
  <c r="G24" i="1"/>
  <c r="I61" i="1"/>
  <c r="I88" i="1"/>
  <c r="I25" i="1"/>
  <c r="I43" i="1"/>
  <c r="I64" i="1"/>
  <c r="I76" i="1"/>
  <c r="J31" i="1"/>
  <c r="J55" i="1"/>
  <c r="J19" i="1"/>
  <c r="J37" i="1"/>
  <c r="J34" i="1"/>
  <c r="J28" i="1"/>
  <c r="J46" i="1"/>
  <c r="J73" i="1"/>
  <c r="J52" i="1"/>
  <c r="E82" i="1"/>
  <c r="G37" i="1"/>
  <c r="G28" i="1"/>
  <c r="G73" i="1"/>
  <c r="G85" i="1"/>
  <c r="G82" i="1"/>
  <c r="I30" i="1"/>
  <c r="I54" i="1"/>
  <c r="I17" i="1"/>
  <c r="I49" i="1"/>
  <c r="I67" i="1"/>
  <c r="I40" i="1"/>
  <c r="D48" i="7"/>
  <c r="I37" i="1"/>
  <c r="I58" i="1"/>
  <c r="I22" i="1"/>
  <c r="I79" i="1"/>
  <c r="G46" i="7"/>
  <c r="E46" i="7"/>
  <c r="F46" i="7"/>
  <c r="E72" i="7"/>
  <c r="F72" i="7"/>
  <c r="G72" i="7"/>
  <c r="E52" i="7"/>
  <c r="F52" i="7"/>
  <c r="G52" i="7"/>
  <c r="E24" i="7"/>
  <c r="G24" i="7"/>
  <c r="F24" i="7"/>
  <c r="E80" i="7"/>
  <c r="F80" i="7"/>
  <c r="G80" i="7"/>
  <c r="E100" i="7"/>
  <c r="F100" i="7"/>
  <c r="G100" i="7"/>
  <c r="E96" i="7"/>
  <c r="F96" i="7"/>
  <c r="G96" i="7"/>
  <c r="E76" i="7"/>
  <c r="F76" i="7"/>
  <c r="G76" i="7"/>
  <c r="E60" i="7"/>
  <c r="F60" i="7"/>
  <c r="G60" i="7"/>
  <c r="E112" i="7"/>
  <c r="G112" i="7"/>
  <c r="F112" i="7"/>
  <c r="E84" i="7"/>
  <c r="F84" i="7"/>
  <c r="G84" i="7"/>
  <c r="E28" i="7"/>
  <c r="G28" i="7"/>
  <c r="F28" i="7"/>
  <c r="G44" i="7"/>
  <c r="F44" i="7"/>
  <c r="E44" i="7"/>
  <c r="G40" i="7"/>
  <c r="E40" i="7"/>
  <c r="F40" i="7"/>
  <c r="G32" i="7"/>
  <c r="F32" i="7"/>
  <c r="E32" i="7"/>
  <c r="G56" i="7"/>
  <c r="E56" i="7"/>
  <c r="F56" i="7"/>
  <c r="G92" i="7"/>
  <c r="F92" i="7"/>
  <c r="E92" i="7"/>
  <c r="G64" i="7"/>
  <c r="E64" i="7"/>
  <c r="F64" i="7"/>
  <c r="G108" i="7"/>
  <c r="F108" i="7"/>
  <c r="E108" i="7"/>
  <c r="G104" i="7"/>
  <c r="E104" i="7"/>
  <c r="F104" i="7"/>
  <c r="G88" i="7"/>
  <c r="F88" i="7"/>
  <c r="E88" i="7"/>
  <c r="G36" i="7"/>
  <c r="E36" i="7"/>
  <c r="F36" i="7"/>
  <c r="G68" i="7"/>
  <c r="F68" i="7"/>
  <c r="E68" i="7"/>
  <c r="G20" i="7"/>
  <c r="E20" i="7"/>
  <c r="F20" i="7"/>
  <c r="J85" i="1" l="1"/>
  <c r="H39" i="1"/>
  <c r="D46" i="7"/>
  <c r="G39" i="1"/>
  <c r="F39" i="1"/>
  <c r="G48" i="7"/>
  <c r="E48" i="7"/>
  <c r="F48" i="7"/>
</calcChain>
</file>

<file path=xl/sharedStrings.xml><?xml version="1.0" encoding="utf-8"?>
<sst xmlns="http://schemas.openxmlformats.org/spreadsheetml/2006/main" count="8711" uniqueCount="361">
  <si>
    <t>All</t>
  </si>
  <si>
    <t>Female</t>
  </si>
  <si>
    <t>Male</t>
  </si>
  <si>
    <t>JACS code</t>
  </si>
  <si>
    <t>Subject</t>
  </si>
  <si>
    <t>Subjects allied to medicine</t>
  </si>
  <si>
    <t>Biological sciences</t>
  </si>
  <si>
    <t xml:space="preserve"> </t>
  </si>
  <si>
    <t>Veterinary science</t>
  </si>
  <si>
    <t>Agriculture &amp; related subjects</t>
  </si>
  <si>
    <t>Physical sciences</t>
  </si>
  <si>
    <t>Mathematical sciences</t>
  </si>
  <si>
    <t>Computer science</t>
  </si>
  <si>
    <t>Engineering &amp; technology</t>
  </si>
  <si>
    <t>A</t>
  </si>
  <si>
    <t>Architecture, building &amp; planning</t>
  </si>
  <si>
    <t>C</t>
  </si>
  <si>
    <t>Law</t>
  </si>
  <si>
    <t>D</t>
  </si>
  <si>
    <t>Business &amp; administrative studies</t>
  </si>
  <si>
    <t>E</t>
  </si>
  <si>
    <t>Mass communications &amp; documentation</t>
  </si>
  <si>
    <t>F</t>
  </si>
  <si>
    <t>Languages</t>
  </si>
  <si>
    <t>G</t>
  </si>
  <si>
    <t>Historical &amp; philosophical studies</t>
  </si>
  <si>
    <t>H</t>
  </si>
  <si>
    <t>Creative arts &amp; design</t>
  </si>
  <si>
    <t>I</t>
  </si>
  <si>
    <t>Education</t>
  </si>
  <si>
    <t>J</t>
  </si>
  <si>
    <t>Combined</t>
  </si>
  <si>
    <t>Social studies (excluding economics)</t>
  </si>
  <si>
    <t>Economics</t>
  </si>
  <si>
    <t>Employment and Earnings Outcomes of Higher Education Graduates: Experimental Data from the Longitudinal Education Outcomes (LEO) Dataset</t>
  </si>
  <si>
    <t>Contents</t>
  </si>
  <si>
    <t>Enquiries</t>
  </si>
  <si>
    <t>Media</t>
  </si>
  <si>
    <t>Press Office News Desk, Department for Education, Sanctuary Buildings, 20 Great Smith St, London SW1P 3BT. 
Tel: 020 7783 8300</t>
  </si>
  <si>
    <t>. = no data available</t>
  </si>
  <si>
    <t>Graduating cohort(s)</t>
  </si>
  <si>
    <t>Tax year(s)</t>
  </si>
  <si>
    <t>Title</t>
  </si>
  <si>
    <t>Please select year after graduation
from the menu below:</t>
  </si>
  <si>
    <t>B</t>
  </si>
  <si>
    <t>L1</t>
  </si>
  <si>
    <t>Medicine &amp; dentistry</t>
  </si>
  <si>
    <t>Source: HM Revenue &amp; Customs (P45 and P14), Department for Work and Pensions (The National Benefits Database, Labour Market System, Juvos), Higher Education Statistics Agency (HESA) Student Record</t>
  </si>
  <si>
    <t>B7</t>
  </si>
  <si>
    <t>Nursing</t>
  </si>
  <si>
    <t>Subjects allied to medicine (excluding Nursing)</t>
  </si>
  <si>
    <t>Biological sciences (excluding Psychology)</t>
  </si>
  <si>
    <t>Psychology</t>
  </si>
  <si>
    <t>C8</t>
  </si>
  <si>
    <t>Q3</t>
  </si>
  <si>
    <t>English Studies</t>
  </si>
  <si>
    <t>Languages (excluding English Studies)</t>
  </si>
  <si>
    <t>EU</t>
  </si>
  <si>
    <t>All subjects</t>
  </si>
  <si>
    <t>xdomhm01v2</t>
  </si>
  <si>
    <t>subject</t>
  </si>
  <si>
    <t>grads</t>
  </si>
  <si>
    <t>unmatched_percent</t>
  </si>
  <si>
    <t>matched</t>
  </si>
  <si>
    <t>activity_not_captured</t>
  </si>
  <si>
    <t>no_sust_dest</t>
  </si>
  <si>
    <t>sust_emp_only</t>
  </si>
  <si>
    <t>sust_emp_with_or_without_fs</t>
  </si>
  <si>
    <t>sust_emp_fs_or_both</t>
  </si>
  <si>
    <t>earnings_include</t>
  </si>
  <si>
    <t>LQ</t>
  </si>
  <si>
    <t>median</t>
  </si>
  <si>
    <t>UQ</t>
  </si>
  <si>
    <t>Medi</t>
  </si>
  <si>
    <t>AMed</t>
  </si>
  <si>
    <t>Nurs</t>
  </si>
  <si>
    <t>Biol</t>
  </si>
  <si>
    <t>Psyc</t>
  </si>
  <si>
    <t>Vete</t>
  </si>
  <si>
    <t>Agri</t>
  </si>
  <si>
    <t>Phys</t>
  </si>
  <si>
    <t>Math</t>
  </si>
  <si>
    <t>Comp</t>
  </si>
  <si>
    <t>EngT</t>
  </si>
  <si>
    <t>Arch</t>
  </si>
  <si>
    <t>Soci</t>
  </si>
  <si>
    <t>Econ</t>
  </si>
  <si>
    <t>BAdm</t>
  </si>
  <si>
    <t>Comm</t>
  </si>
  <si>
    <t>Lang</t>
  </si>
  <si>
    <t>Engl</t>
  </si>
  <si>
    <t>Hist</t>
  </si>
  <si>
    <t>Crea</t>
  </si>
  <si>
    <t>Educ</t>
  </si>
  <si>
    <t>Comb</t>
  </si>
  <si>
    <t>x</t>
  </si>
  <si>
    <t>Overseas</t>
  </si>
  <si>
    <t>Sex</t>
  </si>
  <si>
    <t>JACS</t>
  </si>
  <si>
    <t>YAG offset</t>
  </si>
  <si>
    <t>YAG lookup</t>
  </si>
  <si>
    <t>2008/2009 YAG 5</t>
  </si>
  <si>
    <t>2010/2011 YAG 3</t>
  </si>
  <si>
    <t>2012/2013 YAG 1</t>
  </si>
  <si>
    <t>All_EU</t>
  </si>
  <si>
    <t>All_Overseas</t>
  </si>
  <si>
    <t>JACS_xdomhm01v2</t>
  </si>
  <si>
    <t>1_EU</t>
  </si>
  <si>
    <t>1_Overseas</t>
  </si>
  <si>
    <t>2_EU</t>
  </si>
  <si>
    <t>2_Overseas</t>
  </si>
  <si>
    <t>B7_EU</t>
  </si>
  <si>
    <t>B7_Overseas</t>
  </si>
  <si>
    <t>3_EU</t>
  </si>
  <si>
    <t>3_Overseas</t>
  </si>
  <si>
    <t>C8_EU</t>
  </si>
  <si>
    <t>C8_Overseas</t>
  </si>
  <si>
    <t>4_EU</t>
  </si>
  <si>
    <t>4_Overseas</t>
  </si>
  <si>
    <t>5_EU</t>
  </si>
  <si>
    <t>5_Overseas</t>
  </si>
  <si>
    <t>6_EU</t>
  </si>
  <si>
    <t>6_Overseas</t>
  </si>
  <si>
    <t>7_EU</t>
  </si>
  <si>
    <t>7_Overseas</t>
  </si>
  <si>
    <t>8_EU</t>
  </si>
  <si>
    <t>8_Overseas</t>
  </si>
  <si>
    <t>9_EU</t>
  </si>
  <si>
    <t>9_Overseas</t>
  </si>
  <si>
    <t>A_EU</t>
  </si>
  <si>
    <t>A_Overseas</t>
  </si>
  <si>
    <t>B_EU</t>
  </si>
  <si>
    <t>B_Overseas</t>
  </si>
  <si>
    <t>L1_EU</t>
  </si>
  <si>
    <t>L1_Overseas</t>
  </si>
  <si>
    <t>C_EU</t>
  </si>
  <si>
    <t>C_Overseas</t>
  </si>
  <si>
    <t>D_EU</t>
  </si>
  <si>
    <t>D_Overseas</t>
  </si>
  <si>
    <t>E_EU</t>
  </si>
  <si>
    <t>E_Overseas</t>
  </si>
  <si>
    <t>F_EU</t>
  </si>
  <si>
    <t>F_Overseas</t>
  </si>
  <si>
    <t>Q3_EU</t>
  </si>
  <si>
    <t>Q3_Overseas</t>
  </si>
  <si>
    <t>G_EU</t>
  </si>
  <si>
    <t>G_Overseas</t>
  </si>
  <si>
    <t>H_EU</t>
  </si>
  <si>
    <t>H_Overseas</t>
  </si>
  <si>
    <t>I_EU</t>
  </si>
  <si>
    <t>I_Overseas</t>
  </si>
  <si>
    <t>J_EU</t>
  </si>
  <si>
    <t>J_Overseas</t>
  </si>
  <si>
    <t>Tax year: 2015/2016</t>
  </si>
  <si>
    <t>Tax year: 2014/2015</t>
  </si>
  <si>
    <t>Tax lookup</t>
  </si>
  <si>
    <t>Tax year</t>
  </si>
  <si>
    <t>Year after graduation</t>
  </si>
  <si>
    <t>Five years after graduation</t>
  </si>
  <si>
    <t>2014/2015</t>
  </si>
  <si>
    <t>2015/2016</t>
  </si>
  <si>
    <t>2013/2014 YAG 1</t>
  </si>
  <si>
    <t>2011/2012 YAG 3</t>
  </si>
  <si>
    <t>2009/2010 YAG 5</t>
  </si>
  <si>
    <t xml:space="preserve">One year after graduation </t>
  </si>
  <si>
    <t xml:space="preserve">Three years after graduation </t>
  </si>
  <si>
    <r>
      <t>Tax year: 2014/15; 2015/16</t>
    </r>
    <r>
      <rPr>
        <b/>
        <sz val="10"/>
        <color theme="1"/>
        <rFont val="Arial"/>
        <family val="2"/>
      </rPr>
      <t/>
    </r>
  </si>
  <si>
    <t>2014/15; 2015/16</t>
  </si>
  <si>
    <t>2004/2005 YAG 10</t>
  </si>
  <si>
    <t>2003/2004 YAG 10</t>
  </si>
  <si>
    <t>Ten years after graduation</t>
  </si>
  <si>
    <t>All figures are for the 2003/04, 2008/09, 2010/11, and 2012/13 graduate cohort for the tax year 2014/15, and for the 2004/05, 2009/10, 2011/12, and 2013/14 graduate cohort for the tax year 2015/16.  Employment and earnings figures include information from HMRC Pay as You Earn (PAYE) returns and self-assessment returns for those who are self-employed.</t>
  </si>
  <si>
    <t>Graduating cohort: 2003/04, 2008/09, 2010/11, 2012/13; 2004/05, 2009/10, 2011/12, 2013/14</t>
  </si>
  <si>
    <t>Graduating cohort: 2008/09, 2010/11, 2012/13; 2009/10, 2011/12, 2013/14</t>
  </si>
  <si>
    <t>Coverage: International first degree graduates from English HEIs and FECs</t>
  </si>
  <si>
    <t>All figures are for the 2008/09, 2010/11, and 2012/13 graduate cohort for the tax year 2014/15, and for the 2009/10, 2011/12, and 2013/14 graduate cohort for the tax year 2015/16.  Employment and earnings figures include information from HMRC Pay as You Earn (PAYE) returns and self-assessment returns for those who are self-employed.</t>
  </si>
  <si>
    <t>Bangladesh</t>
  </si>
  <si>
    <t>Bulgaria</t>
  </si>
  <si>
    <t>China</t>
  </si>
  <si>
    <t>Cyprus</t>
  </si>
  <si>
    <t>Denmark</t>
  </si>
  <si>
    <t>Spain</t>
  </si>
  <si>
    <t>France</t>
  </si>
  <si>
    <t>Germany</t>
  </si>
  <si>
    <t>Hong Kong</t>
  </si>
  <si>
    <t>Ireland</t>
  </si>
  <si>
    <t>Italy</t>
  </si>
  <si>
    <t>India</t>
  </si>
  <si>
    <t>Lithuania</t>
  </si>
  <si>
    <t>Malaysia</t>
  </si>
  <si>
    <t>Nigeria</t>
  </si>
  <si>
    <t>Norway</t>
  </si>
  <si>
    <t>Pakistan</t>
  </si>
  <si>
    <t>Romania</t>
  </si>
  <si>
    <t>Saudi Arabia</t>
  </si>
  <si>
    <t>Singapore</t>
  </si>
  <si>
    <t>Country</t>
  </si>
  <si>
    <t>sex_country</t>
  </si>
  <si>
    <t>All_Bangladesh</t>
  </si>
  <si>
    <t>All_Bulgaria</t>
  </si>
  <si>
    <t>All_China</t>
  </si>
  <si>
    <t>All_Cyprus</t>
  </si>
  <si>
    <t>All_Denmark</t>
  </si>
  <si>
    <t>All_Spain</t>
  </si>
  <si>
    <t>All_France</t>
  </si>
  <si>
    <t>All_Germany</t>
  </si>
  <si>
    <t>All_Hong Kong</t>
  </si>
  <si>
    <t>All_Ireland</t>
  </si>
  <si>
    <t>All_India</t>
  </si>
  <si>
    <t>All_Italy</t>
  </si>
  <si>
    <t>All_Lithuania</t>
  </si>
  <si>
    <t>All_Malaysia</t>
  </si>
  <si>
    <t>All_Nigeria</t>
  </si>
  <si>
    <t>All_Norway</t>
  </si>
  <si>
    <t>All_Pakistan</t>
  </si>
  <si>
    <t>All_Romania</t>
  </si>
  <si>
    <t>All_Saudi Arabia</t>
  </si>
  <si>
    <t>All_Singapore</t>
  </si>
  <si>
    <t>Female_Bangladesh</t>
  </si>
  <si>
    <t>Female_Bulgaria</t>
  </si>
  <si>
    <t>Female_China</t>
  </si>
  <si>
    <t>Female_Cyprus</t>
  </si>
  <si>
    <t>Female_Denmark</t>
  </si>
  <si>
    <t>Female_Spain</t>
  </si>
  <si>
    <t>Female_France</t>
  </si>
  <si>
    <t>Female_Germany</t>
  </si>
  <si>
    <t>Female_Hong Kong</t>
  </si>
  <si>
    <t>Female_Ireland</t>
  </si>
  <si>
    <t>Female_India</t>
  </si>
  <si>
    <t>Female_Italy</t>
  </si>
  <si>
    <t>Female_Lithuania</t>
  </si>
  <si>
    <t>Female_Malaysia</t>
  </si>
  <si>
    <t>Female_Nigeria</t>
  </si>
  <si>
    <t>Female_Norway</t>
  </si>
  <si>
    <t>Female_Pakistan</t>
  </si>
  <si>
    <t>Female_Romania</t>
  </si>
  <si>
    <t>Female_Saudi Arabia</t>
  </si>
  <si>
    <t>Female_Singapore</t>
  </si>
  <si>
    <t>Male_Bangladesh</t>
  </si>
  <si>
    <t>Male_Bulgaria</t>
  </si>
  <si>
    <t>Male_China</t>
  </si>
  <si>
    <t>Male_Cyprus</t>
  </si>
  <si>
    <t>Male_Denmark</t>
  </si>
  <si>
    <t>Male_Spain</t>
  </si>
  <si>
    <t>Male_France</t>
  </si>
  <si>
    <t>Male_Germany</t>
  </si>
  <si>
    <t>Male_Hong Kong</t>
  </si>
  <si>
    <t>Male_Ireland</t>
  </si>
  <si>
    <t>Male_India</t>
  </si>
  <si>
    <t>Male_Italy</t>
  </si>
  <si>
    <t>Male_Lithuania</t>
  </si>
  <si>
    <t>Male_Malaysia</t>
  </si>
  <si>
    <t>Male_Nigeria</t>
  </si>
  <si>
    <t>Male_Norway</t>
  </si>
  <si>
    <t>Male_Pakistan</t>
  </si>
  <si>
    <t>Male_Romania</t>
  </si>
  <si>
    <t>Male_Saudi Arabia</t>
  </si>
  <si>
    <t>Male_Singapore</t>
  </si>
  <si>
    <t>Activity of top 20 international graduate populations one, three and five years after graduation</t>
  </si>
  <si>
    <t>2008/09, 2010/11, 2012/13; 2009/10, 2011/12, 2013/14</t>
  </si>
  <si>
    <t>x = data have been suppressed to prevent disclosure. All figures associated with cohorts smaller than 11 have been suppressed. All cells based on counts of 1 or 2 have been suppressed, and further suppression has been implemented to prevent disclosure by subtraction.</t>
  </si>
  <si>
    <t>3. For a small number of graduates, sex is recorded as 'Other'. Due to the small numbers in this category, these graduates are excluded from this analysis to protect their confidentiality.</t>
  </si>
  <si>
    <t>4. Figures have been rounded to the nearest 5 and have been weighted by full person equivalent (FPE).</t>
  </si>
  <si>
    <t xml:space="preserve">6. Graduates who could not be matched to the Department for Work and Pensions' (DWP) Customer Information System (CIS) and who do not have a further study record in the tax year of interest are classified as unmatched. </t>
  </si>
  <si>
    <r>
      <t>Domicile</t>
    </r>
    <r>
      <rPr>
        <b/>
        <vertAlign val="superscript"/>
        <sz val="9"/>
        <color theme="1"/>
        <rFont val="Arial"/>
        <family val="2"/>
      </rPr>
      <t>2</t>
    </r>
  </si>
  <si>
    <r>
      <t>Sex</t>
    </r>
    <r>
      <rPr>
        <b/>
        <vertAlign val="superscript"/>
        <sz val="9"/>
        <color theme="1"/>
        <rFont val="Arial"/>
        <family val="2"/>
      </rPr>
      <t>3</t>
    </r>
  </si>
  <si>
    <r>
      <t>Number of graduates</t>
    </r>
    <r>
      <rPr>
        <vertAlign val="superscript"/>
        <sz val="9"/>
        <color theme="1"/>
        <rFont val="Arial"/>
        <family val="2"/>
      </rPr>
      <t>4,5</t>
    </r>
  </si>
  <si>
    <t>1. The top 20 countries by size of graduate population were chosen from tax year 2015/2016 and one year after graduation.</t>
  </si>
  <si>
    <t>5. Includes those in the first degree qualifying population on the HESA Student Record. Graduates must have graduated from an English HEI or FEC. Data for EU and Overseas domiciled graduates from tax year 2014/2015 and 10 years after graduation relates to HEIs only. Please note that this definition differs from that used in the Destinations of Leavers from Higher Education (DLHE) survey and therefore figures in these publications will not match.</t>
  </si>
  <si>
    <t>Sex lookup</t>
  </si>
  <si>
    <t>Sex: F+M</t>
  </si>
  <si>
    <t>Sex: F</t>
  </si>
  <si>
    <t>Sex: M</t>
  </si>
  <si>
    <t>Earnings of UK and International graduates by subject, domicile and sex one, three, five and ten years after graduation</t>
  </si>
  <si>
    <t>Employment outcomes of UK and International graduates by subject, domicile and sex one, three, five and ten years after graduation</t>
  </si>
  <si>
    <r>
      <t>Unmatched</t>
    </r>
    <r>
      <rPr>
        <vertAlign val="superscript"/>
        <sz val="9"/>
        <color theme="1"/>
        <rFont val="Arial"/>
        <family val="2"/>
      </rPr>
      <t>6,7</t>
    </r>
    <r>
      <rPr>
        <sz val="9"/>
        <color theme="1"/>
        <rFont val="Arial"/>
        <family val="2"/>
      </rPr>
      <t>(%)</t>
    </r>
  </si>
  <si>
    <r>
      <t>Activity not captured</t>
    </r>
    <r>
      <rPr>
        <vertAlign val="superscript"/>
        <sz val="9"/>
        <color theme="1"/>
        <rFont val="Arial"/>
        <family val="2"/>
      </rPr>
      <t xml:space="preserve">7,8 </t>
    </r>
    <r>
      <rPr>
        <sz val="9"/>
        <color theme="1"/>
        <rFont val="Arial"/>
        <family val="2"/>
      </rPr>
      <t>(%)</t>
    </r>
  </si>
  <si>
    <r>
      <t>No sustained destination</t>
    </r>
    <r>
      <rPr>
        <vertAlign val="superscript"/>
        <sz val="9"/>
        <color theme="1"/>
        <rFont val="Arial"/>
        <family val="2"/>
      </rPr>
      <t xml:space="preserve">7,9 </t>
    </r>
    <r>
      <rPr>
        <sz val="9"/>
        <color theme="1"/>
        <rFont val="Arial"/>
        <family val="2"/>
      </rPr>
      <t>(%)</t>
    </r>
  </si>
  <si>
    <r>
      <t>Sustained employment only</t>
    </r>
    <r>
      <rPr>
        <vertAlign val="superscript"/>
        <sz val="9"/>
        <color theme="1"/>
        <rFont val="Arial"/>
        <family val="2"/>
      </rPr>
      <t>7,10</t>
    </r>
    <r>
      <rPr>
        <sz val="9"/>
        <color theme="1"/>
        <rFont val="Arial"/>
        <family val="2"/>
      </rPr>
      <t xml:space="preserve"> (%)</t>
    </r>
  </si>
  <si>
    <r>
      <t>Sustained employment with or without further study</t>
    </r>
    <r>
      <rPr>
        <vertAlign val="superscript"/>
        <sz val="9"/>
        <color theme="1"/>
        <rFont val="Arial"/>
        <family val="2"/>
      </rPr>
      <t xml:space="preserve">7,11 </t>
    </r>
    <r>
      <rPr>
        <sz val="9"/>
        <color theme="1"/>
        <rFont val="Arial"/>
        <family val="2"/>
      </rPr>
      <t>(%)</t>
    </r>
  </si>
  <si>
    <r>
      <t>Further study, sustained employment or both</t>
    </r>
    <r>
      <rPr>
        <vertAlign val="superscript"/>
        <sz val="9"/>
        <color theme="1"/>
        <rFont val="Arial"/>
        <family val="2"/>
      </rPr>
      <t>7,12</t>
    </r>
    <r>
      <rPr>
        <sz val="9"/>
        <color theme="1"/>
        <rFont val="Arial"/>
        <family val="2"/>
      </rPr>
      <t xml:space="preserve"> (%)</t>
    </r>
  </si>
  <si>
    <r>
      <t>Number included in earnings figures</t>
    </r>
    <r>
      <rPr>
        <b/>
        <vertAlign val="superscript"/>
        <sz val="9"/>
        <color theme="1"/>
        <rFont val="Arial"/>
        <family val="2"/>
      </rPr>
      <t>4,13</t>
    </r>
  </si>
  <si>
    <r>
      <t>Earnings – lower quartile (£)</t>
    </r>
    <r>
      <rPr>
        <vertAlign val="superscript"/>
        <sz val="9"/>
        <color theme="1"/>
        <rFont val="Arial"/>
        <family val="2"/>
      </rPr>
      <t>14</t>
    </r>
  </si>
  <si>
    <r>
      <t>Earnings – median (£)</t>
    </r>
    <r>
      <rPr>
        <vertAlign val="superscript"/>
        <sz val="9"/>
        <color theme="1"/>
        <rFont val="Arial"/>
        <family val="2"/>
      </rPr>
      <t>14</t>
    </r>
  </si>
  <si>
    <r>
      <t>Earnings – upper quartile (£)</t>
    </r>
    <r>
      <rPr>
        <vertAlign val="superscript"/>
        <sz val="9"/>
        <color theme="1"/>
        <rFont val="Arial"/>
        <family val="2"/>
      </rPr>
      <t>14</t>
    </r>
  </si>
  <si>
    <t>8. Graduates who have been matched to the Department for Work and Pensions' (DWP) Customer Information System (CIS) but have no employment or benefits record in the tax year of interest.</t>
  </si>
  <si>
    <t>9. Graduates who have no sustained employment record (see note 7) but have a benefits spell or unsustained employment spell in the tax year of interest.</t>
  </si>
  <si>
    <t>10. Graduates with an employment record for one day or more in at least five out of six months between October and March in the tax year of interest, and with no record of further study in that tax year.</t>
  </si>
  <si>
    <t>11. All graduates with a sustained employment record (see note 7)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</si>
  <si>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12. Graduates with a record of further study only, sustained employment only, or both sustained employment and further study in the tax year of interest.</t>
  </si>
  <si>
    <t>13. Graduates are only included in the earnings breakdowns if they have an earnings record on the P14, a record of sustained employment on the P45 (not including self assessment data) and no record of further study.</t>
  </si>
  <si>
    <t>14. Earnings have been rounded to the nearest £100 and have been weighted by full person equivalent (FPE).</t>
  </si>
  <si>
    <t>7. Outcomes were calculated with the number of graduates as the denominator as opposed to the number of graduates matched to CIS.</t>
  </si>
  <si>
    <r>
      <t>Coverage: UK and International first degree graduates from English HEIs and FECs</t>
    </r>
    <r>
      <rPr>
        <vertAlign val="superscript"/>
        <sz val="10"/>
        <color theme="1"/>
        <rFont val="Arial"/>
        <family val="2"/>
      </rPr>
      <t>1</t>
    </r>
  </si>
  <si>
    <t xml:space="preserve">1. Data for international graduates for the graduate cohorts 2003/04 and 2004/05 from FECs was not included. This was due to the quality of domicile data for these respective academic years. </t>
  </si>
  <si>
    <r>
      <t>Sex</t>
    </r>
    <r>
      <rPr>
        <b/>
        <vertAlign val="superscript"/>
        <sz val="9"/>
        <color theme="1"/>
        <rFont val="Arial"/>
        <family val="2"/>
      </rPr>
      <t>2</t>
    </r>
  </si>
  <si>
    <r>
      <t>Domicile</t>
    </r>
    <r>
      <rPr>
        <b/>
        <vertAlign val="superscript"/>
        <sz val="9"/>
        <color theme="1"/>
        <rFont val="Arial"/>
        <family val="2"/>
      </rPr>
      <t>3</t>
    </r>
  </si>
  <si>
    <r>
      <t>Unmatched</t>
    </r>
    <r>
      <rPr>
        <vertAlign val="superscript"/>
        <sz val="9"/>
        <color theme="1"/>
        <rFont val="Arial"/>
        <family val="2"/>
      </rPr>
      <t>6,7</t>
    </r>
    <r>
      <rPr>
        <sz val="9"/>
        <color theme="1"/>
        <rFont val="Arial"/>
        <family val="2"/>
      </rPr>
      <t xml:space="preserve">
(%)</t>
    </r>
  </si>
  <si>
    <t>2. For a small number of graduates, sex is recorded as 'Other'. Due to the small numbers in this category, these graduates are excluded from this analysis to protect their confidentiality.</t>
  </si>
  <si>
    <t>3. Graduate domicile as defined by the HESA Student Record. Home refers to UK domiciled graduates. EU refers to domiciles that have an EU membership in each respective graduate cohort. Overseas refers to graduates that are not UK or EU domiciled.</t>
  </si>
  <si>
    <r>
      <t>Number included in earnings figures</t>
    </r>
    <r>
      <rPr>
        <b/>
        <vertAlign val="superscript"/>
        <sz val="9"/>
        <color theme="1"/>
        <rFont val="Arial"/>
        <family val="2"/>
      </rPr>
      <t>4,5</t>
    </r>
  </si>
  <si>
    <r>
      <t>Earnings – lower quartile (£)</t>
    </r>
    <r>
      <rPr>
        <vertAlign val="superscript"/>
        <sz val="9"/>
        <color theme="1"/>
        <rFont val="Arial"/>
        <family val="2"/>
      </rPr>
      <t>6</t>
    </r>
  </si>
  <si>
    <r>
      <t>Earnings – median (£)</t>
    </r>
    <r>
      <rPr>
        <vertAlign val="superscript"/>
        <sz val="9"/>
        <color theme="1"/>
        <rFont val="Arial"/>
        <family val="2"/>
      </rPr>
      <t>6</t>
    </r>
  </si>
  <si>
    <r>
      <t>Earnings – upper quartile (£)</t>
    </r>
    <r>
      <rPr>
        <vertAlign val="superscript"/>
        <sz val="9"/>
        <color theme="1"/>
        <rFont val="Arial"/>
        <family val="2"/>
      </rPr>
      <t>6</t>
    </r>
  </si>
  <si>
    <t>5. Graduates are only included in the earnings breakdowns if they have an earnings record on the P14, a record of sustained employment on the P45 (not including self assessment data) and no record of further study.</t>
  </si>
  <si>
    <t>6. Earnings have been rounded to the nearest £100 and have been weighted by full person equivalent (FPE).</t>
  </si>
  <si>
    <t>UK</t>
  </si>
  <si>
    <t>All_UK</t>
  </si>
  <si>
    <t>1_UK</t>
  </si>
  <si>
    <t>2_UK</t>
  </si>
  <si>
    <t>B7_UK</t>
  </si>
  <si>
    <t>3_UK</t>
  </si>
  <si>
    <t>C8_UK</t>
  </si>
  <si>
    <t>4_UK</t>
  </si>
  <si>
    <t>5_UK</t>
  </si>
  <si>
    <t>6_UK</t>
  </si>
  <si>
    <t>7_UK</t>
  </si>
  <si>
    <t>8_UK</t>
  </si>
  <si>
    <t>9_UK</t>
  </si>
  <si>
    <t>A_UK</t>
  </si>
  <si>
    <t>B_UK</t>
  </si>
  <si>
    <t>L1_UK</t>
  </si>
  <si>
    <t>C_UK</t>
  </si>
  <si>
    <t>D_UK</t>
  </si>
  <si>
    <t>E_UK</t>
  </si>
  <si>
    <t>F_UK</t>
  </si>
  <si>
    <t>Q3_UK</t>
  </si>
  <si>
    <t>G_UK</t>
  </si>
  <si>
    <t>H_UK</t>
  </si>
  <si>
    <t>I_UK</t>
  </si>
  <si>
    <t>J_UK</t>
  </si>
  <si>
    <t>2. Graduate domicile as defined by the HESA Student Record. Home refers to UK domiciled graduates. EU refers to domiciles that have an EU membership in each respective graduate cohort. Overseas refers to graduates that are not UK or EU domiciled. Data for Cyprus may include graduates from Cyprus (European Union) and Cyprus (not specified). Data for France may include graduates from France, French Guiana, French Polynesia, Martinique, Guadeloupe, Mayotte, New Caledonia and Reunion. Data for Spain may include graduates from Spain and the Canary Islands.</t>
  </si>
  <si>
    <t>This table is a brief summary of the columns included in these tables. For details about our methodology, please consult the accompanying methodology note.</t>
  </si>
  <si>
    <t>Earnings outcomes</t>
  </si>
  <si>
    <t>Earnings are presented for those classified as being in sustained employment and where we have a valid earnings record from the P14 and/or Self Assessment tax return.
Those in further study are excluded as their earnings would be more likely to relate to part-time jobs.
The earnings figures in this release represent PAYE earnings from graduates who are employees, self-assessed earnings from graduates who are self-employed and the sum of both for graduates who are both an employee and self-employed.
PAYE earnings have been annualised.
All earnings from self-employment are taken as provided (not annualised) and are assumed to relate to the full tax year.
All earnings presented are nominal. They represent the cash amount an individual was paid and are not adjusted from inflation (the general increase in the price of good and services).</t>
  </si>
  <si>
    <t>Employment outcomes</t>
  </si>
  <si>
    <r>
      <t xml:space="preserve">Activity not captured: </t>
    </r>
    <r>
      <rPr>
        <sz val="11"/>
        <color rgb="FF000000"/>
        <rFont val="Arial"/>
        <family val="2"/>
      </rPr>
      <t>graduates who have been successfully matched to CIS but do not have any employment, out-of-work benefits or further study records in the tax year of interest. Reasons for appearing in this category include: moving out of the UK after graduation for either work or study, earning below the Lower Earnings Limit or voluntarily leaving the labour force.</t>
    </r>
  </si>
  <si>
    <r>
      <t xml:space="preserve">No sustained destination: </t>
    </r>
    <r>
      <rPr>
        <sz val="11"/>
        <color rgb="FF000000"/>
        <rFont val="Arial"/>
        <family val="2"/>
      </rPr>
      <t>graduates who have an employment or out-of-work benefits record in the tax year in question but were not classified as being in ‘sustained employment’ and do not have a further study record.</t>
    </r>
  </si>
  <si>
    <r>
      <t xml:space="preserve">Sustained employment only: </t>
    </r>
    <r>
      <rPr>
        <sz val="11"/>
        <color rgb="FF000000"/>
        <rFont val="Arial"/>
        <family val="2"/>
      </rPr>
      <t>graduates are considered to be in sustained employment if they were employed for at least one day for five out of the six months between October and March of the tax year in question or if they had a self-employment record in that tax year and earnings from partnership or sole-trader enterprises of over £0 (profit from self-employment). To be in the sustained employment only category, graduates must not have a record of further study in the tax year in question.</t>
    </r>
  </si>
  <si>
    <r>
      <t xml:space="preserve">Sustained employment with or without further study: </t>
    </r>
    <r>
      <rPr>
        <sz val="11"/>
        <color rgb="FF000000"/>
        <rFont val="Arial"/>
        <family val="2"/>
      </rPr>
      <t xml:space="preserve">includes </t>
    </r>
    <r>
      <rPr>
        <b/>
        <sz val="11"/>
        <color rgb="FF000000"/>
        <rFont val="Arial"/>
        <family val="2"/>
      </rPr>
      <t>all</t>
    </r>
    <r>
      <rPr>
        <sz val="11"/>
        <color rgb="FF000000"/>
        <rFont val="Arial"/>
        <family val="2"/>
      </rPr>
      <t xml:space="preserve"> graduates with a record of sustained employment, regardless of whether they also have a record of further study. A graduate is defined as being in further study if they have a valid higher education study record at any UK HEI on the HESA database in the relevant tax year. The further study does not have to be at postgraduate level to be counted. </t>
    </r>
  </si>
  <si>
    <r>
      <t>Sustained employment, further study or both:</t>
    </r>
    <r>
      <rPr>
        <sz val="11"/>
        <color rgb="FF000000"/>
        <rFont val="Arial"/>
        <family val="2"/>
      </rPr>
      <t xml:space="preserve"> includes all graduates with a record of sustained employment </t>
    </r>
    <r>
      <rPr>
        <b/>
        <sz val="11"/>
        <color rgb="FF000000"/>
        <rFont val="Arial"/>
        <family val="2"/>
      </rPr>
      <t xml:space="preserve">or </t>
    </r>
    <r>
      <rPr>
        <sz val="11"/>
        <color rgb="FF000000"/>
        <rFont val="Arial"/>
        <family val="2"/>
      </rPr>
      <t>further study.</t>
    </r>
    <r>
      <rPr>
        <b/>
        <sz val="11"/>
        <color rgb="FF000000"/>
        <rFont val="Arial"/>
        <family val="2"/>
      </rPr>
      <t xml:space="preserve"> </t>
    </r>
    <r>
      <rPr>
        <sz val="11"/>
        <color rgb="FF000000"/>
        <rFont val="Arial"/>
        <family val="2"/>
      </rPr>
      <t>This category</t>
    </r>
    <r>
      <rPr>
        <b/>
        <sz val="11"/>
        <color rgb="FF000000"/>
        <rFont val="Arial"/>
        <family val="2"/>
      </rPr>
      <t xml:space="preserve"> </t>
    </r>
    <r>
      <rPr>
        <sz val="11"/>
        <color rgb="FF000000"/>
        <rFont val="Arial"/>
        <family val="2"/>
      </rPr>
      <t xml:space="preserve">includes all graduates in the ‘sustained employment with or without further study’ category as well as those with a further study record </t>
    </r>
    <r>
      <rPr>
        <b/>
        <sz val="11"/>
        <color rgb="FF000000"/>
        <rFont val="Arial"/>
        <family val="2"/>
      </rPr>
      <t>only</t>
    </r>
    <r>
      <rPr>
        <sz val="11"/>
        <color rgb="FF000000"/>
        <rFont val="Arial"/>
        <family val="2"/>
      </rPr>
      <t>.</t>
    </r>
  </si>
  <si>
    <r>
      <t xml:space="preserve">We take the proportion of graduates in </t>
    </r>
    <r>
      <rPr>
        <b/>
        <sz val="11"/>
        <color rgb="FF000000"/>
        <rFont val="Arial"/>
        <family val="2"/>
      </rPr>
      <t>sustained employment only</t>
    </r>
    <r>
      <rPr>
        <sz val="11"/>
        <color rgb="FF000000"/>
        <rFont val="Arial"/>
        <family val="2"/>
      </rPr>
      <t xml:space="preserve"> and </t>
    </r>
    <r>
      <rPr>
        <b/>
        <sz val="11"/>
        <color rgb="FF000000"/>
        <rFont val="Arial"/>
        <family val="2"/>
      </rPr>
      <t xml:space="preserve">sustained employment, further study or both </t>
    </r>
    <r>
      <rPr>
        <sz val="11"/>
        <color rgb="FF000000"/>
        <rFont val="Arial"/>
        <family val="2"/>
      </rPr>
      <t>as positive employment or further study outcomes. It is important to note that our definition of sustained employment does not distinguish between the different types of work that graduates are engaged in and so cannot provide an indication of the proportion of graduates who are employed in graduate occupations.</t>
    </r>
  </si>
  <si>
    <t>Characteristics of graduates</t>
  </si>
  <si>
    <t>The tables in this release provide outcomes and earning of graduates on the following characteristics:</t>
  </si>
  <si>
    <r>
      <t xml:space="preserve">Outcomes are presented for </t>
    </r>
    <r>
      <rPr>
        <b/>
        <sz val="11"/>
        <color rgb="FF000000"/>
        <rFont val="Arial"/>
        <family val="2"/>
      </rPr>
      <t>all</t>
    </r>
    <r>
      <rPr>
        <sz val="11"/>
        <color rgb="FF000000"/>
        <rFont val="Arial"/>
        <family val="2"/>
      </rPr>
      <t xml:space="preserve"> graduates, not only graduates who have been matched to the Department for Work and Pensions' Customer Information System (CIS) or a further study instance on the HESA Student Record. In this publication, the proportion of individuals who have not been matched to an employment or further study record are referred to as </t>
    </r>
    <r>
      <rPr>
        <b/>
        <sz val="11"/>
        <color rgb="FF000000"/>
        <rFont val="Arial"/>
        <family val="2"/>
      </rPr>
      <t>unmatched</t>
    </r>
    <r>
      <rPr>
        <sz val="11"/>
        <color rgb="FF000000"/>
        <rFont val="Arial"/>
        <family val="2"/>
      </rPr>
      <t>.</t>
    </r>
  </si>
  <si>
    <r>
      <t xml:space="preserve">Graduates </t>
    </r>
    <r>
      <rPr>
        <sz val="11"/>
        <color rgb="FF000000"/>
        <rFont val="Arial"/>
        <family val="2"/>
      </rPr>
      <t>are then placed in one of five outcomes categories. These are:</t>
    </r>
  </si>
  <si>
    <r>
      <t>Table 29: Activity of top 20</t>
    </r>
    <r>
      <rPr>
        <b/>
        <vertAlign val="superscript"/>
        <sz val="10"/>
        <rFont val="Arial"/>
        <family val="2"/>
      </rPr>
      <t>1</t>
    </r>
    <r>
      <rPr>
        <b/>
        <sz val="10"/>
        <rFont val="Arial"/>
        <family val="2"/>
      </rPr>
      <t xml:space="preserve"> international graduate populations one, three and five years after graduation</t>
    </r>
  </si>
  <si>
    <t>Table 28: Earnings of UK and International graduates by subject, domicile and sex one, three, five and ten years after graduation</t>
  </si>
  <si>
    <t>Table 27: Employment outcomes of UK and International graduates by subject, domicile and sex one, three, five and ten years after graduation</t>
  </si>
  <si>
    <t>Table 27</t>
  </si>
  <si>
    <t>Table 28</t>
  </si>
  <si>
    <t>Table 29</t>
  </si>
  <si>
    <t>Tables 27, 89, 29: International student tables</t>
  </si>
  <si>
    <r>
      <rPr>
        <b/>
        <sz val="11"/>
        <color rgb="FF000000"/>
        <rFont val="Arial"/>
        <family val="2"/>
      </rPr>
      <t>Domicile (Table 27, 28):</t>
    </r>
    <r>
      <rPr>
        <sz val="11"/>
        <color rgb="FF000000"/>
        <rFont val="Arial"/>
        <family val="2"/>
      </rPr>
      <t xml:space="preserve"> graduate domicile prior to start of course, grouped as UK, EU (non-UK) or Overseas (non-EU)</t>
    </r>
  </si>
  <si>
    <r>
      <rPr>
        <b/>
        <sz val="11"/>
        <color rgb="FF000000"/>
        <rFont val="Arial"/>
        <family val="2"/>
      </rPr>
      <t>Country of domicile (Table 29):</t>
    </r>
    <r>
      <rPr>
        <sz val="11"/>
        <color rgb="FF000000"/>
        <rFont val="Arial"/>
        <family val="2"/>
      </rPr>
      <t xml:space="preserve"> country of domicile for top 20 graduate populations</t>
    </r>
  </si>
  <si>
    <t>2003/04, 2008/09, 2010/11, 2012/13; 2004/05, 2009/10, 2011/12, 2013/14</t>
  </si>
  <si>
    <t>SFR15/2018</t>
  </si>
  <si>
    <t>Miles Flitton, Department for Education, Agora Building, Cumberland Place, Nottingham, NG1 6HJ</t>
  </si>
  <si>
    <t>Non-media</t>
  </si>
  <si>
    <t>Tel: 07384245347</t>
  </si>
  <si>
    <t>miles.flitton@education.gov.uk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</si>
</sst>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
    <numFmt numFmtId="167" formatCode="_-* #,##0_-;\-* #,##0_-;_-* &quot;-&quot;??_-;_-@_-"/>
    <numFmt numFmtId="168" formatCode="_-* #,##0.0_-;\-* #,##0.0_-;_-* &quot;-&quot;??_-;_-@_-"/>
  </numFmts>
  <fonts count="32"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sz val="9"/>
      <color theme="1"/>
      <name val="Arial"/>
      <family val="2"/>
    </font>
    <font>
      <b/>
      <sz val="9"/>
      <color theme="1"/>
      <name val="Arial"/>
      <family val="2"/>
    </font>
    <font>
      <sz val="11"/>
      <color theme="0"/>
      <name val="Arial"/>
      <family val="2"/>
    </font>
    <font>
      <sz val="8"/>
      <color theme="0"/>
      <name val="Arial"/>
      <family val="2"/>
    </font>
    <font>
      <vertAlign val="superscript"/>
      <sz val="9"/>
      <color theme="1"/>
      <name val="Arial"/>
      <family val="2"/>
    </font>
    <font>
      <b/>
      <vertAlign val="superscript"/>
      <sz val="9"/>
      <color theme="1"/>
      <name val="Arial"/>
      <family val="2"/>
    </font>
    <font>
      <i/>
      <sz val="8"/>
      <name val="Arial"/>
      <family val="2"/>
    </font>
    <font>
      <sz val="10"/>
      <name val="Arial"/>
      <family val="2"/>
    </font>
    <font>
      <sz val="9"/>
      <color theme="0"/>
      <name val="Arial"/>
      <family val="2"/>
    </font>
    <font>
      <sz val="14"/>
      <color theme="1"/>
      <name val="Arial"/>
      <family val="2"/>
    </font>
    <font>
      <b/>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sz val="9"/>
      <color theme="0"/>
      <name val="Arial"/>
      <family val="2"/>
    </font>
    <font>
      <sz val="10"/>
      <color theme="1"/>
      <name val="Arial"/>
      <family val="2"/>
    </font>
    <font>
      <b/>
      <sz val="10"/>
      <color theme="1"/>
      <name val="Arial"/>
      <family val="2"/>
    </font>
    <font>
      <b/>
      <sz val="10"/>
      <name val="Arial"/>
      <family val="2"/>
    </font>
    <font>
      <b/>
      <sz val="10"/>
      <color rgb="FFFF0000"/>
      <name val="Arial"/>
      <family val="2"/>
    </font>
    <font>
      <sz val="9"/>
      <name val="Arial"/>
      <family val="2"/>
    </font>
    <font>
      <b/>
      <sz val="9"/>
      <name val="Arial"/>
      <family val="2"/>
    </font>
    <font>
      <b/>
      <vertAlign val="superscript"/>
      <sz val="10"/>
      <name val="Arial"/>
      <family val="2"/>
    </font>
    <font>
      <vertAlign val="superscript"/>
      <sz val="10"/>
      <color theme="1"/>
      <name val="Arial"/>
      <family val="2"/>
    </font>
    <font>
      <b/>
      <sz val="11"/>
      <color rgb="FF000000"/>
      <name val="Arial"/>
      <family val="2"/>
    </font>
    <font>
      <sz val="11"/>
      <color rgb="FF000000"/>
      <name val="Arial"/>
      <family val="2"/>
    </font>
    <font>
      <b/>
      <sz val="15"/>
      <color rgb="FF104F75"/>
      <name val="Arial"/>
      <family val="2"/>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FF"/>
        <bgColor rgb="FF000000"/>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1" fillId="0" borderId="0"/>
    <xf numFmtId="0" fontId="1" fillId="0" borderId="0"/>
    <xf numFmtId="9" fontId="1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130">
    <xf numFmtId="0" fontId="0" fillId="0" borderId="0" xfId="0"/>
    <xf numFmtId="0" fontId="2" fillId="2" borderId="0" xfId="0" applyFont="1" applyFill="1"/>
    <xf numFmtId="0" fontId="3" fillId="2" borderId="0" xfId="0" applyFont="1" applyFill="1"/>
    <xf numFmtId="0" fontId="3" fillId="2" borderId="0" xfId="0" applyFont="1" applyFill="1" applyBorder="1"/>
    <xf numFmtId="0" fontId="4" fillId="2" borderId="0" xfId="0" applyFont="1" applyFill="1"/>
    <xf numFmtId="0" fontId="6" fillId="2" borderId="0" xfId="0" applyFont="1" applyFill="1" applyBorder="1"/>
    <xf numFmtId="0" fontId="2" fillId="2" borderId="0" xfId="0" applyFont="1" applyFill="1" applyBorder="1"/>
    <xf numFmtId="0" fontId="2" fillId="2" borderId="1" xfId="0" applyFont="1" applyFill="1" applyBorder="1"/>
    <xf numFmtId="0" fontId="7" fillId="2" borderId="1" xfId="0" applyFont="1" applyFill="1" applyBorder="1"/>
    <xf numFmtId="0" fontId="3" fillId="2" borderId="0" xfId="0" applyFont="1" applyFill="1" applyBorder="1" applyAlignment="1">
      <alignment wrapText="1"/>
    </xf>
    <xf numFmtId="0" fontId="3" fillId="2" borderId="0" xfId="0" applyFont="1" applyFill="1" applyAlignment="1">
      <alignment wrapText="1"/>
    </xf>
    <xf numFmtId="0" fontId="5" fillId="2" borderId="1" xfId="0" applyFont="1" applyFill="1" applyBorder="1" applyAlignment="1">
      <alignment wrapText="1"/>
    </xf>
    <xf numFmtId="0" fontId="4" fillId="2" borderId="5" xfId="0" applyFont="1" applyFill="1" applyBorder="1" applyAlignment="1">
      <alignment wrapText="1"/>
    </xf>
    <xf numFmtId="0" fontId="4" fillId="2" borderId="1" xfId="0" applyFont="1" applyFill="1" applyBorder="1" applyAlignment="1">
      <alignment wrapText="1"/>
    </xf>
    <xf numFmtId="0" fontId="4" fillId="2" borderId="6" xfId="0" applyFont="1" applyFill="1" applyBorder="1" applyAlignment="1">
      <alignment wrapText="1"/>
    </xf>
    <xf numFmtId="164" fontId="2"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9" xfId="0" applyNumberFormat="1" applyFont="1" applyFill="1" applyBorder="1" applyAlignment="1">
      <alignment horizontal="right"/>
    </xf>
    <xf numFmtId="0" fontId="10" fillId="2" borderId="0" xfId="0" applyFont="1" applyFill="1" applyBorder="1" applyAlignment="1">
      <alignment wrapText="1"/>
    </xf>
    <xf numFmtId="3" fontId="2" fillId="2" borderId="0" xfId="0" applyNumberFormat="1" applyFont="1" applyFill="1" applyBorder="1"/>
    <xf numFmtId="164" fontId="2" fillId="2" borderId="0" xfId="0" applyNumberFormat="1" applyFont="1" applyFill="1" applyBorder="1"/>
    <xf numFmtId="3" fontId="3" fillId="2" borderId="0" xfId="0" applyNumberFormat="1" applyFont="1" applyFill="1" applyBorder="1"/>
    <xf numFmtId="0" fontId="10" fillId="2" borderId="0" xfId="0" applyFont="1" applyFill="1" applyBorder="1" applyAlignment="1">
      <alignment horizontal="right"/>
    </xf>
    <xf numFmtId="164" fontId="3" fillId="2" borderId="0" xfId="0" applyNumberFormat="1" applyFont="1" applyFill="1" applyBorder="1"/>
    <xf numFmtId="0" fontId="4" fillId="2" borderId="0" xfId="0" applyFont="1" applyFill="1" applyBorder="1"/>
    <xf numFmtId="0" fontId="5" fillId="3" borderId="11" xfId="0" applyFont="1" applyFill="1" applyBorder="1"/>
    <xf numFmtId="0" fontId="12" fillId="2" borderId="1" xfId="0" applyFont="1" applyFill="1" applyBorder="1"/>
    <xf numFmtId="0" fontId="4" fillId="2" borderId="0" xfId="0" applyFont="1" applyFill="1" applyBorder="1" applyAlignment="1">
      <alignment wrapText="1"/>
    </xf>
    <xf numFmtId="0" fontId="0" fillId="2" borderId="0" xfId="0" applyFill="1"/>
    <xf numFmtId="0" fontId="13" fillId="2" borderId="0" xfId="0" applyFont="1" applyFill="1"/>
    <xf numFmtId="0" fontId="16" fillId="2" borderId="14" xfId="4" applyFont="1" applyFill="1" applyBorder="1"/>
    <xf numFmtId="0" fontId="3" fillId="2" borderId="14" xfId="0" applyFont="1" applyFill="1" applyBorder="1"/>
    <xf numFmtId="0" fontId="17" fillId="2" borderId="0" xfId="0" applyFont="1" applyFill="1"/>
    <xf numFmtId="0" fontId="14" fillId="2" borderId="8" xfId="2" applyFont="1" applyFill="1" applyBorder="1"/>
    <xf numFmtId="0" fontId="3" fillId="2" borderId="7" xfId="2" applyFont="1" applyFill="1" applyBorder="1"/>
    <xf numFmtId="0" fontId="3" fillId="2" borderId="0" xfId="2" applyFont="1" applyFill="1" applyBorder="1" applyAlignment="1">
      <alignment vertical="top"/>
    </xf>
    <xf numFmtId="0" fontId="18" fillId="2" borderId="9" xfId="0" applyFont="1" applyFill="1" applyBorder="1" applyAlignment="1">
      <alignment horizontal="justify" vertical="top" wrapText="1"/>
    </xf>
    <xf numFmtId="0" fontId="3" fillId="2" borderId="1" xfId="2" applyFont="1" applyFill="1" applyBorder="1" applyAlignment="1">
      <alignment vertical="center"/>
    </xf>
    <xf numFmtId="0" fontId="16" fillId="2" borderId="6" xfId="4" applyFont="1" applyFill="1" applyBorder="1" applyAlignment="1">
      <alignment horizontal="justify" vertical="center" wrapText="1"/>
    </xf>
    <xf numFmtId="0" fontId="4" fillId="2" borderId="3" xfId="0" applyFont="1" applyFill="1" applyBorder="1" applyAlignment="1">
      <alignment wrapText="1"/>
    </xf>
    <xf numFmtId="0" fontId="5" fillId="2" borderId="2" xfId="0" applyFont="1" applyFill="1" applyBorder="1" applyAlignment="1">
      <alignment wrapText="1"/>
    </xf>
    <xf numFmtId="0" fontId="2" fillId="2" borderId="0" xfId="0" applyFont="1" applyFill="1" applyAlignment="1">
      <alignment wrapText="1"/>
    </xf>
    <xf numFmtId="0" fontId="5" fillId="2" borderId="0" xfId="0" applyFont="1" applyFill="1" applyBorder="1" applyAlignment="1">
      <alignment wrapText="1"/>
    </xf>
    <xf numFmtId="164" fontId="2" fillId="2" borderId="10" xfId="0" applyNumberFormat="1" applyFont="1" applyFill="1" applyBorder="1" applyAlignment="1">
      <alignment horizontal="right"/>
    </xf>
    <xf numFmtId="0" fontId="5" fillId="2" borderId="8" xfId="0" applyFont="1" applyFill="1" applyBorder="1" applyAlignment="1">
      <alignment wrapText="1"/>
    </xf>
    <xf numFmtId="0" fontId="5" fillId="2" borderId="13" xfId="0" applyFont="1" applyFill="1" applyBorder="1"/>
    <xf numFmtId="0" fontId="14" fillId="2" borderId="14" xfId="0" applyFont="1" applyFill="1" applyBorder="1" applyAlignment="1">
      <alignment wrapText="1"/>
    </xf>
    <xf numFmtId="0" fontId="14" fillId="2" borderId="14" xfId="0" applyFont="1" applyFill="1" applyBorder="1"/>
    <xf numFmtId="0" fontId="4" fillId="3" borderId="12" xfId="0" applyFont="1" applyFill="1" applyBorder="1" applyAlignment="1">
      <alignment horizontal="center"/>
    </xf>
    <xf numFmtId="0" fontId="11" fillId="2" borderId="0" xfId="0" applyFont="1" applyFill="1"/>
    <xf numFmtId="0" fontId="20" fillId="2" borderId="0" xfId="0" applyFont="1" applyFill="1"/>
    <xf numFmtId="0" fontId="22" fillId="2" borderId="0" xfId="0" applyFont="1" applyFill="1"/>
    <xf numFmtId="165" fontId="5" fillId="2" borderId="0" xfId="0" applyNumberFormat="1" applyFont="1" applyFill="1" applyBorder="1" applyAlignment="1">
      <alignment horizontal="right"/>
    </xf>
    <xf numFmtId="0" fontId="3" fillId="2" borderId="10" xfId="0" applyFont="1" applyFill="1" applyBorder="1"/>
    <xf numFmtId="0" fontId="12" fillId="2" borderId="0" xfId="0" applyFont="1" applyFill="1"/>
    <xf numFmtId="164" fontId="2" fillId="2" borderId="7" xfId="0" applyNumberFormat="1" applyFont="1" applyFill="1" applyBorder="1" applyAlignment="1">
      <alignment horizontal="right"/>
    </xf>
    <xf numFmtId="0" fontId="24" fillId="2" borderId="0" xfId="0" applyFont="1" applyFill="1"/>
    <xf numFmtId="0" fontId="0" fillId="0" borderId="0" xfId="0" applyAlignment="1">
      <alignment horizontal="left"/>
    </xf>
    <xf numFmtId="0" fontId="3" fillId="2" borderId="11" xfId="0" applyFont="1" applyFill="1" applyBorder="1"/>
    <xf numFmtId="0" fontId="3" fillId="2" borderId="12" xfId="0" applyFont="1" applyFill="1" applyBorder="1"/>
    <xf numFmtId="0" fontId="14" fillId="2" borderId="0" xfId="0" applyFont="1" applyFill="1" applyBorder="1"/>
    <xf numFmtId="0" fontId="19" fillId="2" borderId="10" xfId="0" applyFont="1" applyFill="1" applyBorder="1" applyAlignment="1">
      <alignment horizontal="left"/>
    </xf>
    <xf numFmtId="0" fontId="19" fillId="2" borderId="5" xfId="0" applyFont="1" applyFill="1" applyBorder="1" applyAlignment="1">
      <alignment horizontal="left"/>
    </xf>
    <xf numFmtId="166" fontId="5" fillId="2" borderId="0" xfId="0" applyNumberFormat="1" applyFont="1" applyFill="1" applyBorder="1" applyAlignment="1">
      <alignment horizontal="left"/>
    </xf>
    <xf numFmtId="166" fontId="12" fillId="2" borderId="0" xfId="0" applyNumberFormat="1" applyFont="1" applyFill="1" applyAlignment="1">
      <alignment horizontal="left"/>
    </xf>
    <xf numFmtId="0" fontId="3" fillId="2" borderId="8" xfId="0" applyFont="1"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center" vertical="center"/>
    </xf>
    <xf numFmtId="0" fontId="23" fillId="2" borderId="0" xfId="0" applyFont="1" applyFill="1" applyAlignment="1">
      <alignment wrapText="1"/>
    </xf>
    <xf numFmtId="167" fontId="4" fillId="2" borderId="0" xfId="5" applyNumberFormat="1" applyFont="1" applyFill="1" applyBorder="1" applyAlignment="1">
      <alignment horizontal="right"/>
    </xf>
    <xf numFmtId="167" fontId="4" fillId="2" borderId="1" xfId="5" applyNumberFormat="1" applyFont="1" applyFill="1" applyBorder="1" applyAlignment="1">
      <alignment horizontal="right"/>
    </xf>
    <xf numFmtId="167" fontId="4" fillId="2" borderId="10" xfId="5" applyNumberFormat="1" applyFont="1" applyFill="1" applyBorder="1" applyAlignment="1">
      <alignment horizontal="right"/>
    </xf>
    <xf numFmtId="167" fontId="4" fillId="2" borderId="9" xfId="5" applyNumberFormat="1" applyFont="1" applyFill="1" applyBorder="1" applyAlignment="1">
      <alignment horizontal="right"/>
    </xf>
    <xf numFmtId="167" fontId="4" fillId="2" borderId="6" xfId="5" applyNumberFormat="1" applyFont="1" applyFill="1" applyBorder="1" applyAlignment="1">
      <alignment horizontal="right"/>
    </xf>
    <xf numFmtId="167" fontId="4" fillId="2" borderId="5" xfId="5" applyNumberFormat="1" applyFont="1" applyFill="1" applyBorder="1" applyAlignment="1">
      <alignment horizontal="right"/>
    </xf>
    <xf numFmtId="0" fontId="4" fillId="2" borderId="0" xfId="0" applyNumberFormat="1" applyFont="1" applyFill="1" applyAlignment="1">
      <alignment horizontal="left"/>
    </xf>
    <xf numFmtId="0" fontId="24" fillId="2" borderId="0" xfId="0" applyNumberFormat="1" applyFont="1" applyFill="1" applyBorder="1" applyAlignment="1">
      <alignment horizontal="left"/>
    </xf>
    <xf numFmtId="0" fontId="24" fillId="2" borderId="10" xfId="0" applyNumberFormat="1" applyFont="1" applyFill="1" applyBorder="1" applyAlignment="1">
      <alignment horizontal="left"/>
    </xf>
    <xf numFmtId="0" fontId="2" fillId="2" borderId="0" xfId="0" applyFont="1" applyFill="1" applyAlignment="1">
      <alignment horizontal="left" wrapText="1"/>
    </xf>
    <xf numFmtId="0" fontId="25" fillId="2" borderId="10" xfId="0" applyFont="1" applyFill="1" applyBorder="1" applyAlignment="1">
      <alignment horizontal="left"/>
    </xf>
    <xf numFmtId="0" fontId="25" fillId="2" borderId="0" xfId="0" applyNumberFormat="1" applyFont="1" applyFill="1" applyBorder="1" applyAlignment="1">
      <alignment horizontal="left"/>
    </xf>
    <xf numFmtId="166" fontId="24" fillId="2" borderId="0" xfId="0" applyNumberFormat="1" applyFont="1" applyFill="1" applyBorder="1" applyAlignment="1">
      <alignment horizontal="left"/>
    </xf>
    <xf numFmtId="166" fontId="24" fillId="2" borderId="10" xfId="0" applyNumberFormat="1" applyFont="1" applyFill="1" applyBorder="1" applyAlignment="1">
      <alignment horizontal="left"/>
    </xf>
    <xf numFmtId="166" fontId="24" fillId="2" borderId="5" xfId="0" applyNumberFormat="1" applyFont="1" applyFill="1" applyBorder="1" applyAlignment="1">
      <alignment horizontal="left"/>
    </xf>
    <xf numFmtId="0" fontId="2" fillId="2" borderId="0" xfId="0" applyFont="1" applyFill="1" applyAlignment="1">
      <alignment horizontal="left" wrapText="1"/>
    </xf>
    <xf numFmtId="0" fontId="2" fillId="2" borderId="0" xfId="0" applyFont="1" applyFill="1" applyAlignment="1">
      <alignment horizontal="left"/>
    </xf>
    <xf numFmtId="0" fontId="5" fillId="2" borderId="8"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4" fillId="2" borderId="0" xfId="0" applyFont="1" applyFill="1" applyAlignment="1">
      <alignment horizontal="left"/>
    </xf>
    <xf numFmtId="0" fontId="24" fillId="2" borderId="0" xfId="0" applyNumberFormat="1" applyFont="1" applyFill="1" applyAlignment="1">
      <alignment horizontal="left"/>
    </xf>
    <xf numFmtId="0" fontId="4" fillId="2" borderId="0" xfId="0" applyFont="1" applyFill="1" applyBorder="1" applyAlignment="1">
      <alignment horizontal="left"/>
    </xf>
    <xf numFmtId="0" fontId="24" fillId="2" borderId="0" xfId="0" applyFont="1" applyFill="1" applyAlignment="1">
      <alignment horizontal="left"/>
    </xf>
    <xf numFmtId="0" fontId="12" fillId="2" borderId="0" xfId="0" applyFont="1" applyFill="1" applyAlignment="1">
      <alignment horizontal="left"/>
    </xf>
    <xf numFmtId="168" fontId="4" fillId="2" borderId="0" xfId="5" applyNumberFormat="1" applyFont="1" applyFill="1" applyBorder="1" applyAlignment="1">
      <alignment horizontal="right"/>
    </xf>
    <xf numFmtId="168" fontId="4" fillId="2" borderId="1" xfId="5" applyNumberFormat="1" applyFont="1" applyFill="1" applyBorder="1" applyAlignment="1">
      <alignment horizontal="right"/>
    </xf>
    <xf numFmtId="168" fontId="4" fillId="2" borderId="9" xfId="5" applyNumberFormat="1" applyFont="1" applyFill="1" applyBorder="1" applyAlignment="1">
      <alignment horizontal="right"/>
    </xf>
    <xf numFmtId="168" fontId="4" fillId="2" borderId="6" xfId="5" applyNumberFormat="1" applyFont="1" applyFill="1" applyBorder="1" applyAlignment="1">
      <alignment horizontal="right"/>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left" wrapText="1"/>
    </xf>
    <xf numFmtId="3" fontId="2" fillId="2" borderId="13" xfId="0" applyNumberFormat="1" applyFont="1" applyFill="1" applyBorder="1" applyAlignment="1">
      <alignment horizontal="right"/>
    </xf>
    <xf numFmtId="0" fontId="2" fillId="2" borderId="0" xfId="0" applyFont="1" applyFill="1" applyAlignment="1">
      <alignment horizontal="left" wrapText="1"/>
    </xf>
    <xf numFmtId="0" fontId="2" fillId="2" borderId="0" xfId="0" applyFont="1" applyFill="1" applyAlignment="1">
      <alignment horizontal="left"/>
    </xf>
    <xf numFmtId="0" fontId="24" fillId="2" borderId="0" xfId="0" applyFont="1" applyFill="1" applyBorder="1" applyAlignment="1">
      <alignment horizontal="left"/>
    </xf>
    <xf numFmtId="0" fontId="24" fillId="2" borderId="1" xfId="0" applyNumberFormat="1" applyFont="1" applyFill="1" applyBorder="1" applyAlignment="1">
      <alignment horizontal="left"/>
    </xf>
    <xf numFmtId="0" fontId="4" fillId="2" borderId="1" xfId="0" applyFont="1" applyFill="1" applyBorder="1" applyAlignment="1">
      <alignment horizontal="left" wrapText="1"/>
    </xf>
    <xf numFmtId="0" fontId="2" fillId="2" borderId="0" xfId="0" applyFont="1" applyFill="1" applyAlignment="1"/>
    <xf numFmtId="0" fontId="29" fillId="5" borderId="0" xfId="0" applyFont="1" applyFill="1" applyBorder="1"/>
    <xf numFmtId="0" fontId="28" fillId="5" borderId="0" xfId="0" applyFont="1" applyFill="1" applyBorder="1" applyAlignment="1">
      <alignment horizontal="left" wrapText="1"/>
    </xf>
    <xf numFmtId="0" fontId="29" fillId="5" borderId="0" xfId="0" applyFont="1" applyFill="1" applyBorder="1" applyAlignment="1">
      <alignment horizontal="justify" vertical="center"/>
    </xf>
    <xf numFmtId="0" fontId="29" fillId="5" borderId="0" xfId="0" applyFont="1" applyFill="1" applyBorder="1" applyAlignment="1">
      <alignment horizontal="justify" vertical="center"/>
    </xf>
    <xf numFmtId="0" fontId="30" fillId="5" borderId="0" xfId="0" applyFont="1" applyFill="1" applyBorder="1" applyAlignment="1">
      <alignment horizontal="center" vertical="center"/>
    </xf>
    <xf numFmtId="0" fontId="28" fillId="5" borderId="0" xfId="0" applyFont="1" applyFill="1" applyBorder="1" applyAlignment="1">
      <alignment horizontal="justify" vertical="center"/>
    </xf>
    <xf numFmtId="0" fontId="28" fillId="5" borderId="0" xfId="0" applyFont="1" applyFill="1" applyBorder="1" applyAlignment="1">
      <alignment horizontal="left" wrapText="1"/>
    </xf>
    <xf numFmtId="0" fontId="29" fillId="5" borderId="0" xfId="0" applyFont="1" applyFill="1" applyBorder="1" applyAlignment="1">
      <alignment horizontal="left" wrapText="1"/>
    </xf>
    <xf numFmtId="0" fontId="23" fillId="2" borderId="0" xfId="0" applyFont="1" applyFill="1" applyAlignment="1">
      <alignment horizontal="left"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2" borderId="0" xfId="0" applyFont="1" applyFill="1" applyAlignment="1">
      <alignment horizontal="left"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0" borderId="0" xfId="0" applyFont="1" applyFill="1" applyBorder="1" applyAlignment="1">
      <alignment horizontal="left" wrapText="1"/>
    </xf>
    <xf numFmtId="0" fontId="10" fillId="2" borderId="8" xfId="0" applyFont="1" applyFill="1" applyBorder="1" applyAlignment="1">
      <alignment horizontal="left" wrapText="1"/>
    </xf>
    <xf numFmtId="0" fontId="5" fillId="2" borderId="1" xfId="0" applyFont="1" applyFill="1" applyBorder="1" applyAlignment="1">
      <alignment horizontal="left" wrapText="1"/>
    </xf>
    <xf numFmtId="0" fontId="5" fillId="2" borderId="6" xfId="0" applyFont="1" applyFill="1" applyBorder="1" applyAlignment="1">
      <alignment horizontal="left" wrapText="1"/>
    </xf>
    <xf numFmtId="0" fontId="2" fillId="2" borderId="0" xfId="0" applyFont="1" applyFill="1" applyAlignment="1">
      <alignment horizontal="left"/>
    </xf>
    <xf numFmtId="0" fontId="31" fillId="2" borderId="0" xfId="0" applyFont="1" applyFill="1"/>
    <xf numFmtId="0" fontId="18" fillId="2" borderId="0" xfId="0" applyFont="1" applyFill="1" applyBorder="1" applyAlignment="1">
      <alignment horizontal="left" vertical="top" wrapText="1"/>
    </xf>
  </cellXfs>
  <cellStyles count="6">
    <cellStyle name="Comma" xfId="5" builtinId="3"/>
    <cellStyle name="Hyperlink" xfId="4" builtinId="8"/>
    <cellStyle name="Normal" xfId="0" builtinId="0"/>
    <cellStyle name="Normal 2 2" xfId="1"/>
    <cellStyle name="Normal 3"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DEST-HE/SFR/SFR36%20July%202016/Tables/Earnings%20draft%20270716%20for%20Q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hoars/AppData/Local/Temp/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les.flitton@education.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election activeCell="B25" sqref="B25"/>
    </sheetView>
  </sheetViews>
  <sheetFormatPr defaultColWidth="9.140625" defaultRowHeight="15" x14ac:dyDescent="0.25"/>
  <cols>
    <col min="1" max="1" width="11.42578125" style="28" customWidth="1"/>
    <col min="2" max="2" width="124.42578125" style="28" customWidth="1"/>
    <col min="3" max="3" width="75.28515625" style="28" bestFit="1" customWidth="1"/>
    <col min="4" max="4" width="19" style="28" bestFit="1" customWidth="1"/>
    <col min="5" max="16384" width="9.140625" style="28"/>
  </cols>
  <sheetData>
    <row r="1" spans="1:4" x14ac:dyDescent="0.25">
      <c r="A1"/>
    </row>
    <row r="9" spans="1:4" ht="18" x14ac:dyDescent="0.25">
      <c r="A9" s="128" t="s">
        <v>356</v>
      </c>
    </row>
    <row r="10" spans="1:4" ht="18" x14ac:dyDescent="0.25">
      <c r="A10" s="29" t="s">
        <v>34</v>
      </c>
    </row>
    <row r="11" spans="1:4" ht="18" x14ac:dyDescent="0.25">
      <c r="A11" s="29" t="s">
        <v>352</v>
      </c>
    </row>
    <row r="13" spans="1:4" x14ac:dyDescent="0.25">
      <c r="A13" s="46" t="s">
        <v>35</v>
      </c>
      <c r="B13" s="46" t="s">
        <v>42</v>
      </c>
      <c r="C13" s="46" t="s">
        <v>40</v>
      </c>
      <c r="D13" s="47" t="s">
        <v>41</v>
      </c>
    </row>
    <row r="14" spans="1:4" x14ac:dyDescent="0.25">
      <c r="A14" s="30" t="s">
        <v>349</v>
      </c>
      <c r="B14" s="31" t="s">
        <v>274</v>
      </c>
      <c r="C14" s="31" t="s">
        <v>355</v>
      </c>
      <c r="D14" s="31" t="s">
        <v>167</v>
      </c>
    </row>
    <row r="15" spans="1:4" x14ac:dyDescent="0.25">
      <c r="A15" s="30" t="s">
        <v>350</v>
      </c>
      <c r="B15" s="31" t="s">
        <v>273</v>
      </c>
      <c r="C15" s="31" t="s">
        <v>355</v>
      </c>
      <c r="D15" s="31" t="s">
        <v>167</v>
      </c>
    </row>
    <row r="16" spans="1:4" x14ac:dyDescent="0.25">
      <c r="A16" s="30" t="s">
        <v>351</v>
      </c>
      <c r="B16" s="31" t="s">
        <v>258</v>
      </c>
      <c r="C16" s="31" t="s">
        <v>259</v>
      </c>
      <c r="D16" s="31" t="s">
        <v>167</v>
      </c>
    </row>
    <row r="17" spans="1:8" x14ac:dyDescent="0.25">
      <c r="A17" s="2"/>
      <c r="B17" s="2"/>
    </row>
    <row r="19" spans="1:8" x14ac:dyDescent="0.25">
      <c r="A19" s="33" t="s">
        <v>36</v>
      </c>
      <c r="B19" s="34"/>
    </row>
    <row r="20" spans="1:8" ht="28.5" x14ac:dyDescent="0.25">
      <c r="A20" s="35" t="s">
        <v>37</v>
      </c>
      <c r="B20" s="36" t="s">
        <v>38</v>
      </c>
      <c r="C20" s="28" t="s">
        <v>7</v>
      </c>
      <c r="D20" s="28" t="s">
        <v>7</v>
      </c>
    </row>
    <row r="21" spans="1:8" ht="15.75" customHeight="1" x14ac:dyDescent="0.25">
      <c r="A21" s="129" t="s">
        <v>358</v>
      </c>
      <c r="B21" s="36" t="s">
        <v>357</v>
      </c>
      <c r="D21" s="28" t="s">
        <v>7</v>
      </c>
    </row>
    <row r="22" spans="1:8" ht="15.75" customHeight="1" x14ac:dyDescent="0.25">
      <c r="A22" s="129"/>
      <c r="B22" s="36" t="s">
        <v>359</v>
      </c>
    </row>
    <row r="23" spans="1:8" x14ac:dyDescent="0.25">
      <c r="A23" s="37"/>
      <c r="B23" s="38" t="s">
        <v>360</v>
      </c>
    </row>
    <row r="25" spans="1:8" x14ac:dyDescent="0.25">
      <c r="A25" s="32"/>
    </row>
    <row r="26" spans="1:8" x14ac:dyDescent="0.25">
      <c r="H26" s="28" t="s">
        <v>7</v>
      </c>
    </row>
  </sheetData>
  <hyperlinks>
    <hyperlink ref="A14" location="'Table 27'!A1" display="Table 27"/>
    <hyperlink ref="A15" location="'Table 28'!A1" display="Table 28"/>
    <hyperlink ref="A16" location="'Table 29'!A1" display="Table 29"/>
    <hyperlink ref="B23" r:id="rId1"/>
  </hyperlinks>
  <pageMargins left="0.7" right="0.7" top="0.75" bottom="0.75" header="0.3" footer="0.3"/>
  <pageSetup paperSize="9" orientation="portrait" verticalDpi="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N1"/>
    </sheetView>
  </sheetViews>
  <sheetFormatPr defaultRowHeight="14.25" x14ac:dyDescent="0.2"/>
  <cols>
    <col min="1" max="16384" width="9.140625" style="108"/>
  </cols>
  <sheetData>
    <row r="1" spans="1:14" ht="33" customHeight="1" x14ac:dyDescent="0.25">
      <c r="A1" s="114" t="s">
        <v>332</v>
      </c>
      <c r="B1" s="114"/>
      <c r="C1" s="114"/>
      <c r="D1" s="114"/>
      <c r="E1" s="114"/>
      <c r="F1" s="114"/>
      <c r="G1" s="114"/>
      <c r="H1" s="114"/>
      <c r="I1" s="114"/>
      <c r="J1" s="114"/>
      <c r="K1" s="114"/>
      <c r="L1" s="114"/>
      <c r="M1" s="114"/>
      <c r="N1" s="114"/>
    </row>
    <row r="2" spans="1:14" ht="15" x14ac:dyDescent="0.25">
      <c r="A2" s="109"/>
      <c r="B2" s="109"/>
      <c r="C2" s="109"/>
      <c r="D2" s="109"/>
      <c r="E2" s="109"/>
      <c r="F2" s="109"/>
      <c r="G2" s="109"/>
      <c r="H2" s="109"/>
      <c r="I2" s="109"/>
      <c r="J2" s="109"/>
      <c r="K2" s="109"/>
      <c r="L2" s="109"/>
      <c r="M2" s="109"/>
      <c r="N2" s="109"/>
    </row>
    <row r="3" spans="1:14" ht="19.5" x14ac:dyDescent="0.2">
      <c r="A3" s="112" t="s">
        <v>333</v>
      </c>
      <c r="B3" s="112"/>
      <c r="C3" s="112"/>
      <c r="D3" s="112"/>
      <c r="E3" s="112"/>
      <c r="F3" s="112"/>
      <c r="G3" s="112"/>
      <c r="H3" s="112"/>
      <c r="I3" s="112"/>
      <c r="J3" s="112"/>
      <c r="K3" s="112"/>
      <c r="L3" s="112"/>
      <c r="M3" s="112"/>
      <c r="N3" s="112"/>
    </row>
    <row r="4" spans="1:14" ht="129.75" customHeight="1" x14ac:dyDescent="0.2">
      <c r="A4" s="115" t="s">
        <v>334</v>
      </c>
      <c r="B4" s="115"/>
      <c r="C4" s="115"/>
      <c r="D4" s="115"/>
      <c r="E4" s="115"/>
      <c r="F4" s="115"/>
      <c r="G4" s="115"/>
      <c r="H4" s="115"/>
      <c r="I4" s="115"/>
      <c r="J4" s="115"/>
      <c r="K4" s="115"/>
      <c r="L4" s="115"/>
      <c r="M4" s="115"/>
      <c r="N4" s="115"/>
    </row>
    <row r="5" spans="1:14" x14ac:dyDescent="0.2">
      <c r="A5" s="115"/>
      <c r="B5" s="115"/>
      <c r="C5" s="115"/>
      <c r="D5" s="115"/>
      <c r="E5" s="115"/>
      <c r="F5" s="115"/>
      <c r="G5" s="115"/>
      <c r="H5" s="115"/>
      <c r="I5" s="115"/>
      <c r="J5" s="115"/>
      <c r="K5" s="115"/>
      <c r="L5" s="115"/>
      <c r="M5" s="115"/>
      <c r="N5" s="115"/>
    </row>
    <row r="6" spans="1:14" ht="19.5" x14ac:dyDescent="0.2">
      <c r="A6" s="112" t="s">
        <v>335</v>
      </c>
      <c r="B6" s="112"/>
      <c r="C6" s="112"/>
      <c r="D6" s="112"/>
      <c r="E6" s="112"/>
      <c r="F6" s="112"/>
      <c r="G6" s="112"/>
      <c r="H6" s="112"/>
      <c r="I6" s="112"/>
      <c r="J6" s="112"/>
      <c r="K6" s="112"/>
      <c r="L6" s="112"/>
      <c r="M6" s="112"/>
      <c r="N6" s="112"/>
    </row>
    <row r="7" spans="1:14" ht="47.25" customHeight="1" x14ac:dyDescent="0.2">
      <c r="A7" s="111" t="s">
        <v>344</v>
      </c>
      <c r="B7" s="111"/>
      <c r="C7" s="111"/>
      <c r="D7" s="111"/>
      <c r="E7" s="111"/>
      <c r="F7" s="111"/>
      <c r="G7" s="111"/>
      <c r="H7" s="111"/>
      <c r="I7" s="111"/>
      <c r="J7" s="111"/>
      <c r="K7" s="111"/>
      <c r="L7" s="111"/>
      <c r="M7" s="111"/>
      <c r="N7" s="111"/>
    </row>
    <row r="8" spans="1:14" x14ac:dyDescent="0.2">
      <c r="A8" s="111" t="s">
        <v>345</v>
      </c>
      <c r="B8" s="111"/>
      <c r="C8" s="111"/>
      <c r="D8" s="111"/>
      <c r="E8" s="111"/>
      <c r="F8" s="111"/>
      <c r="G8" s="111"/>
      <c r="H8" s="111"/>
      <c r="I8" s="111"/>
      <c r="J8" s="111"/>
      <c r="K8" s="111"/>
      <c r="L8" s="111"/>
      <c r="M8" s="111"/>
      <c r="N8" s="111"/>
    </row>
    <row r="9" spans="1:14" ht="66.75" customHeight="1" x14ac:dyDescent="0.2">
      <c r="A9" s="113" t="s">
        <v>336</v>
      </c>
      <c r="B9" s="113"/>
      <c r="C9" s="113"/>
      <c r="D9" s="113"/>
      <c r="E9" s="113"/>
      <c r="F9" s="113"/>
      <c r="G9" s="113"/>
      <c r="H9" s="113"/>
      <c r="I9" s="113"/>
      <c r="J9" s="113"/>
      <c r="K9" s="113"/>
      <c r="L9" s="113"/>
      <c r="M9" s="113"/>
      <c r="N9" s="113"/>
    </row>
    <row r="10" spans="1:14" ht="43.5" customHeight="1" x14ac:dyDescent="0.2">
      <c r="A10" s="113" t="s">
        <v>337</v>
      </c>
      <c r="B10" s="113"/>
      <c r="C10" s="113"/>
      <c r="D10" s="113"/>
      <c r="E10" s="113"/>
      <c r="F10" s="113"/>
      <c r="G10" s="113"/>
      <c r="H10" s="113"/>
      <c r="I10" s="113"/>
      <c r="J10" s="113"/>
      <c r="K10" s="113"/>
      <c r="L10" s="113"/>
      <c r="M10" s="113"/>
      <c r="N10" s="113"/>
    </row>
    <row r="11" spans="1:14" ht="64.5" customHeight="1" x14ac:dyDescent="0.2">
      <c r="A11" s="113" t="s">
        <v>338</v>
      </c>
      <c r="B11" s="113"/>
      <c r="C11" s="113"/>
      <c r="D11" s="113"/>
      <c r="E11" s="113"/>
      <c r="F11" s="113"/>
      <c r="G11" s="113"/>
      <c r="H11" s="113"/>
      <c r="I11" s="113"/>
      <c r="J11" s="113"/>
      <c r="K11" s="113"/>
      <c r="L11" s="113"/>
      <c r="M11" s="113"/>
      <c r="N11" s="113"/>
    </row>
    <row r="12" spans="1:14" ht="60.75" customHeight="1" x14ac:dyDescent="0.2">
      <c r="A12" s="113" t="s">
        <v>339</v>
      </c>
      <c r="B12" s="113"/>
      <c r="C12" s="113"/>
      <c r="D12" s="113"/>
      <c r="E12" s="113"/>
      <c r="F12" s="113"/>
      <c r="G12" s="113"/>
      <c r="H12" s="113"/>
      <c r="I12" s="113"/>
      <c r="J12" s="113"/>
      <c r="K12" s="113"/>
      <c r="L12" s="113"/>
      <c r="M12" s="113"/>
      <c r="N12" s="113"/>
    </row>
    <row r="13" spans="1:14" ht="53.25" customHeight="1" x14ac:dyDescent="0.2">
      <c r="A13" s="113" t="s">
        <v>340</v>
      </c>
      <c r="B13" s="113"/>
      <c r="C13" s="113"/>
      <c r="D13" s="113"/>
      <c r="E13" s="113"/>
      <c r="F13" s="113"/>
      <c r="G13" s="113"/>
      <c r="H13" s="113"/>
      <c r="I13" s="113"/>
      <c r="J13" s="113"/>
      <c r="K13" s="113"/>
      <c r="L13" s="113"/>
      <c r="M13" s="113"/>
      <c r="N13" s="113"/>
    </row>
    <row r="14" spans="1:14" ht="66" customHeight="1" x14ac:dyDescent="0.2">
      <c r="A14" s="111" t="s">
        <v>341</v>
      </c>
      <c r="B14" s="111"/>
      <c r="C14" s="111"/>
      <c r="D14" s="111"/>
      <c r="E14" s="111"/>
      <c r="F14" s="111"/>
      <c r="G14" s="111"/>
      <c r="H14" s="111"/>
      <c r="I14" s="111"/>
      <c r="J14" s="111"/>
      <c r="K14" s="111"/>
      <c r="L14" s="111"/>
      <c r="M14" s="111"/>
      <c r="N14" s="111"/>
    </row>
    <row r="15" spans="1:14" x14ac:dyDescent="0.2">
      <c r="A15" s="111"/>
      <c r="B15" s="111"/>
      <c r="C15" s="111"/>
      <c r="D15" s="111"/>
      <c r="E15" s="111"/>
      <c r="F15" s="111"/>
      <c r="G15" s="111"/>
      <c r="H15" s="111"/>
      <c r="I15" s="111"/>
      <c r="J15" s="111"/>
      <c r="K15" s="111"/>
      <c r="L15" s="111"/>
      <c r="M15" s="111"/>
      <c r="N15" s="111"/>
    </row>
    <row r="16" spans="1:14" ht="19.5" x14ac:dyDescent="0.2">
      <c r="A16" s="112" t="s">
        <v>342</v>
      </c>
      <c r="B16" s="112"/>
      <c r="C16" s="112"/>
      <c r="D16" s="112"/>
      <c r="E16" s="112"/>
      <c r="F16" s="112"/>
      <c r="G16" s="112"/>
      <c r="H16" s="112"/>
      <c r="I16" s="112"/>
      <c r="J16" s="112"/>
      <c r="K16" s="112"/>
      <c r="L16" s="112"/>
      <c r="M16" s="112"/>
      <c r="N16" s="112"/>
    </row>
    <row r="17" spans="1:14" x14ac:dyDescent="0.2">
      <c r="A17" s="111" t="s">
        <v>343</v>
      </c>
      <c r="B17" s="111"/>
      <c r="C17" s="111"/>
      <c r="D17" s="111"/>
      <c r="E17" s="111"/>
      <c r="F17" s="111"/>
      <c r="G17" s="111"/>
      <c r="H17" s="111"/>
      <c r="I17" s="111"/>
      <c r="J17" s="111"/>
      <c r="K17" s="111"/>
      <c r="L17" s="111"/>
      <c r="M17" s="111"/>
      <c r="N17" s="111"/>
    </row>
    <row r="18" spans="1:14" x14ac:dyDescent="0.2">
      <c r="A18" s="110"/>
      <c r="B18" s="110"/>
      <c r="C18" s="110"/>
      <c r="D18" s="110"/>
      <c r="E18" s="110"/>
      <c r="F18" s="110"/>
      <c r="G18" s="110"/>
      <c r="H18" s="110"/>
      <c r="I18" s="110"/>
      <c r="J18" s="110"/>
      <c r="K18" s="110"/>
      <c r="L18" s="110"/>
      <c r="M18" s="110"/>
      <c r="N18" s="110"/>
    </row>
    <row r="19" spans="1:14" ht="18.75" customHeight="1" x14ac:dyDescent="0.2">
      <c r="A19" s="111" t="s">
        <v>353</v>
      </c>
      <c r="B19" s="111"/>
      <c r="C19" s="111"/>
      <c r="D19" s="111"/>
      <c r="E19" s="111"/>
      <c r="F19" s="111"/>
      <c r="G19" s="111"/>
      <c r="H19" s="111"/>
      <c r="I19" s="111"/>
      <c r="J19" s="111"/>
      <c r="K19" s="111"/>
      <c r="L19" s="111"/>
      <c r="M19" s="111"/>
      <c r="N19" s="111"/>
    </row>
    <row r="20" spans="1:14" x14ac:dyDescent="0.2">
      <c r="A20" s="111" t="s">
        <v>354</v>
      </c>
      <c r="B20" s="111"/>
      <c r="C20" s="111"/>
      <c r="D20" s="111"/>
      <c r="E20" s="111"/>
      <c r="F20" s="111"/>
      <c r="G20" s="111"/>
      <c r="H20" s="111"/>
      <c r="I20" s="111"/>
      <c r="J20" s="111"/>
      <c r="K20" s="111"/>
      <c r="L20" s="111"/>
      <c r="M20" s="111"/>
      <c r="N20" s="111"/>
    </row>
  </sheetData>
  <mergeCells count="18">
    <mergeCell ref="A1:N1"/>
    <mergeCell ref="A3:N3"/>
    <mergeCell ref="A4:N4"/>
    <mergeCell ref="A5:N5"/>
    <mergeCell ref="A6:N6"/>
    <mergeCell ref="A19:N19"/>
    <mergeCell ref="A20:N20"/>
    <mergeCell ref="A8:N8"/>
    <mergeCell ref="A9:N9"/>
    <mergeCell ref="A10:N10"/>
    <mergeCell ref="A11:N11"/>
    <mergeCell ref="A12:N12"/>
    <mergeCell ref="A13:N13"/>
    <mergeCell ref="A7:N7"/>
    <mergeCell ref="A14:N14"/>
    <mergeCell ref="A15:N15"/>
    <mergeCell ref="A16:N16"/>
    <mergeCell ref="A17:N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05"/>
  <sheetViews>
    <sheetView zoomScaleNormal="100" workbookViewId="0">
      <pane xSplit="3" ySplit="15" topLeftCell="D16" activePane="bottomRight" state="frozen"/>
      <selection pane="topRight" activeCell="D1" sqref="D1"/>
      <selection pane="bottomLeft" activeCell="A15" sqref="A15"/>
      <selection pane="bottomRight"/>
    </sheetView>
  </sheetViews>
  <sheetFormatPr defaultColWidth="9.140625" defaultRowHeight="14.25" x14ac:dyDescent="0.2"/>
  <cols>
    <col min="1" max="1" width="10.140625" style="2" customWidth="1"/>
    <col min="2" max="2" width="38.42578125" style="2" customWidth="1"/>
    <col min="3" max="3" width="11.7109375" style="2" customWidth="1"/>
    <col min="4" max="4" width="15.140625" style="2" customWidth="1"/>
    <col min="5" max="5" width="12.140625" style="2" customWidth="1"/>
    <col min="6" max="6" width="13.7109375" style="2" customWidth="1"/>
    <col min="7" max="8" width="12.42578125" style="2" customWidth="1"/>
    <col min="9" max="9" width="14.28515625" style="2" customWidth="1"/>
    <col min="10" max="10" width="12.7109375" style="2" customWidth="1"/>
    <col min="11" max="11" width="11.140625" style="2" customWidth="1"/>
    <col min="12" max="15" width="9.140625" style="3"/>
    <col min="16" max="16" width="9.140625" style="3" hidden="1" customWidth="1"/>
    <col min="17" max="17" width="14.7109375" style="3" hidden="1" customWidth="1"/>
    <col min="18" max="21" width="9.140625" style="3" hidden="1" customWidth="1"/>
    <col min="22" max="23" width="9.140625" style="3" customWidth="1"/>
    <col min="24" max="73" width="9.140625" style="3"/>
    <col min="74" max="16384" width="9.140625" style="2"/>
  </cols>
  <sheetData>
    <row r="1" spans="1:73" ht="14.25" customHeight="1" x14ac:dyDescent="0.2">
      <c r="A1" s="51" t="s">
        <v>348</v>
      </c>
      <c r="C1" s="1"/>
      <c r="D1" s="1"/>
      <c r="E1" s="1"/>
      <c r="F1" s="1"/>
      <c r="G1" s="1"/>
      <c r="H1" s="1"/>
      <c r="I1" s="1"/>
      <c r="J1" s="1"/>
    </row>
    <row r="2" spans="1:73" ht="14.25" customHeight="1" x14ac:dyDescent="0.2">
      <c r="A2" s="49" t="s">
        <v>172</v>
      </c>
      <c r="C2" s="1"/>
      <c r="D2" s="1"/>
      <c r="E2" s="1"/>
      <c r="F2" s="1"/>
      <c r="G2" s="1"/>
      <c r="H2" s="1"/>
      <c r="I2" s="1"/>
      <c r="J2" s="1"/>
    </row>
    <row r="3" spans="1:73" x14ac:dyDescent="0.2">
      <c r="A3" s="50" t="s">
        <v>166</v>
      </c>
      <c r="C3" s="1"/>
      <c r="D3" s="1"/>
      <c r="E3" s="1"/>
      <c r="F3" s="1"/>
      <c r="G3" s="1"/>
      <c r="H3" s="1"/>
      <c r="I3" s="1"/>
      <c r="J3" s="1"/>
      <c r="R3" s="3" t="s">
        <v>0</v>
      </c>
      <c r="S3" s="3">
        <v>1</v>
      </c>
    </row>
    <row r="4" spans="1:73" x14ac:dyDescent="0.2">
      <c r="A4" s="50" t="s">
        <v>293</v>
      </c>
      <c r="C4" s="1"/>
      <c r="D4" s="1"/>
      <c r="E4" s="1" t="s">
        <v>7</v>
      </c>
      <c r="F4" s="1"/>
      <c r="G4" s="1"/>
      <c r="H4" s="1"/>
      <c r="I4" s="1"/>
      <c r="J4" s="1"/>
      <c r="R4" s="3" t="s">
        <v>1</v>
      </c>
      <c r="S4" s="3">
        <v>2</v>
      </c>
      <c r="U4" s="24"/>
    </row>
    <row r="5" spans="1:73" ht="9.75" customHeight="1" x14ac:dyDescent="0.2">
      <c r="R5" s="3" t="s">
        <v>2</v>
      </c>
      <c r="S5" s="3">
        <v>3</v>
      </c>
      <c r="U5" s="24"/>
    </row>
    <row r="6" spans="1:73" ht="26.25" customHeight="1" x14ac:dyDescent="0.25">
      <c r="A6" s="116" t="s">
        <v>171</v>
      </c>
      <c r="B6" s="116"/>
      <c r="C6" s="116"/>
      <c r="D6" s="116"/>
      <c r="E6" s="116"/>
      <c r="F6" s="116"/>
      <c r="G6" s="116"/>
      <c r="H6" s="116"/>
      <c r="I6" s="116"/>
      <c r="J6" s="116"/>
      <c r="S6" s="60">
        <f>VLOOKUP(B11,R2:S5,2,FALSE)</f>
        <v>1</v>
      </c>
      <c r="U6" s="24"/>
    </row>
    <row r="7" spans="1:73" ht="12.75" customHeight="1" thickBot="1" x14ac:dyDescent="0.3">
      <c r="D7" s="1"/>
      <c r="E7" s="1"/>
      <c r="F7" s="1"/>
      <c r="G7" s="1"/>
      <c r="H7" s="1"/>
      <c r="I7" s="1"/>
      <c r="J7" s="1"/>
      <c r="K7" s="3"/>
      <c r="S7" s="24"/>
      <c r="T7" s="60"/>
      <c r="U7" s="24"/>
      <c r="V7" s="60"/>
    </row>
    <row r="8" spans="1:73" ht="30" customHeight="1" thickBot="1" x14ac:dyDescent="0.25">
      <c r="A8" s="117" t="s">
        <v>43</v>
      </c>
      <c r="B8" s="118"/>
      <c r="D8" s="1"/>
      <c r="E8" s="1"/>
      <c r="F8" s="1"/>
      <c r="G8" s="1"/>
      <c r="H8" s="1"/>
      <c r="I8" s="1"/>
      <c r="J8" s="1"/>
      <c r="K8" s="3"/>
      <c r="T8" s="3" t="s">
        <v>164</v>
      </c>
      <c r="U8" s="24"/>
    </row>
    <row r="9" spans="1:73" ht="15" thickBot="1" x14ac:dyDescent="0.25">
      <c r="A9" s="25" t="s">
        <v>156</v>
      </c>
      <c r="B9" s="48" t="s">
        <v>160</v>
      </c>
      <c r="D9" s="1"/>
      <c r="E9" s="1"/>
      <c r="F9" s="1"/>
      <c r="G9" s="1"/>
      <c r="H9" s="1"/>
      <c r="I9" s="1"/>
      <c r="J9" s="1"/>
      <c r="K9" s="3"/>
      <c r="T9" s="3" t="s">
        <v>165</v>
      </c>
      <c r="U9" s="24"/>
    </row>
    <row r="10" spans="1:73" ht="24.75" thickBot="1" x14ac:dyDescent="0.25">
      <c r="A10" s="66" t="s">
        <v>157</v>
      </c>
      <c r="B10" s="67" t="s">
        <v>164</v>
      </c>
      <c r="D10" s="1"/>
      <c r="E10" s="1"/>
      <c r="F10" s="6"/>
      <c r="G10" s="6"/>
      <c r="H10" s="1"/>
      <c r="I10" s="1"/>
      <c r="J10" s="1"/>
      <c r="K10" s="5">
        <v>14</v>
      </c>
      <c r="T10" s="3" t="s">
        <v>158</v>
      </c>
    </row>
    <row r="11" spans="1:73" ht="15" thickBot="1" x14ac:dyDescent="0.25">
      <c r="A11" s="66" t="s">
        <v>295</v>
      </c>
      <c r="B11" s="67" t="s">
        <v>0</v>
      </c>
      <c r="D11" s="1"/>
      <c r="E11" s="1"/>
      <c r="F11" s="6"/>
      <c r="G11" s="6"/>
      <c r="H11" s="1"/>
      <c r="I11" s="1"/>
      <c r="J11" s="1"/>
      <c r="K11" s="5"/>
      <c r="T11" s="3" t="s">
        <v>170</v>
      </c>
    </row>
    <row r="12" spans="1:73" x14ac:dyDescent="0.2">
      <c r="A12" s="10"/>
      <c r="B12" s="7"/>
      <c r="C12" s="7"/>
      <c r="D12" s="7"/>
      <c r="E12" s="8"/>
      <c r="F12" s="8"/>
      <c r="G12" s="8"/>
      <c r="H12" s="8"/>
      <c r="I12" s="8"/>
      <c r="J12" s="8"/>
      <c r="K12" s="5"/>
    </row>
    <row r="13" spans="1:73" x14ac:dyDescent="0.2">
      <c r="A13" s="65"/>
      <c r="B13" s="6"/>
      <c r="C13" s="6"/>
      <c r="D13" s="120" t="str">
        <f>B9</f>
        <v>2015/2016</v>
      </c>
      <c r="E13" s="120"/>
      <c r="F13" s="120"/>
      <c r="G13" s="120"/>
      <c r="H13" s="120"/>
      <c r="I13" s="120"/>
      <c r="J13" s="121"/>
      <c r="K13" s="5"/>
    </row>
    <row r="14" spans="1:73" x14ac:dyDescent="0.2">
      <c r="A14" s="3"/>
      <c r="B14" s="6"/>
      <c r="C14" s="6"/>
      <c r="D14" s="122" t="str">
        <f>B10</f>
        <v xml:space="preserve">One year after graduation </v>
      </c>
      <c r="E14" s="120"/>
      <c r="F14" s="120"/>
      <c r="G14" s="120"/>
      <c r="H14" s="120"/>
      <c r="I14" s="120"/>
      <c r="J14" s="121"/>
      <c r="K14" s="3"/>
      <c r="BU14" s="2"/>
    </row>
    <row r="15" spans="1:73" s="10" customFormat="1" ht="51" customHeight="1" x14ac:dyDescent="0.2">
      <c r="A15" s="42" t="s">
        <v>3</v>
      </c>
      <c r="B15" s="42" t="s">
        <v>4</v>
      </c>
      <c r="C15" s="42" t="s">
        <v>296</v>
      </c>
      <c r="D15" s="12" t="s">
        <v>266</v>
      </c>
      <c r="E15" s="13" t="s">
        <v>297</v>
      </c>
      <c r="F15" s="13" t="s">
        <v>276</v>
      </c>
      <c r="G15" s="13" t="s">
        <v>277</v>
      </c>
      <c r="H15" s="13" t="s">
        <v>278</v>
      </c>
      <c r="I15" s="39" t="s">
        <v>279</v>
      </c>
      <c r="J15" s="14" t="s">
        <v>280</v>
      </c>
      <c r="K15" s="9"/>
      <c r="L15" s="9"/>
      <c r="M15" s="9"/>
      <c r="N15" s="9"/>
      <c r="O15" s="9"/>
      <c r="P15" s="9"/>
      <c r="Q15" s="9"/>
      <c r="R15" s="9"/>
      <c r="S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row>
    <row r="16" spans="1:73" x14ac:dyDescent="0.2">
      <c r="A16" s="45"/>
      <c r="B16" s="44"/>
      <c r="C16" s="44"/>
      <c r="D16" s="15"/>
      <c r="E16" s="15"/>
      <c r="F16" s="16"/>
      <c r="G16" s="16"/>
      <c r="H16" s="16"/>
      <c r="I16" s="16"/>
      <c r="J16" s="17"/>
      <c r="K16" s="3"/>
      <c r="BU16" s="2"/>
    </row>
    <row r="17" spans="1:73" x14ac:dyDescent="0.2">
      <c r="A17" s="76" t="s">
        <v>0</v>
      </c>
      <c r="B17" s="27" t="s">
        <v>58</v>
      </c>
      <c r="C17" s="27" t="s">
        <v>57</v>
      </c>
      <c r="D17" s="69">
        <f>IFERROR(VLOOKUP($A17&amp;"_"&amp;$C17,'Table1 feeder'!$E$4:$KH$77,2+$R$20+$R$21+$R$22,FALSE),".")</f>
        <v>17510</v>
      </c>
      <c r="E17" s="94">
        <f>IFERROR(VLOOKUP($A17&amp;"_"&amp;$C17,'Table1 feeder'!$E$4:$KH$77,3+$R$20+$R$21+$R$22,FALSE),".")</f>
        <v>23.2</v>
      </c>
      <c r="F17" s="94">
        <f>IFERROR(VLOOKUP($A17&amp;"_"&amp;$C17,'Table1 feeder'!$E$4:$KH$77,5+$R$20+$R$21+$R$22,FALSE),".")</f>
        <v>15.5</v>
      </c>
      <c r="G17" s="94">
        <f>IFERROR(VLOOKUP($A17&amp;"_"&amp;$C17,'Table1 feeder'!$E$4:$KH$77,6+$R$20+$R$21+$R$22,FALSE),".")</f>
        <v>7.1</v>
      </c>
      <c r="H17" s="94">
        <f>IFERROR(VLOOKUP($A17&amp;"_"&amp;$C17,'Table1 feeder'!$E$4:$KH$77,7+$R$20+$R$21+$R$22,FALSE),".")</f>
        <v>27.7</v>
      </c>
      <c r="I17" s="94">
        <f>IFERROR(VLOOKUP($A17&amp;"_"&amp;$C17,'Table1 feeder'!$E$4:$KH$77,8+$R$20+$R$21+$R$22,FALSE),".")</f>
        <v>37.200000000000003</v>
      </c>
      <c r="J17" s="96">
        <f>IFERROR(VLOOKUP($A17&amp;"_"&amp;$C17,'Table1 feeder'!$E$4:$KH$77,9+$R$20+$R$21+$R$22,FALSE),".")</f>
        <v>54.2</v>
      </c>
      <c r="K17" s="3"/>
      <c r="BU17" s="2"/>
    </row>
    <row r="18" spans="1:73" x14ac:dyDescent="0.2">
      <c r="A18" s="63" t="s">
        <v>0</v>
      </c>
      <c r="B18" s="42"/>
      <c r="C18" s="27" t="s">
        <v>306</v>
      </c>
      <c r="D18" s="69">
        <f>IFERROR(VLOOKUP($A18&amp;"_"&amp;$C18,'Table1 feeder'!$E$4:$KH$77,2+$R$20+$R$21+$R$22,FALSE),".")</f>
        <v>304150</v>
      </c>
      <c r="E18" s="94">
        <f>IFERROR(VLOOKUP($A18&amp;"_"&amp;$C18,'Table1 feeder'!$E$4:$KH$77,3+$R$20+$R$21+$R$22,FALSE),".")</f>
        <v>0.9</v>
      </c>
      <c r="F18" s="94">
        <f>IFERROR(VLOOKUP($A18&amp;"_"&amp;$C18,'Table1 feeder'!$E$4:$KH$77,5+$R$20+$R$21+$R$22,FALSE),".")</f>
        <v>5.3</v>
      </c>
      <c r="G18" s="94">
        <f>IFERROR(VLOOKUP($A18&amp;"_"&amp;$C18,'Table1 feeder'!$E$4:$KH$77,6+$R$20+$R$21+$R$22,FALSE),".")</f>
        <v>8.1999999999999993</v>
      </c>
      <c r="H18" s="94">
        <f>IFERROR(VLOOKUP($A18&amp;"_"&amp;$C18,'Table1 feeder'!$E$4:$KH$77,7+$R$20+$R$21+$R$22,FALSE),".")</f>
        <v>66.599999999999994</v>
      </c>
      <c r="I18" s="94">
        <f>IFERROR(VLOOKUP($A18&amp;"_"&amp;$C18,'Table1 feeder'!$E$4:$KH$77,8+$R$20+$R$21+$R$22,FALSE),".")</f>
        <v>80.2</v>
      </c>
      <c r="J18" s="96">
        <f>IFERROR(VLOOKUP($A18&amp;"_"&amp;$C18,'Table1 feeder'!$E$4:$KH$77,9+$R$20+$R$21+$R$22,FALSE),".")</f>
        <v>85.6</v>
      </c>
      <c r="K18" s="3"/>
      <c r="Q18" s="3" t="s">
        <v>99</v>
      </c>
      <c r="R18" s="3">
        <v>12</v>
      </c>
      <c r="T18" s="3" t="s">
        <v>159</v>
      </c>
      <c r="BU18" s="2"/>
    </row>
    <row r="19" spans="1:73" ht="15" thickBot="1" x14ac:dyDescent="0.25">
      <c r="A19" s="63" t="s">
        <v>0</v>
      </c>
      <c r="B19" s="42"/>
      <c r="C19" s="27" t="s">
        <v>96</v>
      </c>
      <c r="D19" s="69">
        <f>IFERROR(VLOOKUP($A19&amp;"_"&amp;$C19,'Table1 feeder'!$E$4:$KH$77,2+$R$20+$R$21+$R$22,FALSE),".")</f>
        <v>41690</v>
      </c>
      <c r="E19" s="94">
        <f>IFERROR(VLOOKUP($A19&amp;"_"&amp;$C19,'Table1 feeder'!$E$4:$KH$77,3+$R$20+$R$21+$R$22,FALSE),".")</f>
        <v>40.5</v>
      </c>
      <c r="F19" s="94">
        <f>IFERROR(VLOOKUP($A19&amp;"_"&amp;$C19,'Table1 feeder'!$E$4:$KH$77,5+$R$20+$R$21+$R$22,FALSE),".")</f>
        <v>12.7</v>
      </c>
      <c r="G19" s="94">
        <f>IFERROR(VLOOKUP($A19&amp;"_"&amp;$C19,'Table1 feeder'!$E$4:$KH$77,6+$R$20+$R$21+$R$22,FALSE),".")</f>
        <v>3.2</v>
      </c>
      <c r="H19" s="94">
        <f>IFERROR(VLOOKUP($A19&amp;"_"&amp;$C19,'Table1 feeder'!$E$4:$KH$77,7+$R$20+$R$21+$R$22,FALSE),".")</f>
        <v>8.5</v>
      </c>
      <c r="I19" s="94">
        <f>IFERROR(VLOOKUP($A19&amp;"_"&amp;$C19,'Table1 feeder'!$E$4:$KH$77,8+$R$20+$R$21+$R$22,FALSE),".")</f>
        <v>13</v>
      </c>
      <c r="J19" s="96">
        <f>IFERROR(VLOOKUP($A19&amp;"_"&amp;$C19,'Table1 feeder'!$E$4:$KH$77,9+$R$20+$R$21+$R$22,FALSE),".")</f>
        <v>43.6</v>
      </c>
      <c r="K19" s="3"/>
      <c r="T19" s="3" t="s">
        <v>160</v>
      </c>
      <c r="BU19" s="2"/>
    </row>
    <row r="20" spans="1:73" ht="15" thickBot="1" x14ac:dyDescent="0.25">
      <c r="A20" s="63"/>
      <c r="B20" s="42"/>
      <c r="C20" s="42"/>
      <c r="D20" s="69"/>
      <c r="E20" s="94"/>
      <c r="F20" s="94"/>
      <c r="G20" s="94"/>
      <c r="H20" s="94"/>
      <c r="I20" s="94"/>
      <c r="J20" s="96"/>
      <c r="K20" s="3"/>
      <c r="Q20" s="58" t="s">
        <v>100</v>
      </c>
      <c r="R20" s="59">
        <f>IF(B10=T8,0,IF(B10=T9,R18,IF(B10=T10,2*R18, IF(B10 =T11,3*R18))))</f>
        <v>0</v>
      </c>
      <c r="BU20" s="2"/>
    </row>
    <row r="21" spans="1:73" ht="15" thickBot="1" x14ac:dyDescent="0.25">
      <c r="A21" s="75">
        <v>1</v>
      </c>
      <c r="B21" s="4" t="s">
        <v>46</v>
      </c>
      <c r="C21" s="27" t="s">
        <v>57</v>
      </c>
      <c r="D21" s="69">
        <f>IFERROR(VLOOKUP($A21&amp;"_"&amp;$C21,'Table1 feeder'!$E$4:$KH$77,2+$R$20+$R$21+$R$22,FALSE),".")</f>
        <v>170</v>
      </c>
      <c r="E21" s="94">
        <f>IFERROR(VLOOKUP($A21&amp;"_"&amp;$C21,'Table1 feeder'!$E$4:$KH$77,3+$R$20+$R$21+$R$22,FALSE),".")</f>
        <v>6.4</v>
      </c>
      <c r="F21" s="94">
        <f>IFERROR(VLOOKUP($A21&amp;"_"&amp;$C21,'Table1 feeder'!$E$4:$KH$77,5+$R$20+$R$21+$R$22,FALSE),".")</f>
        <v>2.9</v>
      </c>
      <c r="G21" s="94">
        <f>IFERROR(VLOOKUP($A21&amp;"_"&amp;$C21,'Table1 feeder'!$E$4:$KH$77,6+$R$20+$R$21+$R$22,FALSE),".")</f>
        <v>5.8</v>
      </c>
      <c r="H21" s="94">
        <f>IFERROR(VLOOKUP($A21&amp;"_"&amp;$C21,'Table1 feeder'!$E$4:$KH$77,7+$R$20+$R$21+$R$22,FALSE),".")</f>
        <v>69.599999999999994</v>
      </c>
      <c r="I21" s="94">
        <f>IFERROR(VLOOKUP($A21&amp;"_"&amp;$C21,'Table1 feeder'!$E$4:$KH$77,8+$R$20+$R$21+$R$22,FALSE),".")</f>
        <v>76.599999999999994</v>
      </c>
      <c r="J21" s="96">
        <f>IFERROR(VLOOKUP($A21&amp;"_"&amp;$C21,'Table1 feeder'!$E$4:$KH$77,9+$R$20+$R$21+$R$22,FALSE),".")</f>
        <v>84.8</v>
      </c>
      <c r="K21" s="3"/>
      <c r="Q21" s="58" t="s">
        <v>155</v>
      </c>
      <c r="R21" s="59">
        <f>IF(B9=T18,12*R18,IF(B9=T19,0))</f>
        <v>0</v>
      </c>
      <c r="BU21" s="2"/>
    </row>
    <row r="22" spans="1:73" ht="15" thickBot="1" x14ac:dyDescent="0.25">
      <c r="A22" s="64">
        <v>1</v>
      </c>
      <c r="B22" s="54" t="s">
        <v>46</v>
      </c>
      <c r="C22" s="27" t="s">
        <v>96</v>
      </c>
      <c r="D22" s="69">
        <f>IFERROR(VLOOKUP($A22&amp;"_"&amp;$C22,'Table1 feeder'!$E$4:$KH$77,2+$R$20+$R$21+$R$22,FALSE),".")</f>
        <v>590</v>
      </c>
      <c r="E22" s="94">
        <f>IFERROR(VLOOKUP($A22&amp;"_"&amp;$C22,'Table1 feeder'!$E$4:$KH$77,3+$R$20+$R$21+$R$22,FALSE),".")</f>
        <v>22.8</v>
      </c>
      <c r="F22" s="94">
        <f>IFERROR(VLOOKUP($A22&amp;"_"&amp;$C22,'Table1 feeder'!$E$4:$KH$77,5+$R$20+$R$21+$R$22,FALSE),".")</f>
        <v>5.6</v>
      </c>
      <c r="G22" s="94">
        <f>IFERROR(VLOOKUP($A22&amp;"_"&amp;$C22,'Table1 feeder'!$E$4:$KH$77,6+$R$20+$R$21+$R$22,FALSE),".")</f>
        <v>6.6</v>
      </c>
      <c r="H22" s="94">
        <f>IFERROR(VLOOKUP($A22&amp;"_"&amp;$C22,'Table1 feeder'!$E$4:$KH$77,7+$R$20+$R$21+$R$22,FALSE),".")</f>
        <v>56.6</v>
      </c>
      <c r="I22" s="94">
        <f>IFERROR(VLOOKUP($A22&amp;"_"&amp;$C22,'Table1 feeder'!$E$4:$KH$77,8+$R$20+$R$21+$R$22,FALSE),".")</f>
        <v>60.8</v>
      </c>
      <c r="J22" s="96">
        <f>IFERROR(VLOOKUP($A22&amp;"_"&amp;$C22,'Table1 feeder'!$E$4:$KH$77,9+$R$20+$R$21+$R$22,FALSE),".")</f>
        <v>65</v>
      </c>
      <c r="K22" s="15"/>
      <c r="L22" s="52"/>
      <c r="Q22" s="58" t="s">
        <v>269</v>
      </c>
      <c r="R22" s="59">
        <f>IF(B11="All", 0, IF(B11= "Female", 4*R18, IF(B11="Male", 8*R18)))</f>
        <v>0</v>
      </c>
      <c r="BU22" s="2"/>
    </row>
    <row r="23" spans="1:73" x14ac:dyDescent="0.2">
      <c r="A23" s="64"/>
      <c r="B23" s="54"/>
      <c r="C23" s="24"/>
      <c r="D23" s="69"/>
      <c r="E23" s="94"/>
      <c r="F23" s="94"/>
      <c r="G23" s="94"/>
      <c r="H23" s="94"/>
      <c r="I23" s="94"/>
      <c r="J23" s="96"/>
      <c r="K23" s="3"/>
      <c r="BU23" s="2"/>
    </row>
    <row r="24" spans="1:73" x14ac:dyDescent="0.2">
      <c r="A24" s="75">
        <v>2</v>
      </c>
      <c r="B24" s="4" t="s">
        <v>50</v>
      </c>
      <c r="C24" s="27" t="s">
        <v>57</v>
      </c>
      <c r="D24" s="69">
        <f>IFERROR(VLOOKUP($A24&amp;"_"&amp;$C24,'Table1 feeder'!$E$4:$KH$77,2+$R$20+$R$21+$R$22,FALSE),".")</f>
        <v>720</v>
      </c>
      <c r="E24" s="94">
        <f>IFERROR(VLOOKUP($A24&amp;"_"&amp;$C24,'Table1 feeder'!$E$4:$KH$77,3+$R$20+$R$21+$R$22,FALSE),".")</f>
        <v>19.8</v>
      </c>
      <c r="F24" s="94">
        <f>IFERROR(VLOOKUP($A24&amp;"_"&amp;$C24,'Table1 feeder'!$E$4:$KH$77,5+$R$20+$R$21+$R$22,FALSE),".")</f>
        <v>9.6</v>
      </c>
      <c r="G24" s="94">
        <f>IFERROR(VLOOKUP($A24&amp;"_"&amp;$C24,'Table1 feeder'!$E$4:$KH$77,6+$R$20+$R$21+$R$22,FALSE),".")</f>
        <v>11.9</v>
      </c>
      <c r="H24" s="94">
        <f>IFERROR(VLOOKUP($A24&amp;"_"&amp;$C24,'Table1 feeder'!$E$4:$KH$77,7+$R$20+$R$21+$R$22,FALSE),".")</f>
        <v>29</v>
      </c>
      <c r="I24" s="94">
        <f>IFERROR(VLOOKUP($A24&amp;"_"&amp;$C24,'Table1 feeder'!$E$4:$KH$77,8+$R$20+$R$21+$R$22,FALSE),".")</f>
        <v>41.1</v>
      </c>
      <c r="J24" s="96">
        <f>IFERROR(VLOOKUP($A24&amp;"_"&amp;$C24,'Table1 feeder'!$E$4:$KH$77,9+$R$20+$R$21+$R$22,FALSE),".")</f>
        <v>58.7</v>
      </c>
      <c r="K24" s="3"/>
      <c r="L24" s="3" t="s">
        <v>7</v>
      </c>
      <c r="BU24" s="2"/>
    </row>
    <row r="25" spans="1:73" x14ac:dyDescent="0.2">
      <c r="A25" s="61">
        <v>2</v>
      </c>
      <c r="B25" s="54" t="s">
        <v>5</v>
      </c>
      <c r="C25" s="27" t="s">
        <v>96</v>
      </c>
      <c r="D25" s="69">
        <f>IFERROR(VLOOKUP($A25&amp;"_"&amp;$C25,'Table1 feeder'!$E$4:$KH$77,2+$R$20+$R$21+$R$22,FALSE),".")</f>
        <v>1245</v>
      </c>
      <c r="E25" s="94">
        <f>IFERROR(VLOOKUP($A25&amp;"_"&amp;$C25,'Table1 feeder'!$E$4:$KH$77,3+$R$20+$R$21+$R$22,FALSE),".")</f>
        <v>29.4</v>
      </c>
      <c r="F25" s="94">
        <f>IFERROR(VLOOKUP($A25&amp;"_"&amp;$C25,'Table1 feeder'!$E$4:$KH$77,5+$R$20+$R$21+$R$22,FALSE),".")</f>
        <v>15.5</v>
      </c>
      <c r="G25" s="94">
        <f>IFERROR(VLOOKUP($A25&amp;"_"&amp;$C25,'Table1 feeder'!$E$4:$KH$77,6+$R$20+$R$21+$R$22,FALSE),".")</f>
        <v>12.4</v>
      </c>
      <c r="H25" s="94">
        <f>IFERROR(VLOOKUP($A25&amp;"_"&amp;$C25,'Table1 feeder'!$E$4:$KH$77,7+$R$20+$R$21+$R$22,FALSE),".")</f>
        <v>17.3</v>
      </c>
      <c r="I25" s="94">
        <f>IFERROR(VLOOKUP($A25&amp;"_"&amp;$C25,'Table1 feeder'!$E$4:$KH$77,8+$R$20+$R$21+$R$22,FALSE),".")</f>
        <v>23.8</v>
      </c>
      <c r="J25" s="96">
        <f>IFERROR(VLOOKUP($A25&amp;"_"&amp;$C25,'Table1 feeder'!$E$4:$KH$77,9+$R$20+$R$21+$R$22,FALSE),".")</f>
        <v>42.7</v>
      </c>
      <c r="K25" s="3"/>
      <c r="M25" s="3" t="s">
        <v>7</v>
      </c>
      <c r="BU25" s="2"/>
    </row>
    <row r="26" spans="1:73" x14ac:dyDescent="0.2">
      <c r="A26" s="61"/>
      <c r="B26" s="54"/>
      <c r="C26" s="24"/>
      <c r="D26" s="69"/>
      <c r="E26" s="94"/>
      <c r="F26" s="94"/>
      <c r="G26" s="94"/>
      <c r="H26" s="94"/>
      <c r="I26" s="94"/>
      <c r="J26" s="96"/>
      <c r="K26" s="3"/>
      <c r="BU26" s="2"/>
    </row>
    <row r="27" spans="1:73" x14ac:dyDescent="0.2">
      <c r="A27" s="77" t="s">
        <v>48</v>
      </c>
      <c r="B27" s="56" t="s">
        <v>49</v>
      </c>
      <c r="C27" s="27" t="s">
        <v>57</v>
      </c>
      <c r="D27" s="69">
        <f>IFERROR(VLOOKUP($A27&amp;"_"&amp;$C27,'Table1 feeder'!$E$4:$KH$77,2+$R$20+$R$21+$R$22,FALSE),".")</f>
        <v>230</v>
      </c>
      <c r="E27" s="94">
        <f>IFERROR(VLOOKUP($A27&amp;"_"&amp;$C27,'Table1 feeder'!$E$4:$KH$77,3+$R$20+$R$21+$R$22,FALSE),".")</f>
        <v>6.9</v>
      </c>
      <c r="F27" s="94">
        <f>IFERROR(VLOOKUP($A27&amp;"_"&amp;$C27,'Table1 feeder'!$E$4:$KH$77,5+$R$20+$R$21+$R$22,FALSE),".")</f>
        <v>9.9</v>
      </c>
      <c r="G27" s="94">
        <f>IFERROR(VLOOKUP($A27&amp;"_"&amp;$C27,'Table1 feeder'!$E$4:$KH$77,6+$R$20+$R$21+$R$22,FALSE),".")</f>
        <v>8.6</v>
      </c>
      <c r="H27" s="94">
        <f>IFERROR(VLOOKUP($A27&amp;"_"&amp;$C27,'Table1 feeder'!$E$4:$KH$77,7+$R$20+$R$21+$R$22,FALSE),".")</f>
        <v>52.7</v>
      </c>
      <c r="I27" s="94">
        <f>IFERROR(VLOOKUP($A27&amp;"_"&amp;$C27,'Table1 feeder'!$E$4:$KH$77,8+$R$20+$R$21+$R$22,FALSE),".")</f>
        <v>72</v>
      </c>
      <c r="J27" s="96">
        <f>IFERROR(VLOOKUP($A27&amp;"_"&amp;$C27,'Table1 feeder'!$E$4:$KH$77,9+$R$20+$R$21+$R$22,FALSE),".")</f>
        <v>74.599999999999994</v>
      </c>
      <c r="K27" s="3"/>
      <c r="BU27" s="2"/>
    </row>
    <row r="28" spans="1:73" x14ac:dyDescent="0.2">
      <c r="A28" s="61" t="s">
        <v>48</v>
      </c>
      <c r="B28" s="54"/>
      <c r="C28" s="27" t="s">
        <v>96</v>
      </c>
      <c r="D28" s="69">
        <f>IFERROR(VLOOKUP($A28&amp;"_"&amp;$C28,'Table1 feeder'!$E$4:$KH$77,2+$R$20+$R$21+$R$22,FALSE),".")</f>
        <v>400</v>
      </c>
      <c r="E28" s="94">
        <f>IFERROR(VLOOKUP($A28&amp;"_"&amp;$C28,'Table1 feeder'!$E$4:$KH$77,3+$R$20+$R$21+$R$22,FALSE),".")</f>
        <v>17.7</v>
      </c>
      <c r="F28" s="94">
        <f>IFERROR(VLOOKUP($A28&amp;"_"&amp;$C28,'Table1 feeder'!$E$4:$KH$77,5+$R$20+$R$21+$R$22,FALSE),".")</f>
        <v>15.5</v>
      </c>
      <c r="G28" s="94">
        <f>IFERROR(VLOOKUP($A28&amp;"_"&amp;$C28,'Table1 feeder'!$E$4:$KH$77,6+$R$20+$R$21+$R$22,FALSE),".")</f>
        <v>6.5</v>
      </c>
      <c r="H28" s="94">
        <f>IFERROR(VLOOKUP($A28&amp;"_"&amp;$C28,'Table1 feeder'!$E$4:$KH$77,7+$R$20+$R$21+$R$22,FALSE),".")</f>
        <v>34.1</v>
      </c>
      <c r="I28" s="94">
        <f>IFERROR(VLOOKUP($A28&amp;"_"&amp;$C28,'Table1 feeder'!$E$4:$KH$77,8+$R$20+$R$21+$R$22,FALSE),".")</f>
        <v>50.3</v>
      </c>
      <c r="J28" s="96">
        <f>IFERROR(VLOOKUP($A28&amp;"_"&amp;$C28,'Table1 feeder'!$E$4:$KH$77,9+$R$20+$R$21+$R$22,FALSE),".")</f>
        <v>60.3</v>
      </c>
      <c r="K28" s="3"/>
      <c r="BU28" s="2"/>
    </row>
    <row r="29" spans="1:73" x14ac:dyDescent="0.2">
      <c r="A29" s="61"/>
      <c r="B29" s="54"/>
      <c r="C29" s="24"/>
      <c r="D29" s="69"/>
      <c r="E29" s="94"/>
      <c r="F29" s="94"/>
      <c r="G29" s="94"/>
      <c r="H29" s="94"/>
      <c r="I29" s="94"/>
      <c r="J29" s="96"/>
      <c r="K29" s="3"/>
      <c r="BU29" s="2"/>
    </row>
    <row r="30" spans="1:73" x14ac:dyDescent="0.2">
      <c r="A30" s="77">
        <v>3</v>
      </c>
      <c r="B30" s="4" t="s">
        <v>51</v>
      </c>
      <c r="C30" s="27" t="s">
        <v>57</v>
      </c>
      <c r="D30" s="69">
        <f>IFERROR(VLOOKUP($A30&amp;"_"&amp;$C30,'Table1 feeder'!$E$4:$KH$77,2+$R$20+$R$21+$R$22,FALSE),".")</f>
        <v>635</v>
      </c>
      <c r="E30" s="94">
        <f>IFERROR(VLOOKUP($A30&amp;"_"&amp;$C30,'Table1 feeder'!$E$4:$KH$77,3+$R$20+$R$21+$R$22,FALSE),".")</f>
        <v>17.899999999999999</v>
      </c>
      <c r="F30" s="94">
        <f>IFERROR(VLOOKUP($A30&amp;"_"&amp;$C30,'Table1 feeder'!$E$4:$KH$77,5+$R$20+$R$21+$R$22,FALSE),".")</f>
        <v>11.1</v>
      </c>
      <c r="G30" s="94">
        <f>IFERROR(VLOOKUP($A30&amp;"_"&amp;$C30,'Table1 feeder'!$E$4:$KH$77,6+$R$20+$R$21+$R$22,FALSE),".")</f>
        <v>4.2</v>
      </c>
      <c r="H30" s="94">
        <f>IFERROR(VLOOKUP($A30&amp;"_"&amp;$C30,'Table1 feeder'!$E$4:$KH$77,7+$R$20+$R$21+$R$22,FALSE),".")</f>
        <v>15.7</v>
      </c>
      <c r="I30" s="94">
        <f>IFERROR(VLOOKUP($A30&amp;"_"&amp;$C30,'Table1 feeder'!$E$4:$KH$77,8+$R$20+$R$21+$R$22,FALSE),".")</f>
        <v>32.299999999999997</v>
      </c>
      <c r="J30" s="96">
        <f>IFERROR(VLOOKUP($A30&amp;"_"&amp;$C30,'Table1 feeder'!$E$4:$KH$77,9+$R$20+$R$21+$R$22,FALSE),".")</f>
        <v>66.8</v>
      </c>
      <c r="K30" s="3"/>
      <c r="BU30" s="2"/>
    </row>
    <row r="31" spans="1:73" x14ac:dyDescent="0.2">
      <c r="A31" s="61">
        <v>3</v>
      </c>
      <c r="B31" s="54" t="s">
        <v>6</v>
      </c>
      <c r="C31" s="27" t="s">
        <v>96</v>
      </c>
      <c r="D31" s="69">
        <f>IFERROR(VLOOKUP($A31&amp;"_"&amp;$C31,'Table1 feeder'!$E$4:$KH$77,2+$R$20+$R$21+$R$22,FALSE),".")</f>
        <v>885</v>
      </c>
      <c r="E31" s="94">
        <f>IFERROR(VLOOKUP($A31&amp;"_"&amp;$C31,'Table1 feeder'!$E$4:$KH$77,3+$R$20+$R$21+$R$22,FALSE),".")</f>
        <v>32.799999999999997</v>
      </c>
      <c r="F31" s="94">
        <f>IFERROR(VLOOKUP($A31&amp;"_"&amp;$C31,'Table1 feeder'!$E$4:$KH$77,5+$R$20+$R$21+$R$22,FALSE),".")</f>
        <v>15.1</v>
      </c>
      <c r="G31" s="94">
        <f>IFERROR(VLOOKUP($A31&amp;"_"&amp;$C31,'Table1 feeder'!$E$4:$KH$77,6+$R$20+$R$21+$R$22,FALSE),".")</f>
        <v>3.3</v>
      </c>
      <c r="H31" s="94">
        <f>IFERROR(VLOOKUP($A31&amp;"_"&amp;$C31,'Table1 feeder'!$E$4:$KH$77,7+$R$20+$R$21+$R$22,FALSE),".")</f>
        <v>7.8</v>
      </c>
      <c r="I31" s="94">
        <f>IFERROR(VLOOKUP($A31&amp;"_"&amp;$C31,'Table1 feeder'!$E$4:$KH$77,8+$R$20+$R$21+$R$22,FALSE),".")</f>
        <v>17.5</v>
      </c>
      <c r="J31" s="96">
        <f>IFERROR(VLOOKUP($A31&amp;"_"&amp;$C31,'Table1 feeder'!$E$4:$KH$77,9+$R$20+$R$21+$R$22,FALSE),".")</f>
        <v>48.8</v>
      </c>
      <c r="K31" s="3"/>
      <c r="BU31" s="2"/>
    </row>
    <row r="32" spans="1:73" x14ac:dyDescent="0.2">
      <c r="A32" s="61"/>
      <c r="B32" s="54"/>
      <c r="C32" s="24"/>
      <c r="D32" s="69"/>
      <c r="E32" s="94"/>
      <c r="F32" s="94"/>
      <c r="G32" s="94"/>
      <c r="H32" s="94"/>
      <c r="I32" s="94"/>
      <c r="J32" s="96"/>
      <c r="K32" s="3"/>
      <c r="BU32" s="2"/>
    </row>
    <row r="33" spans="1:14" s="3" customFormat="1" ht="14.25" customHeight="1" x14ac:dyDescent="0.2">
      <c r="A33" s="77" t="s">
        <v>53</v>
      </c>
      <c r="B33" s="56" t="s">
        <v>52</v>
      </c>
      <c r="C33" s="27" t="s">
        <v>57</v>
      </c>
      <c r="D33" s="69">
        <f>IFERROR(VLOOKUP($A33&amp;"_"&amp;$C33,'Table1 feeder'!$E$4:$KH$77,2+$R$20+$R$21+$R$22,FALSE),".")</f>
        <v>565</v>
      </c>
      <c r="E33" s="94">
        <f>IFERROR(VLOOKUP($A33&amp;"_"&amp;$C33,'Table1 feeder'!$E$4:$KH$77,3+$R$20+$R$21+$R$22,FALSE),".")</f>
        <v>16.399999999999999</v>
      </c>
      <c r="F33" s="94">
        <f>IFERROR(VLOOKUP($A33&amp;"_"&amp;$C33,'Table1 feeder'!$E$4:$KH$77,5+$R$20+$R$21+$R$22,FALSE),".")</f>
        <v>15.3</v>
      </c>
      <c r="G33" s="94">
        <f>IFERROR(VLOOKUP($A33&amp;"_"&amp;$C33,'Table1 feeder'!$E$4:$KH$77,6+$R$20+$R$21+$R$22,FALSE),".")</f>
        <v>7</v>
      </c>
      <c r="H33" s="94">
        <f>IFERROR(VLOOKUP($A33&amp;"_"&amp;$C33,'Table1 feeder'!$E$4:$KH$77,7+$R$20+$R$21+$R$22,FALSE),".")</f>
        <v>22.3</v>
      </c>
      <c r="I33" s="94">
        <f>IFERROR(VLOOKUP($A33&amp;"_"&amp;$C33,'Table1 feeder'!$E$4:$KH$77,8+$R$20+$R$21+$R$22,FALSE),".")</f>
        <v>39.6</v>
      </c>
      <c r="J33" s="96">
        <f>IFERROR(VLOOKUP($A33&amp;"_"&amp;$C33,'Table1 feeder'!$E$4:$KH$77,9+$R$20+$R$21+$R$22,FALSE),".")</f>
        <v>61.4</v>
      </c>
      <c r="K33" s="18"/>
      <c r="L33" s="18"/>
      <c r="M33" s="18"/>
      <c r="N33" s="18"/>
    </row>
    <row r="34" spans="1:14" s="3" customFormat="1" ht="14.25" customHeight="1" x14ac:dyDescent="0.2">
      <c r="A34" s="61" t="s">
        <v>53</v>
      </c>
      <c r="B34" s="54"/>
      <c r="C34" s="27" t="s">
        <v>96</v>
      </c>
      <c r="D34" s="69">
        <f>IFERROR(VLOOKUP($A34&amp;"_"&amp;$C34,'Table1 feeder'!$E$4:$KH$77,2+$R$20+$R$21+$R$22,FALSE),".")</f>
        <v>620</v>
      </c>
      <c r="E34" s="94">
        <f>IFERROR(VLOOKUP($A34&amp;"_"&amp;$C34,'Table1 feeder'!$E$4:$KH$77,3+$R$20+$R$21+$R$22,FALSE),".")</f>
        <v>41.5</v>
      </c>
      <c r="F34" s="94">
        <f>IFERROR(VLOOKUP($A34&amp;"_"&amp;$C34,'Table1 feeder'!$E$4:$KH$77,5+$R$20+$R$21+$R$22,FALSE),".")</f>
        <v>11.3</v>
      </c>
      <c r="G34" s="94">
        <f>IFERROR(VLOOKUP($A34&amp;"_"&amp;$C34,'Table1 feeder'!$E$4:$KH$77,6+$R$20+$R$21+$R$22,FALSE),".")</f>
        <v>2.9</v>
      </c>
      <c r="H34" s="94">
        <f>IFERROR(VLOOKUP($A34&amp;"_"&amp;$C34,'Table1 feeder'!$E$4:$KH$77,7+$R$20+$R$21+$R$22,FALSE),".")</f>
        <v>7.1</v>
      </c>
      <c r="I34" s="94">
        <f>IFERROR(VLOOKUP($A34&amp;"_"&amp;$C34,'Table1 feeder'!$E$4:$KH$77,8+$R$20+$R$21+$R$22,FALSE),".")</f>
        <v>14.7</v>
      </c>
      <c r="J34" s="96">
        <f>IFERROR(VLOOKUP($A34&amp;"_"&amp;$C34,'Table1 feeder'!$E$4:$KH$77,9+$R$20+$R$21+$R$22,FALSE),".")</f>
        <v>44.3</v>
      </c>
      <c r="K34" s="18"/>
      <c r="L34" s="18"/>
      <c r="M34" s="18"/>
      <c r="N34" s="18"/>
    </row>
    <row r="35" spans="1:14" s="3" customFormat="1" ht="14.25" customHeight="1" x14ac:dyDescent="0.2">
      <c r="A35" s="61"/>
      <c r="B35" s="54"/>
      <c r="C35" s="24"/>
      <c r="D35" s="69"/>
      <c r="E35" s="94"/>
      <c r="F35" s="94"/>
      <c r="G35" s="94"/>
      <c r="H35" s="94"/>
      <c r="I35" s="94"/>
      <c r="J35" s="96"/>
      <c r="K35" s="18"/>
      <c r="L35" s="18"/>
      <c r="M35" s="18"/>
      <c r="N35" s="18"/>
    </row>
    <row r="36" spans="1:14" s="3" customFormat="1" ht="14.25" customHeight="1" x14ac:dyDescent="0.2">
      <c r="A36" s="77">
        <v>4</v>
      </c>
      <c r="B36" s="4" t="s">
        <v>8</v>
      </c>
      <c r="C36" s="27" t="s">
        <v>57</v>
      </c>
      <c r="D36" s="69">
        <f>IFERROR(VLOOKUP($A36&amp;"_"&amp;$C36,'Table1 feeder'!$E$4:$KH$77,2+$R$20+$R$21+$R$22,FALSE),".")</f>
        <v>20</v>
      </c>
      <c r="E36" s="94">
        <f>IFERROR(VLOOKUP($A36&amp;"_"&amp;$C36,'Table1 feeder'!$E$4:$KH$77,3+$R$20+$R$21+$R$22,FALSE),".")</f>
        <v>0</v>
      </c>
      <c r="F36" s="94" t="str">
        <f>IFERROR(VLOOKUP($A36&amp;"_"&amp;$C36,'Table1 feeder'!$E$4:$KH$77,5+$R$20+$R$21+$R$22,FALSE),".")</f>
        <v>x</v>
      </c>
      <c r="G36" s="94" t="str">
        <f>IFERROR(VLOOKUP($A36&amp;"_"&amp;$C36,'Table1 feeder'!$E$4:$KH$77,6+$R$20+$R$21+$R$22,FALSE),".")</f>
        <v>x</v>
      </c>
      <c r="H36" s="94" t="str">
        <f>IFERROR(VLOOKUP($A36&amp;"_"&amp;$C36,'Table1 feeder'!$E$4:$KH$77,7+$R$20+$R$21+$R$22,FALSE),".")</f>
        <v>x</v>
      </c>
      <c r="I36" s="94" t="str">
        <f>IFERROR(VLOOKUP($A36&amp;"_"&amp;$C36,'Table1 feeder'!$E$4:$KH$77,8+$R$20+$R$21+$R$22,FALSE),".")</f>
        <v>x</v>
      </c>
      <c r="J36" s="96">
        <f>IFERROR(VLOOKUP($A36&amp;"_"&amp;$C36,'Table1 feeder'!$E$4:$KH$77,9+$R$20+$R$21+$R$22,FALSE),".")</f>
        <v>77.8</v>
      </c>
      <c r="K36" s="18" t="s">
        <v>7</v>
      </c>
      <c r="L36" s="18"/>
      <c r="M36" s="18"/>
      <c r="N36" s="18"/>
    </row>
    <row r="37" spans="1:14" s="3" customFormat="1" ht="14.25" customHeight="1" x14ac:dyDescent="0.2">
      <c r="A37" s="61">
        <v>4</v>
      </c>
      <c r="B37" s="54" t="s">
        <v>8</v>
      </c>
      <c r="C37" s="27" t="s">
        <v>96</v>
      </c>
      <c r="D37" s="69">
        <f>IFERROR(VLOOKUP($A37&amp;"_"&amp;$C37,'Table1 feeder'!$E$4:$KH$77,2+$R$20+$R$21+$R$22,FALSE),".")</f>
        <v>65</v>
      </c>
      <c r="E37" s="94">
        <f>IFERROR(VLOOKUP($A37&amp;"_"&amp;$C37,'Table1 feeder'!$E$4:$KH$77,3+$R$20+$R$21+$R$22,FALSE),".")</f>
        <v>45.5</v>
      </c>
      <c r="F37" s="94">
        <f>IFERROR(VLOOKUP($A37&amp;"_"&amp;$C37,'Table1 feeder'!$E$4:$KH$77,5+$R$20+$R$21+$R$22,FALSE),".")</f>
        <v>16.7</v>
      </c>
      <c r="G37" s="94">
        <f>IFERROR(VLOOKUP($A37&amp;"_"&amp;$C37,'Table1 feeder'!$E$4:$KH$77,6+$R$20+$R$21+$R$22,FALSE),".")</f>
        <v>7.6</v>
      </c>
      <c r="H37" s="94" t="str">
        <f>IFERROR(VLOOKUP($A37&amp;"_"&amp;$C37,'Table1 feeder'!$E$4:$KH$77,7+$R$20+$R$21+$R$22,FALSE),".")</f>
        <v>x</v>
      </c>
      <c r="I37" s="94" t="str">
        <f>IFERROR(VLOOKUP($A37&amp;"_"&amp;$C37,'Table1 feeder'!$E$4:$KH$77,8+$R$20+$R$21+$R$22,FALSE),".")</f>
        <v>x</v>
      </c>
      <c r="J37" s="96">
        <f>IFERROR(VLOOKUP($A37&amp;"_"&amp;$C37,'Table1 feeder'!$E$4:$KH$77,9+$R$20+$R$21+$R$22,FALSE),".")</f>
        <v>30.3</v>
      </c>
      <c r="K37" s="21"/>
    </row>
    <row r="38" spans="1:14" s="3" customFormat="1" ht="14.25" customHeight="1" x14ac:dyDescent="0.2">
      <c r="A38" s="61"/>
      <c r="B38" s="54"/>
      <c r="C38" s="24"/>
      <c r="D38" s="69"/>
      <c r="E38" s="94"/>
      <c r="F38" s="94"/>
      <c r="G38" s="94"/>
      <c r="H38" s="94"/>
      <c r="I38" s="94"/>
      <c r="J38" s="96"/>
      <c r="K38" s="20"/>
    </row>
    <row r="39" spans="1:14" s="3" customFormat="1" ht="14.25" customHeight="1" x14ac:dyDescent="0.2">
      <c r="A39" s="77">
        <v>5</v>
      </c>
      <c r="B39" s="4" t="s">
        <v>9</v>
      </c>
      <c r="C39" s="27" t="s">
        <v>57</v>
      </c>
      <c r="D39" s="69">
        <f>IFERROR(VLOOKUP($A39&amp;"_"&amp;$C39,'Table1 feeder'!$E$4:$KH$77,2+$R$20+$R$21+$R$22,FALSE),".")</f>
        <v>90</v>
      </c>
      <c r="E39" s="94">
        <f>IFERROR(VLOOKUP($A39&amp;"_"&amp;$C39,'Table1 feeder'!$E$4:$KH$77,3+$R$20+$R$21+$R$22,FALSE),".")</f>
        <v>43.3</v>
      </c>
      <c r="F39" s="94">
        <f>IFERROR(VLOOKUP($A39&amp;"_"&amp;$C39,'Table1 feeder'!$E$4:$KH$77,5+$R$20+$R$21+$R$22,FALSE),".")</f>
        <v>12.4</v>
      </c>
      <c r="G39" s="94">
        <f>IFERROR(VLOOKUP($A39&amp;"_"&amp;$C39,'Table1 feeder'!$E$4:$KH$77,6+$R$20+$R$21+$R$22,FALSE),".")</f>
        <v>6.8</v>
      </c>
      <c r="H39" s="94">
        <f>IFERROR(VLOOKUP($A39&amp;"_"&amp;$C39,'Table1 feeder'!$E$4:$KH$77,7+$R$20+$R$21+$R$22,FALSE),".")</f>
        <v>16</v>
      </c>
      <c r="I39" s="94">
        <f>IFERROR(VLOOKUP($A39&amp;"_"&amp;$C39,'Table1 feeder'!$E$4:$KH$77,8+$R$20+$R$21+$R$22,FALSE),".")</f>
        <v>23.6</v>
      </c>
      <c r="J39" s="96">
        <f>IFERROR(VLOOKUP($A39&amp;"_"&amp;$C39,'Table1 feeder'!$E$4:$KH$77,9+$R$20+$R$21+$R$22,FALSE),".")</f>
        <v>37.5</v>
      </c>
      <c r="K39" s="98"/>
    </row>
    <row r="40" spans="1:14" s="3" customFormat="1" ht="14.25" customHeight="1" x14ac:dyDescent="0.2">
      <c r="A40" s="61">
        <v>5</v>
      </c>
      <c r="B40" s="54" t="s">
        <v>9</v>
      </c>
      <c r="C40" s="27" t="s">
        <v>96</v>
      </c>
      <c r="D40" s="69">
        <f>IFERROR(VLOOKUP($A40&amp;"_"&amp;$C40,'Table1 feeder'!$E$4:$KH$77,2+$R$20+$R$21+$R$22,FALSE),".")</f>
        <v>185</v>
      </c>
      <c r="E40" s="94">
        <f>IFERROR(VLOOKUP($A40&amp;"_"&amp;$C40,'Table1 feeder'!$E$4:$KH$77,3+$R$20+$R$21+$R$22,FALSE),".")</f>
        <v>27.5</v>
      </c>
      <c r="F40" s="94">
        <f>IFERROR(VLOOKUP($A40&amp;"_"&amp;$C40,'Table1 feeder'!$E$4:$KH$77,5+$R$20+$R$21+$R$22,FALSE),".")</f>
        <v>17</v>
      </c>
      <c r="G40" s="94">
        <f>IFERROR(VLOOKUP($A40&amp;"_"&amp;$C40,'Table1 feeder'!$E$4:$KH$77,6+$R$20+$R$21+$R$22,FALSE),".")</f>
        <v>5.6</v>
      </c>
      <c r="H40" s="94">
        <f>IFERROR(VLOOKUP($A40&amp;"_"&amp;$C40,'Table1 feeder'!$E$4:$KH$77,7+$R$20+$R$21+$R$22,FALSE),".")</f>
        <v>7.4</v>
      </c>
      <c r="I40" s="94">
        <f>IFERROR(VLOOKUP($A40&amp;"_"&amp;$C40,'Table1 feeder'!$E$4:$KH$77,8+$R$20+$R$21+$R$22,FALSE),".")</f>
        <v>11.7</v>
      </c>
      <c r="J40" s="96">
        <f>IFERROR(VLOOKUP($A40&amp;"_"&amp;$C40,'Table1 feeder'!$E$4:$KH$77,9+$R$20+$R$21+$R$22,FALSE),".")</f>
        <v>49.9</v>
      </c>
      <c r="K40" s="98"/>
    </row>
    <row r="41" spans="1:14" s="3" customFormat="1" ht="14.25" customHeight="1" x14ac:dyDescent="0.2">
      <c r="A41" s="61"/>
      <c r="B41" s="54"/>
      <c r="C41" s="24"/>
      <c r="D41" s="69"/>
      <c r="E41" s="94"/>
      <c r="F41" s="94"/>
      <c r="G41" s="94"/>
      <c r="H41" s="94"/>
      <c r="I41" s="94"/>
      <c r="J41" s="96"/>
      <c r="K41" s="98"/>
    </row>
    <row r="42" spans="1:14" s="3" customFormat="1" ht="14.25" customHeight="1" x14ac:dyDescent="0.2">
      <c r="A42" s="77">
        <v>6</v>
      </c>
      <c r="B42" s="4" t="s">
        <v>10</v>
      </c>
      <c r="C42" s="27" t="s">
        <v>57</v>
      </c>
      <c r="D42" s="69">
        <f>IFERROR(VLOOKUP($A42&amp;"_"&amp;$C42,'Table1 feeder'!$E$4:$KH$77,2+$R$20+$R$21+$R$22,FALSE),".")</f>
        <v>500</v>
      </c>
      <c r="E42" s="94">
        <f>IFERROR(VLOOKUP($A42&amp;"_"&amp;$C42,'Table1 feeder'!$E$4:$KH$77,3+$R$20+$R$21+$R$22,FALSE),".")</f>
        <v>20.3</v>
      </c>
      <c r="F42" s="94">
        <f>IFERROR(VLOOKUP($A42&amp;"_"&amp;$C42,'Table1 feeder'!$E$4:$KH$77,5+$R$20+$R$21+$R$22,FALSE),".")</f>
        <v>9.9</v>
      </c>
      <c r="G42" s="94">
        <f>IFERROR(VLOOKUP($A42&amp;"_"&amp;$C42,'Table1 feeder'!$E$4:$KH$77,6+$R$20+$R$21+$R$22,FALSE),".")</f>
        <v>4.0999999999999996</v>
      </c>
      <c r="H42" s="94">
        <f>IFERROR(VLOOKUP($A42&amp;"_"&amp;$C42,'Table1 feeder'!$E$4:$KH$77,7+$R$20+$R$21+$R$22,FALSE),".")</f>
        <v>22.8</v>
      </c>
      <c r="I42" s="94">
        <f>IFERROR(VLOOKUP($A42&amp;"_"&amp;$C42,'Table1 feeder'!$E$4:$KH$77,8+$R$20+$R$21+$R$22,FALSE),".")</f>
        <v>41.2</v>
      </c>
      <c r="J42" s="96">
        <f>IFERROR(VLOOKUP($A42&amp;"_"&amp;$C42,'Table1 feeder'!$E$4:$KH$77,9+$R$20+$R$21+$R$22,FALSE),".")</f>
        <v>65.7</v>
      </c>
      <c r="K42" s="98"/>
    </row>
    <row r="43" spans="1:14" s="3" customFormat="1" ht="14.25" customHeight="1" x14ac:dyDescent="0.2">
      <c r="A43" s="61">
        <v>6</v>
      </c>
      <c r="B43" s="54" t="s">
        <v>10</v>
      </c>
      <c r="C43" s="27" t="s">
        <v>96</v>
      </c>
      <c r="D43" s="69">
        <f>IFERROR(VLOOKUP($A43&amp;"_"&amp;$C43,'Table1 feeder'!$E$4:$KH$77,2+$R$20+$R$21+$R$22,FALSE),".")</f>
        <v>835</v>
      </c>
      <c r="E43" s="94">
        <f>IFERROR(VLOOKUP($A43&amp;"_"&amp;$C43,'Table1 feeder'!$E$4:$KH$77,3+$R$20+$R$21+$R$22,FALSE),".")</f>
        <v>43.9</v>
      </c>
      <c r="F43" s="94">
        <f>IFERROR(VLOOKUP($A43&amp;"_"&amp;$C43,'Table1 feeder'!$E$4:$KH$77,5+$R$20+$R$21+$R$22,FALSE),".")</f>
        <v>11</v>
      </c>
      <c r="G43" s="94">
        <f>IFERROR(VLOOKUP($A43&amp;"_"&amp;$C43,'Table1 feeder'!$E$4:$KH$77,6+$R$20+$R$21+$R$22,FALSE),".")</f>
        <v>3.4</v>
      </c>
      <c r="H43" s="94">
        <f>IFERROR(VLOOKUP($A43&amp;"_"&amp;$C43,'Table1 feeder'!$E$4:$KH$77,7+$R$20+$R$21+$R$22,FALSE),".")</f>
        <v>7.5</v>
      </c>
      <c r="I43" s="94">
        <f>IFERROR(VLOOKUP($A43&amp;"_"&amp;$C43,'Table1 feeder'!$E$4:$KH$77,8+$R$20+$R$21+$R$22,FALSE),".")</f>
        <v>14.2</v>
      </c>
      <c r="J43" s="96">
        <f>IFERROR(VLOOKUP($A43&amp;"_"&amp;$C43,'Table1 feeder'!$E$4:$KH$77,9+$R$20+$R$21+$R$22,FALSE),".")</f>
        <v>41.7</v>
      </c>
      <c r="K43" s="98"/>
    </row>
    <row r="44" spans="1:14" s="3" customFormat="1" ht="14.25" customHeight="1" x14ac:dyDescent="0.2">
      <c r="A44" s="61"/>
      <c r="B44" s="54"/>
      <c r="C44" s="24"/>
      <c r="D44" s="69"/>
      <c r="E44" s="94"/>
      <c r="F44" s="94"/>
      <c r="G44" s="94"/>
      <c r="H44" s="94"/>
      <c r="I44" s="94"/>
      <c r="J44" s="96"/>
      <c r="K44" s="98"/>
    </row>
    <row r="45" spans="1:14" s="3" customFormat="1" ht="14.25" customHeight="1" x14ac:dyDescent="0.2">
      <c r="A45" s="77">
        <v>7</v>
      </c>
      <c r="B45" s="4" t="s">
        <v>11</v>
      </c>
      <c r="C45" s="27" t="s">
        <v>57</v>
      </c>
      <c r="D45" s="69">
        <f>IFERROR(VLOOKUP($A45&amp;"_"&amp;$C45,'Table1 feeder'!$E$4:$KH$77,2+$R$20+$R$21+$R$22,FALSE),".")</f>
        <v>345</v>
      </c>
      <c r="E45" s="94">
        <f>IFERROR(VLOOKUP($A45&amp;"_"&amp;$C45,'Table1 feeder'!$E$4:$KH$77,3+$R$20+$R$21+$R$22,FALSE),".")</f>
        <v>20.2</v>
      </c>
      <c r="F45" s="94">
        <f>IFERROR(VLOOKUP($A45&amp;"_"&amp;$C45,'Table1 feeder'!$E$4:$KH$77,5+$R$20+$R$21+$R$22,FALSE),".")</f>
        <v>10.6</v>
      </c>
      <c r="G45" s="94">
        <f>IFERROR(VLOOKUP($A45&amp;"_"&amp;$C45,'Table1 feeder'!$E$4:$KH$77,6+$R$20+$R$21+$R$22,FALSE),".")</f>
        <v>3.3</v>
      </c>
      <c r="H45" s="94">
        <f>IFERROR(VLOOKUP($A45&amp;"_"&amp;$C45,'Table1 feeder'!$E$4:$KH$77,7+$R$20+$R$21+$R$22,FALSE),".")</f>
        <v>17.7</v>
      </c>
      <c r="I45" s="94">
        <f>IFERROR(VLOOKUP($A45&amp;"_"&amp;$C45,'Table1 feeder'!$E$4:$KH$77,8+$R$20+$R$21+$R$22,FALSE),".")</f>
        <v>30.5</v>
      </c>
      <c r="J45" s="96">
        <f>IFERROR(VLOOKUP($A45&amp;"_"&amp;$C45,'Table1 feeder'!$E$4:$KH$77,9+$R$20+$R$21+$R$22,FALSE),".")</f>
        <v>65.900000000000006</v>
      </c>
      <c r="K45" s="98"/>
    </row>
    <row r="46" spans="1:14" s="3" customFormat="1" x14ac:dyDescent="0.2">
      <c r="A46" s="61">
        <v>7</v>
      </c>
      <c r="B46" s="54" t="s">
        <v>11</v>
      </c>
      <c r="C46" s="27" t="s">
        <v>96</v>
      </c>
      <c r="D46" s="69">
        <f>IFERROR(VLOOKUP($A46&amp;"_"&amp;$C46,'Table1 feeder'!$E$4:$KH$77,2+$R$20+$R$21+$R$22,FALSE),".")</f>
        <v>1195</v>
      </c>
      <c r="E46" s="94">
        <f>IFERROR(VLOOKUP($A46&amp;"_"&amp;$C46,'Table1 feeder'!$E$4:$KH$77,3+$R$20+$R$21+$R$22,FALSE),".")</f>
        <v>34.6</v>
      </c>
      <c r="F46" s="94">
        <f>IFERROR(VLOOKUP($A46&amp;"_"&amp;$C46,'Table1 feeder'!$E$4:$KH$77,5+$R$20+$R$21+$R$22,FALSE),".")</f>
        <v>8.1</v>
      </c>
      <c r="G46" s="94">
        <f>IFERROR(VLOOKUP($A46&amp;"_"&amp;$C46,'Table1 feeder'!$E$4:$KH$77,6+$R$20+$R$21+$R$22,FALSE),".")</f>
        <v>1</v>
      </c>
      <c r="H46" s="94">
        <f>IFERROR(VLOOKUP($A46&amp;"_"&amp;$C46,'Table1 feeder'!$E$4:$KH$77,7+$R$20+$R$21+$R$22,FALSE),".")</f>
        <v>5.7</v>
      </c>
      <c r="I46" s="94">
        <f>IFERROR(VLOOKUP($A46&amp;"_"&amp;$C46,'Table1 feeder'!$E$4:$KH$77,8+$R$20+$R$21+$R$22,FALSE),".")</f>
        <v>11.2</v>
      </c>
      <c r="J46" s="96">
        <f>IFERROR(VLOOKUP($A46&amp;"_"&amp;$C46,'Table1 feeder'!$E$4:$KH$77,9+$R$20+$R$21+$R$22,FALSE),".")</f>
        <v>56.3</v>
      </c>
      <c r="K46" s="41"/>
    </row>
    <row r="47" spans="1:14" s="3" customFormat="1" x14ac:dyDescent="0.2">
      <c r="A47" s="61"/>
      <c r="B47" s="54"/>
      <c r="C47" s="24"/>
      <c r="D47" s="69"/>
      <c r="E47" s="94"/>
      <c r="F47" s="94"/>
      <c r="G47" s="94"/>
      <c r="H47" s="94"/>
      <c r="I47" s="94"/>
      <c r="J47" s="96"/>
      <c r="K47" s="41"/>
    </row>
    <row r="48" spans="1:14" s="3" customFormat="1" x14ac:dyDescent="0.2">
      <c r="A48" s="77">
        <v>8</v>
      </c>
      <c r="B48" s="4" t="s">
        <v>12</v>
      </c>
      <c r="C48" s="27" t="s">
        <v>57</v>
      </c>
      <c r="D48" s="69">
        <f>IFERROR(VLOOKUP($A48&amp;"_"&amp;$C48,'Table1 feeder'!$E$4:$KH$77,2+$R$20+$R$21+$R$22,FALSE),".")</f>
        <v>790</v>
      </c>
      <c r="E48" s="94">
        <f>IFERROR(VLOOKUP($A48&amp;"_"&amp;$C48,'Table1 feeder'!$E$4:$KH$77,3+$R$20+$R$21+$R$22,FALSE),".")</f>
        <v>22</v>
      </c>
      <c r="F48" s="94">
        <f>IFERROR(VLOOKUP($A48&amp;"_"&amp;$C48,'Table1 feeder'!$E$4:$KH$77,5+$R$20+$R$21+$R$22,FALSE),".")</f>
        <v>15.3</v>
      </c>
      <c r="G48" s="94">
        <f>IFERROR(VLOOKUP($A48&amp;"_"&amp;$C48,'Table1 feeder'!$E$4:$KH$77,6+$R$20+$R$21+$R$22,FALSE),".")</f>
        <v>6.4</v>
      </c>
      <c r="H48" s="94">
        <f>IFERROR(VLOOKUP($A48&amp;"_"&amp;$C48,'Table1 feeder'!$E$4:$KH$77,7+$R$20+$R$21+$R$22,FALSE),".")</f>
        <v>36.9</v>
      </c>
      <c r="I48" s="94">
        <f>IFERROR(VLOOKUP($A48&amp;"_"&amp;$C48,'Table1 feeder'!$E$4:$KH$77,8+$R$20+$R$21+$R$22,FALSE),".")</f>
        <v>45</v>
      </c>
      <c r="J48" s="96">
        <f>IFERROR(VLOOKUP($A48&amp;"_"&amp;$C48,'Table1 feeder'!$E$4:$KH$77,9+$R$20+$R$21+$R$22,FALSE),".")</f>
        <v>56.2</v>
      </c>
      <c r="K48" s="41"/>
    </row>
    <row r="49" spans="1:11" s="3" customFormat="1" x14ac:dyDescent="0.2">
      <c r="A49" s="61">
        <v>8</v>
      </c>
      <c r="B49" s="54" t="s">
        <v>12</v>
      </c>
      <c r="C49" s="27" t="s">
        <v>96</v>
      </c>
      <c r="D49" s="69">
        <f>IFERROR(VLOOKUP($A49&amp;"_"&amp;$C49,'Table1 feeder'!$E$4:$KH$77,2+$R$20+$R$21+$R$22,FALSE),".")</f>
        <v>1445</v>
      </c>
      <c r="E49" s="94">
        <f>IFERROR(VLOOKUP($A49&amp;"_"&amp;$C49,'Table1 feeder'!$E$4:$KH$77,3+$R$20+$R$21+$R$22,FALSE),".")</f>
        <v>33.200000000000003</v>
      </c>
      <c r="F49" s="94">
        <f>IFERROR(VLOOKUP($A49&amp;"_"&amp;$C49,'Table1 feeder'!$E$4:$KH$77,5+$R$20+$R$21+$R$22,FALSE),".")</f>
        <v>17.8</v>
      </c>
      <c r="G49" s="94">
        <f>IFERROR(VLOOKUP($A49&amp;"_"&amp;$C49,'Table1 feeder'!$E$4:$KH$77,6+$R$20+$R$21+$R$22,FALSE),".")</f>
        <v>4.3</v>
      </c>
      <c r="H49" s="94">
        <f>IFERROR(VLOOKUP($A49&amp;"_"&amp;$C49,'Table1 feeder'!$E$4:$KH$77,7+$R$20+$R$21+$R$22,FALSE),".")</f>
        <v>13.2</v>
      </c>
      <c r="I49" s="94">
        <f>IFERROR(VLOOKUP($A49&amp;"_"&amp;$C49,'Table1 feeder'!$E$4:$KH$77,8+$R$20+$R$21+$R$22,FALSE),".")</f>
        <v>18.7</v>
      </c>
      <c r="J49" s="96">
        <f>IFERROR(VLOOKUP($A49&amp;"_"&amp;$C49,'Table1 feeder'!$E$4:$KH$77,9+$R$20+$R$21+$R$22,FALSE),".")</f>
        <v>44.8</v>
      </c>
      <c r="K49" s="41"/>
    </row>
    <row r="50" spans="1:11" s="3" customFormat="1" x14ac:dyDescent="0.2">
      <c r="A50" s="61"/>
      <c r="B50" s="54"/>
      <c r="C50" s="24"/>
      <c r="D50" s="69"/>
      <c r="E50" s="94"/>
      <c r="F50" s="94"/>
      <c r="G50" s="94"/>
      <c r="H50" s="94"/>
      <c r="I50" s="94"/>
      <c r="J50" s="96"/>
      <c r="K50" s="41"/>
    </row>
    <row r="51" spans="1:11" s="3" customFormat="1" x14ac:dyDescent="0.2">
      <c r="A51" s="77">
        <v>9</v>
      </c>
      <c r="B51" s="4" t="s">
        <v>13</v>
      </c>
      <c r="C51" s="27" t="s">
        <v>57</v>
      </c>
      <c r="D51" s="69">
        <f>IFERROR(VLOOKUP($A51&amp;"_"&amp;$C51,'Table1 feeder'!$E$4:$KH$77,2+$R$20+$R$21+$R$22,FALSE),".")</f>
        <v>1355</v>
      </c>
      <c r="E51" s="94">
        <f>IFERROR(VLOOKUP($A51&amp;"_"&amp;$C51,'Table1 feeder'!$E$4:$KH$77,3+$R$20+$R$21+$R$22,FALSE),".")</f>
        <v>22.5</v>
      </c>
      <c r="F51" s="94">
        <f>IFERROR(VLOOKUP($A51&amp;"_"&amp;$C51,'Table1 feeder'!$E$4:$KH$77,5+$R$20+$R$21+$R$22,FALSE),".")</f>
        <v>13.4</v>
      </c>
      <c r="G51" s="94">
        <f>IFERROR(VLOOKUP($A51&amp;"_"&amp;$C51,'Table1 feeder'!$E$4:$KH$77,6+$R$20+$R$21+$R$22,FALSE),".")</f>
        <v>5.0999999999999996</v>
      </c>
      <c r="H51" s="94">
        <f>IFERROR(VLOOKUP($A51&amp;"_"&amp;$C51,'Table1 feeder'!$E$4:$KH$77,7+$R$20+$R$21+$R$22,FALSE),".")</f>
        <v>30.3</v>
      </c>
      <c r="I51" s="94">
        <f>IFERROR(VLOOKUP($A51&amp;"_"&amp;$C51,'Table1 feeder'!$E$4:$KH$77,8+$R$20+$R$21+$R$22,FALSE),".")</f>
        <v>40.5</v>
      </c>
      <c r="J51" s="96">
        <f>IFERROR(VLOOKUP($A51&amp;"_"&amp;$C51,'Table1 feeder'!$E$4:$KH$77,9+$R$20+$R$21+$R$22,FALSE),".")</f>
        <v>58.9</v>
      </c>
      <c r="K51" s="41"/>
    </row>
    <row r="52" spans="1:11" s="3" customFormat="1" x14ac:dyDescent="0.2">
      <c r="A52" s="61">
        <v>9</v>
      </c>
      <c r="B52" s="54" t="s">
        <v>13</v>
      </c>
      <c r="C52" s="27" t="s">
        <v>96</v>
      </c>
      <c r="D52" s="69">
        <f>IFERROR(VLOOKUP($A52&amp;"_"&amp;$C52,'Table1 feeder'!$E$4:$KH$77,2+$R$20+$R$21+$R$22,FALSE),".")</f>
        <v>5430</v>
      </c>
      <c r="E52" s="94">
        <f>IFERROR(VLOOKUP($A52&amp;"_"&amp;$C52,'Table1 feeder'!$E$4:$KH$77,3+$R$20+$R$21+$R$22,FALSE),".")</f>
        <v>43.7</v>
      </c>
      <c r="F52" s="94">
        <f>IFERROR(VLOOKUP($A52&amp;"_"&amp;$C52,'Table1 feeder'!$E$4:$KH$77,5+$R$20+$R$21+$R$22,FALSE),".")</f>
        <v>14.5</v>
      </c>
      <c r="G52" s="94">
        <f>IFERROR(VLOOKUP($A52&amp;"_"&amp;$C52,'Table1 feeder'!$E$4:$KH$77,6+$R$20+$R$21+$R$22,FALSE),".")</f>
        <v>2.6</v>
      </c>
      <c r="H52" s="94">
        <f>IFERROR(VLOOKUP($A52&amp;"_"&amp;$C52,'Table1 feeder'!$E$4:$KH$77,7+$R$20+$R$21+$R$22,FALSE),".")</f>
        <v>7.6</v>
      </c>
      <c r="I52" s="94">
        <f>IFERROR(VLOOKUP($A52&amp;"_"&amp;$C52,'Table1 feeder'!$E$4:$KH$77,8+$R$20+$R$21+$R$22,FALSE),".")</f>
        <v>12.1</v>
      </c>
      <c r="J52" s="96">
        <f>IFERROR(VLOOKUP($A52&amp;"_"&amp;$C52,'Table1 feeder'!$E$4:$KH$77,9+$R$20+$R$21+$R$22,FALSE),".")</f>
        <v>39.200000000000003</v>
      </c>
      <c r="K52" s="41"/>
    </row>
    <row r="53" spans="1:11" s="3" customFormat="1" x14ac:dyDescent="0.2">
      <c r="A53" s="61"/>
      <c r="B53" s="54"/>
      <c r="C53" s="24"/>
      <c r="D53" s="69"/>
      <c r="E53" s="94"/>
      <c r="F53" s="94"/>
      <c r="G53" s="94"/>
      <c r="H53" s="94"/>
      <c r="I53" s="94"/>
      <c r="J53" s="96"/>
      <c r="K53" s="41"/>
    </row>
    <row r="54" spans="1:11" s="3" customFormat="1" x14ac:dyDescent="0.2">
      <c r="A54" s="77" t="s">
        <v>14</v>
      </c>
      <c r="B54" s="4" t="s">
        <v>15</v>
      </c>
      <c r="C54" s="27" t="s">
        <v>57</v>
      </c>
      <c r="D54" s="69">
        <f>IFERROR(VLOOKUP($A54&amp;"_"&amp;$C54,'Table1 feeder'!$E$4:$KH$77,2+$R$20+$R$21+$R$22,FALSE),".")</f>
        <v>615</v>
      </c>
      <c r="E54" s="94">
        <f>IFERROR(VLOOKUP($A54&amp;"_"&amp;$C54,'Table1 feeder'!$E$4:$KH$77,3+$R$20+$R$21+$R$22,FALSE),".")</f>
        <v>19.8</v>
      </c>
      <c r="F54" s="94">
        <f>IFERROR(VLOOKUP($A54&amp;"_"&amp;$C54,'Table1 feeder'!$E$4:$KH$77,5+$R$20+$R$21+$R$22,FALSE),".")</f>
        <v>9.6999999999999993</v>
      </c>
      <c r="G54" s="94">
        <f>IFERROR(VLOOKUP($A54&amp;"_"&amp;$C54,'Table1 feeder'!$E$4:$KH$77,6+$R$20+$R$21+$R$22,FALSE),".")</f>
        <v>7.9</v>
      </c>
      <c r="H54" s="94">
        <f>IFERROR(VLOOKUP($A54&amp;"_"&amp;$C54,'Table1 feeder'!$E$4:$KH$77,7+$R$20+$R$21+$R$22,FALSE),".")</f>
        <v>24.1</v>
      </c>
      <c r="I54" s="94">
        <f>IFERROR(VLOOKUP($A54&amp;"_"&amp;$C54,'Table1 feeder'!$E$4:$KH$77,8+$R$20+$R$21+$R$22,FALSE),".")</f>
        <v>34.700000000000003</v>
      </c>
      <c r="J54" s="96">
        <f>IFERROR(VLOOKUP($A54&amp;"_"&amp;$C54,'Table1 feeder'!$E$4:$KH$77,9+$R$20+$R$21+$R$22,FALSE),".")</f>
        <v>62.6</v>
      </c>
      <c r="K54" s="41"/>
    </row>
    <row r="55" spans="1:11" s="3" customFormat="1" x14ac:dyDescent="0.2">
      <c r="A55" s="61" t="s">
        <v>14</v>
      </c>
      <c r="B55" s="54" t="s">
        <v>15</v>
      </c>
      <c r="C55" s="27" t="s">
        <v>96</v>
      </c>
      <c r="D55" s="69">
        <f>IFERROR(VLOOKUP($A55&amp;"_"&amp;$C55,'Table1 feeder'!$E$4:$KH$77,2+$R$20+$R$21+$R$22,FALSE),".")</f>
        <v>1170</v>
      </c>
      <c r="E55" s="94">
        <f>IFERROR(VLOOKUP($A55&amp;"_"&amp;$C55,'Table1 feeder'!$E$4:$KH$77,3+$R$20+$R$21+$R$22,FALSE),".")</f>
        <v>49</v>
      </c>
      <c r="F55" s="94">
        <f>IFERROR(VLOOKUP($A55&amp;"_"&amp;$C55,'Table1 feeder'!$E$4:$KH$77,5+$R$20+$R$21+$R$22,FALSE),".")</f>
        <v>11.3</v>
      </c>
      <c r="G55" s="94">
        <f>IFERROR(VLOOKUP($A55&amp;"_"&amp;$C55,'Table1 feeder'!$E$4:$KH$77,6+$R$20+$R$21+$R$22,FALSE),".")</f>
        <v>2.9</v>
      </c>
      <c r="H55" s="94">
        <f>IFERROR(VLOOKUP($A55&amp;"_"&amp;$C55,'Table1 feeder'!$E$4:$KH$77,7+$R$20+$R$21+$R$22,FALSE),".")</f>
        <v>4.5999999999999996</v>
      </c>
      <c r="I55" s="94">
        <f>IFERROR(VLOOKUP($A55&amp;"_"&amp;$C55,'Table1 feeder'!$E$4:$KH$77,8+$R$20+$R$21+$R$22,FALSE),".")</f>
        <v>7.6</v>
      </c>
      <c r="J55" s="96">
        <f>IFERROR(VLOOKUP($A55&amp;"_"&amp;$C55,'Table1 feeder'!$E$4:$KH$77,9+$R$20+$R$21+$R$22,FALSE),".")</f>
        <v>36.9</v>
      </c>
      <c r="K55" s="41"/>
    </row>
    <row r="56" spans="1:11" s="3" customFormat="1" ht="14.25" customHeight="1" x14ac:dyDescent="0.2">
      <c r="A56" s="61"/>
      <c r="B56" s="54"/>
      <c r="C56" s="24"/>
      <c r="D56" s="69"/>
      <c r="E56" s="94"/>
      <c r="F56" s="94"/>
      <c r="G56" s="94"/>
      <c r="H56" s="94"/>
      <c r="I56" s="94"/>
      <c r="J56" s="96"/>
      <c r="K56" s="41"/>
    </row>
    <row r="57" spans="1:11" s="3" customFormat="1" ht="14.25" customHeight="1" x14ac:dyDescent="0.2">
      <c r="A57" s="77" t="s">
        <v>44</v>
      </c>
      <c r="B57" s="4" t="s">
        <v>32</v>
      </c>
      <c r="C57" s="27" t="s">
        <v>57</v>
      </c>
      <c r="D57" s="69">
        <f>IFERROR(VLOOKUP($A57&amp;"_"&amp;$C57,'Table1 feeder'!$E$4:$KH$77,2+$R$20+$R$21+$R$22,FALSE),".")</f>
        <v>1275</v>
      </c>
      <c r="E57" s="94">
        <f>IFERROR(VLOOKUP($A57&amp;"_"&amp;$C57,'Table1 feeder'!$E$4:$KH$77,3+$R$20+$R$21+$R$22,FALSE),".")</f>
        <v>19.899999999999999</v>
      </c>
      <c r="F57" s="94">
        <f>IFERROR(VLOOKUP($A57&amp;"_"&amp;$C57,'Table1 feeder'!$E$4:$KH$77,5+$R$20+$R$21+$R$22,FALSE),".")</f>
        <v>17</v>
      </c>
      <c r="G57" s="94">
        <f>IFERROR(VLOOKUP($A57&amp;"_"&amp;$C57,'Table1 feeder'!$E$4:$KH$77,6+$R$20+$R$21+$R$22,FALSE),".")</f>
        <v>7</v>
      </c>
      <c r="H57" s="94">
        <f>IFERROR(VLOOKUP($A57&amp;"_"&amp;$C57,'Table1 feeder'!$E$4:$KH$77,7+$R$20+$R$21+$R$22,FALSE),".")</f>
        <v>21.1</v>
      </c>
      <c r="I57" s="94">
        <f>IFERROR(VLOOKUP($A57&amp;"_"&amp;$C57,'Table1 feeder'!$E$4:$KH$77,8+$R$20+$R$21+$R$22,FALSE),".")</f>
        <v>33.6</v>
      </c>
      <c r="J57" s="96">
        <f>IFERROR(VLOOKUP($A57&amp;"_"&amp;$C57,'Table1 feeder'!$E$4:$KH$77,9+$R$20+$R$21+$R$22,FALSE),".")</f>
        <v>56.1</v>
      </c>
      <c r="K57" s="41"/>
    </row>
    <row r="58" spans="1:11" s="3" customFormat="1" ht="14.25" customHeight="1" x14ac:dyDescent="0.2">
      <c r="A58" s="61" t="s">
        <v>44</v>
      </c>
      <c r="B58" s="54" t="s">
        <v>32</v>
      </c>
      <c r="C58" s="27" t="s">
        <v>96</v>
      </c>
      <c r="D58" s="69">
        <f>IFERROR(VLOOKUP($A58&amp;"_"&amp;$C58,'Table1 feeder'!$E$4:$KH$77,2+$R$20+$R$21+$R$22,FALSE),".")</f>
        <v>1105</v>
      </c>
      <c r="E58" s="94">
        <f>IFERROR(VLOOKUP($A58&amp;"_"&amp;$C58,'Table1 feeder'!$E$4:$KH$77,3+$R$20+$R$21+$R$22,FALSE),".")</f>
        <v>40.200000000000003</v>
      </c>
      <c r="F58" s="94">
        <f>IFERROR(VLOOKUP($A58&amp;"_"&amp;$C58,'Table1 feeder'!$E$4:$KH$77,5+$R$20+$R$21+$R$22,FALSE),".")</f>
        <v>14.6</v>
      </c>
      <c r="G58" s="94">
        <f>IFERROR(VLOOKUP($A58&amp;"_"&amp;$C58,'Table1 feeder'!$E$4:$KH$77,6+$R$20+$R$21+$R$22,FALSE),".")</f>
        <v>3</v>
      </c>
      <c r="H58" s="94">
        <f>IFERROR(VLOOKUP($A58&amp;"_"&amp;$C58,'Table1 feeder'!$E$4:$KH$77,7+$R$20+$R$21+$R$22,FALSE),".")</f>
        <v>10.199999999999999</v>
      </c>
      <c r="I58" s="94">
        <f>IFERROR(VLOOKUP($A58&amp;"_"&amp;$C58,'Table1 feeder'!$E$4:$KH$77,8+$R$20+$R$21+$R$22,FALSE),".")</f>
        <v>17.3</v>
      </c>
      <c r="J58" s="96">
        <f>IFERROR(VLOOKUP($A58&amp;"_"&amp;$C58,'Table1 feeder'!$E$4:$KH$77,9+$R$20+$R$21+$R$22,FALSE),".")</f>
        <v>42.2</v>
      </c>
      <c r="K58" s="41"/>
    </row>
    <row r="59" spans="1:11" s="3" customFormat="1" ht="14.25" customHeight="1" x14ac:dyDescent="0.2">
      <c r="A59" s="61"/>
      <c r="B59" s="54"/>
      <c r="C59" s="24"/>
      <c r="D59" s="69"/>
      <c r="E59" s="94"/>
      <c r="F59" s="94"/>
      <c r="G59" s="94"/>
      <c r="H59" s="94"/>
      <c r="I59" s="94"/>
      <c r="J59" s="96"/>
      <c r="K59" s="41"/>
    </row>
    <row r="60" spans="1:11" s="3" customFormat="1" ht="14.25" customHeight="1" x14ac:dyDescent="0.2">
      <c r="A60" s="77" t="s">
        <v>45</v>
      </c>
      <c r="B60" s="4" t="s">
        <v>33</v>
      </c>
      <c r="C60" s="27" t="s">
        <v>57</v>
      </c>
      <c r="D60" s="69">
        <f>IFERROR(VLOOKUP($A60&amp;"_"&amp;$C60,'Table1 feeder'!$E$4:$KH$77,2+$R$20+$R$21+$R$22,FALSE),".")</f>
        <v>620</v>
      </c>
      <c r="E60" s="94">
        <f>IFERROR(VLOOKUP($A60&amp;"_"&amp;$C60,'Table1 feeder'!$E$4:$KH$77,3+$R$20+$R$21+$R$22,FALSE),".")</f>
        <v>20</v>
      </c>
      <c r="F60" s="94">
        <f>IFERROR(VLOOKUP($A60&amp;"_"&amp;$C60,'Table1 feeder'!$E$4:$KH$77,5+$R$20+$R$21+$R$22,FALSE),".")</f>
        <v>13.9</v>
      </c>
      <c r="G60" s="94">
        <f>IFERROR(VLOOKUP($A60&amp;"_"&amp;$C60,'Table1 feeder'!$E$4:$KH$77,6+$R$20+$R$21+$R$22,FALSE),".")</f>
        <v>6.1</v>
      </c>
      <c r="H60" s="94">
        <f>IFERROR(VLOOKUP($A60&amp;"_"&amp;$C60,'Table1 feeder'!$E$4:$KH$77,7+$R$20+$R$21+$R$22,FALSE),".")</f>
        <v>25.6</v>
      </c>
      <c r="I60" s="94">
        <f>IFERROR(VLOOKUP($A60&amp;"_"&amp;$C60,'Table1 feeder'!$E$4:$KH$77,8+$R$20+$R$21+$R$22,FALSE),".")</f>
        <v>38</v>
      </c>
      <c r="J60" s="96">
        <f>IFERROR(VLOOKUP($A60&amp;"_"&amp;$C60,'Table1 feeder'!$E$4:$KH$77,9+$R$20+$R$21+$R$22,FALSE),".")</f>
        <v>60</v>
      </c>
      <c r="K60" s="41"/>
    </row>
    <row r="61" spans="1:11" s="3" customFormat="1" ht="14.25" customHeight="1" x14ac:dyDescent="0.2">
      <c r="A61" s="61" t="s">
        <v>45</v>
      </c>
      <c r="B61" s="54" t="s">
        <v>33</v>
      </c>
      <c r="C61" s="27" t="s">
        <v>96</v>
      </c>
      <c r="D61" s="69">
        <f>IFERROR(VLOOKUP($A61&amp;"_"&amp;$C61,'Table1 feeder'!$E$4:$KH$77,2+$R$20+$R$21+$R$22,FALSE),".")</f>
        <v>2090</v>
      </c>
      <c r="E61" s="94">
        <f>IFERROR(VLOOKUP($A61&amp;"_"&amp;$C61,'Table1 feeder'!$E$4:$KH$77,3+$R$20+$R$21+$R$22,FALSE),".")</f>
        <v>36.200000000000003</v>
      </c>
      <c r="F61" s="94">
        <f>IFERROR(VLOOKUP($A61&amp;"_"&amp;$C61,'Table1 feeder'!$E$4:$KH$77,5+$R$20+$R$21+$R$22,FALSE),".")</f>
        <v>10.1</v>
      </c>
      <c r="G61" s="94">
        <f>IFERROR(VLOOKUP($A61&amp;"_"&amp;$C61,'Table1 feeder'!$E$4:$KH$77,6+$R$20+$R$21+$R$22,FALSE),".")</f>
        <v>2</v>
      </c>
      <c r="H61" s="94">
        <f>IFERROR(VLOOKUP($A61&amp;"_"&amp;$C61,'Table1 feeder'!$E$4:$KH$77,7+$R$20+$R$21+$R$22,FALSE),".")</f>
        <v>6.3</v>
      </c>
      <c r="I61" s="94">
        <f>IFERROR(VLOOKUP($A61&amp;"_"&amp;$C61,'Table1 feeder'!$E$4:$KH$77,8+$R$20+$R$21+$R$22,FALSE),".")</f>
        <v>10.9</v>
      </c>
      <c r="J61" s="96">
        <f>IFERROR(VLOOKUP($A61&amp;"_"&amp;$C61,'Table1 feeder'!$E$4:$KH$77,9+$R$20+$R$21+$R$22,FALSE),".")</f>
        <v>51.7</v>
      </c>
      <c r="K61" s="41"/>
    </row>
    <row r="62" spans="1:11" s="3" customFormat="1" ht="14.25" customHeight="1" x14ac:dyDescent="0.2">
      <c r="A62" s="61"/>
      <c r="B62" s="54"/>
      <c r="C62" s="24"/>
      <c r="D62" s="69"/>
      <c r="E62" s="94"/>
      <c r="F62" s="94"/>
      <c r="G62" s="94"/>
      <c r="H62" s="94"/>
      <c r="I62" s="94"/>
      <c r="J62" s="96"/>
      <c r="K62" s="41"/>
    </row>
    <row r="63" spans="1:11" s="3" customFormat="1" ht="14.25" customHeight="1" x14ac:dyDescent="0.2">
      <c r="A63" s="77" t="s">
        <v>16</v>
      </c>
      <c r="B63" s="4" t="s">
        <v>17</v>
      </c>
      <c r="C63" s="27" t="s">
        <v>57</v>
      </c>
      <c r="D63" s="69">
        <f>IFERROR(VLOOKUP($A63&amp;"_"&amp;$C63,'Table1 feeder'!$E$4:$KH$77,2+$R$20+$R$21+$R$22,FALSE),".")</f>
        <v>970</v>
      </c>
      <c r="E63" s="94">
        <f>IFERROR(VLOOKUP($A63&amp;"_"&amp;$C63,'Table1 feeder'!$E$4:$KH$77,3+$R$20+$R$21+$R$22,FALSE),".")</f>
        <v>28.5</v>
      </c>
      <c r="F63" s="94">
        <f>IFERROR(VLOOKUP($A63&amp;"_"&amp;$C63,'Table1 feeder'!$E$4:$KH$77,5+$R$20+$R$21+$R$22,FALSE),".")</f>
        <v>12.3</v>
      </c>
      <c r="G63" s="94">
        <f>IFERROR(VLOOKUP($A63&amp;"_"&amp;$C63,'Table1 feeder'!$E$4:$KH$77,6+$R$20+$R$21+$R$22,FALSE),".")</f>
        <v>4.5</v>
      </c>
      <c r="H63" s="94">
        <f>IFERROR(VLOOKUP($A63&amp;"_"&amp;$C63,'Table1 feeder'!$E$4:$KH$77,7+$R$20+$R$21+$R$22,FALSE),".")</f>
        <v>21.7</v>
      </c>
      <c r="I63" s="94">
        <f>IFERROR(VLOOKUP($A63&amp;"_"&amp;$C63,'Table1 feeder'!$E$4:$KH$77,8+$R$20+$R$21+$R$22,FALSE),".")</f>
        <v>28.8</v>
      </c>
      <c r="J63" s="96">
        <f>IFERROR(VLOOKUP($A63&amp;"_"&amp;$C63,'Table1 feeder'!$E$4:$KH$77,9+$R$20+$R$21+$R$22,FALSE),".")</f>
        <v>54.6</v>
      </c>
      <c r="K63" s="41"/>
    </row>
    <row r="64" spans="1:11" s="3" customFormat="1" ht="14.25" customHeight="1" x14ac:dyDescent="0.2">
      <c r="A64" s="61" t="s">
        <v>16</v>
      </c>
      <c r="B64" s="54" t="s">
        <v>17</v>
      </c>
      <c r="C64" s="27" t="s">
        <v>96</v>
      </c>
      <c r="D64" s="69">
        <f>IFERROR(VLOOKUP($A64&amp;"_"&amp;$C64,'Table1 feeder'!$E$4:$KH$77,2+$R$20+$R$21+$R$22,FALSE),".")</f>
        <v>2935</v>
      </c>
      <c r="E64" s="94">
        <f>IFERROR(VLOOKUP($A64&amp;"_"&amp;$C64,'Table1 feeder'!$E$4:$KH$77,3+$R$20+$R$21+$R$22,FALSE),".")</f>
        <v>50.6</v>
      </c>
      <c r="F64" s="94">
        <f>IFERROR(VLOOKUP($A64&amp;"_"&amp;$C64,'Table1 feeder'!$E$4:$KH$77,5+$R$20+$R$21+$R$22,FALSE),".")</f>
        <v>15</v>
      </c>
      <c r="G64" s="94">
        <f>IFERROR(VLOOKUP($A64&amp;"_"&amp;$C64,'Table1 feeder'!$E$4:$KH$77,6+$R$20+$R$21+$R$22,FALSE),".")</f>
        <v>3.3</v>
      </c>
      <c r="H64" s="94">
        <f>IFERROR(VLOOKUP($A64&amp;"_"&amp;$C64,'Table1 feeder'!$E$4:$KH$77,7+$R$20+$R$21+$R$22,FALSE),".")</f>
        <v>7.2</v>
      </c>
      <c r="I64" s="94">
        <f>IFERROR(VLOOKUP($A64&amp;"_"&amp;$C64,'Table1 feeder'!$E$4:$KH$77,8+$R$20+$R$21+$R$22,FALSE),".")</f>
        <v>10.5</v>
      </c>
      <c r="J64" s="96">
        <f>IFERROR(VLOOKUP($A64&amp;"_"&amp;$C64,'Table1 feeder'!$E$4:$KH$77,9+$R$20+$R$21+$R$22,FALSE),".")</f>
        <v>31.2</v>
      </c>
      <c r="K64" s="41"/>
    </row>
    <row r="65" spans="1:11" s="3" customFormat="1" ht="14.25" customHeight="1" x14ac:dyDescent="0.2">
      <c r="A65" s="61"/>
      <c r="B65" s="54"/>
      <c r="C65" s="24"/>
      <c r="D65" s="69"/>
      <c r="E65" s="94"/>
      <c r="F65" s="94"/>
      <c r="G65" s="94"/>
      <c r="H65" s="94"/>
      <c r="I65" s="94"/>
      <c r="J65" s="96"/>
      <c r="K65" s="41"/>
    </row>
    <row r="66" spans="1:11" s="3" customFormat="1" ht="14.25" customHeight="1" x14ac:dyDescent="0.2">
      <c r="A66" s="77" t="s">
        <v>18</v>
      </c>
      <c r="B66" s="4" t="s">
        <v>19</v>
      </c>
      <c r="C66" s="27" t="s">
        <v>57</v>
      </c>
      <c r="D66" s="69">
        <f>IFERROR(VLOOKUP($A66&amp;"_"&amp;$C66,'Table1 feeder'!$E$4:$KH$77,2+$R$20+$R$21+$R$22,FALSE),".")</f>
        <v>4350</v>
      </c>
      <c r="E66" s="94">
        <f>IFERROR(VLOOKUP($A66&amp;"_"&amp;$C66,'Table1 feeder'!$E$4:$KH$77,3+$R$20+$R$21+$R$22,FALSE),".")</f>
        <v>30.9</v>
      </c>
      <c r="F66" s="94">
        <f>IFERROR(VLOOKUP($A66&amp;"_"&amp;$C66,'Table1 feeder'!$E$4:$KH$77,5+$R$20+$R$21+$R$22,FALSE),".")</f>
        <v>18.399999999999999</v>
      </c>
      <c r="G66" s="94">
        <f>IFERROR(VLOOKUP($A66&amp;"_"&amp;$C66,'Table1 feeder'!$E$4:$KH$77,6+$R$20+$R$21+$R$22,FALSE),".")</f>
        <v>6.4</v>
      </c>
      <c r="H66" s="94">
        <f>IFERROR(VLOOKUP($A66&amp;"_"&amp;$C66,'Table1 feeder'!$E$4:$KH$77,7+$R$20+$R$21+$R$22,FALSE),".")</f>
        <v>27.7</v>
      </c>
      <c r="I66" s="94">
        <f>IFERROR(VLOOKUP($A66&amp;"_"&amp;$C66,'Table1 feeder'!$E$4:$KH$77,8+$R$20+$R$21+$R$22,FALSE),".")</f>
        <v>33.299999999999997</v>
      </c>
      <c r="J66" s="96">
        <f>IFERROR(VLOOKUP($A66&amp;"_"&amp;$C66,'Table1 feeder'!$E$4:$KH$77,9+$R$20+$R$21+$R$22,FALSE),".")</f>
        <v>44.3</v>
      </c>
      <c r="K66" s="41"/>
    </row>
    <row r="67" spans="1:11" s="3" customFormat="1" ht="14.25" customHeight="1" x14ac:dyDescent="0.2">
      <c r="A67" s="61" t="s">
        <v>18</v>
      </c>
      <c r="B67" s="54" t="s">
        <v>19</v>
      </c>
      <c r="C67" s="27" t="s">
        <v>96</v>
      </c>
      <c r="D67" s="69">
        <f>IFERROR(VLOOKUP($A67&amp;"_"&amp;$C67,'Table1 feeder'!$E$4:$KH$77,2+$R$20+$R$21+$R$22,FALSE),".")</f>
        <v>16080</v>
      </c>
      <c r="E67" s="94">
        <f>IFERROR(VLOOKUP($A67&amp;"_"&amp;$C67,'Table1 feeder'!$E$4:$KH$77,3+$R$20+$R$21+$R$22,FALSE),".")</f>
        <v>40.5</v>
      </c>
      <c r="F67" s="94">
        <f>IFERROR(VLOOKUP($A67&amp;"_"&amp;$C67,'Table1 feeder'!$E$4:$KH$77,5+$R$20+$R$21+$R$22,FALSE),".")</f>
        <v>10.8</v>
      </c>
      <c r="G67" s="94">
        <f>IFERROR(VLOOKUP($A67&amp;"_"&amp;$C67,'Table1 feeder'!$E$4:$KH$77,6+$R$20+$R$21+$R$22,FALSE),".")</f>
        <v>2.2999999999999998</v>
      </c>
      <c r="H67" s="94">
        <f>IFERROR(VLOOKUP($A67&amp;"_"&amp;$C67,'Table1 feeder'!$E$4:$KH$77,7+$R$20+$R$21+$R$22,FALSE),".")</f>
        <v>5</v>
      </c>
      <c r="I67" s="94">
        <f>IFERROR(VLOOKUP($A67&amp;"_"&amp;$C67,'Table1 feeder'!$E$4:$KH$77,8+$R$20+$R$21+$R$22,FALSE),".")</f>
        <v>8.6999999999999993</v>
      </c>
      <c r="J67" s="96">
        <f>IFERROR(VLOOKUP($A67&amp;"_"&amp;$C67,'Table1 feeder'!$E$4:$KH$77,9+$R$20+$R$21+$R$22,FALSE),".")</f>
        <v>46.4</v>
      </c>
      <c r="K67" s="41"/>
    </row>
    <row r="68" spans="1:11" s="3" customFormat="1" ht="14.25" customHeight="1" x14ac:dyDescent="0.2">
      <c r="A68" s="61"/>
      <c r="B68" s="54"/>
      <c r="C68" s="24"/>
      <c r="D68" s="69"/>
      <c r="E68" s="94"/>
      <c r="F68" s="94"/>
      <c r="G68" s="94"/>
      <c r="H68" s="94"/>
      <c r="I68" s="94"/>
      <c r="J68" s="96"/>
      <c r="K68" s="41"/>
    </row>
    <row r="69" spans="1:11" s="3" customFormat="1" x14ac:dyDescent="0.2">
      <c r="A69" s="77" t="s">
        <v>20</v>
      </c>
      <c r="B69" s="4" t="s">
        <v>21</v>
      </c>
      <c r="C69" s="27" t="s">
        <v>57</v>
      </c>
      <c r="D69" s="69">
        <f>IFERROR(VLOOKUP($A69&amp;"_"&amp;$C69,'Table1 feeder'!$E$4:$KH$77,2+$R$20+$R$21+$R$22,FALSE),".")</f>
        <v>770</v>
      </c>
      <c r="E69" s="94">
        <f>IFERROR(VLOOKUP($A69&amp;"_"&amp;$C69,'Table1 feeder'!$E$4:$KH$77,3+$R$20+$R$21+$R$22,FALSE),".")</f>
        <v>17.7</v>
      </c>
      <c r="F69" s="94">
        <f>IFERROR(VLOOKUP($A69&amp;"_"&amp;$C69,'Table1 feeder'!$E$4:$KH$77,5+$R$20+$R$21+$R$22,FALSE),".")</f>
        <v>17</v>
      </c>
      <c r="G69" s="94">
        <f>IFERROR(VLOOKUP($A69&amp;"_"&amp;$C69,'Table1 feeder'!$E$4:$KH$77,6+$R$20+$R$21+$R$22,FALSE),".")</f>
        <v>10.6</v>
      </c>
      <c r="H69" s="94">
        <f>IFERROR(VLOOKUP($A69&amp;"_"&amp;$C69,'Table1 feeder'!$E$4:$KH$77,7+$R$20+$R$21+$R$22,FALSE),".")</f>
        <v>38.6</v>
      </c>
      <c r="I69" s="94">
        <f>IFERROR(VLOOKUP($A69&amp;"_"&amp;$C69,'Table1 feeder'!$E$4:$KH$77,8+$R$20+$R$21+$R$22,FALSE),".")</f>
        <v>46.4</v>
      </c>
      <c r="J69" s="96">
        <f>IFERROR(VLOOKUP($A69&amp;"_"&amp;$C69,'Table1 feeder'!$E$4:$KH$77,9+$R$20+$R$21+$R$22,FALSE),".")</f>
        <v>54.7</v>
      </c>
      <c r="K69" s="21"/>
    </row>
    <row r="70" spans="1:11" s="3" customFormat="1" x14ac:dyDescent="0.2">
      <c r="A70" s="61" t="s">
        <v>20</v>
      </c>
      <c r="B70" s="54" t="s">
        <v>21</v>
      </c>
      <c r="C70" s="27" t="s">
        <v>96</v>
      </c>
      <c r="D70" s="69">
        <f>IFERROR(VLOOKUP($A70&amp;"_"&amp;$C70,'Table1 feeder'!$E$4:$KH$77,2+$R$20+$R$21+$R$22,FALSE),".")</f>
        <v>1060</v>
      </c>
      <c r="E70" s="94">
        <f>IFERROR(VLOOKUP($A70&amp;"_"&amp;$C70,'Table1 feeder'!$E$4:$KH$77,3+$R$20+$R$21+$R$22,FALSE),".")</f>
        <v>51.4</v>
      </c>
      <c r="F70" s="94">
        <f>IFERROR(VLOOKUP($A70&amp;"_"&amp;$C70,'Table1 feeder'!$E$4:$KH$77,5+$R$20+$R$21+$R$22,FALSE),".")</f>
        <v>13.3</v>
      </c>
      <c r="G70" s="94">
        <f>IFERROR(VLOOKUP($A70&amp;"_"&amp;$C70,'Table1 feeder'!$E$4:$KH$77,6+$R$20+$R$21+$R$22,FALSE),".")</f>
        <v>2.2999999999999998</v>
      </c>
      <c r="H70" s="94">
        <f>IFERROR(VLOOKUP($A70&amp;"_"&amp;$C70,'Table1 feeder'!$E$4:$KH$77,7+$R$20+$R$21+$R$22,FALSE),".")</f>
        <v>6.5</v>
      </c>
      <c r="I70" s="94">
        <f>IFERROR(VLOOKUP($A70&amp;"_"&amp;$C70,'Table1 feeder'!$E$4:$KH$77,8+$R$20+$R$21+$R$22,FALSE),".")</f>
        <v>9.3000000000000007</v>
      </c>
      <c r="J70" s="96">
        <f>IFERROR(VLOOKUP($A70&amp;"_"&amp;$C70,'Table1 feeder'!$E$4:$KH$77,9+$R$20+$R$21+$R$22,FALSE),".")</f>
        <v>33</v>
      </c>
      <c r="K70" s="21"/>
    </row>
    <row r="71" spans="1:11" s="3" customFormat="1" x14ac:dyDescent="0.2">
      <c r="A71" s="61"/>
      <c r="B71" s="54"/>
      <c r="C71" s="24"/>
      <c r="D71" s="69"/>
      <c r="E71" s="94"/>
      <c r="F71" s="94"/>
      <c r="G71" s="94"/>
      <c r="H71" s="94"/>
      <c r="I71" s="94"/>
      <c r="J71" s="96"/>
      <c r="K71" s="21"/>
    </row>
    <row r="72" spans="1:11" s="3" customFormat="1" x14ac:dyDescent="0.2">
      <c r="A72" s="77" t="s">
        <v>22</v>
      </c>
      <c r="B72" s="4" t="s">
        <v>56</v>
      </c>
      <c r="C72" s="27" t="s">
        <v>57</v>
      </c>
      <c r="D72" s="69">
        <f>IFERROR(VLOOKUP($A72&amp;"_"&amp;$C72,'Table1 feeder'!$E$4:$KH$77,2+$R$20+$R$21+$R$22,FALSE),".")</f>
        <v>565</v>
      </c>
      <c r="E72" s="94">
        <f>IFERROR(VLOOKUP($A72&amp;"_"&amp;$C72,'Table1 feeder'!$E$4:$KH$77,3+$R$20+$R$21+$R$22,FALSE),".")</f>
        <v>20.100000000000001</v>
      </c>
      <c r="F72" s="94">
        <f>IFERROR(VLOOKUP($A72&amp;"_"&amp;$C72,'Table1 feeder'!$E$4:$KH$77,5+$R$20+$R$21+$R$22,FALSE),".")</f>
        <v>20.3</v>
      </c>
      <c r="G72" s="94">
        <f>IFERROR(VLOOKUP($A72&amp;"_"&amp;$C72,'Table1 feeder'!$E$4:$KH$77,6+$R$20+$R$21+$R$22,FALSE),".")</f>
        <v>8.6</v>
      </c>
      <c r="H72" s="94">
        <f>IFERROR(VLOOKUP($A72&amp;"_"&amp;$C72,'Table1 feeder'!$E$4:$KH$77,7+$R$20+$R$21+$R$22,FALSE),".")</f>
        <v>21.3</v>
      </c>
      <c r="I72" s="94">
        <f>IFERROR(VLOOKUP($A72&amp;"_"&amp;$C72,'Table1 feeder'!$E$4:$KH$77,8+$R$20+$R$21+$R$22,FALSE),".")</f>
        <v>31.4</v>
      </c>
      <c r="J72" s="96">
        <f>IFERROR(VLOOKUP($A72&amp;"_"&amp;$C72,'Table1 feeder'!$E$4:$KH$77,9+$R$20+$R$21+$R$22,FALSE),".")</f>
        <v>51</v>
      </c>
      <c r="K72" s="21"/>
    </row>
    <row r="73" spans="1:11" s="3" customFormat="1" x14ac:dyDescent="0.2">
      <c r="A73" s="61" t="s">
        <v>22</v>
      </c>
      <c r="B73" s="54" t="s">
        <v>23</v>
      </c>
      <c r="C73" s="27" t="s">
        <v>96</v>
      </c>
      <c r="D73" s="69">
        <f>IFERROR(VLOOKUP($A73&amp;"_"&amp;$C73,'Table1 feeder'!$E$4:$KH$77,2+$R$20+$R$21+$R$22,FALSE),".")</f>
        <v>280</v>
      </c>
      <c r="E73" s="94">
        <f>IFERROR(VLOOKUP($A73&amp;"_"&amp;$C73,'Table1 feeder'!$E$4:$KH$77,3+$R$20+$R$21+$R$22,FALSE),".")</f>
        <v>32.200000000000003</v>
      </c>
      <c r="F73" s="94">
        <f>IFERROR(VLOOKUP($A73&amp;"_"&amp;$C73,'Table1 feeder'!$E$4:$KH$77,5+$R$20+$R$21+$R$22,FALSE),".")</f>
        <v>13.2</v>
      </c>
      <c r="G73" s="94">
        <f>IFERROR(VLOOKUP($A73&amp;"_"&amp;$C73,'Table1 feeder'!$E$4:$KH$77,6+$R$20+$R$21+$R$22,FALSE),".")</f>
        <v>4.3</v>
      </c>
      <c r="H73" s="94">
        <f>IFERROR(VLOOKUP($A73&amp;"_"&amp;$C73,'Table1 feeder'!$E$4:$KH$77,7+$R$20+$R$21+$R$22,FALSE),".")</f>
        <v>11</v>
      </c>
      <c r="I73" s="94">
        <f>IFERROR(VLOOKUP($A73&amp;"_"&amp;$C73,'Table1 feeder'!$E$4:$KH$77,8+$R$20+$R$21+$R$22,FALSE),".")</f>
        <v>17.399999999999999</v>
      </c>
      <c r="J73" s="96">
        <f>IFERROR(VLOOKUP($A73&amp;"_"&amp;$C73,'Table1 feeder'!$E$4:$KH$77,9+$R$20+$R$21+$R$22,FALSE),".")</f>
        <v>50.3</v>
      </c>
      <c r="K73" s="21"/>
    </row>
    <row r="74" spans="1:11" s="3" customFormat="1" x14ac:dyDescent="0.2">
      <c r="A74" s="61"/>
      <c r="B74" s="54"/>
      <c r="C74" s="24"/>
      <c r="D74" s="69"/>
      <c r="E74" s="94"/>
      <c r="F74" s="94"/>
      <c r="G74" s="94"/>
      <c r="H74" s="94"/>
      <c r="I74" s="94"/>
      <c r="J74" s="96"/>
      <c r="K74" s="21"/>
    </row>
    <row r="75" spans="1:11" s="3" customFormat="1" x14ac:dyDescent="0.2">
      <c r="A75" s="77" t="s">
        <v>54</v>
      </c>
      <c r="B75" s="56" t="s">
        <v>55</v>
      </c>
      <c r="C75" s="27" t="s">
        <v>57</v>
      </c>
      <c r="D75" s="69">
        <f>IFERROR(VLOOKUP($A75&amp;"_"&amp;$C75,'Table1 feeder'!$E$4:$KH$77,2+$R$20+$R$21+$R$22,FALSE),".")</f>
        <v>295</v>
      </c>
      <c r="E75" s="94">
        <f>IFERROR(VLOOKUP($A75&amp;"_"&amp;$C75,'Table1 feeder'!$E$4:$KH$77,3+$R$20+$R$21+$R$22,FALSE),".")</f>
        <v>24.1</v>
      </c>
      <c r="F75" s="94">
        <f>IFERROR(VLOOKUP($A75&amp;"_"&amp;$C75,'Table1 feeder'!$E$4:$KH$77,5+$R$20+$R$21+$R$22,FALSE),".")</f>
        <v>17.3</v>
      </c>
      <c r="G75" s="94">
        <f>IFERROR(VLOOKUP($A75&amp;"_"&amp;$C75,'Table1 feeder'!$E$4:$KH$77,6+$R$20+$R$21+$R$22,FALSE),".")</f>
        <v>3.6</v>
      </c>
      <c r="H75" s="94">
        <f>IFERROR(VLOOKUP($A75&amp;"_"&amp;$C75,'Table1 feeder'!$E$4:$KH$77,7+$R$20+$R$21+$R$22,FALSE),".")</f>
        <v>20.3</v>
      </c>
      <c r="I75" s="94">
        <f>IFERROR(VLOOKUP($A75&amp;"_"&amp;$C75,'Table1 feeder'!$E$4:$KH$77,8+$R$20+$R$21+$R$22,FALSE),".")</f>
        <v>32.700000000000003</v>
      </c>
      <c r="J75" s="96">
        <f>IFERROR(VLOOKUP($A75&amp;"_"&amp;$C75,'Table1 feeder'!$E$4:$KH$77,9+$R$20+$R$21+$R$22,FALSE),".")</f>
        <v>55.1</v>
      </c>
      <c r="K75" s="21"/>
    </row>
    <row r="76" spans="1:11" s="3" customFormat="1" x14ac:dyDescent="0.2">
      <c r="A76" s="61" t="s">
        <v>54</v>
      </c>
      <c r="B76" s="54"/>
      <c r="C76" s="27" t="s">
        <v>96</v>
      </c>
      <c r="D76" s="69">
        <f>IFERROR(VLOOKUP($A76&amp;"_"&amp;$C76,'Table1 feeder'!$E$4:$KH$77,2+$R$20+$R$21+$R$22,FALSE),".")</f>
        <v>685</v>
      </c>
      <c r="E76" s="94">
        <f>IFERROR(VLOOKUP($A76&amp;"_"&amp;$C76,'Table1 feeder'!$E$4:$KH$77,3+$R$20+$R$21+$R$22,FALSE),".")</f>
        <v>43.1</v>
      </c>
      <c r="F76" s="94">
        <f>IFERROR(VLOOKUP($A76&amp;"_"&amp;$C76,'Table1 feeder'!$E$4:$KH$77,5+$R$20+$R$21+$R$22,FALSE),".")</f>
        <v>5</v>
      </c>
      <c r="G76" s="94">
        <f>IFERROR(VLOOKUP($A76&amp;"_"&amp;$C76,'Table1 feeder'!$E$4:$KH$77,6+$R$20+$R$21+$R$22,FALSE),".")</f>
        <v>1.3</v>
      </c>
      <c r="H76" s="94">
        <f>IFERROR(VLOOKUP($A76&amp;"_"&amp;$C76,'Table1 feeder'!$E$4:$KH$77,7+$R$20+$R$21+$R$22,FALSE),".")</f>
        <v>4.5999999999999996</v>
      </c>
      <c r="I76" s="94">
        <f>IFERROR(VLOOKUP($A76&amp;"_"&amp;$C76,'Table1 feeder'!$E$4:$KH$77,8+$R$20+$R$21+$R$22,FALSE),".")</f>
        <v>8.5</v>
      </c>
      <c r="J76" s="96">
        <f>IFERROR(VLOOKUP($A76&amp;"_"&amp;$C76,'Table1 feeder'!$E$4:$KH$77,9+$R$20+$R$21+$R$22,FALSE),".")</f>
        <v>50.5</v>
      </c>
      <c r="K76" s="21"/>
    </row>
    <row r="77" spans="1:11" s="3" customFormat="1" x14ac:dyDescent="0.2">
      <c r="A77" s="61"/>
      <c r="B77" s="54"/>
      <c r="C77" s="24"/>
      <c r="D77" s="69"/>
      <c r="E77" s="94"/>
      <c r="F77" s="94"/>
      <c r="G77" s="94"/>
      <c r="H77" s="94"/>
      <c r="I77" s="94"/>
      <c r="J77" s="96"/>
      <c r="K77" s="21"/>
    </row>
    <row r="78" spans="1:11" s="3" customFormat="1" x14ac:dyDescent="0.2">
      <c r="A78" s="77" t="s">
        <v>24</v>
      </c>
      <c r="B78" s="4" t="s">
        <v>25</v>
      </c>
      <c r="C78" s="27" t="s">
        <v>57</v>
      </c>
      <c r="D78" s="69">
        <f>IFERROR(VLOOKUP($A78&amp;"_"&amp;$C78,'Table1 feeder'!$E$4:$KH$77,2+$R$20+$R$21+$R$22,FALSE),".")</f>
        <v>385</v>
      </c>
      <c r="E78" s="94">
        <f>IFERROR(VLOOKUP($A78&amp;"_"&amp;$C78,'Table1 feeder'!$E$4:$KH$77,3+$R$20+$R$21+$R$22,FALSE),".")</f>
        <v>18.8</v>
      </c>
      <c r="F78" s="94">
        <f>IFERROR(VLOOKUP($A78&amp;"_"&amp;$C78,'Table1 feeder'!$E$4:$KH$77,5+$R$20+$R$21+$R$22,FALSE),".")</f>
        <v>14.7</v>
      </c>
      <c r="G78" s="94">
        <f>IFERROR(VLOOKUP($A78&amp;"_"&amp;$C78,'Table1 feeder'!$E$4:$KH$77,6+$R$20+$R$21+$R$22,FALSE),".")</f>
        <v>8.1</v>
      </c>
      <c r="H78" s="94">
        <f>IFERROR(VLOOKUP($A78&amp;"_"&amp;$C78,'Table1 feeder'!$E$4:$KH$77,7+$R$20+$R$21+$R$22,FALSE),".")</f>
        <v>14.7</v>
      </c>
      <c r="I78" s="94">
        <f>IFERROR(VLOOKUP($A78&amp;"_"&amp;$C78,'Table1 feeder'!$E$4:$KH$77,8+$R$20+$R$21+$R$22,FALSE),".")</f>
        <v>29.5</v>
      </c>
      <c r="J78" s="96">
        <f>IFERROR(VLOOKUP($A78&amp;"_"&amp;$C78,'Table1 feeder'!$E$4:$KH$77,9+$R$20+$R$21+$R$22,FALSE),".")</f>
        <v>58.4</v>
      </c>
      <c r="K78" s="21"/>
    </row>
    <row r="79" spans="1:11" s="3" customFormat="1" x14ac:dyDescent="0.2">
      <c r="A79" s="61" t="s">
        <v>24</v>
      </c>
      <c r="B79" s="54" t="s">
        <v>25</v>
      </c>
      <c r="C79" s="27" t="s">
        <v>96</v>
      </c>
      <c r="D79" s="69">
        <f>IFERROR(VLOOKUP($A79&amp;"_"&amp;$C79,'Table1 feeder'!$E$4:$KH$77,2+$R$20+$R$21+$R$22,FALSE),".")</f>
        <v>400</v>
      </c>
      <c r="E79" s="94">
        <f>IFERROR(VLOOKUP($A79&amp;"_"&amp;$C79,'Table1 feeder'!$E$4:$KH$77,3+$R$20+$R$21+$R$22,FALSE),".")</f>
        <v>30.8</v>
      </c>
      <c r="F79" s="94">
        <f>IFERROR(VLOOKUP($A79&amp;"_"&amp;$C79,'Table1 feeder'!$E$4:$KH$77,5+$R$20+$R$21+$R$22,FALSE),".")</f>
        <v>17.8</v>
      </c>
      <c r="G79" s="94">
        <f>IFERROR(VLOOKUP($A79&amp;"_"&amp;$C79,'Table1 feeder'!$E$4:$KH$77,6+$R$20+$R$21+$R$22,FALSE),".")</f>
        <v>3.9</v>
      </c>
      <c r="H79" s="94">
        <f>IFERROR(VLOOKUP($A79&amp;"_"&amp;$C79,'Table1 feeder'!$E$4:$KH$77,7+$R$20+$R$21+$R$22,FALSE),".")</f>
        <v>10.6</v>
      </c>
      <c r="I79" s="94">
        <f>IFERROR(VLOOKUP($A79&amp;"_"&amp;$C79,'Table1 feeder'!$E$4:$KH$77,8+$R$20+$R$21+$R$22,FALSE),".")</f>
        <v>17.600000000000001</v>
      </c>
      <c r="J79" s="96">
        <f>IFERROR(VLOOKUP($A79&amp;"_"&amp;$C79,'Table1 feeder'!$E$4:$KH$77,9+$R$20+$R$21+$R$22,FALSE),".")</f>
        <v>47.4</v>
      </c>
      <c r="K79" s="21"/>
    </row>
    <row r="80" spans="1:11" s="3" customFormat="1" x14ac:dyDescent="0.2">
      <c r="A80" s="61"/>
      <c r="B80" s="54"/>
      <c r="C80" s="24"/>
      <c r="D80" s="69"/>
      <c r="E80" s="94"/>
      <c r="F80" s="94"/>
      <c r="G80" s="94"/>
      <c r="H80" s="94"/>
      <c r="I80" s="94"/>
      <c r="J80" s="96"/>
      <c r="K80" s="21"/>
    </row>
    <row r="81" spans="1:11" s="3" customFormat="1" x14ac:dyDescent="0.2">
      <c r="A81" s="77" t="s">
        <v>26</v>
      </c>
      <c r="B81" s="4" t="s">
        <v>27</v>
      </c>
      <c r="C81" s="27" t="s">
        <v>57</v>
      </c>
      <c r="D81" s="69">
        <f>IFERROR(VLOOKUP($A81&amp;"_"&amp;$C81,'Table1 feeder'!$E$4:$KH$77,2+$R$20+$R$21+$R$22,FALSE),".")</f>
        <v>2075</v>
      </c>
      <c r="E81" s="94">
        <f>IFERROR(VLOOKUP($A81&amp;"_"&amp;$C81,'Table1 feeder'!$E$4:$KH$77,3+$R$20+$R$21+$R$22,FALSE),".")</f>
        <v>22.2</v>
      </c>
      <c r="F81" s="94">
        <f>IFERROR(VLOOKUP($A81&amp;"_"&amp;$C81,'Table1 feeder'!$E$4:$KH$77,5+$R$20+$R$21+$R$22,FALSE),".")</f>
        <v>18.3</v>
      </c>
      <c r="G81" s="94">
        <f>IFERROR(VLOOKUP($A81&amp;"_"&amp;$C81,'Table1 feeder'!$E$4:$KH$77,6+$R$20+$R$21+$R$22,FALSE),".")</f>
        <v>10.7</v>
      </c>
      <c r="H81" s="94">
        <f>IFERROR(VLOOKUP($A81&amp;"_"&amp;$C81,'Table1 feeder'!$E$4:$KH$77,7+$R$20+$R$21+$R$22,FALSE),".")</f>
        <v>33.6</v>
      </c>
      <c r="I81" s="94">
        <f>IFERROR(VLOOKUP($A81&amp;"_"&amp;$C81,'Table1 feeder'!$E$4:$KH$77,8+$R$20+$R$21+$R$22,FALSE),".")</f>
        <v>39.799999999999997</v>
      </c>
      <c r="J81" s="96">
        <f>IFERROR(VLOOKUP($A81&amp;"_"&amp;$C81,'Table1 feeder'!$E$4:$KH$77,9+$R$20+$R$21+$R$22,FALSE),".")</f>
        <v>48.7</v>
      </c>
      <c r="K81" s="21"/>
    </row>
    <row r="82" spans="1:11" s="3" customFormat="1" x14ac:dyDescent="0.2">
      <c r="A82" s="61" t="s">
        <v>26</v>
      </c>
      <c r="B82" s="54" t="s">
        <v>27</v>
      </c>
      <c r="C82" s="27" t="s">
        <v>96</v>
      </c>
      <c r="D82" s="69">
        <f>IFERROR(VLOOKUP($A82&amp;"_"&amp;$C82,'Table1 feeder'!$E$4:$KH$77,2+$R$20+$R$21+$R$22,FALSE),".")</f>
        <v>2605</v>
      </c>
      <c r="E82" s="94">
        <f>IFERROR(VLOOKUP($A82&amp;"_"&amp;$C82,'Table1 feeder'!$E$4:$KH$77,3+$R$20+$R$21+$R$22,FALSE),".")</f>
        <v>42.4</v>
      </c>
      <c r="F82" s="94">
        <f>IFERROR(VLOOKUP($A82&amp;"_"&amp;$C82,'Table1 feeder'!$E$4:$KH$77,5+$R$20+$R$21+$R$22,FALSE),".")</f>
        <v>17.3</v>
      </c>
      <c r="G82" s="94">
        <f>IFERROR(VLOOKUP($A82&amp;"_"&amp;$C82,'Table1 feeder'!$E$4:$KH$77,6+$R$20+$R$21+$R$22,FALSE),".")</f>
        <v>5.9</v>
      </c>
      <c r="H82" s="94">
        <f>IFERROR(VLOOKUP($A82&amp;"_"&amp;$C82,'Table1 feeder'!$E$4:$KH$77,7+$R$20+$R$21+$R$22,FALSE),".")</f>
        <v>16.7</v>
      </c>
      <c r="I82" s="94">
        <f>IFERROR(VLOOKUP($A82&amp;"_"&amp;$C82,'Table1 feeder'!$E$4:$KH$77,8+$R$20+$R$21+$R$22,FALSE),".")</f>
        <v>19.8</v>
      </c>
      <c r="J82" s="96">
        <f>IFERROR(VLOOKUP($A82&amp;"_"&amp;$C82,'Table1 feeder'!$E$4:$KH$77,9+$R$20+$R$21+$R$22,FALSE),".")</f>
        <v>34.299999999999997</v>
      </c>
      <c r="K82" s="21"/>
    </row>
    <row r="83" spans="1:11" s="3" customFormat="1" x14ac:dyDescent="0.2">
      <c r="A83" s="61"/>
      <c r="B83" s="54"/>
      <c r="C83" s="24"/>
      <c r="D83" s="69"/>
      <c r="E83" s="94"/>
      <c r="F83" s="94"/>
      <c r="G83" s="94"/>
      <c r="H83" s="94"/>
      <c r="I83" s="94"/>
      <c r="J83" s="96"/>
      <c r="K83" s="21"/>
    </row>
    <row r="84" spans="1:11" s="3" customFormat="1" x14ac:dyDescent="0.2">
      <c r="A84" s="77" t="s">
        <v>28</v>
      </c>
      <c r="B84" s="4" t="s">
        <v>29</v>
      </c>
      <c r="C84" s="27" t="s">
        <v>57</v>
      </c>
      <c r="D84" s="69">
        <f>IFERROR(VLOOKUP($A84&amp;"_"&amp;$C84,'Table1 feeder'!$E$4:$KH$77,2+$R$20+$R$21+$R$22,FALSE),".")</f>
        <v>115</v>
      </c>
      <c r="E84" s="94">
        <f>IFERROR(VLOOKUP($A84&amp;"_"&amp;$C84,'Table1 feeder'!$E$4:$KH$77,3+$R$20+$R$21+$R$22,FALSE),".")</f>
        <v>18.600000000000001</v>
      </c>
      <c r="F84" s="94">
        <f>IFERROR(VLOOKUP($A84&amp;"_"&amp;$C84,'Table1 feeder'!$E$4:$KH$77,5+$R$20+$R$21+$R$22,FALSE),".")</f>
        <v>16.3</v>
      </c>
      <c r="G84" s="94">
        <f>IFERROR(VLOOKUP($A84&amp;"_"&amp;$C84,'Table1 feeder'!$E$4:$KH$77,6+$R$20+$R$21+$R$22,FALSE),".")</f>
        <v>6.4</v>
      </c>
      <c r="H84" s="94">
        <f>IFERROR(VLOOKUP($A84&amp;"_"&amp;$C84,'Table1 feeder'!$E$4:$KH$77,7+$R$20+$R$21+$R$22,FALSE),".")</f>
        <v>33.1</v>
      </c>
      <c r="I84" s="94">
        <f>IFERROR(VLOOKUP($A84&amp;"_"&amp;$C84,'Table1 feeder'!$E$4:$KH$77,8+$R$20+$R$21+$R$22,FALSE),".")</f>
        <v>46.4</v>
      </c>
      <c r="J84" s="96">
        <f>IFERROR(VLOOKUP($A84&amp;"_"&amp;$C84,'Table1 feeder'!$E$4:$KH$77,9+$R$20+$R$21+$R$22,FALSE),".")</f>
        <v>58.7</v>
      </c>
      <c r="K84" s="21"/>
    </row>
    <row r="85" spans="1:11" s="3" customFormat="1" x14ac:dyDescent="0.2">
      <c r="A85" s="61" t="s">
        <v>28</v>
      </c>
      <c r="B85" s="54" t="s">
        <v>29</v>
      </c>
      <c r="C85" s="27" t="s">
        <v>96</v>
      </c>
      <c r="D85" s="69">
        <f>IFERROR(VLOOKUP($A85&amp;"_"&amp;$C85,'Table1 feeder'!$E$4:$KH$77,2+$R$20+$R$21+$R$22,FALSE),".")</f>
        <v>335</v>
      </c>
      <c r="E85" s="94">
        <f>IFERROR(VLOOKUP($A85&amp;"_"&amp;$C85,'Table1 feeder'!$E$4:$KH$77,3+$R$20+$R$21+$R$22,FALSE),".")</f>
        <v>34.4</v>
      </c>
      <c r="F85" s="94">
        <f>IFERROR(VLOOKUP($A85&amp;"_"&amp;$C85,'Table1 feeder'!$E$4:$KH$77,5+$R$20+$R$21+$R$22,FALSE),".")</f>
        <v>34</v>
      </c>
      <c r="G85" s="94">
        <f>IFERROR(VLOOKUP($A85&amp;"_"&amp;$C85,'Table1 feeder'!$E$4:$KH$77,6+$R$20+$R$21+$R$22,FALSE),".")</f>
        <v>2.5</v>
      </c>
      <c r="H85" s="94">
        <f>IFERROR(VLOOKUP($A85&amp;"_"&amp;$C85,'Table1 feeder'!$E$4:$KH$77,7+$R$20+$R$21+$R$22,FALSE),".")</f>
        <v>18</v>
      </c>
      <c r="I85" s="94">
        <f>IFERROR(VLOOKUP($A85&amp;"_"&amp;$C85,'Table1 feeder'!$E$4:$KH$77,8+$R$20+$R$21+$R$22,FALSE),".")</f>
        <v>20.100000000000001</v>
      </c>
      <c r="J85" s="96">
        <f>IFERROR(VLOOKUP($A85&amp;"_"&amp;$C85,'Table1 feeder'!$E$4:$KH$77,9+$R$20+$R$21+$R$22,FALSE),".")</f>
        <v>29.1</v>
      </c>
      <c r="K85" s="21"/>
    </row>
    <row r="86" spans="1:11" s="3" customFormat="1" x14ac:dyDescent="0.2">
      <c r="A86" s="61"/>
      <c r="B86" s="54"/>
      <c r="C86" s="24"/>
      <c r="D86" s="69"/>
      <c r="E86" s="94"/>
      <c r="F86" s="94"/>
      <c r="G86" s="94"/>
      <c r="H86" s="94"/>
      <c r="I86" s="94"/>
      <c r="J86" s="96"/>
      <c r="K86" s="21"/>
    </row>
    <row r="87" spans="1:11" s="3" customFormat="1" x14ac:dyDescent="0.2">
      <c r="A87" s="77" t="s">
        <v>30</v>
      </c>
      <c r="B87" s="4" t="s">
        <v>31</v>
      </c>
      <c r="C87" s="27" t="s">
        <v>57</v>
      </c>
      <c r="D87" s="69">
        <f>IFERROR(VLOOKUP($A87&amp;"_"&amp;$C87,'Table1 feeder'!$E$4:$KH$77,2+$R$20+$R$21+$R$22,FALSE),".")</f>
        <v>45</v>
      </c>
      <c r="E87" s="94">
        <f>IFERROR(VLOOKUP($A87&amp;"_"&amp;$C87,'Table1 feeder'!$E$4:$KH$77,3+$R$20+$R$21+$R$22,FALSE),".")</f>
        <v>11.4</v>
      </c>
      <c r="F87" s="94" t="str">
        <f>IFERROR(VLOOKUP($A87&amp;"_"&amp;$C87,'Table1 feeder'!$E$4:$KH$77,5+$R$20+$R$21+$R$22,FALSE),".")</f>
        <v>x</v>
      </c>
      <c r="G87" s="94" t="str">
        <f>IFERROR(VLOOKUP($A87&amp;"_"&amp;$C87,'Table1 feeder'!$E$4:$KH$77,6+$R$20+$R$21+$R$22,FALSE),".")</f>
        <v>x</v>
      </c>
      <c r="H87" s="94">
        <f>IFERROR(VLOOKUP($A87&amp;"_"&amp;$C87,'Table1 feeder'!$E$4:$KH$77,7+$R$20+$R$21+$R$22,FALSE),".")</f>
        <v>15</v>
      </c>
      <c r="I87" s="94">
        <f>IFERROR(VLOOKUP($A87&amp;"_"&amp;$C87,'Table1 feeder'!$E$4:$KH$77,8+$R$20+$R$21+$R$22,FALSE),".")</f>
        <v>30</v>
      </c>
      <c r="J87" s="96">
        <f>IFERROR(VLOOKUP($A87&amp;"_"&amp;$C87,'Table1 feeder'!$E$4:$KH$77,9+$R$20+$R$21+$R$22,FALSE),".")</f>
        <v>50</v>
      </c>
      <c r="K87" s="21"/>
    </row>
    <row r="88" spans="1:11" s="3" customFormat="1" x14ac:dyDescent="0.2">
      <c r="A88" s="62" t="s">
        <v>30</v>
      </c>
      <c r="B88" s="26" t="s">
        <v>31</v>
      </c>
      <c r="C88" s="13" t="s">
        <v>96</v>
      </c>
      <c r="D88" s="70">
        <f>IFERROR(VLOOKUP($A88&amp;"_"&amp;$C88,'Table1 feeder'!$E$4:$KH$77,2+$R$20+$R$21+$R$22,FALSE),".")</f>
        <v>55</v>
      </c>
      <c r="E88" s="95">
        <f>IFERROR(VLOOKUP($A88&amp;"_"&amp;$C88,'Table1 feeder'!$E$4:$KH$77,3+$R$20+$R$21+$R$22,FALSE),".")</f>
        <v>27.9</v>
      </c>
      <c r="F88" s="95" t="str">
        <f>IFERROR(VLOOKUP($A88&amp;"_"&amp;$C88,'Table1 feeder'!$E$4:$KH$77,5+$R$20+$R$21+$R$22,FALSE),".")</f>
        <v>x</v>
      </c>
      <c r="G88" s="95" t="str">
        <f>IFERROR(VLOOKUP($A88&amp;"_"&amp;$C88,'Table1 feeder'!$E$4:$KH$77,6+$R$20+$R$21+$R$22,FALSE),".")</f>
        <v>x</v>
      </c>
      <c r="H88" s="95">
        <f>IFERROR(VLOOKUP($A88&amp;"_"&amp;$C88,'Table1 feeder'!$E$4:$KH$77,7+$R$20+$R$21+$R$22,FALSE),".")</f>
        <v>10.6</v>
      </c>
      <c r="I88" s="95">
        <f>IFERROR(VLOOKUP($A88&amp;"_"&amp;$C88,'Table1 feeder'!$E$4:$KH$77,8+$R$20+$R$21+$R$22,FALSE),".")</f>
        <v>17.600000000000001</v>
      </c>
      <c r="J88" s="97">
        <f>IFERROR(VLOOKUP($A88&amp;"_"&amp;$C88,'Table1 feeder'!$E$4:$KH$77,9+$R$20+$R$21+$R$22,FALSE),".")</f>
        <v>57.5</v>
      </c>
      <c r="K88" s="21"/>
    </row>
    <row r="89" spans="1:11" s="3" customFormat="1" x14ac:dyDescent="0.2">
      <c r="B89" s="1"/>
      <c r="C89" s="1"/>
      <c r="D89" s="1"/>
      <c r="E89" s="19"/>
      <c r="F89" s="19"/>
      <c r="G89" s="19"/>
      <c r="H89" s="20"/>
      <c r="I89" s="20"/>
      <c r="J89" s="22" t="s">
        <v>47</v>
      </c>
      <c r="K89" s="21"/>
    </row>
    <row r="90" spans="1:11" s="3" customFormat="1" x14ac:dyDescent="0.2">
      <c r="A90" s="1" t="s">
        <v>39</v>
      </c>
      <c r="B90" s="1"/>
      <c r="C90" s="1"/>
      <c r="D90" s="1"/>
      <c r="E90" s="19"/>
      <c r="F90" s="19"/>
      <c r="G90" s="19"/>
      <c r="H90" s="20"/>
      <c r="I90" s="20"/>
      <c r="J90" s="20"/>
      <c r="K90" s="21"/>
    </row>
    <row r="91" spans="1:11" s="3" customFormat="1" ht="24" customHeight="1" x14ac:dyDescent="0.2">
      <c r="A91" s="119" t="s">
        <v>260</v>
      </c>
      <c r="B91" s="119"/>
      <c r="C91" s="119"/>
      <c r="D91" s="119"/>
      <c r="E91" s="119"/>
      <c r="F91" s="119"/>
      <c r="G91" s="119"/>
      <c r="H91" s="119"/>
      <c r="I91" s="119"/>
      <c r="J91" s="119"/>
      <c r="K91" s="21"/>
    </row>
    <row r="92" spans="1:11" s="3" customFormat="1" x14ac:dyDescent="0.2">
      <c r="B92" s="1"/>
      <c r="C92" s="1" t="s">
        <v>7</v>
      </c>
      <c r="D92" s="1"/>
      <c r="E92" s="19"/>
      <c r="F92" s="19"/>
      <c r="G92" s="19"/>
      <c r="H92" s="20"/>
      <c r="I92" s="20"/>
      <c r="J92" s="20"/>
      <c r="K92" s="21"/>
    </row>
    <row r="93" spans="1:11" s="3" customFormat="1" x14ac:dyDescent="0.2">
      <c r="A93" s="1" t="s">
        <v>294</v>
      </c>
      <c r="B93" s="1"/>
      <c r="C93" s="1"/>
      <c r="D93" s="1"/>
      <c r="E93" s="19"/>
      <c r="F93" s="19"/>
      <c r="G93" s="19"/>
      <c r="H93" s="20"/>
      <c r="I93" s="20"/>
      <c r="J93" s="20"/>
      <c r="K93" s="21"/>
    </row>
    <row r="94" spans="1:11" s="3" customFormat="1" x14ac:dyDescent="0.2">
      <c r="A94" s="1" t="s">
        <v>298</v>
      </c>
      <c r="B94" s="1"/>
      <c r="C94" s="1"/>
      <c r="D94" s="1"/>
      <c r="E94" s="19"/>
      <c r="F94" s="19"/>
      <c r="G94" s="19"/>
      <c r="H94" s="20"/>
      <c r="I94" s="20"/>
      <c r="J94" s="20"/>
      <c r="K94" s="21"/>
    </row>
    <row r="95" spans="1:11" s="3" customFormat="1" ht="25.5" customHeight="1" x14ac:dyDescent="0.2">
      <c r="A95" s="123" t="s">
        <v>299</v>
      </c>
      <c r="B95" s="123"/>
      <c r="C95" s="123"/>
      <c r="D95" s="123"/>
      <c r="E95" s="123"/>
      <c r="F95" s="123"/>
      <c r="G95" s="123"/>
      <c r="H95" s="123"/>
      <c r="I95" s="123"/>
      <c r="J95" s="123"/>
      <c r="K95" s="21"/>
    </row>
    <row r="96" spans="1:11" s="3" customFormat="1" x14ac:dyDescent="0.2">
      <c r="A96" s="99" t="s">
        <v>262</v>
      </c>
      <c r="B96" s="1"/>
      <c r="C96" s="1"/>
      <c r="D96" s="1"/>
      <c r="E96" s="19"/>
      <c r="F96" s="19"/>
      <c r="G96" s="19"/>
      <c r="H96" s="20"/>
      <c r="I96" s="20"/>
      <c r="J96" s="20"/>
      <c r="K96" s="21"/>
    </row>
    <row r="97" spans="1:11" s="3" customFormat="1" ht="35.25" customHeight="1" x14ac:dyDescent="0.2">
      <c r="A97" s="119" t="s">
        <v>268</v>
      </c>
      <c r="B97" s="119"/>
      <c r="C97" s="119"/>
      <c r="D97" s="119"/>
      <c r="E97" s="119"/>
      <c r="F97" s="119"/>
      <c r="G97" s="119"/>
      <c r="H97" s="119"/>
      <c r="I97" s="119"/>
      <c r="J97" s="119"/>
      <c r="K97" s="21"/>
    </row>
    <row r="98" spans="1:11" s="3" customFormat="1" ht="27" customHeight="1" x14ac:dyDescent="0.2">
      <c r="A98" s="119" t="s">
        <v>263</v>
      </c>
      <c r="B98" s="119"/>
      <c r="C98" s="119"/>
      <c r="D98" s="119"/>
      <c r="E98" s="119"/>
      <c r="F98" s="119"/>
      <c r="G98" s="119"/>
      <c r="H98" s="119"/>
      <c r="I98" s="119"/>
      <c r="J98" s="119"/>
      <c r="K98" s="21"/>
    </row>
    <row r="99" spans="1:11" s="3" customFormat="1" ht="13.5" customHeight="1" x14ac:dyDescent="0.2">
      <c r="A99" s="103" t="s">
        <v>292</v>
      </c>
      <c r="B99" s="102"/>
      <c r="C99" s="102"/>
      <c r="D99" s="102"/>
      <c r="E99" s="102"/>
      <c r="F99" s="102"/>
      <c r="G99" s="102"/>
      <c r="H99" s="102"/>
      <c r="I99" s="102"/>
      <c r="J99" s="102"/>
      <c r="K99" s="21"/>
    </row>
    <row r="100" spans="1:11" s="3" customFormat="1" x14ac:dyDescent="0.2">
      <c r="A100" s="99" t="s">
        <v>285</v>
      </c>
      <c r="B100" s="99"/>
      <c r="C100" s="99"/>
      <c r="D100" s="98"/>
      <c r="E100" s="98"/>
      <c r="F100" s="98"/>
      <c r="G100" s="98"/>
      <c r="H100" s="98"/>
      <c r="I100" s="98"/>
      <c r="J100" s="98"/>
      <c r="K100" s="21"/>
    </row>
    <row r="101" spans="1:11" s="3" customFormat="1" x14ac:dyDescent="0.2">
      <c r="A101" s="119" t="s">
        <v>286</v>
      </c>
      <c r="B101" s="119"/>
      <c r="C101" s="119"/>
      <c r="D101" s="119"/>
      <c r="E101" s="119"/>
      <c r="F101" s="119"/>
      <c r="G101" s="119"/>
      <c r="H101" s="119"/>
      <c r="I101" s="119"/>
      <c r="J101" s="119"/>
      <c r="K101" s="21"/>
    </row>
    <row r="102" spans="1:11" s="3" customFormat="1" x14ac:dyDescent="0.2">
      <c r="A102" s="119" t="s">
        <v>287</v>
      </c>
      <c r="B102" s="119"/>
      <c r="C102" s="119"/>
      <c r="D102" s="119"/>
      <c r="E102" s="119"/>
      <c r="F102" s="119"/>
      <c r="G102" s="119"/>
      <c r="H102" s="119"/>
      <c r="I102" s="119"/>
      <c r="J102" s="119"/>
      <c r="K102" s="21"/>
    </row>
    <row r="103" spans="1:11" s="3" customFormat="1" ht="36" customHeight="1" x14ac:dyDescent="0.2">
      <c r="A103" s="119" t="s">
        <v>288</v>
      </c>
      <c r="B103" s="119"/>
      <c r="C103" s="119"/>
      <c r="D103" s="119"/>
      <c r="E103" s="119"/>
      <c r="F103" s="119"/>
      <c r="G103" s="119"/>
      <c r="H103" s="119"/>
      <c r="I103" s="119"/>
      <c r="J103" s="119"/>
      <c r="K103" s="21"/>
    </row>
    <row r="104" spans="1:11" s="3" customFormat="1" ht="13.5" customHeight="1" x14ac:dyDescent="0.2">
      <c r="A104" s="119" t="s">
        <v>289</v>
      </c>
      <c r="B104" s="119"/>
      <c r="C104" s="119"/>
      <c r="D104" s="119"/>
      <c r="E104" s="119"/>
      <c r="F104" s="119"/>
      <c r="G104" s="119"/>
      <c r="H104" s="119"/>
      <c r="I104" s="119"/>
      <c r="J104" s="119"/>
      <c r="K104" s="21"/>
    </row>
    <row r="105" spans="1:11" s="3" customFormat="1" x14ac:dyDescent="0.2">
      <c r="K105" s="21"/>
    </row>
    <row r="106" spans="1:11" s="3" customFormat="1" x14ac:dyDescent="0.2">
      <c r="B106" s="119"/>
      <c r="C106" s="119"/>
      <c r="D106" s="119"/>
      <c r="E106" s="119"/>
      <c r="F106" s="19"/>
      <c r="G106" s="19"/>
      <c r="H106" s="20"/>
      <c r="I106" s="20"/>
      <c r="J106" s="20"/>
      <c r="K106" s="21"/>
    </row>
    <row r="107" spans="1:11" s="3" customFormat="1" x14ac:dyDescent="0.2">
      <c r="K107" s="21"/>
    </row>
    <row r="108" spans="1:11" s="3" customFormat="1" x14ac:dyDescent="0.2">
      <c r="K108" s="21"/>
    </row>
    <row r="109" spans="1:11" s="3" customFormat="1" x14ac:dyDescent="0.2">
      <c r="K109" s="21"/>
    </row>
    <row r="110" spans="1:11" s="3" customFormat="1" x14ac:dyDescent="0.2">
      <c r="K110" s="21"/>
    </row>
    <row r="111" spans="1:11" s="3" customFormat="1" x14ac:dyDescent="0.2">
      <c r="K111" s="21"/>
    </row>
    <row r="112" spans="1:11" s="3" customFormat="1" x14ac:dyDescent="0.2">
      <c r="K112" s="21"/>
    </row>
    <row r="113" spans="2:11" s="3" customFormat="1" x14ac:dyDescent="0.2">
      <c r="K113" s="21"/>
    </row>
    <row r="114" spans="2:11" s="3" customFormat="1" x14ac:dyDescent="0.2">
      <c r="K114" s="21"/>
    </row>
    <row r="115" spans="2:11" s="3" customFormat="1" x14ac:dyDescent="0.2">
      <c r="K115" s="21"/>
    </row>
    <row r="116" spans="2:11" s="3" customFormat="1" x14ac:dyDescent="0.2">
      <c r="B116" s="2"/>
      <c r="C116" s="2"/>
      <c r="D116" s="2"/>
      <c r="E116" s="21"/>
      <c r="F116" s="21"/>
      <c r="G116" s="21"/>
      <c r="H116" s="23"/>
      <c r="I116" s="23"/>
      <c r="J116" s="23"/>
      <c r="K116" s="21"/>
    </row>
    <row r="117" spans="2:11" s="3" customFormat="1" x14ac:dyDescent="0.2">
      <c r="B117" s="2"/>
      <c r="C117" s="2"/>
      <c r="D117" s="2"/>
      <c r="E117" s="21"/>
      <c r="F117" s="21"/>
      <c r="G117" s="21"/>
      <c r="H117" s="23"/>
      <c r="I117" s="23"/>
      <c r="J117" s="23"/>
      <c r="K117" s="21"/>
    </row>
    <row r="118" spans="2:11" s="3" customFormat="1" x14ac:dyDescent="0.2">
      <c r="B118" s="2"/>
      <c r="C118" s="2"/>
      <c r="D118" s="2"/>
      <c r="E118" s="21"/>
      <c r="F118" s="21"/>
      <c r="G118" s="21"/>
      <c r="H118" s="23"/>
      <c r="I118" s="23"/>
      <c r="J118" s="23"/>
      <c r="K118" s="21"/>
    </row>
    <row r="119" spans="2:11" s="3" customFormat="1" x14ac:dyDescent="0.2">
      <c r="B119" s="2"/>
      <c r="C119" s="2"/>
      <c r="D119" s="2"/>
      <c r="E119" s="21"/>
      <c r="F119" s="21"/>
      <c r="G119" s="21"/>
      <c r="H119" s="23"/>
      <c r="I119" s="23"/>
      <c r="J119" s="23"/>
      <c r="K119" s="21"/>
    </row>
    <row r="120" spans="2:11" s="3" customFormat="1" x14ac:dyDescent="0.2">
      <c r="B120" s="2"/>
      <c r="C120" s="2"/>
      <c r="D120" s="2"/>
      <c r="E120" s="21"/>
      <c r="F120" s="21"/>
      <c r="G120" s="21"/>
      <c r="H120" s="23"/>
      <c r="I120" s="23"/>
      <c r="J120" s="23"/>
      <c r="K120" s="21"/>
    </row>
    <row r="121" spans="2:11" s="3" customFormat="1" x14ac:dyDescent="0.2">
      <c r="B121" s="2"/>
      <c r="C121" s="2"/>
      <c r="D121" s="2"/>
      <c r="E121" s="21"/>
      <c r="F121" s="21"/>
      <c r="G121" s="21"/>
      <c r="H121" s="23"/>
      <c r="I121" s="23"/>
      <c r="J121" s="23"/>
      <c r="K121" s="21"/>
    </row>
    <row r="122" spans="2:11" s="3" customFormat="1" x14ac:dyDescent="0.2">
      <c r="B122" s="2"/>
      <c r="C122" s="2"/>
      <c r="D122" s="2"/>
      <c r="E122" s="21"/>
      <c r="F122" s="21"/>
      <c r="G122" s="21"/>
      <c r="H122" s="23"/>
      <c r="I122" s="23"/>
      <c r="J122" s="23"/>
      <c r="K122" s="21"/>
    </row>
    <row r="123" spans="2:11" s="3" customFormat="1" x14ac:dyDescent="0.2">
      <c r="B123" s="2"/>
      <c r="C123" s="2"/>
      <c r="D123" s="2"/>
      <c r="E123" s="21"/>
      <c r="F123" s="21"/>
      <c r="G123" s="21"/>
      <c r="H123" s="23"/>
      <c r="I123" s="23"/>
      <c r="J123" s="23"/>
      <c r="K123" s="21"/>
    </row>
    <row r="124" spans="2:11" s="3" customFormat="1" x14ac:dyDescent="0.2">
      <c r="B124" s="2"/>
      <c r="C124" s="2"/>
      <c r="D124" s="2"/>
      <c r="E124" s="21"/>
      <c r="F124" s="21"/>
      <c r="G124" s="21"/>
      <c r="H124" s="23"/>
      <c r="I124" s="23"/>
      <c r="J124" s="23"/>
      <c r="K124" s="21"/>
    </row>
    <row r="125" spans="2:11" s="3" customFormat="1" x14ac:dyDescent="0.2">
      <c r="B125" s="2"/>
      <c r="C125" s="2"/>
      <c r="D125" s="2"/>
      <c r="E125" s="21"/>
      <c r="F125" s="21"/>
      <c r="G125" s="21"/>
      <c r="H125" s="23"/>
      <c r="I125" s="23"/>
      <c r="J125" s="23"/>
      <c r="K125" s="21"/>
    </row>
    <row r="126" spans="2:11" s="3" customFormat="1" x14ac:dyDescent="0.2">
      <c r="B126" s="2"/>
      <c r="C126" s="2"/>
      <c r="D126" s="2"/>
      <c r="E126" s="21"/>
      <c r="F126" s="21"/>
      <c r="G126" s="21"/>
      <c r="H126" s="23"/>
      <c r="I126" s="23"/>
      <c r="J126" s="23"/>
      <c r="K126" s="21"/>
    </row>
    <row r="127" spans="2:11" s="3" customFormat="1" x14ac:dyDescent="0.2">
      <c r="B127" s="2"/>
      <c r="C127" s="2"/>
      <c r="D127" s="2"/>
      <c r="E127" s="21"/>
      <c r="F127" s="21"/>
      <c r="G127" s="21"/>
      <c r="H127" s="23"/>
      <c r="I127" s="23"/>
      <c r="J127" s="23"/>
      <c r="K127" s="21"/>
    </row>
    <row r="128" spans="2:11" s="3" customFormat="1" x14ac:dyDescent="0.2">
      <c r="B128" s="2"/>
      <c r="C128" s="2"/>
      <c r="D128" s="2"/>
      <c r="E128" s="21"/>
      <c r="F128" s="21"/>
      <c r="G128" s="21"/>
      <c r="H128" s="23"/>
      <c r="I128" s="23"/>
      <c r="J128" s="23"/>
      <c r="K128" s="21"/>
    </row>
    <row r="129" spans="2:11" s="3" customFormat="1" x14ac:dyDescent="0.2">
      <c r="B129" s="2"/>
      <c r="C129" s="2"/>
      <c r="D129" s="2"/>
      <c r="E129" s="21"/>
      <c r="F129" s="21"/>
      <c r="G129" s="21"/>
      <c r="H129" s="23"/>
      <c r="I129" s="23"/>
      <c r="J129" s="23"/>
      <c r="K129" s="21"/>
    </row>
    <row r="130" spans="2:11" s="3" customFormat="1" x14ac:dyDescent="0.2">
      <c r="B130" s="2"/>
      <c r="C130" s="2"/>
      <c r="D130" s="2"/>
      <c r="E130" s="21"/>
      <c r="F130" s="21"/>
      <c r="G130" s="21"/>
      <c r="H130" s="23"/>
      <c r="I130" s="23"/>
      <c r="J130" s="23"/>
      <c r="K130" s="21"/>
    </row>
    <row r="131" spans="2:11" s="3" customFormat="1" x14ac:dyDescent="0.2">
      <c r="B131" s="2"/>
      <c r="C131" s="2"/>
      <c r="D131" s="2"/>
      <c r="E131" s="21"/>
      <c r="F131" s="21"/>
      <c r="G131" s="21"/>
      <c r="H131" s="23"/>
      <c r="I131" s="23"/>
      <c r="J131" s="23"/>
      <c r="K131" s="21"/>
    </row>
    <row r="132" spans="2:11" s="3" customFormat="1" x14ac:dyDescent="0.2">
      <c r="B132" s="2"/>
      <c r="C132" s="2"/>
      <c r="D132" s="2"/>
      <c r="E132" s="21"/>
      <c r="F132" s="21"/>
      <c r="G132" s="21"/>
      <c r="H132" s="23"/>
      <c r="I132" s="23"/>
      <c r="J132" s="23"/>
      <c r="K132" s="21"/>
    </row>
    <row r="133" spans="2:11" s="3" customFormat="1" x14ac:dyDescent="0.2">
      <c r="B133" s="2"/>
      <c r="C133" s="2"/>
      <c r="D133" s="2"/>
      <c r="E133" s="21"/>
      <c r="F133" s="21"/>
      <c r="G133" s="21"/>
      <c r="H133" s="23"/>
      <c r="I133" s="23"/>
      <c r="J133" s="23"/>
      <c r="K133" s="21"/>
    </row>
    <row r="134" spans="2:11" s="3" customFormat="1" x14ac:dyDescent="0.2">
      <c r="B134" s="2"/>
      <c r="C134" s="2"/>
      <c r="D134" s="2"/>
      <c r="E134" s="21"/>
      <c r="F134" s="21"/>
      <c r="G134" s="21"/>
      <c r="H134" s="23"/>
      <c r="I134" s="23"/>
      <c r="J134" s="23"/>
      <c r="K134" s="21"/>
    </row>
    <row r="135" spans="2:11" s="3" customFormat="1" x14ac:dyDescent="0.2">
      <c r="B135" s="2"/>
      <c r="C135" s="2"/>
      <c r="D135" s="2"/>
      <c r="E135" s="21"/>
      <c r="F135" s="21"/>
      <c r="G135" s="21"/>
      <c r="H135" s="23"/>
      <c r="I135" s="23"/>
      <c r="J135" s="23"/>
      <c r="K135" s="21"/>
    </row>
    <row r="136" spans="2:11" s="3" customFormat="1" x14ac:dyDescent="0.2">
      <c r="B136" s="2"/>
      <c r="C136" s="2"/>
      <c r="D136" s="2"/>
      <c r="E136" s="21"/>
      <c r="F136" s="21"/>
      <c r="G136" s="21"/>
      <c r="H136" s="23"/>
      <c r="I136" s="23"/>
      <c r="J136" s="23"/>
      <c r="K136" s="21"/>
    </row>
    <row r="137" spans="2:11" s="3" customFormat="1" x14ac:dyDescent="0.2">
      <c r="B137" s="2"/>
      <c r="C137" s="2"/>
      <c r="D137" s="2"/>
      <c r="E137" s="21"/>
      <c r="F137" s="21"/>
      <c r="G137" s="21"/>
      <c r="H137" s="23"/>
      <c r="I137" s="23"/>
      <c r="J137" s="23"/>
      <c r="K137" s="21"/>
    </row>
    <row r="138" spans="2:11" s="3" customFormat="1" x14ac:dyDescent="0.2">
      <c r="B138" s="2"/>
      <c r="C138" s="2"/>
      <c r="D138" s="2"/>
      <c r="E138" s="21"/>
      <c r="F138" s="21"/>
      <c r="G138" s="21"/>
      <c r="H138" s="23"/>
      <c r="I138" s="23"/>
      <c r="J138" s="23"/>
      <c r="K138" s="21"/>
    </row>
    <row r="139" spans="2:11" s="3" customFormat="1" x14ac:dyDescent="0.2">
      <c r="B139" s="2"/>
      <c r="C139" s="2"/>
      <c r="D139" s="2"/>
      <c r="E139" s="21"/>
      <c r="F139" s="21"/>
      <c r="G139" s="21"/>
      <c r="H139" s="23"/>
      <c r="I139" s="23"/>
      <c r="J139" s="23"/>
      <c r="K139" s="21"/>
    </row>
    <row r="140" spans="2:11" s="3" customFormat="1" x14ac:dyDescent="0.2">
      <c r="B140" s="2"/>
      <c r="C140" s="2"/>
      <c r="D140" s="2"/>
      <c r="E140" s="21"/>
      <c r="F140" s="21"/>
      <c r="G140" s="21"/>
      <c r="H140" s="23"/>
      <c r="I140" s="23"/>
      <c r="J140" s="23"/>
      <c r="K140" s="21"/>
    </row>
    <row r="141" spans="2:11" s="3" customFormat="1" x14ac:dyDescent="0.2">
      <c r="B141" s="2"/>
      <c r="C141" s="2"/>
      <c r="D141" s="2"/>
      <c r="E141" s="21"/>
      <c r="F141" s="21"/>
      <c r="G141" s="21"/>
      <c r="H141" s="23"/>
      <c r="I141" s="23"/>
      <c r="J141" s="23"/>
      <c r="K141" s="21"/>
    </row>
    <row r="142" spans="2:11" s="3" customFormat="1" x14ac:dyDescent="0.2">
      <c r="B142" s="2"/>
      <c r="C142" s="2"/>
      <c r="D142" s="2"/>
      <c r="E142" s="21"/>
      <c r="F142" s="21"/>
      <c r="G142" s="21"/>
      <c r="H142" s="23"/>
      <c r="I142" s="23"/>
      <c r="J142" s="23"/>
      <c r="K142" s="21"/>
    </row>
    <row r="143" spans="2:11" s="3" customFormat="1" x14ac:dyDescent="0.2">
      <c r="B143" s="2"/>
      <c r="C143" s="2"/>
      <c r="D143" s="2"/>
      <c r="E143" s="21"/>
      <c r="F143" s="21"/>
      <c r="G143" s="21"/>
      <c r="H143" s="23"/>
      <c r="I143" s="23"/>
      <c r="J143" s="23"/>
      <c r="K143" s="21"/>
    </row>
    <row r="144" spans="2:11" s="3" customFormat="1" x14ac:dyDescent="0.2">
      <c r="B144" s="2"/>
      <c r="C144" s="2"/>
      <c r="D144" s="2"/>
      <c r="E144" s="21"/>
      <c r="F144" s="21"/>
      <c r="G144" s="21"/>
      <c r="H144" s="23"/>
      <c r="I144" s="23"/>
      <c r="J144" s="23"/>
      <c r="K144" s="21"/>
    </row>
    <row r="145" spans="2:11" s="3" customFormat="1" x14ac:dyDescent="0.2">
      <c r="B145" s="2"/>
      <c r="C145" s="2"/>
      <c r="D145" s="2"/>
      <c r="E145" s="21"/>
      <c r="F145" s="21"/>
      <c r="G145" s="21"/>
      <c r="H145" s="23"/>
      <c r="I145" s="23"/>
      <c r="J145" s="23"/>
      <c r="K145" s="21"/>
    </row>
    <row r="146" spans="2:11" s="3" customFormat="1" x14ac:dyDescent="0.2">
      <c r="B146" s="2"/>
      <c r="C146" s="2"/>
      <c r="D146" s="2"/>
      <c r="E146" s="21"/>
      <c r="F146" s="21"/>
      <c r="G146" s="21"/>
      <c r="H146" s="23"/>
      <c r="I146" s="23"/>
      <c r="J146" s="23"/>
      <c r="K146" s="21"/>
    </row>
    <row r="147" spans="2:11" s="3" customFormat="1" x14ac:dyDescent="0.2">
      <c r="B147" s="2"/>
      <c r="C147" s="2"/>
      <c r="D147" s="2"/>
      <c r="E147" s="21"/>
      <c r="F147" s="21"/>
      <c r="G147" s="21"/>
      <c r="H147" s="23"/>
      <c r="I147" s="23"/>
      <c r="J147" s="23"/>
      <c r="K147" s="21"/>
    </row>
    <row r="148" spans="2:11" s="3" customFormat="1" x14ac:dyDescent="0.2">
      <c r="B148" s="2"/>
      <c r="C148" s="2"/>
      <c r="D148" s="2"/>
      <c r="E148" s="21"/>
      <c r="F148" s="21"/>
      <c r="G148" s="21"/>
      <c r="H148" s="23"/>
      <c r="I148" s="23"/>
      <c r="J148" s="23"/>
      <c r="K148" s="21"/>
    </row>
    <row r="149" spans="2:11" s="3" customFormat="1" x14ac:dyDescent="0.2">
      <c r="B149" s="2"/>
      <c r="C149" s="2"/>
      <c r="D149" s="2"/>
      <c r="E149" s="21"/>
      <c r="F149" s="21"/>
      <c r="G149" s="21"/>
      <c r="H149" s="23"/>
      <c r="I149" s="23"/>
      <c r="J149" s="23"/>
      <c r="K149" s="21"/>
    </row>
    <row r="150" spans="2:11" s="3" customFormat="1" x14ac:dyDescent="0.2">
      <c r="B150" s="2"/>
      <c r="C150" s="2"/>
      <c r="D150" s="2"/>
      <c r="E150" s="21"/>
      <c r="F150" s="21"/>
      <c r="G150" s="21"/>
      <c r="H150" s="23"/>
      <c r="I150" s="23"/>
      <c r="J150" s="23"/>
      <c r="K150" s="21"/>
    </row>
    <row r="151" spans="2:11" s="3" customFormat="1" x14ac:dyDescent="0.2">
      <c r="B151" s="2"/>
      <c r="C151" s="2"/>
      <c r="D151" s="2"/>
      <c r="E151" s="21"/>
      <c r="F151" s="21"/>
      <c r="G151" s="21"/>
      <c r="H151" s="23"/>
      <c r="I151" s="23"/>
      <c r="J151" s="23"/>
      <c r="K151" s="21"/>
    </row>
    <row r="152" spans="2:11" s="3" customFormat="1" x14ac:dyDescent="0.2">
      <c r="B152" s="2"/>
      <c r="C152" s="2"/>
      <c r="D152" s="2"/>
      <c r="E152" s="21"/>
      <c r="F152" s="21"/>
      <c r="G152" s="21"/>
      <c r="H152" s="23"/>
      <c r="I152" s="23"/>
      <c r="J152" s="23"/>
      <c r="K152" s="21"/>
    </row>
    <row r="153" spans="2:11" s="3" customFormat="1" x14ac:dyDescent="0.2">
      <c r="B153" s="2"/>
      <c r="C153" s="2"/>
      <c r="D153" s="2"/>
      <c r="E153" s="21"/>
      <c r="F153" s="21"/>
      <c r="G153" s="21"/>
      <c r="H153" s="23"/>
      <c r="I153" s="23"/>
      <c r="J153" s="23"/>
      <c r="K153" s="21"/>
    </row>
    <row r="154" spans="2:11" s="3" customFormat="1" x14ac:dyDescent="0.2">
      <c r="B154" s="2"/>
      <c r="C154" s="2"/>
      <c r="D154" s="2"/>
      <c r="E154" s="21"/>
      <c r="F154" s="21"/>
      <c r="G154" s="21"/>
      <c r="H154" s="23"/>
      <c r="I154" s="23"/>
      <c r="J154" s="23"/>
      <c r="K154" s="21"/>
    </row>
    <row r="155" spans="2:11" s="3" customFormat="1" x14ac:dyDescent="0.2">
      <c r="B155" s="2"/>
      <c r="C155" s="2"/>
      <c r="D155" s="2"/>
      <c r="E155" s="21"/>
      <c r="F155" s="21"/>
      <c r="G155" s="21"/>
      <c r="H155" s="23"/>
      <c r="I155" s="23"/>
      <c r="J155" s="23"/>
      <c r="K155" s="21"/>
    </row>
    <row r="156" spans="2:11" s="3" customFormat="1" x14ac:dyDescent="0.2">
      <c r="B156" s="2"/>
      <c r="C156" s="2"/>
      <c r="D156" s="2"/>
      <c r="E156" s="21"/>
      <c r="F156" s="21"/>
      <c r="G156" s="21"/>
      <c r="H156" s="23"/>
      <c r="I156" s="23"/>
      <c r="J156" s="23"/>
      <c r="K156" s="21"/>
    </row>
    <row r="157" spans="2:11" s="3" customFormat="1" x14ac:dyDescent="0.2">
      <c r="B157" s="2"/>
      <c r="C157" s="2"/>
      <c r="D157" s="2"/>
      <c r="E157" s="21"/>
      <c r="F157" s="21"/>
      <c r="G157" s="21"/>
      <c r="H157" s="23"/>
      <c r="I157" s="23"/>
      <c r="J157" s="23"/>
      <c r="K157" s="21"/>
    </row>
    <row r="158" spans="2:11" s="3" customFormat="1" x14ac:dyDescent="0.2">
      <c r="B158" s="2"/>
      <c r="C158" s="2"/>
      <c r="D158" s="2"/>
      <c r="E158" s="21"/>
      <c r="F158" s="21"/>
      <c r="G158" s="21"/>
      <c r="H158" s="23"/>
      <c r="I158" s="23"/>
      <c r="J158" s="23"/>
      <c r="K158" s="21"/>
    </row>
    <row r="159" spans="2:11" s="3" customFormat="1" x14ac:dyDescent="0.2">
      <c r="B159" s="2"/>
      <c r="C159" s="2"/>
      <c r="D159" s="2"/>
      <c r="E159" s="21"/>
      <c r="F159" s="21"/>
      <c r="G159" s="21"/>
      <c r="H159" s="23"/>
      <c r="I159" s="23"/>
      <c r="J159" s="23"/>
      <c r="K159" s="21"/>
    </row>
    <row r="160" spans="2:11" s="3" customFormat="1" x14ac:dyDescent="0.2">
      <c r="B160" s="2"/>
      <c r="C160" s="2"/>
      <c r="D160" s="2"/>
      <c r="E160" s="21"/>
      <c r="F160" s="21"/>
      <c r="G160" s="21"/>
      <c r="H160" s="23"/>
      <c r="I160" s="23"/>
      <c r="J160" s="23"/>
      <c r="K160" s="21"/>
    </row>
    <row r="161" spans="2:11" s="3" customFormat="1" x14ac:dyDescent="0.2">
      <c r="B161" s="2"/>
      <c r="C161" s="2"/>
      <c r="D161" s="2"/>
      <c r="E161" s="21"/>
      <c r="F161" s="21"/>
      <c r="G161" s="21"/>
      <c r="H161" s="23"/>
      <c r="I161" s="23"/>
      <c r="J161" s="23"/>
      <c r="K161" s="21"/>
    </row>
    <row r="162" spans="2:11" s="3" customFormat="1" x14ac:dyDescent="0.2">
      <c r="B162" s="2"/>
      <c r="C162" s="2"/>
      <c r="D162" s="2"/>
      <c r="E162" s="21"/>
      <c r="F162" s="21"/>
      <c r="G162" s="21"/>
      <c r="H162" s="23"/>
      <c r="I162" s="23"/>
      <c r="J162" s="23"/>
      <c r="K162" s="21"/>
    </row>
    <row r="163" spans="2:11" s="3" customFormat="1" x14ac:dyDescent="0.2">
      <c r="B163" s="2"/>
      <c r="C163" s="2"/>
      <c r="D163" s="2"/>
      <c r="E163" s="21"/>
      <c r="F163" s="21"/>
      <c r="G163" s="21"/>
      <c r="H163" s="23"/>
      <c r="I163" s="23"/>
      <c r="J163" s="23"/>
      <c r="K163" s="21"/>
    </row>
    <row r="164" spans="2:11" s="3" customFormat="1" x14ac:dyDescent="0.2">
      <c r="B164" s="2"/>
      <c r="C164" s="2"/>
      <c r="D164" s="2"/>
      <c r="E164" s="21"/>
      <c r="F164" s="21"/>
      <c r="G164" s="21"/>
      <c r="H164" s="23"/>
      <c r="I164" s="23"/>
      <c r="J164" s="23"/>
      <c r="K164" s="21"/>
    </row>
    <row r="165" spans="2:11" s="3" customFormat="1" x14ac:dyDescent="0.2">
      <c r="B165" s="2"/>
      <c r="C165" s="2"/>
      <c r="D165" s="2"/>
      <c r="E165" s="21"/>
      <c r="F165" s="21"/>
      <c r="G165" s="21"/>
      <c r="H165" s="23"/>
      <c r="I165" s="23"/>
      <c r="J165" s="23"/>
      <c r="K165" s="21"/>
    </row>
    <row r="166" spans="2:11" s="3" customFormat="1" x14ac:dyDescent="0.2">
      <c r="B166" s="2"/>
      <c r="C166" s="2"/>
      <c r="D166" s="2"/>
      <c r="E166" s="21"/>
      <c r="F166" s="21"/>
      <c r="G166" s="21"/>
      <c r="H166" s="23"/>
      <c r="I166" s="23"/>
      <c r="J166" s="23"/>
      <c r="K166" s="21"/>
    </row>
    <row r="167" spans="2:11" s="3" customFormat="1" x14ac:dyDescent="0.2">
      <c r="B167" s="2"/>
      <c r="C167" s="2"/>
      <c r="D167" s="2"/>
      <c r="E167" s="21"/>
      <c r="F167" s="21"/>
      <c r="G167" s="21"/>
      <c r="H167" s="23"/>
      <c r="I167" s="23"/>
      <c r="J167" s="23"/>
      <c r="K167" s="21"/>
    </row>
    <row r="168" spans="2:11" s="3" customFormat="1" x14ac:dyDescent="0.2">
      <c r="B168" s="2"/>
      <c r="C168" s="2"/>
      <c r="D168" s="2"/>
      <c r="E168" s="21"/>
      <c r="F168" s="21"/>
      <c r="G168" s="21"/>
      <c r="H168" s="23"/>
      <c r="I168" s="23"/>
      <c r="J168" s="23"/>
      <c r="K168" s="21"/>
    </row>
    <row r="169" spans="2:11" s="3" customFormat="1" x14ac:dyDescent="0.2">
      <c r="B169" s="2"/>
      <c r="C169" s="2"/>
      <c r="D169" s="2"/>
      <c r="E169" s="21"/>
      <c r="F169" s="21"/>
      <c r="G169" s="21"/>
      <c r="H169" s="23"/>
      <c r="I169" s="23"/>
      <c r="J169" s="23"/>
      <c r="K169" s="21"/>
    </row>
    <row r="170" spans="2:11" s="3" customFormat="1" x14ac:dyDescent="0.2">
      <c r="B170" s="2"/>
      <c r="C170" s="2"/>
      <c r="D170" s="2"/>
      <c r="E170" s="21"/>
      <c r="F170" s="21"/>
      <c r="G170" s="21"/>
      <c r="H170" s="23"/>
      <c r="I170" s="23"/>
      <c r="J170" s="23"/>
      <c r="K170" s="21"/>
    </row>
    <row r="171" spans="2:11" s="3" customFormat="1" x14ac:dyDescent="0.2">
      <c r="B171" s="2"/>
      <c r="C171" s="2"/>
      <c r="D171" s="2"/>
      <c r="E171" s="21"/>
      <c r="F171" s="21"/>
      <c r="G171" s="21"/>
      <c r="H171" s="23"/>
      <c r="I171" s="23"/>
      <c r="J171" s="23"/>
      <c r="K171" s="21"/>
    </row>
    <row r="172" spans="2:11" s="3" customFormat="1" x14ac:dyDescent="0.2">
      <c r="B172" s="2"/>
      <c r="C172" s="2"/>
      <c r="D172" s="2"/>
      <c r="E172" s="21"/>
      <c r="F172" s="21"/>
      <c r="G172" s="21"/>
      <c r="H172" s="23"/>
      <c r="I172" s="23"/>
      <c r="J172" s="23"/>
      <c r="K172" s="21"/>
    </row>
    <row r="173" spans="2:11" s="3" customFormat="1" x14ac:dyDescent="0.2">
      <c r="B173" s="2"/>
      <c r="C173" s="2"/>
      <c r="D173" s="2"/>
      <c r="E173" s="21"/>
      <c r="F173" s="21"/>
      <c r="G173" s="21"/>
      <c r="H173" s="23"/>
      <c r="I173" s="23"/>
      <c r="J173" s="23"/>
      <c r="K173" s="21"/>
    </row>
    <row r="174" spans="2:11" s="3" customFormat="1" x14ac:dyDescent="0.2">
      <c r="B174" s="2"/>
      <c r="C174" s="2"/>
      <c r="D174" s="2"/>
      <c r="E174" s="21"/>
      <c r="F174" s="21"/>
      <c r="G174" s="21"/>
      <c r="H174" s="23"/>
      <c r="I174" s="23"/>
      <c r="J174" s="23"/>
      <c r="K174" s="21"/>
    </row>
    <row r="175" spans="2:11" s="3" customFormat="1" x14ac:dyDescent="0.2">
      <c r="B175" s="2"/>
      <c r="C175" s="2"/>
      <c r="D175" s="2"/>
      <c r="E175" s="21"/>
      <c r="F175" s="21"/>
      <c r="G175" s="21"/>
      <c r="H175" s="23"/>
      <c r="I175" s="23"/>
      <c r="J175" s="23"/>
      <c r="K175" s="21"/>
    </row>
    <row r="176" spans="2:11" s="3" customFormat="1" x14ac:dyDescent="0.2">
      <c r="B176" s="2"/>
      <c r="C176" s="2"/>
      <c r="D176" s="2"/>
      <c r="E176" s="21"/>
      <c r="F176" s="21"/>
      <c r="G176" s="21"/>
      <c r="H176" s="23"/>
      <c r="I176" s="23"/>
      <c r="J176" s="23"/>
      <c r="K176" s="21"/>
    </row>
    <row r="177" spans="2:11" s="3" customFormat="1" x14ac:dyDescent="0.2">
      <c r="B177" s="2"/>
      <c r="C177" s="2"/>
      <c r="D177" s="2"/>
      <c r="E177" s="21"/>
      <c r="F177" s="21"/>
      <c r="G177" s="21"/>
      <c r="H177" s="23"/>
      <c r="I177" s="23"/>
      <c r="J177" s="23"/>
      <c r="K177" s="21"/>
    </row>
    <row r="178" spans="2:11" s="3" customFormat="1" x14ac:dyDescent="0.2">
      <c r="B178" s="2"/>
      <c r="C178" s="2"/>
      <c r="D178" s="2"/>
      <c r="E178" s="21"/>
      <c r="F178" s="21"/>
      <c r="G178" s="21"/>
      <c r="H178" s="23"/>
      <c r="I178" s="23"/>
      <c r="J178" s="23"/>
      <c r="K178" s="21"/>
    </row>
    <row r="179" spans="2:11" s="3" customFormat="1" x14ac:dyDescent="0.2">
      <c r="B179" s="2"/>
      <c r="C179" s="2"/>
      <c r="D179" s="2"/>
      <c r="E179" s="21"/>
      <c r="F179" s="21"/>
      <c r="G179" s="21"/>
      <c r="H179" s="23"/>
      <c r="I179" s="23"/>
      <c r="J179" s="23"/>
      <c r="K179" s="21"/>
    </row>
    <row r="180" spans="2:11" s="3" customFormat="1" x14ac:dyDescent="0.2">
      <c r="B180" s="2"/>
      <c r="C180" s="2"/>
      <c r="D180" s="2"/>
      <c r="E180" s="21"/>
      <c r="F180" s="21"/>
      <c r="G180" s="21"/>
      <c r="H180" s="23"/>
      <c r="I180" s="23"/>
      <c r="J180" s="23"/>
      <c r="K180" s="21"/>
    </row>
    <row r="181" spans="2:11" s="3" customFormat="1" x14ac:dyDescent="0.2">
      <c r="B181" s="2"/>
      <c r="C181" s="2"/>
      <c r="D181" s="2"/>
      <c r="E181" s="21"/>
      <c r="F181" s="21"/>
      <c r="G181" s="21"/>
      <c r="H181" s="23"/>
      <c r="I181" s="23"/>
      <c r="J181" s="23"/>
      <c r="K181" s="21"/>
    </row>
    <row r="182" spans="2:11" s="3" customFormat="1" x14ac:dyDescent="0.2">
      <c r="B182" s="2"/>
      <c r="C182" s="2"/>
      <c r="D182" s="2"/>
      <c r="E182" s="21"/>
      <c r="F182" s="21"/>
      <c r="G182" s="21"/>
      <c r="H182" s="23"/>
      <c r="I182" s="23"/>
      <c r="J182" s="23"/>
      <c r="K182" s="21"/>
    </row>
    <row r="183" spans="2:11" s="3" customFormat="1" x14ac:dyDescent="0.2">
      <c r="B183" s="2"/>
      <c r="C183" s="2"/>
      <c r="D183" s="2"/>
      <c r="E183" s="21"/>
      <c r="F183" s="21"/>
      <c r="G183" s="21"/>
      <c r="H183" s="23"/>
      <c r="I183" s="23"/>
      <c r="J183" s="23"/>
      <c r="K183" s="21"/>
    </row>
    <row r="184" spans="2:11" s="3" customFormat="1" x14ac:dyDescent="0.2">
      <c r="B184" s="2"/>
      <c r="C184" s="2"/>
      <c r="D184" s="2"/>
      <c r="E184" s="21"/>
      <c r="F184" s="21"/>
      <c r="G184" s="21"/>
      <c r="H184" s="23"/>
      <c r="I184" s="23"/>
      <c r="J184" s="23"/>
      <c r="K184" s="21"/>
    </row>
    <row r="185" spans="2:11" s="3" customFormat="1" x14ac:dyDescent="0.2">
      <c r="B185" s="2"/>
      <c r="C185" s="2"/>
      <c r="D185" s="2"/>
      <c r="E185" s="21"/>
      <c r="F185" s="21"/>
      <c r="G185" s="21"/>
      <c r="H185" s="23"/>
      <c r="I185" s="23"/>
      <c r="J185" s="23"/>
      <c r="K185" s="21"/>
    </row>
    <row r="186" spans="2:11" s="3" customFormat="1" x14ac:dyDescent="0.2">
      <c r="B186" s="2"/>
      <c r="C186" s="2"/>
      <c r="D186" s="2"/>
      <c r="E186" s="21"/>
      <c r="F186" s="21"/>
      <c r="G186" s="21"/>
      <c r="H186" s="23"/>
      <c r="I186" s="23"/>
      <c r="J186" s="23"/>
      <c r="K186" s="21"/>
    </row>
    <row r="187" spans="2:11" s="3" customFormat="1" x14ac:dyDescent="0.2">
      <c r="B187" s="2"/>
      <c r="C187" s="2"/>
      <c r="D187" s="2"/>
      <c r="E187" s="21"/>
      <c r="F187" s="21"/>
      <c r="G187" s="21"/>
      <c r="H187" s="23"/>
      <c r="I187" s="23"/>
      <c r="J187" s="23"/>
      <c r="K187" s="21"/>
    </row>
    <row r="188" spans="2:11" s="3" customFormat="1" x14ac:dyDescent="0.2">
      <c r="B188" s="2"/>
      <c r="C188" s="2"/>
      <c r="D188" s="2"/>
      <c r="E188" s="21"/>
      <c r="F188" s="21"/>
      <c r="G188" s="21"/>
      <c r="H188" s="23"/>
      <c r="I188" s="23"/>
      <c r="J188" s="23"/>
      <c r="K188" s="21"/>
    </row>
    <row r="189" spans="2:11" s="3" customFormat="1" x14ac:dyDescent="0.2">
      <c r="B189" s="2"/>
      <c r="C189" s="2"/>
      <c r="D189" s="2"/>
      <c r="E189" s="21"/>
      <c r="F189" s="21"/>
      <c r="G189" s="21"/>
      <c r="H189" s="23"/>
      <c r="I189" s="23"/>
      <c r="J189" s="23"/>
      <c r="K189" s="21"/>
    </row>
    <row r="190" spans="2:11" s="3" customFormat="1" x14ac:dyDescent="0.2">
      <c r="B190" s="2"/>
      <c r="C190" s="2"/>
      <c r="D190" s="2"/>
      <c r="E190" s="21"/>
      <c r="F190" s="21"/>
      <c r="G190" s="21"/>
      <c r="H190" s="23"/>
      <c r="I190" s="23"/>
      <c r="J190" s="23"/>
      <c r="K190" s="21"/>
    </row>
    <row r="191" spans="2:11" s="3" customFormat="1" x14ac:dyDescent="0.2">
      <c r="B191" s="2"/>
      <c r="C191" s="2"/>
      <c r="D191" s="2"/>
      <c r="E191" s="21"/>
      <c r="F191" s="21"/>
      <c r="G191" s="21"/>
      <c r="H191" s="23"/>
      <c r="I191" s="23"/>
      <c r="J191" s="23"/>
      <c r="K191" s="21"/>
    </row>
    <row r="192" spans="2:11" s="3" customFormat="1" x14ac:dyDescent="0.2">
      <c r="B192" s="2"/>
      <c r="C192" s="2"/>
      <c r="D192" s="2"/>
      <c r="E192" s="21"/>
      <c r="F192" s="21"/>
      <c r="G192" s="21"/>
      <c r="H192" s="23"/>
      <c r="I192" s="23"/>
      <c r="J192" s="23"/>
      <c r="K192" s="21"/>
    </row>
    <row r="193" spans="2:11" s="3" customFormat="1" x14ac:dyDescent="0.2">
      <c r="B193" s="2"/>
      <c r="C193" s="2"/>
      <c r="D193" s="2"/>
      <c r="E193" s="21"/>
      <c r="F193" s="21"/>
      <c r="G193" s="21"/>
      <c r="H193" s="23"/>
      <c r="I193" s="23"/>
      <c r="J193" s="23"/>
      <c r="K193" s="21"/>
    </row>
    <row r="194" spans="2:11" s="3" customFormat="1" x14ac:dyDescent="0.2">
      <c r="B194" s="2"/>
      <c r="C194" s="2"/>
      <c r="D194" s="2"/>
      <c r="E194" s="21"/>
      <c r="F194" s="21"/>
      <c r="G194" s="21"/>
      <c r="H194" s="23"/>
      <c r="I194" s="23"/>
      <c r="J194" s="23"/>
      <c r="K194" s="21"/>
    </row>
    <row r="195" spans="2:11" s="3" customFormat="1" x14ac:dyDescent="0.2">
      <c r="B195" s="2"/>
      <c r="C195" s="2"/>
      <c r="D195" s="2"/>
      <c r="E195" s="21"/>
      <c r="F195" s="21"/>
      <c r="G195" s="21"/>
      <c r="H195" s="23"/>
      <c r="I195" s="23"/>
      <c r="J195" s="23"/>
      <c r="K195" s="21"/>
    </row>
    <row r="196" spans="2:11" s="3" customFormat="1" x14ac:dyDescent="0.2">
      <c r="B196" s="2"/>
      <c r="C196" s="2"/>
      <c r="D196" s="2"/>
      <c r="E196" s="21"/>
      <c r="F196" s="21"/>
      <c r="G196" s="21"/>
      <c r="H196" s="23"/>
      <c r="I196" s="23"/>
      <c r="J196" s="23"/>
      <c r="K196" s="21"/>
    </row>
    <row r="197" spans="2:11" s="3" customFormat="1" x14ac:dyDescent="0.2">
      <c r="B197" s="2"/>
      <c r="C197" s="2"/>
      <c r="D197" s="2"/>
      <c r="E197" s="21"/>
      <c r="F197" s="21"/>
      <c r="G197" s="21"/>
      <c r="H197" s="23"/>
      <c r="I197" s="23"/>
      <c r="J197" s="23"/>
      <c r="K197" s="21"/>
    </row>
    <row r="198" spans="2:11" s="3" customFormat="1" x14ac:dyDescent="0.2">
      <c r="B198" s="2"/>
      <c r="C198" s="2"/>
      <c r="D198" s="2"/>
      <c r="E198" s="21"/>
      <c r="F198" s="21"/>
      <c r="G198" s="21"/>
      <c r="H198" s="23"/>
      <c r="I198" s="23"/>
      <c r="J198" s="23"/>
      <c r="K198" s="21"/>
    </row>
    <row r="199" spans="2:11" s="3" customFormat="1" x14ac:dyDescent="0.2">
      <c r="B199" s="2"/>
      <c r="C199" s="2"/>
      <c r="D199" s="2"/>
      <c r="E199" s="21"/>
      <c r="F199" s="21"/>
      <c r="G199" s="21"/>
      <c r="H199" s="23"/>
      <c r="I199" s="23"/>
      <c r="J199" s="23"/>
      <c r="K199" s="21"/>
    </row>
    <row r="200" spans="2:11" s="3" customFormat="1" x14ac:dyDescent="0.2">
      <c r="B200" s="2"/>
      <c r="C200" s="2"/>
      <c r="D200" s="2"/>
      <c r="E200" s="21"/>
      <c r="F200" s="21"/>
      <c r="G200" s="21"/>
      <c r="H200" s="23"/>
      <c r="I200" s="23"/>
      <c r="J200" s="23"/>
      <c r="K200" s="21"/>
    </row>
    <row r="201" spans="2:11" s="3" customFormat="1" x14ac:dyDescent="0.2">
      <c r="B201" s="2"/>
      <c r="C201" s="2"/>
      <c r="D201" s="2"/>
      <c r="E201" s="21"/>
      <c r="F201" s="21"/>
      <c r="G201" s="21"/>
      <c r="H201" s="23"/>
      <c r="I201" s="23"/>
      <c r="J201" s="23"/>
      <c r="K201" s="21"/>
    </row>
    <row r="202" spans="2:11" s="3" customFormat="1" x14ac:dyDescent="0.2">
      <c r="B202" s="2"/>
      <c r="C202" s="2"/>
      <c r="D202" s="2"/>
      <c r="E202" s="21"/>
      <c r="F202" s="21"/>
      <c r="G202" s="21"/>
      <c r="H202" s="23"/>
      <c r="I202" s="23"/>
      <c r="J202" s="23"/>
      <c r="K202" s="21"/>
    </row>
    <row r="203" spans="2:11" s="3" customFormat="1" x14ac:dyDescent="0.2">
      <c r="B203" s="2"/>
      <c r="C203" s="2"/>
      <c r="D203" s="2"/>
      <c r="E203" s="21"/>
      <c r="F203" s="21"/>
      <c r="G203" s="21"/>
      <c r="H203" s="23"/>
      <c r="I203" s="23"/>
      <c r="J203" s="23"/>
      <c r="K203" s="21"/>
    </row>
    <row r="204" spans="2:11" s="3" customFormat="1" x14ac:dyDescent="0.2">
      <c r="B204" s="2"/>
      <c r="C204" s="2"/>
      <c r="D204" s="2"/>
      <c r="E204" s="21"/>
      <c r="F204" s="21"/>
      <c r="G204" s="21"/>
      <c r="H204" s="23"/>
      <c r="I204" s="23"/>
      <c r="J204" s="23"/>
      <c r="K204" s="21"/>
    </row>
    <row r="205" spans="2:11" s="3" customFormat="1" x14ac:dyDescent="0.2">
      <c r="B205" s="2"/>
      <c r="C205" s="2"/>
      <c r="D205" s="2"/>
      <c r="E205" s="21"/>
      <c r="F205" s="21"/>
      <c r="G205" s="21"/>
      <c r="H205" s="23"/>
      <c r="I205" s="23"/>
      <c r="J205" s="23"/>
      <c r="K205" s="21"/>
    </row>
    <row r="206" spans="2:11" s="3" customFormat="1" x14ac:dyDescent="0.2">
      <c r="B206" s="2"/>
      <c r="C206" s="2"/>
      <c r="D206" s="2"/>
      <c r="E206" s="21"/>
      <c r="F206" s="21"/>
      <c r="G206" s="21"/>
      <c r="H206" s="23"/>
      <c r="I206" s="23"/>
      <c r="J206" s="23"/>
      <c r="K206" s="21"/>
    </row>
    <row r="207" spans="2:11" s="3" customFormat="1" x14ac:dyDescent="0.2">
      <c r="B207" s="2"/>
      <c r="C207" s="2"/>
      <c r="D207" s="2"/>
      <c r="E207" s="21"/>
      <c r="F207" s="21"/>
      <c r="G207" s="21"/>
      <c r="H207" s="23"/>
      <c r="I207" s="23"/>
      <c r="J207" s="23"/>
      <c r="K207" s="21"/>
    </row>
    <row r="208" spans="2:11" s="3" customFormat="1" x14ac:dyDescent="0.2">
      <c r="B208" s="2"/>
      <c r="C208" s="2"/>
      <c r="D208" s="2"/>
      <c r="E208" s="21"/>
      <c r="F208" s="21"/>
      <c r="G208" s="21"/>
      <c r="H208" s="23"/>
      <c r="I208" s="23"/>
      <c r="J208" s="23"/>
      <c r="K208" s="21"/>
    </row>
    <row r="209" spans="2:11" s="3" customFormat="1" x14ac:dyDescent="0.2">
      <c r="B209" s="2"/>
      <c r="C209" s="2"/>
      <c r="D209" s="2"/>
      <c r="E209" s="21"/>
      <c r="F209" s="21"/>
      <c r="G209" s="21"/>
      <c r="H209" s="23"/>
      <c r="I209" s="23"/>
      <c r="J209" s="23"/>
      <c r="K209" s="21"/>
    </row>
    <row r="210" spans="2:11" s="3" customFormat="1" x14ac:dyDescent="0.2">
      <c r="B210" s="2"/>
      <c r="C210" s="2"/>
      <c r="D210" s="2"/>
      <c r="E210" s="21"/>
      <c r="F210" s="21"/>
      <c r="G210" s="21"/>
      <c r="H210" s="23"/>
      <c r="I210" s="23"/>
      <c r="J210" s="23"/>
      <c r="K210" s="21"/>
    </row>
    <row r="211" spans="2:11" s="3" customFormat="1" x14ac:dyDescent="0.2">
      <c r="B211" s="2"/>
      <c r="C211" s="2"/>
      <c r="D211" s="2"/>
      <c r="E211" s="21"/>
      <c r="F211" s="21"/>
      <c r="G211" s="21"/>
      <c r="H211" s="23"/>
      <c r="I211" s="23"/>
      <c r="J211" s="23"/>
      <c r="K211" s="21"/>
    </row>
    <row r="212" spans="2:11" s="3" customFormat="1" x14ac:dyDescent="0.2">
      <c r="B212" s="2"/>
      <c r="C212" s="2"/>
      <c r="D212" s="2"/>
      <c r="E212" s="21"/>
      <c r="F212" s="21"/>
      <c r="G212" s="21"/>
      <c r="H212" s="23"/>
      <c r="I212" s="23"/>
      <c r="J212" s="23"/>
      <c r="K212" s="21"/>
    </row>
    <row r="213" spans="2:11" s="3" customFormat="1" x14ac:dyDescent="0.2">
      <c r="B213" s="2"/>
      <c r="C213" s="2"/>
      <c r="D213" s="2"/>
      <c r="E213" s="21"/>
      <c r="F213" s="21"/>
      <c r="G213" s="21"/>
      <c r="H213" s="23"/>
      <c r="I213" s="23"/>
      <c r="J213" s="23"/>
      <c r="K213" s="21"/>
    </row>
    <row r="214" spans="2:11" s="3" customFormat="1" x14ac:dyDescent="0.2">
      <c r="B214" s="2"/>
      <c r="C214" s="2"/>
      <c r="D214" s="2"/>
      <c r="E214" s="21"/>
      <c r="F214" s="21"/>
      <c r="G214" s="21"/>
      <c r="H214" s="23"/>
      <c r="I214" s="23"/>
      <c r="J214" s="23"/>
      <c r="K214" s="21"/>
    </row>
    <row r="215" spans="2:11" s="3" customFormat="1" x14ac:dyDescent="0.2">
      <c r="B215" s="2"/>
      <c r="C215" s="2"/>
      <c r="D215" s="2"/>
      <c r="E215" s="21"/>
      <c r="F215" s="21"/>
      <c r="G215" s="21"/>
      <c r="H215" s="23"/>
      <c r="I215" s="23"/>
      <c r="J215" s="23"/>
      <c r="K215" s="21"/>
    </row>
    <row r="216" spans="2:11" s="3" customFormat="1" x14ac:dyDescent="0.2">
      <c r="B216" s="2"/>
      <c r="C216" s="2"/>
      <c r="D216" s="2"/>
      <c r="E216" s="21"/>
      <c r="F216" s="21"/>
      <c r="G216" s="21"/>
      <c r="H216" s="23"/>
      <c r="I216" s="23"/>
      <c r="J216" s="23"/>
      <c r="K216" s="21"/>
    </row>
    <row r="217" spans="2:11" s="3" customFormat="1" x14ac:dyDescent="0.2">
      <c r="B217" s="2"/>
      <c r="C217" s="2"/>
      <c r="D217" s="2"/>
      <c r="E217" s="21"/>
      <c r="F217" s="21"/>
      <c r="G217" s="21"/>
      <c r="H217" s="23"/>
      <c r="I217" s="23"/>
      <c r="J217" s="23"/>
      <c r="K217" s="21"/>
    </row>
    <row r="218" spans="2:11" s="3" customFormat="1" x14ac:dyDescent="0.2">
      <c r="B218" s="2"/>
      <c r="C218" s="2"/>
      <c r="D218" s="2"/>
      <c r="E218" s="21"/>
      <c r="F218" s="21"/>
      <c r="G218" s="21"/>
      <c r="H218" s="23"/>
      <c r="I218" s="23"/>
      <c r="J218" s="23"/>
      <c r="K218" s="21"/>
    </row>
    <row r="219" spans="2:11" s="3" customFormat="1" x14ac:dyDescent="0.2">
      <c r="B219" s="2"/>
      <c r="C219" s="2"/>
      <c r="D219" s="2"/>
      <c r="E219" s="21"/>
      <c r="F219" s="21"/>
      <c r="G219" s="21"/>
      <c r="H219" s="23"/>
      <c r="I219" s="23"/>
      <c r="J219" s="23"/>
      <c r="K219" s="21"/>
    </row>
    <row r="220" spans="2:11" s="3" customFormat="1" x14ac:dyDescent="0.2">
      <c r="B220" s="2"/>
      <c r="C220" s="2"/>
      <c r="D220" s="2"/>
      <c r="E220" s="21"/>
      <c r="F220" s="21"/>
      <c r="G220" s="21"/>
      <c r="H220" s="23"/>
      <c r="I220" s="23"/>
      <c r="J220" s="23"/>
      <c r="K220" s="21"/>
    </row>
    <row r="221" spans="2:11" s="3" customFormat="1" x14ac:dyDescent="0.2">
      <c r="B221" s="2"/>
      <c r="C221" s="2"/>
      <c r="D221" s="2"/>
      <c r="E221" s="21"/>
      <c r="F221" s="21"/>
      <c r="G221" s="21"/>
      <c r="H221" s="23"/>
      <c r="I221" s="23"/>
      <c r="J221" s="23"/>
      <c r="K221" s="21"/>
    </row>
    <row r="222" spans="2:11" s="3" customFormat="1" x14ac:dyDescent="0.2">
      <c r="B222" s="2"/>
      <c r="C222" s="2"/>
      <c r="D222" s="2"/>
      <c r="E222" s="21"/>
      <c r="F222" s="21"/>
      <c r="G222" s="21"/>
      <c r="H222" s="23"/>
      <c r="I222" s="23"/>
      <c r="J222" s="23"/>
      <c r="K222" s="21"/>
    </row>
    <row r="223" spans="2:11" s="3" customFormat="1" x14ac:dyDescent="0.2">
      <c r="B223" s="2"/>
      <c r="C223" s="2"/>
      <c r="D223" s="2"/>
      <c r="E223" s="21"/>
      <c r="F223" s="21"/>
      <c r="G223" s="21"/>
      <c r="H223" s="23"/>
      <c r="I223" s="23"/>
      <c r="J223" s="23"/>
      <c r="K223" s="21"/>
    </row>
    <row r="224" spans="2:11" s="3" customFormat="1" x14ac:dyDescent="0.2">
      <c r="B224" s="2"/>
      <c r="C224" s="2"/>
      <c r="D224" s="2"/>
      <c r="E224" s="21"/>
      <c r="F224" s="21"/>
      <c r="G224" s="21"/>
      <c r="H224" s="23"/>
      <c r="I224" s="23"/>
      <c r="J224" s="23"/>
      <c r="K224" s="21"/>
    </row>
    <row r="225" spans="2:11" s="3" customFormat="1" x14ac:dyDescent="0.2">
      <c r="B225" s="2"/>
      <c r="C225" s="2"/>
      <c r="D225" s="2"/>
      <c r="E225" s="21"/>
      <c r="F225" s="21"/>
      <c r="G225" s="21"/>
      <c r="H225" s="23"/>
      <c r="I225" s="23"/>
      <c r="J225" s="23"/>
      <c r="K225" s="21"/>
    </row>
    <row r="226" spans="2:11" s="3" customFormat="1" x14ac:dyDescent="0.2">
      <c r="B226" s="2"/>
      <c r="C226" s="2"/>
      <c r="D226" s="2"/>
      <c r="E226" s="21"/>
      <c r="F226" s="21"/>
      <c r="G226" s="21"/>
      <c r="H226" s="23"/>
      <c r="I226" s="23"/>
      <c r="J226" s="23"/>
      <c r="K226" s="21"/>
    </row>
    <row r="227" spans="2:11" s="3" customFormat="1" x14ac:dyDescent="0.2">
      <c r="B227" s="2"/>
      <c r="C227" s="2"/>
      <c r="D227" s="2"/>
      <c r="E227" s="21"/>
      <c r="F227" s="21"/>
      <c r="G227" s="21"/>
      <c r="H227" s="23"/>
      <c r="I227" s="23"/>
      <c r="J227" s="23"/>
      <c r="K227" s="21"/>
    </row>
    <row r="228" spans="2:11" s="3" customFormat="1" x14ac:dyDescent="0.2">
      <c r="B228" s="2"/>
      <c r="C228" s="2"/>
      <c r="D228" s="2"/>
      <c r="E228" s="21"/>
      <c r="F228" s="21"/>
      <c r="G228" s="21"/>
      <c r="H228" s="23"/>
      <c r="I228" s="23"/>
      <c r="J228" s="23"/>
      <c r="K228" s="21"/>
    </row>
    <row r="229" spans="2:11" s="3" customFormat="1" x14ac:dyDescent="0.2">
      <c r="B229" s="2"/>
      <c r="C229" s="2"/>
      <c r="D229" s="2"/>
      <c r="E229" s="21"/>
      <c r="F229" s="21"/>
      <c r="G229" s="21"/>
      <c r="H229" s="23"/>
      <c r="I229" s="23"/>
      <c r="J229" s="23"/>
      <c r="K229" s="21"/>
    </row>
    <row r="230" spans="2:11" s="3" customFormat="1" x14ac:dyDescent="0.2">
      <c r="B230" s="2"/>
      <c r="C230" s="2"/>
      <c r="D230" s="2"/>
      <c r="E230" s="21"/>
      <c r="F230" s="21"/>
      <c r="G230" s="21"/>
      <c r="H230" s="23"/>
      <c r="I230" s="23"/>
      <c r="J230" s="23"/>
      <c r="K230" s="21"/>
    </row>
    <row r="231" spans="2:11" s="3" customFormat="1" x14ac:dyDescent="0.2">
      <c r="B231" s="2"/>
      <c r="C231" s="2"/>
      <c r="D231" s="2"/>
      <c r="E231" s="21"/>
      <c r="F231" s="21"/>
      <c r="G231" s="21"/>
      <c r="H231" s="23"/>
      <c r="I231" s="23"/>
      <c r="J231" s="23"/>
      <c r="K231" s="21"/>
    </row>
    <row r="232" spans="2:11" s="3" customFormat="1" x14ac:dyDescent="0.2">
      <c r="B232" s="2"/>
      <c r="C232" s="2"/>
      <c r="D232" s="2"/>
      <c r="E232" s="21"/>
      <c r="F232" s="21"/>
      <c r="G232" s="21"/>
      <c r="H232" s="23"/>
      <c r="I232" s="23"/>
      <c r="J232" s="23"/>
      <c r="K232" s="21"/>
    </row>
    <row r="233" spans="2:11" s="3" customFormat="1" x14ac:dyDescent="0.2">
      <c r="B233" s="2"/>
      <c r="C233" s="2"/>
      <c r="D233" s="2"/>
      <c r="E233" s="21"/>
      <c r="F233" s="21"/>
      <c r="G233" s="21"/>
      <c r="H233" s="23"/>
      <c r="I233" s="23"/>
      <c r="J233" s="23"/>
      <c r="K233" s="21"/>
    </row>
    <row r="234" spans="2:11" s="3" customFormat="1" x14ac:dyDescent="0.2">
      <c r="B234" s="2"/>
      <c r="C234" s="2"/>
      <c r="D234" s="2"/>
      <c r="E234" s="21"/>
      <c r="F234" s="21"/>
      <c r="G234" s="21"/>
      <c r="H234" s="23"/>
      <c r="I234" s="23"/>
      <c r="J234" s="23"/>
      <c r="K234" s="21"/>
    </row>
    <row r="235" spans="2:11" s="3" customFormat="1" x14ac:dyDescent="0.2">
      <c r="B235" s="2"/>
      <c r="C235" s="2"/>
      <c r="D235" s="2"/>
      <c r="E235" s="21"/>
      <c r="F235" s="21"/>
      <c r="G235" s="21"/>
      <c r="H235" s="23"/>
      <c r="I235" s="23"/>
      <c r="J235" s="23"/>
      <c r="K235" s="21"/>
    </row>
    <row r="236" spans="2:11" s="3" customFormat="1" x14ac:dyDescent="0.2">
      <c r="B236" s="2"/>
      <c r="C236" s="2"/>
      <c r="D236" s="2"/>
      <c r="E236" s="21"/>
      <c r="F236" s="21"/>
      <c r="G236" s="21"/>
      <c r="H236" s="23"/>
      <c r="I236" s="23"/>
      <c r="J236" s="23"/>
      <c r="K236" s="21"/>
    </row>
    <row r="237" spans="2:11" s="3" customFormat="1" x14ac:dyDescent="0.2">
      <c r="B237" s="2"/>
      <c r="C237" s="2"/>
      <c r="D237" s="2"/>
      <c r="E237" s="21"/>
      <c r="F237" s="21"/>
      <c r="G237" s="21"/>
      <c r="H237" s="23"/>
      <c r="I237" s="23"/>
      <c r="J237" s="23"/>
      <c r="K237" s="21"/>
    </row>
    <row r="238" spans="2:11" s="3" customFormat="1" x14ac:dyDescent="0.2">
      <c r="B238" s="2"/>
      <c r="C238" s="2"/>
      <c r="D238" s="2"/>
      <c r="E238" s="21"/>
      <c r="F238" s="21"/>
      <c r="G238" s="21"/>
      <c r="H238" s="23"/>
      <c r="I238" s="23"/>
      <c r="J238" s="23"/>
      <c r="K238" s="21"/>
    </row>
    <row r="239" spans="2:11" s="3" customFormat="1" x14ac:dyDescent="0.2">
      <c r="B239" s="2"/>
      <c r="C239" s="2"/>
      <c r="D239" s="2"/>
      <c r="E239" s="21"/>
      <c r="F239" s="21"/>
      <c r="G239" s="21"/>
      <c r="H239" s="23"/>
      <c r="I239" s="23"/>
      <c r="J239" s="23"/>
      <c r="K239" s="21"/>
    </row>
    <row r="240" spans="2:11" s="3" customFormat="1" x14ac:dyDescent="0.2">
      <c r="B240" s="2"/>
      <c r="C240" s="2"/>
      <c r="D240" s="2"/>
      <c r="E240" s="21"/>
      <c r="F240" s="21"/>
      <c r="G240" s="21"/>
      <c r="H240" s="23"/>
      <c r="I240" s="23"/>
      <c r="J240" s="23"/>
      <c r="K240" s="21"/>
    </row>
    <row r="241" spans="2:11" s="3" customFormat="1" x14ac:dyDescent="0.2">
      <c r="B241" s="2"/>
      <c r="C241" s="2"/>
      <c r="D241" s="2"/>
      <c r="E241" s="21"/>
      <c r="F241" s="21"/>
      <c r="G241" s="21"/>
      <c r="H241" s="23"/>
      <c r="I241" s="23"/>
      <c r="J241" s="23"/>
      <c r="K241" s="21"/>
    </row>
    <row r="242" spans="2:11" s="3" customFormat="1" x14ac:dyDescent="0.2">
      <c r="B242" s="2"/>
      <c r="C242" s="2"/>
      <c r="D242" s="2"/>
      <c r="E242" s="21"/>
      <c r="F242" s="21"/>
      <c r="G242" s="21"/>
      <c r="H242" s="23"/>
      <c r="I242" s="23"/>
      <c r="J242" s="23"/>
      <c r="K242" s="21"/>
    </row>
    <row r="243" spans="2:11" s="3" customFormat="1" x14ac:dyDescent="0.2">
      <c r="B243" s="2"/>
      <c r="C243" s="2"/>
      <c r="D243" s="2"/>
      <c r="E243" s="21"/>
      <c r="F243" s="21"/>
      <c r="G243" s="21"/>
      <c r="H243" s="23"/>
      <c r="I243" s="23"/>
      <c r="J243" s="23"/>
      <c r="K243" s="21"/>
    </row>
    <row r="244" spans="2:11" s="3" customFormat="1" x14ac:dyDescent="0.2">
      <c r="B244" s="2"/>
      <c r="C244" s="2"/>
      <c r="D244" s="2"/>
      <c r="E244" s="21"/>
      <c r="F244" s="21"/>
      <c r="G244" s="21"/>
      <c r="H244" s="23"/>
      <c r="I244" s="23"/>
      <c r="J244" s="23"/>
      <c r="K244" s="21"/>
    </row>
    <row r="245" spans="2:11" s="3" customFormat="1" x14ac:dyDescent="0.2">
      <c r="B245" s="2"/>
      <c r="C245" s="2"/>
      <c r="D245" s="2"/>
      <c r="E245" s="21"/>
      <c r="F245" s="21"/>
      <c r="G245" s="21"/>
      <c r="H245" s="23"/>
      <c r="I245" s="23"/>
      <c r="J245" s="23"/>
      <c r="K245" s="21"/>
    </row>
    <row r="246" spans="2:11" s="3" customFormat="1" x14ac:dyDescent="0.2">
      <c r="B246" s="2"/>
      <c r="C246" s="2"/>
      <c r="D246" s="2"/>
      <c r="E246" s="21"/>
      <c r="F246" s="21"/>
      <c r="G246" s="21"/>
      <c r="H246" s="23"/>
      <c r="I246" s="23"/>
      <c r="J246" s="23"/>
      <c r="K246" s="21"/>
    </row>
    <row r="247" spans="2:11" s="3" customFormat="1" x14ac:dyDescent="0.2">
      <c r="B247" s="2"/>
      <c r="C247" s="2"/>
      <c r="D247" s="2"/>
      <c r="E247" s="21"/>
      <c r="F247" s="21"/>
      <c r="G247" s="21"/>
      <c r="H247" s="23"/>
      <c r="I247" s="23"/>
      <c r="J247" s="23"/>
      <c r="K247" s="21"/>
    </row>
    <row r="248" spans="2:11" s="3" customFormat="1" x14ac:dyDescent="0.2">
      <c r="B248" s="2"/>
      <c r="C248" s="2"/>
      <c r="D248" s="2"/>
      <c r="E248" s="21"/>
      <c r="F248" s="21"/>
      <c r="G248" s="21"/>
      <c r="H248" s="23"/>
      <c r="I248" s="23"/>
      <c r="J248" s="23"/>
      <c r="K248" s="21"/>
    </row>
    <row r="249" spans="2:11" s="3" customFormat="1" x14ac:dyDescent="0.2">
      <c r="B249" s="2"/>
      <c r="C249" s="2"/>
      <c r="D249" s="2"/>
      <c r="E249" s="21"/>
      <c r="F249" s="21"/>
      <c r="G249" s="21"/>
      <c r="H249" s="23"/>
      <c r="I249" s="23"/>
      <c r="J249" s="23"/>
      <c r="K249" s="21"/>
    </row>
    <row r="250" spans="2:11" s="3" customFormat="1" x14ac:dyDescent="0.2">
      <c r="B250" s="2"/>
      <c r="C250" s="2"/>
      <c r="D250" s="2"/>
      <c r="E250" s="21"/>
      <c r="F250" s="21"/>
      <c r="G250" s="21"/>
      <c r="H250" s="23"/>
      <c r="I250" s="23"/>
      <c r="J250" s="23"/>
      <c r="K250" s="21"/>
    </row>
    <row r="251" spans="2:11" s="3" customFormat="1" x14ac:dyDescent="0.2">
      <c r="B251" s="2"/>
      <c r="C251" s="2"/>
      <c r="D251" s="2"/>
      <c r="E251" s="21"/>
      <c r="F251" s="21"/>
      <c r="G251" s="21"/>
      <c r="H251" s="23"/>
      <c r="I251" s="23"/>
      <c r="J251" s="23"/>
      <c r="K251" s="21"/>
    </row>
    <row r="252" spans="2:11" s="3" customFormat="1" x14ac:dyDescent="0.2">
      <c r="B252" s="2"/>
      <c r="C252" s="2"/>
      <c r="D252" s="2"/>
      <c r="E252" s="21"/>
      <c r="F252" s="21"/>
      <c r="G252" s="21"/>
      <c r="H252" s="23"/>
      <c r="I252" s="23"/>
      <c r="J252" s="23"/>
      <c r="K252" s="21"/>
    </row>
    <row r="253" spans="2:11" s="3" customFormat="1" x14ac:dyDescent="0.2">
      <c r="B253" s="2"/>
      <c r="C253" s="2"/>
      <c r="D253" s="2"/>
      <c r="E253" s="21"/>
      <c r="F253" s="21"/>
      <c r="G253" s="21"/>
      <c r="H253" s="23"/>
      <c r="I253" s="23"/>
      <c r="J253" s="23"/>
      <c r="K253" s="21"/>
    </row>
    <row r="254" spans="2:11" s="3" customFormat="1" x14ac:dyDescent="0.2">
      <c r="B254" s="2"/>
      <c r="C254" s="2"/>
      <c r="D254" s="2"/>
      <c r="E254" s="21"/>
      <c r="F254" s="21"/>
      <c r="G254" s="21"/>
      <c r="H254" s="23"/>
      <c r="I254" s="23"/>
      <c r="J254" s="23"/>
      <c r="K254" s="21"/>
    </row>
    <row r="255" spans="2:11" s="3" customFormat="1" x14ac:dyDescent="0.2">
      <c r="B255" s="2"/>
      <c r="C255" s="2"/>
      <c r="D255" s="2"/>
      <c r="E255" s="21"/>
      <c r="F255" s="21"/>
      <c r="G255" s="21"/>
      <c r="H255" s="23"/>
      <c r="I255" s="23"/>
      <c r="J255" s="23"/>
      <c r="K255" s="21"/>
    </row>
    <row r="256" spans="2:11" s="3" customFormat="1" x14ac:dyDescent="0.2">
      <c r="B256" s="2"/>
      <c r="C256" s="2"/>
      <c r="D256" s="2"/>
      <c r="E256" s="21"/>
      <c r="F256" s="21"/>
      <c r="G256" s="21"/>
      <c r="H256" s="23"/>
      <c r="I256" s="23"/>
      <c r="J256" s="23"/>
      <c r="K256" s="21"/>
    </row>
    <row r="257" spans="2:11" s="3" customFormat="1" x14ac:dyDescent="0.2">
      <c r="B257" s="2"/>
      <c r="C257" s="2"/>
      <c r="D257" s="2"/>
      <c r="E257" s="21"/>
      <c r="F257" s="21"/>
      <c r="G257" s="21"/>
      <c r="H257" s="23"/>
      <c r="I257" s="23"/>
      <c r="J257" s="23"/>
      <c r="K257" s="21"/>
    </row>
    <row r="258" spans="2:11" s="3" customFormat="1" x14ac:dyDescent="0.2">
      <c r="B258" s="2"/>
      <c r="C258" s="2"/>
      <c r="D258" s="2"/>
      <c r="E258" s="21"/>
      <c r="F258" s="21"/>
      <c r="G258" s="21"/>
      <c r="H258" s="23"/>
      <c r="I258" s="23"/>
      <c r="J258" s="23"/>
      <c r="K258" s="21"/>
    </row>
    <row r="259" spans="2:11" s="3" customFormat="1" x14ac:dyDescent="0.2">
      <c r="B259" s="2"/>
      <c r="C259" s="2"/>
      <c r="D259" s="2"/>
      <c r="E259" s="21"/>
      <c r="F259" s="21"/>
      <c r="G259" s="21"/>
      <c r="H259" s="23"/>
      <c r="I259" s="23"/>
      <c r="J259" s="23"/>
      <c r="K259" s="21"/>
    </row>
    <row r="260" spans="2:11" s="3" customFormat="1" x14ac:dyDescent="0.2">
      <c r="B260" s="2"/>
      <c r="C260" s="2"/>
      <c r="D260" s="2"/>
      <c r="E260" s="21"/>
      <c r="F260" s="21"/>
      <c r="G260" s="21"/>
      <c r="H260" s="23"/>
      <c r="I260" s="23"/>
      <c r="J260" s="23"/>
      <c r="K260" s="21"/>
    </row>
    <row r="261" spans="2:11" s="3" customFormat="1" x14ac:dyDescent="0.2">
      <c r="B261" s="2"/>
      <c r="C261" s="2"/>
      <c r="D261" s="2"/>
      <c r="E261" s="21"/>
      <c r="F261" s="21"/>
      <c r="G261" s="21"/>
      <c r="H261" s="23"/>
      <c r="I261" s="23"/>
      <c r="J261" s="23"/>
      <c r="K261" s="21"/>
    </row>
    <row r="262" spans="2:11" s="3" customFormat="1" x14ac:dyDescent="0.2">
      <c r="B262" s="2"/>
      <c r="C262" s="2"/>
      <c r="D262" s="2"/>
      <c r="E262" s="21"/>
      <c r="F262" s="21"/>
      <c r="G262" s="21"/>
      <c r="H262" s="23"/>
      <c r="I262" s="23"/>
      <c r="J262" s="23"/>
      <c r="K262" s="21"/>
    </row>
    <row r="263" spans="2:11" s="3" customFormat="1" x14ac:dyDescent="0.2">
      <c r="B263" s="2"/>
      <c r="C263" s="2"/>
      <c r="D263" s="2"/>
      <c r="E263" s="21"/>
      <c r="F263" s="21"/>
      <c r="G263" s="21"/>
      <c r="H263" s="23"/>
      <c r="I263" s="23"/>
      <c r="J263" s="23"/>
      <c r="K263" s="21"/>
    </row>
    <row r="264" spans="2:11" s="3" customFormat="1" x14ac:dyDescent="0.2">
      <c r="B264" s="2"/>
      <c r="C264" s="2"/>
      <c r="D264" s="2"/>
      <c r="E264" s="21"/>
      <c r="F264" s="21"/>
      <c r="G264" s="21"/>
      <c r="H264" s="23"/>
      <c r="I264" s="23"/>
      <c r="J264" s="23"/>
      <c r="K264" s="21"/>
    </row>
    <row r="265" spans="2:11" s="3" customFormat="1" x14ac:dyDescent="0.2">
      <c r="B265" s="2"/>
      <c r="C265" s="2"/>
      <c r="D265" s="2"/>
      <c r="E265" s="21"/>
      <c r="F265" s="21"/>
      <c r="G265" s="21"/>
      <c r="H265" s="23"/>
      <c r="I265" s="23"/>
      <c r="J265" s="23"/>
      <c r="K265" s="21"/>
    </row>
    <row r="266" spans="2:11" s="3" customFormat="1" x14ac:dyDescent="0.2">
      <c r="B266" s="2"/>
      <c r="C266" s="2"/>
      <c r="D266" s="2"/>
      <c r="E266" s="21"/>
      <c r="F266" s="21"/>
      <c r="G266" s="21"/>
      <c r="H266" s="23"/>
      <c r="I266" s="23"/>
      <c r="J266" s="23"/>
      <c r="K266" s="21"/>
    </row>
    <row r="267" spans="2:11" s="3" customFormat="1" x14ac:dyDescent="0.2">
      <c r="B267" s="2"/>
      <c r="C267" s="2"/>
      <c r="D267" s="2"/>
      <c r="E267" s="21"/>
      <c r="F267" s="21"/>
      <c r="G267" s="21"/>
      <c r="H267" s="23"/>
      <c r="I267" s="23"/>
      <c r="J267" s="23"/>
      <c r="K267" s="21"/>
    </row>
    <row r="268" spans="2:11" s="3" customFormat="1" x14ac:dyDescent="0.2">
      <c r="B268" s="2"/>
      <c r="C268" s="2"/>
      <c r="D268" s="2"/>
      <c r="E268" s="21"/>
      <c r="F268" s="21"/>
      <c r="G268" s="21"/>
      <c r="H268" s="23"/>
      <c r="I268" s="23"/>
      <c r="J268" s="23"/>
      <c r="K268" s="21"/>
    </row>
    <row r="269" spans="2:11" s="3" customFormat="1" x14ac:dyDescent="0.2">
      <c r="B269" s="2"/>
      <c r="C269" s="2"/>
      <c r="D269" s="2"/>
      <c r="E269" s="21"/>
      <c r="F269" s="21"/>
      <c r="G269" s="21"/>
      <c r="H269" s="23"/>
      <c r="I269" s="23"/>
      <c r="J269" s="23"/>
      <c r="K269" s="21"/>
    </row>
    <row r="270" spans="2:11" s="3" customFormat="1" x14ac:dyDescent="0.2">
      <c r="B270" s="2"/>
      <c r="C270" s="2"/>
      <c r="D270" s="2"/>
      <c r="E270" s="21"/>
      <c r="F270" s="21"/>
      <c r="G270" s="21"/>
      <c r="H270" s="23"/>
      <c r="I270" s="23"/>
      <c r="J270" s="23"/>
      <c r="K270" s="21"/>
    </row>
    <row r="271" spans="2:11" s="3" customFormat="1" x14ac:dyDescent="0.2">
      <c r="B271" s="2"/>
      <c r="C271" s="2"/>
      <c r="D271" s="2"/>
      <c r="E271" s="21"/>
      <c r="F271" s="21"/>
      <c r="G271" s="21"/>
      <c r="H271" s="23"/>
      <c r="I271" s="23"/>
      <c r="J271" s="23"/>
      <c r="K271" s="21"/>
    </row>
    <row r="272" spans="2:11" s="3" customFormat="1" x14ac:dyDescent="0.2">
      <c r="B272" s="2"/>
      <c r="C272" s="2"/>
      <c r="D272" s="2"/>
      <c r="E272" s="21"/>
      <c r="F272" s="21"/>
      <c r="G272" s="21"/>
      <c r="H272" s="23"/>
      <c r="I272" s="23"/>
      <c r="J272" s="23"/>
      <c r="K272" s="21"/>
    </row>
    <row r="273" spans="2:11" s="3" customFormat="1" x14ac:dyDescent="0.2">
      <c r="B273" s="2"/>
      <c r="C273" s="2"/>
      <c r="D273" s="2"/>
      <c r="E273" s="21"/>
      <c r="F273" s="21"/>
      <c r="G273" s="21"/>
      <c r="H273" s="23"/>
      <c r="I273" s="23"/>
      <c r="J273" s="23"/>
      <c r="K273" s="21"/>
    </row>
    <row r="274" spans="2:11" s="3" customFormat="1" x14ac:dyDescent="0.2">
      <c r="B274" s="2"/>
      <c r="C274" s="2"/>
      <c r="D274" s="2"/>
      <c r="E274" s="21"/>
      <c r="F274" s="21"/>
      <c r="G274" s="21"/>
      <c r="H274" s="23"/>
      <c r="I274" s="23"/>
      <c r="J274" s="23"/>
      <c r="K274" s="21"/>
    </row>
    <row r="275" spans="2:11" s="3" customFormat="1" x14ac:dyDescent="0.2">
      <c r="B275" s="2"/>
      <c r="C275" s="2"/>
      <c r="D275" s="2"/>
      <c r="E275" s="21"/>
      <c r="F275" s="21"/>
      <c r="G275" s="21"/>
      <c r="H275" s="23"/>
      <c r="I275" s="23"/>
      <c r="J275" s="23"/>
      <c r="K275" s="21"/>
    </row>
    <row r="276" spans="2:11" s="3" customFormat="1" x14ac:dyDescent="0.2">
      <c r="B276" s="2"/>
      <c r="C276" s="2"/>
      <c r="D276" s="2"/>
      <c r="E276" s="21"/>
      <c r="F276" s="21"/>
      <c r="G276" s="21"/>
      <c r="H276" s="23"/>
      <c r="I276" s="23"/>
      <c r="J276" s="23"/>
      <c r="K276" s="21"/>
    </row>
    <row r="277" spans="2:11" s="3" customFormat="1" x14ac:dyDescent="0.2">
      <c r="B277" s="2"/>
      <c r="C277" s="2"/>
      <c r="D277" s="2"/>
      <c r="E277" s="21"/>
      <c r="F277" s="21"/>
      <c r="G277" s="21"/>
      <c r="H277" s="23"/>
      <c r="I277" s="23"/>
      <c r="J277" s="23"/>
      <c r="K277" s="21"/>
    </row>
    <row r="278" spans="2:11" s="3" customFormat="1" x14ac:dyDescent="0.2">
      <c r="B278" s="2"/>
      <c r="C278" s="2"/>
      <c r="D278" s="2"/>
      <c r="E278" s="21"/>
      <c r="F278" s="21"/>
      <c r="G278" s="21"/>
      <c r="H278" s="23"/>
      <c r="I278" s="23"/>
      <c r="J278" s="23"/>
      <c r="K278" s="21"/>
    </row>
    <row r="279" spans="2:11" s="3" customFormat="1" x14ac:dyDescent="0.2">
      <c r="B279" s="2"/>
      <c r="C279" s="2"/>
      <c r="D279" s="2"/>
      <c r="E279" s="21"/>
      <c r="F279" s="21"/>
      <c r="G279" s="21"/>
      <c r="H279" s="23"/>
      <c r="I279" s="23"/>
      <c r="J279" s="23"/>
      <c r="K279" s="21"/>
    </row>
    <row r="280" spans="2:11" s="3" customFormat="1" x14ac:dyDescent="0.2">
      <c r="B280" s="2"/>
      <c r="C280" s="2"/>
      <c r="D280" s="2"/>
      <c r="E280" s="21"/>
      <c r="F280" s="21"/>
      <c r="G280" s="21"/>
      <c r="H280" s="23"/>
      <c r="I280" s="23"/>
      <c r="J280" s="23"/>
      <c r="K280" s="21"/>
    </row>
    <row r="281" spans="2:11" s="3" customFormat="1" x14ac:dyDescent="0.2">
      <c r="B281" s="2"/>
      <c r="C281" s="2"/>
      <c r="D281" s="2"/>
      <c r="E281" s="21"/>
      <c r="F281" s="21"/>
      <c r="G281" s="21"/>
      <c r="H281" s="23"/>
      <c r="I281" s="23"/>
      <c r="J281" s="23"/>
      <c r="K281" s="21"/>
    </row>
    <row r="282" spans="2:11" s="3" customFormat="1" x14ac:dyDescent="0.2">
      <c r="B282" s="2"/>
      <c r="C282" s="2"/>
      <c r="D282" s="2"/>
      <c r="E282" s="21"/>
      <c r="F282" s="21"/>
      <c r="G282" s="21"/>
      <c r="H282" s="23"/>
      <c r="I282" s="23"/>
      <c r="J282" s="23"/>
      <c r="K282" s="21"/>
    </row>
    <row r="283" spans="2:11" s="3" customFormat="1" x14ac:dyDescent="0.2">
      <c r="B283" s="2"/>
      <c r="C283" s="2"/>
      <c r="D283" s="2"/>
      <c r="E283" s="21"/>
      <c r="F283" s="21"/>
      <c r="G283" s="21"/>
      <c r="H283" s="23"/>
      <c r="I283" s="23"/>
      <c r="J283" s="23"/>
      <c r="K283" s="21"/>
    </row>
    <row r="284" spans="2:11" s="3" customFormat="1" x14ac:dyDescent="0.2">
      <c r="B284" s="2"/>
      <c r="C284" s="2"/>
      <c r="D284" s="2"/>
      <c r="E284" s="21"/>
      <c r="F284" s="21"/>
      <c r="G284" s="21"/>
      <c r="H284" s="23"/>
      <c r="I284" s="23"/>
      <c r="J284" s="23"/>
      <c r="K284" s="21"/>
    </row>
    <row r="285" spans="2:11" s="3" customFormat="1" x14ac:dyDescent="0.2">
      <c r="B285" s="2"/>
      <c r="C285" s="2"/>
      <c r="D285" s="2"/>
      <c r="E285" s="21"/>
      <c r="F285" s="21"/>
      <c r="G285" s="21"/>
      <c r="H285" s="23"/>
      <c r="I285" s="23"/>
      <c r="J285" s="23"/>
      <c r="K285" s="21"/>
    </row>
    <row r="286" spans="2:11" s="3" customFormat="1" x14ac:dyDescent="0.2">
      <c r="B286" s="2"/>
      <c r="C286" s="2"/>
      <c r="D286" s="2"/>
      <c r="E286" s="21"/>
      <c r="F286" s="21"/>
      <c r="G286" s="21"/>
      <c r="H286" s="23"/>
      <c r="I286" s="23"/>
      <c r="J286" s="23"/>
      <c r="K286" s="21"/>
    </row>
    <row r="287" spans="2:11" s="3" customFormat="1" x14ac:dyDescent="0.2">
      <c r="B287" s="2"/>
      <c r="C287" s="2"/>
      <c r="D287" s="2"/>
      <c r="E287" s="21"/>
      <c r="F287" s="21"/>
      <c r="G287" s="21"/>
      <c r="H287" s="23"/>
      <c r="I287" s="23"/>
      <c r="J287" s="23"/>
      <c r="K287" s="21"/>
    </row>
    <row r="288" spans="2:11" s="3" customFormat="1" x14ac:dyDescent="0.2">
      <c r="B288" s="2"/>
      <c r="C288" s="2"/>
      <c r="D288" s="2"/>
      <c r="E288" s="21"/>
      <c r="F288" s="21"/>
      <c r="G288" s="21"/>
      <c r="H288" s="23"/>
      <c r="I288" s="23"/>
      <c r="J288" s="23"/>
      <c r="K288" s="21"/>
    </row>
    <row r="289" spans="2:11" s="3" customFormat="1" x14ac:dyDescent="0.2">
      <c r="B289" s="2"/>
      <c r="C289" s="2"/>
      <c r="D289" s="2"/>
      <c r="E289" s="21"/>
      <c r="F289" s="21"/>
      <c r="G289" s="21"/>
      <c r="H289" s="23"/>
      <c r="I289" s="23"/>
      <c r="J289" s="23"/>
      <c r="K289" s="21"/>
    </row>
    <row r="290" spans="2:11" s="3" customFormat="1" x14ac:dyDescent="0.2">
      <c r="B290" s="2"/>
      <c r="C290" s="2"/>
      <c r="D290" s="2"/>
      <c r="E290" s="21"/>
      <c r="F290" s="21"/>
      <c r="G290" s="21"/>
      <c r="H290" s="23"/>
      <c r="I290" s="23"/>
      <c r="J290" s="23"/>
      <c r="K290" s="21"/>
    </row>
    <row r="291" spans="2:11" s="3" customFormat="1" x14ac:dyDescent="0.2">
      <c r="B291" s="2"/>
      <c r="C291" s="2"/>
      <c r="D291" s="2"/>
      <c r="E291" s="21"/>
      <c r="F291" s="21"/>
      <c r="G291" s="21"/>
      <c r="H291" s="23"/>
      <c r="I291" s="23"/>
      <c r="J291" s="23"/>
      <c r="K291" s="21"/>
    </row>
    <row r="292" spans="2:11" s="3" customFormat="1" x14ac:dyDescent="0.2">
      <c r="B292" s="2"/>
      <c r="C292" s="2"/>
      <c r="D292" s="2"/>
      <c r="E292" s="21"/>
      <c r="F292" s="21"/>
      <c r="G292" s="21"/>
      <c r="H292" s="23"/>
      <c r="I292" s="23"/>
      <c r="J292" s="23"/>
      <c r="K292" s="21"/>
    </row>
    <row r="293" spans="2:11" s="3" customFormat="1" x14ac:dyDescent="0.2">
      <c r="B293" s="2"/>
      <c r="C293" s="2"/>
      <c r="D293" s="2"/>
      <c r="E293" s="21"/>
      <c r="F293" s="21"/>
      <c r="G293" s="21"/>
      <c r="H293" s="23"/>
      <c r="I293" s="23"/>
      <c r="J293" s="23"/>
      <c r="K293" s="21"/>
    </row>
    <row r="294" spans="2:11" s="3" customFormat="1" x14ac:dyDescent="0.2">
      <c r="B294" s="2"/>
      <c r="C294" s="2"/>
      <c r="D294" s="2"/>
      <c r="E294" s="21"/>
      <c r="F294" s="21"/>
      <c r="G294" s="21"/>
      <c r="H294" s="23"/>
      <c r="I294" s="23"/>
      <c r="J294" s="23"/>
      <c r="K294" s="21"/>
    </row>
    <row r="295" spans="2:11" s="3" customFormat="1" x14ac:dyDescent="0.2">
      <c r="B295" s="2"/>
      <c r="C295" s="2"/>
      <c r="D295" s="2"/>
      <c r="E295" s="21"/>
      <c r="F295" s="21"/>
      <c r="G295" s="21"/>
      <c r="H295" s="23"/>
      <c r="I295" s="23"/>
      <c r="J295" s="23"/>
      <c r="K295" s="21"/>
    </row>
    <row r="296" spans="2:11" s="3" customFormat="1" x14ac:dyDescent="0.2">
      <c r="B296" s="2"/>
      <c r="C296" s="2"/>
      <c r="D296" s="2"/>
      <c r="E296" s="21"/>
      <c r="F296" s="21"/>
      <c r="G296" s="21"/>
      <c r="H296" s="23"/>
      <c r="I296" s="23"/>
      <c r="J296" s="23"/>
      <c r="K296" s="21"/>
    </row>
    <row r="297" spans="2:11" s="3" customFormat="1" x14ac:dyDescent="0.2">
      <c r="B297" s="2"/>
      <c r="C297" s="2"/>
      <c r="D297" s="2"/>
      <c r="E297" s="21"/>
      <c r="F297" s="21"/>
      <c r="G297" s="21"/>
      <c r="H297" s="23"/>
      <c r="I297" s="23"/>
      <c r="J297" s="23"/>
      <c r="K297" s="21"/>
    </row>
    <row r="298" spans="2:11" s="3" customFormat="1" x14ac:dyDescent="0.2">
      <c r="B298" s="2"/>
      <c r="C298" s="2"/>
      <c r="D298" s="2"/>
      <c r="E298" s="21"/>
      <c r="F298" s="21"/>
      <c r="G298" s="21"/>
      <c r="H298" s="23"/>
      <c r="I298" s="23"/>
      <c r="J298" s="23"/>
      <c r="K298" s="21"/>
    </row>
    <row r="299" spans="2:11" s="3" customFormat="1" x14ac:dyDescent="0.2">
      <c r="B299" s="2"/>
      <c r="C299" s="2"/>
      <c r="D299" s="2"/>
      <c r="E299" s="21"/>
      <c r="F299" s="21"/>
      <c r="G299" s="21"/>
      <c r="H299" s="23"/>
      <c r="I299" s="23"/>
      <c r="J299" s="23"/>
      <c r="K299" s="21"/>
    </row>
    <row r="300" spans="2:11" s="3" customFormat="1" x14ac:dyDescent="0.2">
      <c r="B300" s="2"/>
      <c r="C300" s="2"/>
      <c r="D300" s="2"/>
      <c r="E300" s="21"/>
      <c r="F300" s="21"/>
      <c r="G300" s="21"/>
      <c r="H300" s="23"/>
      <c r="I300" s="23"/>
      <c r="J300" s="23"/>
      <c r="K300" s="21"/>
    </row>
    <row r="301" spans="2:11" s="3" customFormat="1" x14ac:dyDescent="0.2">
      <c r="B301" s="2"/>
      <c r="C301" s="2"/>
      <c r="D301" s="2"/>
      <c r="E301" s="21"/>
      <c r="F301" s="21"/>
      <c r="G301" s="21"/>
      <c r="H301" s="23"/>
      <c r="I301" s="23"/>
      <c r="J301" s="23"/>
      <c r="K301" s="21"/>
    </row>
    <row r="302" spans="2:11" s="3" customFormat="1" x14ac:dyDescent="0.2">
      <c r="B302" s="2"/>
      <c r="C302" s="2"/>
      <c r="D302" s="2"/>
      <c r="E302" s="21"/>
      <c r="F302" s="21"/>
      <c r="G302" s="21"/>
      <c r="H302" s="23"/>
      <c r="I302" s="23"/>
      <c r="J302" s="23"/>
      <c r="K302" s="21"/>
    </row>
    <row r="303" spans="2:11" s="3" customFormat="1" x14ac:dyDescent="0.2">
      <c r="B303" s="2"/>
      <c r="C303" s="2"/>
      <c r="D303" s="2"/>
      <c r="E303" s="21"/>
      <c r="F303" s="21"/>
      <c r="G303" s="21"/>
      <c r="H303" s="23"/>
      <c r="I303" s="23"/>
      <c r="J303" s="23"/>
      <c r="K303" s="21"/>
    </row>
    <row r="304" spans="2:11" s="3" customFormat="1" x14ac:dyDescent="0.2">
      <c r="B304" s="2"/>
      <c r="C304" s="2"/>
      <c r="D304" s="2"/>
      <c r="E304" s="21"/>
      <c r="F304" s="21"/>
      <c r="G304" s="21"/>
      <c r="H304" s="23"/>
      <c r="I304" s="23"/>
      <c r="J304" s="23"/>
      <c r="K304" s="21"/>
    </row>
    <row r="305" spans="2:11" s="3" customFormat="1" x14ac:dyDescent="0.2">
      <c r="B305" s="2"/>
      <c r="C305" s="2"/>
      <c r="D305" s="2"/>
      <c r="E305" s="21"/>
      <c r="F305" s="21"/>
      <c r="G305" s="21"/>
      <c r="H305" s="23"/>
      <c r="I305" s="23"/>
      <c r="J305" s="23"/>
      <c r="K305" s="21"/>
    </row>
    <row r="306" spans="2:11" s="3" customFormat="1" x14ac:dyDescent="0.2">
      <c r="B306" s="2"/>
      <c r="C306" s="2"/>
      <c r="D306" s="2"/>
      <c r="E306" s="21"/>
      <c r="F306" s="21"/>
      <c r="G306" s="21"/>
      <c r="H306" s="23"/>
      <c r="I306" s="23"/>
      <c r="J306" s="23"/>
      <c r="K306" s="21"/>
    </row>
    <row r="307" spans="2:11" s="3" customFormat="1" x14ac:dyDescent="0.2">
      <c r="B307" s="2"/>
      <c r="C307" s="2"/>
      <c r="D307" s="2"/>
      <c r="E307" s="21"/>
      <c r="F307" s="21"/>
      <c r="G307" s="21"/>
      <c r="H307" s="23"/>
      <c r="I307" s="23"/>
      <c r="J307" s="23"/>
      <c r="K307" s="21"/>
    </row>
    <row r="308" spans="2:11" s="3" customFormat="1" x14ac:dyDescent="0.2">
      <c r="B308" s="2"/>
      <c r="C308" s="2"/>
      <c r="D308" s="2"/>
      <c r="E308" s="21"/>
      <c r="F308" s="21"/>
      <c r="G308" s="21"/>
      <c r="H308" s="23"/>
      <c r="I308" s="23"/>
      <c r="J308" s="23"/>
      <c r="K308" s="21"/>
    </row>
    <row r="309" spans="2:11" s="3" customFormat="1" x14ac:dyDescent="0.2">
      <c r="B309" s="2"/>
      <c r="C309" s="2"/>
      <c r="D309" s="2"/>
      <c r="E309" s="21"/>
      <c r="F309" s="21"/>
      <c r="G309" s="21"/>
      <c r="H309" s="23"/>
      <c r="I309" s="23"/>
      <c r="J309" s="23"/>
      <c r="K309" s="21"/>
    </row>
    <row r="310" spans="2:11" s="3" customFormat="1" x14ac:dyDescent="0.2">
      <c r="B310" s="2"/>
      <c r="C310" s="2"/>
      <c r="D310" s="2"/>
      <c r="E310" s="21"/>
      <c r="F310" s="21"/>
      <c r="G310" s="21"/>
      <c r="H310" s="23"/>
      <c r="I310" s="23"/>
      <c r="J310" s="23"/>
      <c r="K310" s="21"/>
    </row>
    <row r="311" spans="2:11" s="3" customFormat="1" x14ac:dyDescent="0.2">
      <c r="B311" s="2"/>
      <c r="C311" s="2"/>
      <c r="D311" s="2"/>
      <c r="E311" s="21"/>
      <c r="F311" s="21"/>
      <c r="G311" s="21"/>
      <c r="H311" s="23"/>
      <c r="I311" s="23"/>
      <c r="J311" s="23"/>
      <c r="K311" s="21"/>
    </row>
    <row r="312" spans="2:11" s="3" customFormat="1" x14ac:dyDescent="0.2">
      <c r="B312" s="2"/>
      <c r="C312" s="2"/>
      <c r="D312" s="2"/>
      <c r="E312" s="21"/>
      <c r="F312" s="21"/>
      <c r="G312" s="21"/>
      <c r="H312" s="23"/>
      <c r="I312" s="23"/>
      <c r="J312" s="23"/>
      <c r="K312" s="21"/>
    </row>
    <row r="313" spans="2:11" s="3" customFormat="1" x14ac:dyDescent="0.2">
      <c r="B313" s="2"/>
      <c r="C313" s="2"/>
      <c r="D313" s="2"/>
      <c r="E313" s="21"/>
      <c r="F313" s="21"/>
      <c r="G313" s="21"/>
      <c r="H313" s="23"/>
      <c r="I313" s="23"/>
      <c r="J313" s="23"/>
      <c r="K313" s="21"/>
    </row>
    <row r="314" spans="2:11" s="3" customFormat="1" x14ac:dyDescent="0.2">
      <c r="B314" s="2"/>
      <c r="C314" s="2"/>
      <c r="D314" s="2"/>
      <c r="E314" s="21"/>
      <c r="F314" s="21"/>
      <c r="G314" s="21"/>
      <c r="H314" s="23"/>
      <c r="I314" s="23"/>
      <c r="J314" s="23"/>
      <c r="K314" s="21"/>
    </row>
    <row r="315" spans="2:11" s="3" customFormat="1" x14ac:dyDescent="0.2">
      <c r="B315" s="2"/>
      <c r="C315" s="2"/>
      <c r="D315" s="2"/>
      <c r="E315" s="21"/>
      <c r="F315" s="21"/>
      <c r="G315" s="21"/>
      <c r="H315" s="23"/>
      <c r="I315" s="23"/>
      <c r="J315" s="23"/>
      <c r="K315" s="21"/>
    </row>
    <row r="316" spans="2:11" s="3" customFormat="1" x14ac:dyDescent="0.2">
      <c r="B316" s="2"/>
      <c r="C316" s="2"/>
      <c r="D316" s="2"/>
      <c r="E316" s="21"/>
      <c r="F316" s="21"/>
      <c r="G316" s="21"/>
      <c r="H316" s="23"/>
      <c r="I316" s="23"/>
      <c r="J316" s="23"/>
      <c r="K316" s="21"/>
    </row>
    <row r="317" spans="2:11" s="3" customFormat="1" x14ac:dyDescent="0.2">
      <c r="B317" s="2"/>
      <c r="C317" s="2"/>
      <c r="D317" s="2"/>
      <c r="E317" s="21"/>
      <c r="F317" s="21"/>
      <c r="G317" s="21"/>
      <c r="H317" s="23"/>
      <c r="I317" s="23"/>
      <c r="J317" s="23"/>
      <c r="K317" s="21"/>
    </row>
    <row r="318" spans="2:11" s="3" customFormat="1" x14ac:dyDescent="0.2">
      <c r="B318" s="2"/>
      <c r="C318" s="2"/>
      <c r="D318" s="2"/>
      <c r="E318" s="21"/>
      <c r="F318" s="21"/>
      <c r="G318" s="21"/>
      <c r="H318" s="23"/>
      <c r="I318" s="23"/>
      <c r="J318" s="23"/>
      <c r="K318" s="21"/>
    </row>
    <row r="319" spans="2:11" s="3" customFormat="1" x14ac:dyDescent="0.2">
      <c r="B319" s="2"/>
      <c r="C319" s="2"/>
      <c r="D319" s="2"/>
      <c r="E319" s="21"/>
      <c r="F319" s="21"/>
      <c r="G319" s="21"/>
      <c r="H319" s="23"/>
      <c r="I319" s="23"/>
      <c r="J319" s="23"/>
      <c r="K319" s="21"/>
    </row>
    <row r="320" spans="2:11" s="3" customFormat="1" x14ac:dyDescent="0.2">
      <c r="B320" s="2"/>
      <c r="C320" s="2"/>
      <c r="D320" s="2"/>
      <c r="E320" s="21"/>
      <c r="F320" s="21"/>
      <c r="G320" s="21"/>
      <c r="H320" s="23"/>
      <c r="I320" s="23"/>
      <c r="J320" s="23"/>
      <c r="K320" s="21"/>
    </row>
    <row r="321" spans="2:11" s="3" customFormat="1" x14ac:dyDescent="0.2">
      <c r="B321" s="2"/>
      <c r="C321" s="2"/>
      <c r="D321" s="2"/>
      <c r="E321" s="21"/>
      <c r="F321" s="21"/>
      <c r="G321" s="21"/>
      <c r="H321" s="23"/>
      <c r="I321" s="23"/>
      <c r="J321" s="23"/>
      <c r="K321" s="21"/>
    </row>
    <row r="322" spans="2:11" s="3" customFormat="1" x14ac:dyDescent="0.2">
      <c r="B322" s="2"/>
      <c r="C322" s="2"/>
      <c r="D322" s="2"/>
      <c r="E322" s="21"/>
      <c r="F322" s="21"/>
      <c r="G322" s="21"/>
      <c r="H322" s="23"/>
      <c r="I322" s="23"/>
      <c r="J322" s="23"/>
      <c r="K322" s="21"/>
    </row>
    <row r="323" spans="2:11" s="3" customFormat="1" x14ac:dyDescent="0.2">
      <c r="B323" s="2"/>
      <c r="C323" s="2"/>
      <c r="D323" s="2"/>
      <c r="E323" s="21"/>
      <c r="F323" s="21"/>
      <c r="G323" s="21"/>
      <c r="H323" s="23"/>
      <c r="I323" s="23"/>
      <c r="J323" s="23"/>
      <c r="K323" s="21"/>
    </row>
    <row r="324" spans="2:11" s="3" customFormat="1" x14ac:dyDescent="0.2">
      <c r="B324" s="2"/>
      <c r="C324" s="2"/>
      <c r="D324" s="2"/>
      <c r="E324" s="21"/>
      <c r="F324" s="21"/>
      <c r="G324" s="21"/>
      <c r="H324" s="23"/>
      <c r="I324" s="23"/>
      <c r="J324" s="23"/>
      <c r="K324" s="21"/>
    </row>
    <row r="325" spans="2:11" s="3" customFormat="1" x14ac:dyDescent="0.2">
      <c r="B325" s="2"/>
      <c r="C325" s="2"/>
      <c r="D325" s="2"/>
      <c r="E325" s="21"/>
      <c r="F325" s="21"/>
      <c r="G325" s="21"/>
      <c r="H325" s="23"/>
      <c r="I325" s="23"/>
      <c r="J325" s="23"/>
      <c r="K325" s="21"/>
    </row>
    <row r="326" spans="2:11" s="3" customFormat="1" x14ac:dyDescent="0.2">
      <c r="B326" s="2"/>
      <c r="C326" s="2"/>
      <c r="D326" s="2"/>
      <c r="E326" s="21"/>
      <c r="F326" s="21"/>
      <c r="G326" s="21"/>
      <c r="H326" s="23"/>
      <c r="I326" s="23"/>
      <c r="J326" s="23"/>
      <c r="K326" s="21"/>
    </row>
    <row r="327" spans="2:11" s="3" customFormat="1" x14ac:dyDescent="0.2">
      <c r="B327" s="2"/>
      <c r="C327" s="2"/>
      <c r="D327" s="2"/>
      <c r="E327" s="21"/>
      <c r="F327" s="21"/>
      <c r="G327" s="21"/>
      <c r="H327" s="23"/>
      <c r="I327" s="23"/>
      <c r="J327" s="23"/>
      <c r="K327" s="21"/>
    </row>
    <row r="328" spans="2:11" s="3" customFormat="1" x14ac:dyDescent="0.2">
      <c r="B328" s="2"/>
      <c r="C328" s="2"/>
      <c r="D328" s="2"/>
      <c r="E328" s="21"/>
      <c r="F328" s="21"/>
      <c r="G328" s="21"/>
      <c r="H328" s="23"/>
      <c r="I328" s="23"/>
      <c r="J328" s="23"/>
      <c r="K328" s="21"/>
    </row>
    <row r="329" spans="2:11" s="3" customFormat="1" x14ac:dyDescent="0.2">
      <c r="B329" s="2"/>
      <c r="C329" s="2"/>
      <c r="D329" s="2"/>
      <c r="E329" s="21"/>
      <c r="F329" s="21"/>
      <c r="G329" s="21"/>
      <c r="H329" s="23"/>
      <c r="I329" s="23"/>
      <c r="J329" s="23"/>
      <c r="K329" s="21"/>
    </row>
    <row r="330" spans="2:11" s="3" customFormat="1" x14ac:dyDescent="0.2">
      <c r="B330" s="2"/>
      <c r="C330" s="2"/>
      <c r="D330" s="2"/>
      <c r="E330" s="21"/>
      <c r="F330" s="21"/>
      <c r="G330" s="21"/>
      <c r="H330" s="23"/>
      <c r="I330" s="23"/>
      <c r="J330" s="23"/>
      <c r="K330" s="21"/>
    </row>
    <row r="331" spans="2:11" s="3" customFormat="1" x14ac:dyDescent="0.2">
      <c r="B331" s="2"/>
      <c r="C331" s="2"/>
      <c r="D331" s="2"/>
      <c r="E331" s="21"/>
      <c r="F331" s="21"/>
      <c r="G331" s="21"/>
      <c r="H331" s="23"/>
      <c r="I331" s="23"/>
      <c r="J331" s="23"/>
      <c r="K331" s="21"/>
    </row>
    <row r="332" spans="2:11" s="3" customFormat="1" x14ac:dyDescent="0.2">
      <c r="B332" s="2"/>
      <c r="C332" s="2"/>
      <c r="D332" s="2"/>
      <c r="E332" s="21"/>
      <c r="F332" s="21"/>
      <c r="G332" s="21"/>
      <c r="H332" s="23"/>
      <c r="I332" s="23"/>
      <c r="J332" s="23"/>
      <c r="K332" s="21"/>
    </row>
    <row r="333" spans="2:11" s="3" customFormat="1" x14ac:dyDescent="0.2">
      <c r="B333" s="2"/>
      <c r="C333" s="2"/>
      <c r="D333" s="2"/>
      <c r="E333" s="21"/>
      <c r="F333" s="21"/>
      <c r="G333" s="21"/>
      <c r="H333" s="23"/>
      <c r="I333" s="23"/>
      <c r="J333" s="23"/>
      <c r="K333" s="21"/>
    </row>
    <row r="334" spans="2:11" s="3" customFormat="1" x14ac:dyDescent="0.2">
      <c r="B334" s="2"/>
      <c r="C334" s="2"/>
      <c r="D334" s="2"/>
      <c r="E334" s="21"/>
      <c r="F334" s="21"/>
      <c r="G334" s="21"/>
      <c r="H334" s="23"/>
      <c r="I334" s="23"/>
      <c r="J334" s="23"/>
      <c r="K334" s="21"/>
    </row>
    <row r="335" spans="2:11" s="3" customFormat="1" x14ac:dyDescent="0.2">
      <c r="B335" s="2"/>
      <c r="C335" s="2"/>
      <c r="D335" s="2"/>
      <c r="E335" s="21"/>
      <c r="F335" s="21"/>
      <c r="G335" s="21"/>
      <c r="H335" s="23"/>
      <c r="I335" s="23"/>
      <c r="J335" s="23"/>
      <c r="K335" s="21"/>
    </row>
    <row r="336" spans="2:11" s="3" customFormat="1" x14ac:dyDescent="0.2">
      <c r="B336" s="2"/>
      <c r="C336" s="2"/>
      <c r="D336" s="2"/>
      <c r="E336" s="21"/>
      <c r="F336" s="21"/>
      <c r="G336" s="21"/>
      <c r="H336" s="23"/>
      <c r="I336" s="23"/>
      <c r="J336" s="23"/>
      <c r="K336" s="21"/>
    </row>
    <row r="337" spans="2:11" s="3" customFormat="1" x14ac:dyDescent="0.2">
      <c r="B337" s="2"/>
      <c r="C337" s="2"/>
      <c r="D337" s="2"/>
      <c r="E337" s="21"/>
      <c r="F337" s="21"/>
      <c r="G337" s="21"/>
      <c r="H337" s="23"/>
      <c r="I337" s="23"/>
      <c r="J337" s="23"/>
      <c r="K337" s="21"/>
    </row>
    <row r="338" spans="2:11" s="3" customFormat="1" x14ac:dyDescent="0.2">
      <c r="B338" s="2"/>
      <c r="C338" s="2"/>
      <c r="D338" s="2"/>
      <c r="E338" s="21"/>
      <c r="F338" s="21"/>
      <c r="G338" s="21"/>
      <c r="H338" s="23"/>
      <c r="I338" s="23"/>
      <c r="J338" s="23"/>
      <c r="K338" s="21"/>
    </row>
    <row r="339" spans="2:11" s="3" customFormat="1" x14ac:dyDescent="0.2">
      <c r="B339" s="2"/>
      <c r="C339" s="2"/>
      <c r="D339" s="2"/>
      <c r="E339" s="21"/>
      <c r="F339" s="21"/>
      <c r="G339" s="21"/>
      <c r="H339" s="23"/>
      <c r="I339" s="23"/>
      <c r="J339" s="23"/>
      <c r="K339" s="21"/>
    </row>
    <row r="340" spans="2:11" s="3" customFormat="1" x14ac:dyDescent="0.2">
      <c r="B340" s="2"/>
      <c r="C340" s="2"/>
      <c r="D340" s="2"/>
      <c r="E340" s="21"/>
      <c r="F340" s="21"/>
      <c r="G340" s="21"/>
      <c r="H340" s="23"/>
      <c r="I340" s="23"/>
      <c r="J340" s="23"/>
      <c r="K340" s="21"/>
    </row>
    <row r="341" spans="2:11" s="3" customFormat="1" x14ac:dyDescent="0.2">
      <c r="B341" s="2"/>
      <c r="C341" s="2"/>
      <c r="D341" s="2"/>
      <c r="E341" s="21"/>
      <c r="F341" s="21"/>
      <c r="G341" s="21"/>
      <c r="H341" s="23"/>
      <c r="I341" s="23"/>
      <c r="J341" s="23"/>
      <c r="K341" s="21"/>
    </row>
    <row r="342" spans="2:11" s="3" customFormat="1" x14ac:dyDescent="0.2">
      <c r="B342" s="2"/>
      <c r="C342" s="2"/>
      <c r="D342" s="2"/>
      <c r="E342" s="21"/>
      <c r="F342" s="21"/>
      <c r="G342" s="21"/>
      <c r="H342" s="23"/>
      <c r="I342" s="23"/>
      <c r="J342" s="23"/>
      <c r="K342" s="21"/>
    </row>
    <row r="343" spans="2:11" s="3" customFormat="1" x14ac:dyDescent="0.2">
      <c r="B343" s="2"/>
      <c r="C343" s="2"/>
      <c r="D343" s="2"/>
      <c r="E343" s="21"/>
      <c r="F343" s="21"/>
      <c r="G343" s="21"/>
      <c r="H343" s="23"/>
      <c r="I343" s="23"/>
      <c r="J343" s="23"/>
      <c r="K343" s="21"/>
    </row>
    <row r="344" spans="2:11" s="3" customFormat="1" x14ac:dyDescent="0.2">
      <c r="B344" s="2"/>
      <c r="C344" s="2"/>
      <c r="D344" s="2"/>
      <c r="E344" s="21"/>
      <c r="F344" s="21"/>
      <c r="G344" s="21"/>
      <c r="H344" s="23"/>
      <c r="I344" s="23"/>
      <c r="J344" s="23"/>
      <c r="K344" s="21"/>
    </row>
    <row r="345" spans="2:11" s="3" customFormat="1" x14ac:dyDescent="0.2">
      <c r="B345" s="2"/>
      <c r="C345" s="2"/>
      <c r="D345" s="2"/>
      <c r="E345" s="21"/>
      <c r="F345" s="21"/>
      <c r="G345" s="21"/>
      <c r="H345" s="23"/>
      <c r="I345" s="23"/>
      <c r="J345" s="23"/>
      <c r="K345" s="21"/>
    </row>
    <row r="346" spans="2:11" s="3" customFormat="1" x14ac:dyDescent="0.2">
      <c r="B346" s="2"/>
      <c r="C346" s="2"/>
      <c r="D346" s="2"/>
      <c r="E346" s="21"/>
      <c r="F346" s="21"/>
      <c r="G346" s="21"/>
      <c r="H346" s="23"/>
      <c r="I346" s="23"/>
      <c r="J346" s="23"/>
      <c r="K346" s="21"/>
    </row>
    <row r="347" spans="2:11" s="3" customFormat="1" x14ac:dyDescent="0.2">
      <c r="B347" s="2"/>
      <c r="C347" s="2"/>
      <c r="D347" s="2"/>
      <c r="E347" s="21"/>
      <c r="F347" s="21"/>
      <c r="G347" s="21"/>
      <c r="H347" s="23"/>
      <c r="I347" s="23"/>
      <c r="J347" s="23"/>
      <c r="K347" s="21"/>
    </row>
    <row r="348" spans="2:11" s="3" customFormat="1" x14ac:dyDescent="0.2">
      <c r="B348" s="2"/>
      <c r="C348" s="2"/>
      <c r="D348" s="2"/>
      <c r="E348" s="21"/>
      <c r="F348" s="21"/>
      <c r="G348" s="21"/>
      <c r="H348" s="23"/>
      <c r="I348" s="23"/>
      <c r="J348" s="23"/>
      <c r="K348" s="21"/>
    </row>
    <row r="349" spans="2:11" s="3" customFormat="1" x14ac:dyDescent="0.2">
      <c r="B349" s="2"/>
      <c r="C349" s="2"/>
      <c r="D349" s="2"/>
      <c r="E349" s="21"/>
      <c r="F349" s="21"/>
      <c r="G349" s="21"/>
      <c r="H349" s="23"/>
      <c r="I349" s="23"/>
      <c r="J349" s="23"/>
      <c r="K349" s="21"/>
    </row>
    <row r="350" spans="2:11" s="3" customFormat="1" x14ac:dyDescent="0.2">
      <c r="B350" s="2"/>
      <c r="C350" s="2"/>
      <c r="D350" s="2"/>
      <c r="E350" s="21"/>
      <c r="F350" s="21"/>
      <c r="G350" s="21"/>
      <c r="H350" s="23"/>
      <c r="I350" s="23"/>
      <c r="J350" s="23"/>
      <c r="K350" s="21"/>
    </row>
    <row r="351" spans="2:11" s="3" customFormat="1" x14ac:dyDescent="0.2">
      <c r="B351" s="2"/>
      <c r="C351" s="2"/>
      <c r="D351" s="2"/>
      <c r="E351" s="21"/>
      <c r="F351" s="21"/>
      <c r="G351" s="21"/>
      <c r="H351" s="23"/>
      <c r="I351" s="23"/>
      <c r="J351" s="23"/>
      <c r="K351" s="21"/>
    </row>
    <row r="352" spans="2:11" s="3" customFormat="1" x14ac:dyDescent="0.2">
      <c r="B352" s="2"/>
      <c r="C352" s="2"/>
      <c r="D352" s="2"/>
      <c r="E352" s="21"/>
      <c r="F352" s="21"/>
      <c r="G352" s="21"/>
      <c r="H352" s="23"/>
      <c r="I352" s="23"/>
      <c r="J352" s="23"/>
      <c r="K352" s="21"/>
    </row>
    <row r="353" spans="2:11" s="3" customFormat="1" x14ac:dyDescent="0.2">
      <c r="B353" s="2"/>
      <c r="C353" s="2"/>
      <c r="D353" s="2"/>
      <c r="E353" s="21"/>
      <c r="F353" s="21"/>
      <c r="G353" s="21"/>
      <c r="H353" s="23"/>
      <c r="I353" s="23"/>
      <c r="J353" s="23"/>
      <c r="K353" s="21"/>
    </row>
    <row r="354" spans="2:11" s="3" customFormat="1" x14ac:dyDescent="0.2">
      <c r="B354" s="2"/>
      <c r="C354" s="2"/>
      <c r="D354" s="2"/>
      <c r="E354" s="21"/>
      <c r="F354" s="21"/>
      <c r="G354" s="21"/>
      <c r="H354" s="23"/>
      <c r="I354" s="23"/>
      <c r="J354" s="23"/>
      <c r="K354" s="21"/>
    </row>
    <row r="355" spans="2:11" s="3" customFormat="1" x14ac:dyDescent="0.2">
      <c r="B355" s="2"/>
      <c r="C355" s="2"/>
      <c r="D355" s="2"/>
      <c r="E355" s="21"/>
      <c r="F355" s="21"/>
      <c r="G355" s="21"/>
      <c r="H355" s="23"/>
      <c r="I355" s="23"/>
      <c r="J355" s="23"/>
      <c r="K355" s="21"/>
    </row>
    <row r="356" spans="2:11" s="3" customFormat="1" x14ac:dyDescent="0.2">
      <c r="B356" s="2"/>
      <c r="C356" s="2"/>
      <c r="D356" s="2"/>
      <c r="E356" s="21"/>
      <c r="F356" s="21"/>
      <c r="G356" s="21"/>
      <c r="H356" s="23"/>
      <c r="I356" s="23"/>
      <c r="J356" s="23"/>
      <c r="K356" s="21"/>
    </row>
    <row r="357" spans="2:11" s="3" customFormat="1" x14ac:dyDescent="0.2">
      <c r="B357" s="2"/>
      <c r="C357" s="2"/>
      <c r="D357" s="2"/>
      <c r="E357" s="21"/>
      <c r="F357" s="21"/>
      <c r="G357" s="21"/>
      <c r="H357" s="23"/>
      <c r="I357" s="23"/>
      <c r="J357" s="23"/>
      <c r="K357" s="21"/>
    </row>
    <row r="358" spans="2:11" s="3" customFormat="1" x14ac:dyDescent="0.2">
      <c r="B358" s="2"/>
      <c r="C358" s="2"/>
      <c r="D358" s="2"/>
      <c r="E358" s="21"/>
      <c r="F358" s="21"/>
      <c r="G358" s="21"/>
      <c r="H358" s="23"/>
      <c r="I358" s="23"/>
      <c r="J358" s="23"/>
      <c r="K358" s="21"/>
    </row>
    <row r="359" spans="2:11" s="3" customFormat="1" x14ac:dyDescent="0.2">
      <c r="B359" s="2"/>
      <c r="C359" s="2"/>
      <c r="D359" s="2"/>
      <c r="E359" s="21"/>
      <c r="F359" s="21"/>
      <c r="G359" s="21"/>
      <c r="H359" s="23"/>
      <c r="I359" s="23"/>
      <c r="J359" s="23"/>
      <c r="K359" s="21"/>
    </row>
    <row r="360" spans="2:11" s="3" customFormat="1" x14ac:dyDescent="0.2">
      <c r="B360" s="2"/>
      <c r="C360" s="2"/>
      <c r="D360" s="2"/>
      <c r="E360" s="21"/>
      <c r="F360" s="21"/>
      <c r="G360" s="21"/>
      <c r="H360" s="23"/>
      <c r="I360" s="23"/>
      <c r="J360" s="23"/>
      <c r="K360" s="21"/>
    </row>
    <row r="361" spans="2:11" s="3" customFormat="1" x14ac:dyDescent="0.2">
      <c r="B361" s="2"/>
      <c r="C361" s="2"/>
      <c r="D361" s="2"/>
      <c r="E361" s="21"/>
      <c r="F361" s="21"/>
      <c r="G361" s="21"/>
      <c r="H361" s="23"/>
      <c r="I361" s="23"/>
      <c r="J361" s="23"/>
      <c r="K361" s="21"/>
    </row>
    <row r="362" spans="2:11" s="3" customFormat="1" x14ac:dyDescent="0.2">
      <c r="B362" s="2"/>
      <c r="C362" s="2"/>
      <c r="D362" s="2"/>
      <c r="E362" s="21"/>
      <c r="F362" s="21"/>
      <c r="G362" s="21"/>
      <c r="H362" s="23"/>
      <c r="I362" s="23"/>
      <c r="J362" s="23"/>
      <c r="K362" s="21"/>
    </row>
    <row r="363" spans="2:11" s="3" customFormat="1" x14ac:dyDescent="0.2">
      <c r="B363" s="2"/>
      <c r="C363" s="2"/>
      <c r="D363" s="2"/>
      <c r="E363" s="21"/>
      <c r="F363" s="21"/>
      <c r="G363" s="21"/>
      <c r="H363" s="23"/>
      <c r="I363" s="23"/>
      <c r="J363" s="23"/>
      <c r="K363" s="21"/>
    </row>
    <row r="364" spans="2:11" s="3" customFormat="1" x14ac:dyDescent="0.2">
      <c r="B364" s="2"/>
      <c r="C364" s="2"/>
      <c r="D364" s="2"/>
      <c r="E364" s="21"/>
      <c r="F364" s="21"/>
      <c r="G364" s="21"/>
      <c r="H364" s="23"/>
      <c r="I364" s="23"/>
      <c r="J364" s="23"/>
      <c r="K364" s="21"/>
    </row>
    <row r="365" spans="2:11" s="3" customFormat="1" x14ac:dyDescent="0.2">
      <c r="B365" s="2"/>
      <c r="C365" s="2"/>
      <c r="D365" s="2"/>
      <c r="E365" s="21"/>
      <c r="F365" s="21"/>
      <c r="G365" s="21"/>
      <c r="H365" s="23"/>
      <c r="I365" s="23"/>
      <c r="J365" s="23"/>
      <c r="K365" s="21"/>
    </row>
    <row r="366" spans="2:11" s="3" customFormat="1" x14ac:dyDescent="0.2">
      <c r="B366" s="2"/>
      <c r="C366" s="2"/>
      <c r="D366" s="2"/>
      <c r="E366" s="21"/>
      <c r="F366" s="21"/>
      <c r="G366" s="21"/>
      <c r="H366" s="23"/>
      <c r="I366" s="23"/>
      <c r="J366" s="23"/>
      <c r="K366" s="21"/>
    </row>
    <row r="367" spans="2:11" s="3" customFormat="1" x14ac:dyDescent="0.2">
      <c r="B367" s="2"/>
      <c r="C367" s="2"/>
      <c r="D367" s="2"/>
      <c r="E367" s="21"/>
      <c r="F367" s="21"/>
      <c r="G367" s="21"/>
      <c r="H367" s="23"/>
      <c r="I367" s="23"/>
      <c r="J367" s="23"/>
      <c r="K367" s="21"/>
    </row>
    <row r="368" spans="2:11" s="3" customFormat="1" x14ac:dyDescent="0.2">
      <c r="B368" s="2"/>
      <c r="C368" s="2"/>
      <c r="D368" s="2"/>
      <c r="E368" s="21"/>
      <c r="F368" s="21"/>
      <c r="G368" s="21"/>
      <c r="H368" s="23"/>
      <c r="I368" s="23"/>
      <c r="J368" s="23"/>
      <c r="K368" s="21"/>
    </row>
    <row r="369" spans="2:11" s="3" customFormat="1" x14ac:dyDescent="0.2">
      <c r="B369" s="2"/>
      <c r="C369" s="2"/>
      <c r="D369" s="2"/>
      <c r="E369" s="21"/>
      <c r="F369" s="21"/>
      <c r="G369" s="21"/>
      <c r="H369" s="23"/>
      <c r="I369" s="23"/>
      <c r="J369" s="23"/>
      <c r="K369" s="21"/>
    </row>
    <row r="370" spans="2:11" s="3" customFormat="1" x14ac:dyDescent="0.2">
      <c r="B370" s="2"/>
      <c r="C370" s="2"/>
      <c r="D370" s="2"/>
      <c r="E370" s="21"/>
      <c r="F370" s="21"/>
      <c r="G370" s="21"/>
      <c r="H370" s="23"/>
      <c r="I370" s="23"/>
      <c r="J370" s="23"/>
      <c r="K370" s="21"/>
    </row>
    <row r="371" spans="2:11" s="3" customFormat="1" x14ac:dyDescent="0.2">
      <c r="B371" s="2"/>
      <c r="C371" s="2"/>
      <c r="D371" s="2"/>
      <c r="E371" s="21"/>
      <c r="F371" s="21"/>
      <c r="G371" s="21"/>
      <c r="H371" s="23"/>
      <c r="I371" s="23"/>
      <c r="J371" s="23"/>
      <c r="K371" s="21"/>
    </row>
    <row r="372" spans="2:11" s="3" customFormat="1" x14ac:dyDescent="0.2">
      <c r="B372" s="2"/>
      <c r="C372" s="2"/>
      <c r="D372" s="2"/>
      <c r="E372" s="21"/>
      <c r="F372" s="21"/>
      <c r="G372" s="21"/>
      <c r="H372" s="23"/>
      <c r="I372" s="23"/>
      <c r="J372" s="23"/>
      <c r="K372" s="21"/>
    </row>
    <row r="373" spans="2:11" s="3" customFormat="1" x14ac:dyDescent="0.2">
      <c r="B373" s="2"/>
      <c r="C373" s="2"/>
      <c r="D373" s="2"/>
      <c r="E373" s="21"/>
      <c r="F373" s="21"/>
      <c r="G373" s="21"/>
      <c r="H373" s="23"/>
      <c r="I373" s="23"/>
      <c r="J373" s="23"/>
      <c r="K373" s="21"/>
    </row>
    <row r="374" spans="2:11" s="3" customFormat="1" x14ac:dyDescent="0.2">
      <c r="B374" s="2"/>
      <c r="C374" s="2"/>
      <c r="D374" s="2"/>
      <c r="E374" s="21"/>
      <c r="F374" s="21"/>
      <c r="G374" s="21"/>
      <c r="H374" s="23"/>
      <c r="I374" s="23"/>
      <c r="J374" s="23"/>
      <c r="K374" s="21"/>
    </row>
    <row r="375" spans="2:11" s="3" customFormat="1" x14ac:dyDescent="0.2">
      <c r="B375" s="2"/>
      <c r="C375" s="2"/>
      <c r="D375" s="2"/>
      <c r="E375" s="21"/>
      <c r="F375" s="21"/>
      <c r="G375" s="21"/>
      <c r="H375" s="23"/>
      <c r="I375" s="23"/>
      <c r="J375" s="23"/>
      <c r="K375" s="21"/>
    </row>
    <row r="376" spans="2:11" s="3" customFormat="1" x14ac:dyDescent="0.2">
      <c r="B376" s="2"/>
      <c r="C376" s="2"/>
      <c r="D376" s="2"/>
      <c r="E376" s="21"/>
      <c r="F376" s="21"/>
      <c r="G376" s="21"/>
      <c r="H376" s="23"/>
      <c r="I376" s="23"/>
      <c r="J376" s="23"/>
      <c r="K376" s="21"/>
    </row>
    <row r="377" spans="2:11" s="3" customFormat="1" x14ac:dyDescent="0.2">
      <c r="B377" s="2"/>
      <c r="C377" s="2"/>
      <c r="D377" s="2"/>
      <c r="E377" s="21"/>
      <c r="F377" s="21"/>
      <c r="G377" s="21"/>
      <c r="H377" s="23"/>
      <c r="I377" s="23"/>
      <c r="J377" s="23"/>
      <c r="K377" s="21"/>
    </row>
    <row r="378" spans="2:11" s="3" customFormat="1" x14ac:dyDescent="0.2">
      <c r="B378" s="2"/>
      <c r="C378" s="2"/>
      <c r="D378" s="2"/>
      <c r="E378" s="21"/>
      <c r="F378" s="21"/>
      <c r="G378" s="21"/>
      <c r="H378" s="23"/>
      <c r="I378" s="23"/>
      <c r="J378" s="23"/>
      <c r="K378" s="21"/>
    </row>
    <row r="379" spans="2:11" s="3" customFormat="1" x14ac:dyDescent="0.2">
      <c r="B379" s="2"/>
      <c r="C379" s="2"/>
      <c r="D379" s="2"/>
      <c r="E379" s="21"/>
      <c r="F379" s="21"/>
      <c r="G379" s="21"/>
      <c r="H379" s="23"/>
      <c r="I379" s="23"/>
      <c r="J379" s="23"/>
      <c r="K379" s="21"/>
    </row>
    <row r="380" spans="2:11" s="3" customFormat="1" x14ac:dyDescent="0.2">
      <c r="B380" s="2"/>
      <c r="C380" s="2"/>
      <c r="D380" s="2"/>
      <c r="E380" s="21"/>
      <c r="F380" s="21"/>
      <c r="G380" s="21"/>
      <c r="H380" s="23"/>
      <c r="I380" s="23"/>
      <c r="J380" s="23"/>
      <c r="K380" s="21"/>
    </row>
    <row r="381" spans="2:11" s="3" customFormat="1" x14ac:dyDescent="0.2">
      <c r="B381" s="2"/>
      <c r="C381" s="2"/>
      <c r="D381" s="2"/>
      <c r="E381" s="21"/>
      <c r="F381" s="21"/>
      <c r="G381" s="21"/>
      <c r="H381" s="23"/>
      <c r="I381" s="23"/>
      <c r="J381" s="23"/>
      <c r="K381" s="21"/>
    </row>
    <row r="382" spans="2:11" s="3" customFormat="1" x14ac:dyDescent="0.2">
      <c r="B382" s="2"/>
      <c r="C382" s="2"/>
      <c r="D382" s="2"/>
      <c r="E382" s="21"/>
      <c r="F382" s="21"/>
      <c r="G382" s="21"/>
      <c r="H382" s="23"/>
      <c r="I382" s="23"/>
      <c r="J382" s="23"/>
      <c r="K382" s="21"/>
    </row>
    <row r="383" spans="2:11" s="3" customFormat="1" x14ac:dyDescent="0.2">
      <c r="B383" s="2"/>
      <c r="C383" s="2"/>
      <c r="D383" s="2"/>
      <c r="E383" s="21"/>
      <c r="F383" s="21"/>
      <c r="G383" s="21"/>
      <c r="H383" s="23"/>
      <c r="I383" s="23"/>
      <c r="J383" s="23"/>
      <c r="K383" s="21"/>
    </row>
    <row r="384" spans="2:11" s="3" customFormat="1" x14ac:dyDescent="0.2">
      <c r="B384" s="2"/>
      <c r="C384" s="2"/>
      <c r="D384" s="2"/>
      <c r="E384" s="21"/>
      <c r="F384" s="21"/>
      <c r="G384" s="21"/>
      <c r="H384" s="23"/>
      <c r="I384" s="23"/>
      <c r="J384" s="23"/>
      <c r="K384" s="21"/>
    </row>
    <row r="385" spans="2:11" s="3" customFormat="1" x14ac:dyDescent="0.2">
      <c r="B385" s="2"/>
      <c r="C385" s="2"/>
      <c r="D385" s="2"/>
      <c r="E385" s="21"/>
      <c r="F385" s="21"/>
      <c r="G385" s="21"/>
      <c r="H385" s="23"/>
      <c r="I385" s="23"/>
      <c r="J385" s="23"/>
      <c r="K385" s="21"/>
    </row>
    <row r="386" spans="2:11" s="3" customFormat="1" x14ac:dyDescent="0.2">
      <c r="B386" s="2"/>
      <c r="C386" s="2"/>
      <c r="D386" s="2"/>
      <c r="E386" s="21"/>
      <c r="F386" s="21"/>
      <c r="G386" s="21"/>
      <c r="H386" s="23"/>
      <c r="I386" s="23"/>
      <c r="J386" s="23"/>
      <c r="K386" s="21"/>
    </row>
    <row r="387" spans="2:11" s="3" customFormat="1" x14ac:dyDescent="0.2">
      <c r="B387" s="2"/>
      <c r="C387" s="2"/>
      <c r="D387" s="2"/>
      <c r="E387" s="21"/>
      <c r="F387" s="21"/>
      <c r="G387" s="21"/>
      <c r="H387" s="23"/>
      <c r="I387" s="23"/>
      <c r="J387" s="23"/>
      <c r="K387" s="21"/>
    </row>
    <row r="388" spans="2:11" s="3" customFormat="1" x14ac:dyDescent="0.2">
      <c r="B388" s="2"/>
      <c r="C388" s="2"/>
      <c r="D388" s="2"/>
      <c r="E388" s="21"/>
      <c r="F388" s="21"/>
      <c r="G388" s="21"/>
      <c r="H388" s="23"/>
      <c r="I388" s="23"/>
      <c r="J388" s="23"/>
      <c r="K388" s="21"/>
    </row>
    <row r="389" spans="2:11" s="3" customFormat="1" x14ac:dyDescent="0.2">
      <c r="B389" s="2"/>
      <c r="C389" s="2"/>
      <c r="D389" s="2"/>
      <c r="E389" s="21"/>
      <c r="F389" s="21"/>
      <c r="G389" s="21"/>
      <c r="H389" s="23"/>
      <c r="I389" s="23"/>
      <c r="J389" s="23"/>
      <c r="K389" s="21"/>
    </row>
    <row r="390" spans="2:11" s="3" customFormat="1" x14ac:dyDescent="0.2">
      <c r="B390" s="2"/>
      <c r="C390" s="2"/>
      <c r="D390" s="2"/>
      <c r="E390" s="21"/>
      <c r="F390" s="21"/>
      <c r="G390" s="21"/>
      <c r="H390" s="23"/>
      <c r="I390" s="23"/>
      <c r="J390" s="23"/>
      <c r="K390" s="21"/>
    </row>
    <row r="391" spans="2:11" s="3" customFormat="1" x14ac:dyDescent="0.2">
      <c r="B391" s="2"/>
      <c r="C391" s="2"/>
      <c r="D391" s="2"/>
      <c r="E391" s="21"/>
      <c r="F391" s="21"/>
      <c r="G391" s="21"/>
      <c r="H391" s="23"/>
      <c r="I391" s="23"/>
      <c r="J391" s="23"/>
      <c r="K391" s="21"/>
    </row>
    <row r="392" spans="2:11" s="3" customFormat="1" x14ac:dyDescent="0.2">
      <c r="B392" s="2"/>
      <c r="C392" s="2"/>
      <c r="D392" s="2"/>
      <c r="E392" s="21"/>
      <c r="F392" s="21"/>
      <c r="G392" s="21"/>
      <c r="H392" s="23"/>
      <c r="I392" s="23"/>
      <c r="J392" s="23"/>
      <c r="K392" s="21"/>
    </row>
    <row r="393" spans="2:11" s="3" customFormat="1" x14ac:dyDescent="0.2">
      <c r="B393" s="2"/>
      <c r="C393" s="2"/>
      <c r="D393" s="2"/>
      <c r="E393" s="21"/>
      <c r="F393" s="21"/>
      <c r="G393" s="21"/>
      <c r="H393" s="23"/>
      <c r="I393" s="23"/>
      <c r="J393" s="23"/>
      <c r="K393" s="21"/>
    </row>
    <row r="394" spans="2:11" s="3" customFormat="1" x14ac:dyDescent="0.2">
      <c r="B394" s="2"/>
      <c r="C394" s="2"/>
      <c r="D394" s="2"/>
      <c r="E394" s="21"/>
      <c r="F394" s="21"/>
      <c r="G394" s="21"/>
      <c r="H394" s="23"/>
      <c r="I394" s="23"/>
      <c r="J394" s="23"/>
      <c r="K394" s="21"/>
    </row>
    <row r="395" spans="2:11" s="3" customFormat="1" x14ac:dyDescent="0.2">
      <c r="B395" s="2"/>
      <c r="C395" s="2"/>
      <c r="D395" s="2"/>
      <c r="E395" s="21"/>
      <c r="F395" s="21"/>
      <c r="G395" s="21"/>
      <c r="H395" s="23"/>
      <c r="I395" s="23"/>
      <c r="J395" s="23"/>
      <c r="K395" s="21"/>
    </row>
    <row r="396" spans="2:11" s="3" customFormat="1" x14ac:dyDescent="0.2">
      <c r="B396" s="2"/>
      <c r="C396" s="2"/>
      <c r="D396" s="2"/>
      <c r="E396" s="21"/>
      <c r="F396" s="21"/>
      <c r="G396" s="21"/>
      <c r="H396" s="23"/>
      <c r="I396" s="23"/>
      <c r="J396" s="23"/>
      <c r="K396" s="21"/>
    </row>
    <row r="397" spans="2:11" s="3" customFormat="1" x14ac:dyDescent="0.2">
      <c r="B397" s="2"/>
      <c r="C397" s="2"/>
      <c r="D397" s="2"/>
      <c r="E397" s="21"/>
      <c r="F397" s="21"/>
      <c r="G397" s="21"/>
      <c r="H397" s="23"/>
      <c r="I397" s="23"/>
      <c r="J397" s="23"/>
      <c r="K397" s="21"/>
    </row>
    <row r="398" spans="2:11" s="3" customFormat="1" x14ac:dyDescent="0.2">
      <c r="B398" s="2"/>
      <c r="C398" s="2"/>
      <c r="D398" s="2"/>
      <c r="E398" s="21"/>
      <c r="F398" s="21"/>
      <c r="G398" s="21"/>
      <c r="H398" s="23"/>
      <c r="I398" s="23"/>
      <c r="J398" s="23"/>
      <c r="K398" s="21"/>
    </row>
    <row r="399" spans="2:11" s="3" customFormat="1" x14ac:dyDescent="0.2">
      <c r="B399" s="2"/>
      <c r="C399" s="2"/>
      <c r="D399" s="2"/>
      <c r="E399" s="21"/>
      <c r="F399" s="21"/>
      <c r="G399" s="21"/>
      <c r="H399" s="23"/>
      <c r="I399" s="23"/>
      <c r="J399" s="23"/>
      <c r="K399" s="21"/>
    </row>
    <row r="400" spans="2:11" s="3" customFormat="1" x14ac:dyDescent="0.2">
      <c r="B400" s="2"/>
      <c r="C400" s="2"/>
      <c r="D400" s="2"/>
      <c r="E400" s="21"/>
      <c r="F400" s="21"/>
      <c r="G400" s="21"/>
      <c r="H400" s="23"/>
      <c r="I400" s="23"/>
      <c r="J400" s="23"/>
      <c r="K400" s="21"/>
    </row>
    <row r="401" spans="2:11" s="3" customFormat="1" x14ac:dyDescent="0.2">
      <c r="B401" s="2"/>
      <c r="C401" s="2"/>
      <c r="D401" s="2"/>
      <c r="E401" s="21"/>
      <c r="F401" s="21"/>
      <c r="G401" s="21"/>
      <c r="H401" s="23"/>
      <c r="I401" s="23"/>
      <c r="J401" s="23"/>
      <c r="K401" s="21"/>
    </row>
    <row r="402" spans="2:11" s="3" customFormat="1" x14ac:dyDescent="0.2">
      <c r="B402" s="2"/>
      <c r="C402" s="2"/>
      <c r="D402" s="2"/>
      <c r="E402" s="21"/>
      <c r="F402" s="21"/>
      <c r="G402" s="21"/>
      <c r="H402" s="23"/>
      <c r="I402" s="23"/>
      <c r="J402" s="23"/>
      <c r="K402" s="21"/>
    </row>
    <row r="403" spans="2:11" s="3" customFormat="1" x14ac:dyDescent="0.2">
      <c r="B403" s="2"/>
      <c r="C403" s="2"/>
      <c r="D403" s="2"/>
      <c r="E403" s="21"/>
      <c r="F403" s="21"/>
      <c r="G403" s="21"/>
      <c r="H403" s="23"/>
      <c r="I403" s="23"/>
      <c r="J403" s="23"/>
      <c r="K403" s="21"/>
    </row>
    <row r="404" spans="2:11" s="3" customFormat="1" x14ac:dyDescent="0.2">
      <c r="B404" s="2"/>
      <c r="C404" s="2"/>
      <c r="D404" s="2"/>
      <c r="E404" s="21"/>
      <c r="F404" s="21"/>
      <c r="G404" s="21"/>
      <c r="H404" s="23"/>
      <c r="I404" s="23"/>
      <c r="J404" s="23"/>
      <c r="K404" s="21"/>
    </row>
    <row r="405" spans="2:11" s="3" customFormat="1" x14ac:dyDescent="0.2">
      <c r="B405" s="2"/>
      <c r="C405" s="2"/>
      <c r="D405" s="2"/>
      <c r="E405" s="21"/>
      <c r="F405" s="21"/>
      <c r="G405" s="21"/>
      <c r="H405" s="23"/>
      <c r="I405" s="23"/>
      <c r="J405" s="23"/>
      <c r="K405" s="21"/>
    </row>
    <row r="406" spans="2:11" s="3" customFormat="1" x14ac:dyDescent="0.2">
      <c r="B406" s="2"/>
      <c r="C406" s="2"/>
      <c r="D406" s="2"/>
      <c r="E406" s="21"/>
      <c r="F406" s="21"/>
      <c r="G406" s="21"/>
      <c r="H406" s="23"/>
      <c r="I406" s="23"/>
      <c r="J406" s="23"/>
      <c r="K406" s="21"/>
    </row>
    <row r="407" spans="2:11" s="3" customFormat="1" x14ac:dyDescent="0.2">
      <c r="B407" s="2"/>
      <c r="C407" s="2"/>
      <c r="D407" s="2"/>
      <c r="E407" s="21"/>
      <c r="F407" s="21"/>
      <c r="G407" s="21"/>
      <c r="H407" s="23"/>
      <c r="I407" s="23"/>
      <c r="J407" s="23"/>
      <c r="K407" s="21"/>
    </row>
    <row r="408" spans="2:11" s="3" customFormat="1" x14ac:dyDescent="0.2">
      <c r="B408" s="2"/>
      <c r="C408" s="2"/>
      <c r="D408" s="2"/>
      <c r="E408" s="21"/>
      <c r="F408" s="21"/>
      <c r="G408" s="21"/>
      <c r="H408" s="23"/>
      <c r="I408" s="23"/>
      <c r="J408" s="23"/>
      <c r="K408" s="21"/>
    </row>
    <row r="409" spans="2:11" s="3" customFormat="1" x14ac:dyDescent="0.2">
      <c r="B409" s="2"/>
      <c r="C409" s="2"/>
      <c r="D409" s="2"/>
      <c r="E409" s="21"/>
      <c r="F409" s="21"/>
      <c r="G409" s="21"/>
      <c r="H409" s="23"/>
      <c r="I409" s="23"/>
      <c r="J409" s="23"/>
      <c r="K409" s="21"/>
    </row>
    <row r="410" spans="2:11" s="3" customFormat="1" x14ac:dyDescent="0.2">
      <c r="B410" s="2"/>
      <c r="C410" s="2"/>
      <c r="D410" s="2"/>
      <c r="E410" s="21"/>
      <c r="F410" s="21"/>
      <c r="G410" s="21"/>
      <c r="H410" s="23"/>
      <c r="I410" s="23"/>
      <c r="J410" s="23"/>
      <c r="K410" s="21"/>
    </row>
    <row r="411" spans="2:11" s="3" customFormat="1" x14ac:dyDescent="0.2">
      <c r="B411" s="2"/>
      <c r="C411" s="2"/>
      <c r="D411" s="2"/>
      <c r="E411" s="21"/>
      <c r="F411" s="21"/>
      <c r="G411" s="21"/>
      <c r="H411" s="23"/>
      <c r="I411" s="23"/>
      <c r="J411" s="23"/>
      <c r="K411" s="21"/>
    </row>
    <row r="412" spans="2:11" s="3" customFormat="1" x14ac:dyDescent="0.2">
      <c r="B412" s="2"/>
      <c r="C412" s="2"/>
      <c r="D412" s="2"/>
      <c r="E412" s="21"/>
      <c r="F412" s="21"/>
      <c r="G412" s="21"/>
      <c r="H412" s="23"/>
      <c r="I412" s="23"/>
      <c r="J412" s="23"/>
      <c r="K412" s="21"/>
    </row>
    <row r="413" spans="2:11" s="3" customFormat="1" x14ac:dyDescent="0.2">
      <c r="B413" s="2"/>
      <c r="C413" s="2"/>
      <c r="D413" s="2"/>
      <c r="E413" s="21"/>
      <c r="F413" s="21"/>
      <c r="G413" s="21"/>
      <c r="H413" s="23"/>
      <c r="I413" s="23"/>
      <c r="J413" s="23"/>
      <c r="K413" s="21"/>
    </row>
    <row r="414" spans="2:11" s="3" customFormat="1" x14ac:dyDescent="0.2">
      <c r="B414" s="2"/>
      <c r="C414" s="2"/>
      <c r="D414" s="2"/>
      <c r="E414" s="21"/>
      <c r="F414" s="21"/>
      <c r="G414" s="21"/>
      <c r="H414" s="23"/>
      <c r="I414" s="23"/>
      <c r="J414" s="23"/>
      <c r="K414" s="21"/>
    </row>
    <row r="415" spans="2:11" s="3" customFormat="1" x14ac:dyDescent="0.2">
      <c r="B415" s="2"/>
      <c r="C415" s="2"/>
      <c r="D415" s="2"/>
      <c r="E415" s="21"/>
      <c r="F415" s="21"/>
      <c r="G415" s="21"/>
      <c r="H415" s="23"/>
      <c r="I415" s="23"/>
      <c r="J415" s="23"/>
      <c r="K415" s="21"/>
    </row>
    <row r="416" spans="2:11" s="3" customFormat="1" x14ac:dyDescent="0.2">
      <c r="B416" s="2"/>
      <c r="C416" s="2"/>
      <c r="D416" s="2"/>
      <c r="E416" s="21"/>
      <c r="F416" s="21"/>
      <c r="G416" s="21"/>
      <c r="H416" s="23"/>
      <c r="I416" s="23"/>
      <c r="J416" s="23"/>
      <c r="K416" s="21"/>
    </row>
    <row r="417" spans="2:11" s="3" customFormat="1" x14ac:dyDescent="0.2">
      <c r="B417" s="2"/>
      <c r="C417" s="2"/>
      <c r="D417" s="2"/>
      <c r="E417" s="21"/>
      <c r="F417" s="21"/>
      <c r="G417" s="21"/>
      <c r="H417" s="23"/>
      <c r="I417" s="23"/>
      <c r="J417" s="23"/>
      <c r="K417" s="21"/>
    </row>
    <row r="418" spans="2:11" s="3" customFormat="1" x14ac:dyDescent="0.2">
      <c r="B418" s="2"/>
      <c r="C418" s="2"/>
      <c r="D418" s="2"/>
      <c r="E418" s="21"/>
      <c r="F418" s="21"/>
      <c r="G418" s="21"/>
      <c r="H418" s="23"/>
      <c r="I418" s="23"/>
      <c r="J418" s="23"/>
      <c r="K418" s="21"/>
    </row>
    <row r="419" spans="2:11" s="3" customFormat="1" x14ac:dyDescent="0.2">
      <c r="B419" s="2"/>
      <c r="C419" s="2"/>
      <c r="D419" s="2"/>
      <c r="E419" s="21"/>
      <c r="F419" s="21"/>
      <c r="G419" s="21"/>
      <c r="H419" s="23"/>
      <c r="I419" s="23"/>
      <c r="J419" s="23"/>
      <c r="K419" s="21"/>
    </row>
    <row r="420" spans="2:11" s="3" customFormat="1" x14ac:dyDescent="0.2">
      <c r="B420" s="2"/>
      <c r="C420" s="2"/>
      <c r="D420" s="2"/>
      <c r="E420" s="21"/>
      <c r="F420" s="21"/>
      <c r="G420" s="21"/>
      <c r="H420" s="23"/>
      <c r="I420" s="23"/>
      <c r="J420" s="23"/>
      <c r="K420" s="21"/>
    </row>
    <row r="421" spans="2:11" s="3" customFormat="1" x14ac:dyDescent="0.2">
      <c r="B421" s="2"/>
      <c r="C421" s="2"/>
      <c r="D421" s="2"/>
      <c r="E421" s="21"/>
      <c r="F421" s="21"/>
      <c r="G421" s="21"/>
      <c r="H421" s="23"/>
      <c r="I421" s="23"/>
      <c r="J421" s="23"/>
      <c r="K421" s="21"/>
    </row>
    <row r="422" spans="2:11" s="3" customFormat="1" x14ac:dyDescent="0.2">
      <c r="B422" s="2"/>
      <c r="C422" s="2"/>
      <c r="D422" s="2"/>
      <c r="E422" s="21"/>
      <c r="F422" s="21"/>
      <c r="G422" s="21"/>
      <c r="H422" s="23"/>
      <c r="I422" s="23"/>
      <c r="J422" s="23"/>
      <c r="K422" s="21"/>
    </row>
    <row r="423" spans="2:11" s="3" customFormat="1" x14ac:dyDescent="0.2">
      <c r="B423" s="2"/>
      <c r="C423" s="2"/>
      <c r="D423" s="2"/>
      <c r="E423" s="21"/>
      <c r="F423" s="21"/>
      <c r="G423" s="21"/>
      <c r="H423" s="23"/>
      <c r="I423" s="23"/>
      <c r="J423" s="23"/>
      <c r="K423" s="21"/>
    </row>
    <row r="424" spans="2:11" s="3" customFormat="1" x14ac:dyDescent="0.2">
      <c r="B424" s="2"/>
      <c r="C424" s="2"/>
      <c r="D424" s="2"/>
      <c r="E424" s="21"/>
      <c r="F424" s="21"/>
      <c r="G424" s="21"/>
      <c r="H424" s="23"/>
      <c r="I424" s="23"/>
      <c r="J424" s="23"/>
      <c r="K424" s="21"/>
    </row>
    <row r="425" spans="2:11" s="3" customFormat="1" x14ac:dyDescent="0.2">
      <c r="B425" s="2"/>
      <c r="C425" s="2"/>
      <c r="D425" s="2"/>
      <c r="E425" s="21"/>
      <c r="F425" s="21"/>
      <c r="G425" s="21"/>
      <c r="H425" s="23"/>
      <c r="I425" s="23"/>
      <c r="J425" s="23"/>
      <c r="K425" s="21"/>
    </row>
    <row r="426" spans="2:11" s="3" customFormat="1" x14ac:dyDescent="0.2">
      <c r="B426" s="2"/>
      <c r="C426" s="2"/>
      <c r="D426" s="2"/>
      <c r="E426" s="21"/>
      <c r="F426" s="21"/>
      <c r="G426" s="21"/>
      <c r="H426" s="23"/>
      <c r="I426" s="23"/>
      <c r="J426" s="23"/>
      <c r="K426" s="21"/>
    </row>
    <row r="427" spans="2:11" s="3" customFormat="1" x14ac:dyDescent="0.2">
      <c r="B427" s="2"/>
      <c r="C427" s="2"/>
      <c r="D427" s="2"/>
      <c r="E427" s="21"/>
      <c r="F427" s="21"/>
      <c r="G427" s="21"/>
      <c r="H427" s="23"/>
      <c r="I427" s="23"/>
      <c r="J427" s="23"/>
      <c r="K427" s="21"/>
    </row>
    <row r="428" spans="2:11" s="3" customFormat="1" x14ac:dyDescent="0.2">
      <c r="B428" s="2"/>
      <c r="C428" s="2"/>
      <c r="D428" s="2"/>
      <c r="E428" s="21"/>
      <c r="F428" s="21"/>
      <c r="G428" s="21"/>
      <c r="H428" s="23"/>
      <c r="I428" s="23"/>
      <c r="J428" s="23"/>
      <c r="K428" s="21"/>
    </row>
    <row r="429" spans="2:11" s="3" customFormat="1" x14ac:dyDescent="0.2">
      <c r="B429" s="2"/>
      <c r="C429" s="2"/>
      <c r="D429" s="2"/>
      <c r="E429" s="21"/>
      <c r="F429" s="21"/>
      <c r="G429" s="21"/>
      <c r="H429" s="23"/>
      <c r="I429" s="23"/>
      <c r="J429" s="23"/>
      <c r="K429" s="21"/>
    </row>
    <row r="430" spans="2:11" s="3" customFormat="1" x14ac:dyDescent="0.2">
      <c r="B430" s="2"/>
      <c r="C430" s="2"/>
      <c r="D430" s="2"/>
      <c r="E430" s="21"/>
      <c r="F430" s="21"/>
      <c r="G430" s="21"/>
      <c r="H430" s="23"/>
      <c r="I430" s="23"/>
      <c r="J430" s="23"/>
      <c r="K430" s="21"/>
    </row>
    <row r="431" spans="2:11" s="3" customFormat="1" x14ac:dyDescent="0.2">
      <c r="B431" s="2"/>
      <c r="C431" s="2"/>
      <c r="D431" s="2"/>
      <c r="E431" s="21"/>
      <c r="F431" s="21"/>
      <c r="G431" s="21"/>
      <c r="H431" s="23"/>
      <c r="I431" s="23"/>
      <c r="J431" s="23"/>
      <c r="K431" s="21"/>
    </row>
    <row r="432" spans="2:11" s="3" customFormat="1" x14ac:dyDescent="0.2">
      <c r="B432" s="2"/>
      <c r="C432" s="2"/>
      <c r="D432" s="2"/>
      <c r="E432" s="21"/>
      <c r="F432" s="21"/>
      <c r="G432" s="21"/>
      <c r="H432" s="23"/>
      <c r="I432" s="23"/>
      <c r="J432" s="23"/>
      <c r="K432" s="21"/>
    </row>
    <row r="433" spans="2:11" s="3" customFormat="1" x14ac:dyDescent="0.2">
      <c r="B433" s="2"/>
      <c r="C433" s="2"/>
      <c r="D433" s="2"/>
      <c r="E433" s="21"/>
      <c r="F433" s="21"/>
      <c r="G433" s="21"/>
      <c r="H433" s="23"/>
      <c r="I433" s="23"/>
      <c r="J433" s="23"/>
      <c r="K433" s="21"/>
    </row>
    <row r="434" spans="2:11" s="3" customFormat="1" x14ac:dyDescent="0.2">
      <c r="B434" s="2"/>
      <c r="C434" s="2"/>
      <c r="D434" s="2"/>
      <c r="E434" s="21"/>
      <c r="F434" s="21"/>
      <c r="G434" s="21"/>
      <c r="H434" s="23"/>
      <c r="I434" s="23"/>
      <c r="J434" s="23"/>
      <c r="K434" s="21"/>
    </row>
    <row r="435" spans="2:11" s="3" customFormat="1" x14ac:dyDescent="0.2">
      <c r="B435" s="2"/>
      <c r="C435" s="2"/>
      <c r="D435" s="2"/>
      <c r="E435" s="21"/>
      <c r="F435" s="21"/>
      <c r="G435" s="21"/>
      <c r="H435" s="23"/>
      <c r="I435" s="23"/>
      <c r="J435" s="23"/>
      <c r="K435" s="21"/>
    </row>
    <row r="436" spans="2:11" s="3" customFormat="1" x14ac:dyDescent="0.2">
      <c r="B436" s="2"/>
      <c r="C436" s="2"/>
      <c r="D436" s="2"/>
      <c r="E436" s="21"/>
      <c r="F436" s="21"/>
      <c r="G436" s="21"/>
      <c r="H436" s="23"/>
      <c r="I436" s="23"/>
      <c r="J436" s="23"/>
      <c r="K436" s="21"/>
    </row>
    <row r="437" spans="2:11" s="3" customFormat="1" x14ac:dyDescent="0.2">
      <c r="B437" s="2"/>
      <c r="C437" s="2"/>
      <c r="D437" s="2"/>
      <c r="E437" s="21"/>
      <c r="F437" s="21"/>
      <c r="G437" s="21"/>
      <c r="H437" s="23"/>
      <c r="I437" s="23"/>
      <c r="J437" s="23"/>
      <c r="K437" s="21"/>
    </row>
    <row r="438" spans="2:11" s="3" customFormat="1" x14ac:dyDescent="0.2">
      <c r="B438" s="2"/>
      <c r="C438" s="2"/>
      <c r="D438" s="2"/>
      <c r="E438" s="21"/>
      <c r="F438" s="21"/>
      <c r="G438" s="21"/>
      <c r="H438" s="23"/>
      <c r="I438" s="23"/>
      <c r="J438" s="23"/>
      <c r="K438" s="21"/>
    </row>
    <row r="439" spans="2:11" s="3" customFormat="1" x14ac:dyDescent="0.2">
      <c r="B439" s="2"/>
      <c r="C439" s="2"/>
      <c r="D439" s="2"/>
      <c r="E439" s="21"/>
      <c r="F439" s="21"/>
      <c r="G439" s="21"/>
      <c r="H439" s="23"/>
      <c r="I439" s="23"/>
      <c r="J439" s="23"/>
      <c r="K439" s="21"/>
    </row>
    <row r="440" spans="2:11" s="3" customFormat="1" x14ac:dyDescent="0.2">
      <c r="B440" s="2"/>
      <c r="C440" s="2"/>
      <c r="D440" s="2"/>
      <c r="E440" s="21"/>
      <c r="F440" s="21"/>
      <c r="G440" s="21"/>
      <c r="H440" s="23"/>
      <c r="I440" s="23"/>
      <c r="J440" s="23"/>
      <c r="K440" s="21"/>
    </row>
    <row r="441" spans="2:11" s="3" customFormat="1" x14ac:dyDescent="0.2">
      <c r="B441" s="2"/>
      <c r="C441" s="2"/>
      <c r="D441" s="2"/>
      <c r="E441" s="21"/>
      <c r="F441" s="21"/>
      <c r="G441" s="21"/>
      <c r="H441" s="23"/>
      <c r="I441" s="23"/>
      <c r="J441" s="23"/>
      <c r="K441" s="21"/>
    </row>
    <row r="442" spans="2:11" s="3" customFormat="1" x14ac:dyDescent="0.2">
      <c r="B442" s="2"/>
      <c r="C442" s="2"/>
      <c r="D442" s="2"/>
      <c r="E442" s="21"/>
      <c r="F442" s="21"/>
      <c r="G442" s="21"/>
      <c r="H442" s="23"/>
      <c r="I442" s="23"/>
      <c r="J442" s="23"/>
      <c r="K442" s="21"/>
    </row>
    <row r="443" spans="2:11" s="3" customFormat="1" x14ac:dyDescent="0.2">
      <c r="B443" s="2"/>
      <c r="C443" s="2"/>
      <c r="D443" s="2"/>
      <c r="E443" s="21"/>
      <c r="F443" s="21"/>
      <c r="G443" s="21"/>
      <c r="H443" s="23"/>
      <c r="I443" s="23"/>
      <c r="J443" s="23"/>
      <c r="K443" s="21"/>
    </row>
    <row r="444" spans="2:11" s="3" customFormat="1" x14ac:dyDescent="0.2">
      <c r="B444" s="2"/>
      <c r="C444" s="2"/>
      <c r="D444" s="2"/>
      <c r="E444" s="21"/>
      <c r="F444" s="21"/>
      <c r="G444" s="21"/>
      <c r="H444" s="23"/>
      <c r="I444" s="23"/>
      <c r="J444" s="23"/>
      <c r="K444" s="21"/>
    </row>
    <row r="445" spans="2:11" s="3" customFormat="1" x14ac:dyDescent="0.2">
      <c r="B445" s="2"/>
      <c r="C445" s="2"/>
      <c r="D445" s="2"/>
      <c r="E445" s="21"/>
      <c r="F445" s="21"/>
      <c r="G445" s="21"/>
      <c r="H445" s="23"/>
      <c r="I445" s="23"/>
      <c r="J445" s="23"/>
      <c r="K445" s="21"/>
    </row>
    <row r="446" spans="2:11" s="3" customFormat="1" x14ac:dyDescent="0.2">
      <c r="B446" s="2"/>
      <c r="C446" s="2"/>
      <c r="D446" s="2"/>
      <c r="E446" s="21"/>
      <c r="F446" s="21"/>
      <c r="G446" s="21"/>
      <c r="H446" s="23"/>
      <c r="I446" s="23"/>
      <c r="J446" s="23"/>
      <c r="K446" s="21"/>
    </row>
    <row r="447" spans="2:11" s="3" customFormat="1" x14ac:dyDescent="0.2">
      <c r="B447" s="2"/>
      <c r="C447" s="2"/>
      <c r="D447" s="2"/>
      <c r="E447" s="21"/>
      <c r="F447" s="21"/>
      <c r="G447" s="21"/>
      <c r="H447" s="23"/>
      <c r="I447" s="23"/>
      <c r="J447" s="23"/>
      <c r="K447" s="21"/>
    </row>
    <row r="448" spans="2:11" s="3" customFormat="1" x14ac:dyDescent="0.2">
      <c r="B448" s="2"/>
      <c r="C448" s="2"/>
      <c r="D448" s="2"/>
      <c r="E448" s="21"/>
      <c r="F448" s="21"/>
      <c r="G448" s="21"/>
      <c r="H448" s="23"/>
      <c r="I448" s="23"/>
      <c r="J448" s="23"/>
      <c r="K448" s="21"/>
    </row>
    <row r="449" spans="2:11" s="3" customFormat="1" x14ac:dyDescent="0.2">
      <c r="B449" s="2"/>
      <c r="C449" s="2"/>
      <c r="D449" s="2"/>
      <c r="E449" s="21"/>
      <c r="F449" s="21"/>
      <c r="G449" s="21"/>
      <c r="H449" s="23"/>
      <c r="I449" s="23"/>
      <c r="J449" s="23"/>
      <c r="K449" s="21"/>
    </row>
    <row r="450" spans="2:11" s="3" customFormat="1" x14ac:dyDescent="0.2">
      <c r="B450" s="2"/>
      <c r="C450" s="2"/>
      <c r="D450" s="2"/>
      <c r="E450" s="21"/>
      <c r="F450" s="21"/>
      <c r="G450" s="21"/>
      <c r="H450" s="23"/>
      <c r="I450" s="23"/>
      <c r="J450" s="23"/>
      <c r="K450" s="21"/>
    </row>
    <row r="451" spans="2:11" s="3" customFormat="1" x14ac:dyDescent="0.2">
      <c r="B451" s="2"/>
      <c r="C451" s="2"/>
      <c r="D451" s="2"/>
      <c r="E451" s="21"/>
      <c r="F451" s="21"/>
      <c r="G451" s="21"/>
      <c r="H451" s="23"/>
      <c r="I451" s="23"/>
      <c r="J451" s="23"/>
      <c r="K451" s="21"/>
    </row>
    <row r="452" spans="2:11" s="3" customFormat="1" x14ac:dyDescent="0.2">
      <c r="B452" s="2"/>
      <c r="C452" s="2"/>
      <c r="D452" s="2"/>
      <c r="E452" s="21"/>
      <c r="F452" s="21"/>
      <c r="G452" s="21"/>
      <c r="H452" s="23"/>
      <c r="I452" s="23"/>
      <c r="J452" s="23"/>
      <c r="K452" s="21"/>
    </row>
    <row r="453" spans="2:11" s="3" customFormat="1" x14ac:dyDescent="0.2">
      <c r="B453" s="2"/>
      <c r="C453" s="2"/>
      <c r="D453" s="2"/>
      <c r="E453" s="21"/>
      <c r="F453" s="21"/>
      <c r="G453" s="21"/>
      <c r="H453" s="23"/>
      <c r="I453" s="23"/>
      <c r="J453" s="23"/>
      <c r="K453" s="21"/>
    </row>
    <row r="454" spans="2:11" s="3" customFormat="1" x14ac:dyDescent="0.2">
      <c r="B454" s="2"/>
      <c r="C454" s="2"/>
      <c r="D454" s="2"/>
      <c r="E454" s="21"/>
      <c r="F454" s="21"/>
      <c r="G454" s="21"/>
      <c r="H454" s="23"/>
      <c r="I454" s="23"/>
      <c r="J454" s="23"/>
      <c r="K454" s="21"/>
    </row>
    <row r="455" spans="2:11" s="3" customFormat="1" x14ac:dyDescent="0.2">
      <c r="B455" s="2"/>
      <c r="C455" s="2"/>
      <c r="D455" s="2"/>
      <c r="E455" s="21"/>
      <c r="F455" s="21"/>
      <c r="G455" s="21"/>
      <c r="H455" s="23"/>
      <c r="I455" s="23"/>
      <c r="J455" s="23"/>
      <c r="K455" s="21"/>
    </row>
    <row r="456" spans="2:11" s="3" customFormat="1" x14ac:dyDescent="0.2">
      <c r="B456" s="2"/>
      <c r="C456" s="2"/>
      <c r="D456" s="2"/>
      <c r="E456" s="21"/>
      <c r="F456" s="21"/>
      <c r="G456" s="21"/>
      <c r="H456" s="23"/>
      <c r="I456" s="23"/>
      <c r="J456" s="23"/>
      <c r="K456" s="21"/>
    </row>
    <row r="457" spans="2:11" s="3" customFormat="1" x14ac:dyDescent="0.2">
      <c r="B457" s="2"/>
      <c r="C457" s="2"/>
      <c r="D457" s="2"/>
      <c r="E457" s="21"/>
      <c r="F457" s="21"/>
      <c r="G457" s="21"/>
      <c r="H457" s="23"/>
      <c r="I457" s="23"/>
      <c r="J457" s="23"/>
      <c r="K457" s="21"/>
    </row>
    <row r="458" spans="2:11" s="3" customFormat="1" x14ac:dyDescent="0.2">
      <c r="B458" s="2"/>
      <c r="C458" s="2"/>
      <c r="D458" s="2"/>
      <c r="E458" s="21"/>
      <c r="F458" s="21"/>
      <c r="G458" s="21"/>
      <c r="H458" s="23"/>
      <c r="I458" s="23"/>
      <c r="J458" s="23"/>
      <c r="K458" s="21"/>
    </row>
    <row r="459" spans="2:11" s="3" customFormat="1" x14ac:dyDescent="0.2">
      <c r="B459" s="2"/>
      <c r="C459" s="2"/>
      <c r="D459" s="2"/>
      <c r="E459" s="21"/>
      <c r="F459" s="21"/>
      <c r="G459" s="21"/>
      <c r="H459" s="23"/>
      <c r="I459" s="23"/>
      <c r="J459" s="23"/>
      <c r="K459" s="21"/>
    </row>
    <row r="460" spans="2:11" s="3" customFormat="1" x14ac:dyDescent="0.2">
      <c r="B460" s="2"/>
      <c r="C460" s="2"/>
      <c r="D460" s="2"/>
      <c r="E460" s="21"/>
      <c r="F460" s="21"/>
      <c r="G460" s="21"/>
      <c r="H460" s="23"/>
      <c r="I460" s="23"/>
      <c r="J460" s="23"/>
      <c r="K460" s="21"/>
    </row>
    <row r="461" spans="2:11" s="3" customFormat="1" x14ac:dyDescent="0.2">
      <c r="B461" s="2"/>
      <c r="C461" s="2"/>
      <c r="D461" s="2"/>
      <c r="E461" s="21"/>
      <c r="F461" s="21"/>
      <c r="G461" s="21"/>
      <c r="H461" s="23"/>
      <c r="I461" s="23"/>
      <c r="J461" s="23"/>
      <c r="K461" s="21"/>
    </row>
    <row r="462" spans="2:11" s="3" customFormat="1" x14ac:dyDescent="0.2">
      <c r="B462" s="2"/>
      <c r="C462" s="2"/>
      <c r="D462" s="2"/>
      <c r="E462" s="21"/>
      <c r="F462" s="21"/>
      <c r="G462" s="21"/>
      <c r="H462" s="23"/>
      <c r="I462" s="23"/>
      <c r="J462" s="23"/>
      <c r="K462" s="21"/>
    </row>
    <row r="463" spans="2:11" s="3" customFormat="1" x14ac:dyDescent="0.2">
      <c r="B463" s="2"/>
      <c r="C463" s="2"/>
      <c r="D463" s="2"/>
      <c r="E463" s="21"/>
      <c r="F463" s="21"/>
      <c r="G463" s="21"/>
      <c r="H463" s="23"/>
      <c r="I463" s="23"/>
      <c r="J463" s="23"/>
      <c r="K463" s="21"/>
    </row>
    <row r="464" spans="2:11" s="3" customFormat="1" x14ac:dyDescent="0.2">
      <c r="B464" s="2"/>
      <c r="C464" s="2"/>
      <c r="D464" s="2"/>
      <c r="E464" s="21"/>
      <c r="F464" s="21"/>
      <c r="G464" s="21"/>
      <c r="H464" s="23"/>
      <c r="I464" s="23"/>
      <c r="J464" s="23"/>
      <c r="K464" s="21"/>
    </row>
    <row r="465" spans="2:11" s="3" customFormat="1" x14ac:dyDescent="0.2">
      <c r="B465" s="2"/>
      <c r="C465" s="2"/>
      <c r="D465" s="2"/>
      <c r="E465" s="21"/>
      <c r="F465" s="21"/>
      <c r="G465" s="21"/>
      <c r="H465" s="23"/>
      <c r="I465" s="23"/>
      <c r="J465" s="23"/>
      <c r="K465" s="21"/>
    </row>
    <row r="466" spans="2:11" s="3" customFormat="1" x14ac:dyDescent="0.2">
      <c r="B466" s="2"/>
      <c r="C466" s="2"/>
      <c r="D466" s="2"/>
      <c r="E466" s="21"/>
      <c r="F466" s="21"/>
      <c r="G466" s="21"/>
      <c r="H466" s="23"/>
      <c r="I466" s="23"/>
      <c r="J466" s="23"/>
      <c r="K466" s="21"/>
    </row>
    <row r="467" spans="2:11" s="3" customFormat="1" x14ac:dyDescent="0.2">
      <c r="B467" s="2"/>
      <c r="C467" s="2"/>
      <c r="D467" s="2"/>
      <c r="E467" s="21"/>
      <c r="F467" s="21"/>
      <c r="G467" s="21"/>
      <c r="H467" s="23"/>
      <c r="I467" s="23"/>
      <c r="J467" s="23"/>
      <c r="K467" s="21"/>
    </row>
    <row r="468" spans="2:11" s="3" customFormat="1" x14ac:dyDescent="0.2">
      <c r="B468" s="2"/>
      <c r="C468" s="2"/>
      <c r="D468" s="2"/>
      <c r="E468" s="21"/>
      <c r="F468" s="21"/>
      <c r="G468" s="21"/>
      <c r="H468" s="23"/>
      <c r="I468" s="23"/>
      <c r="J468" s="23"/>
      <c r="K468" s="21"/>
    </row>
    <row r="469" spans="2:11" s="3" customFormat="1" x14ac:dyDescent="0.2">
      <c r="B469" s="2"/>
      <c r="C469" s="2"/>
      <c r="D469" s="2"/>
      <c r="E469" s="21"/>
      <c r="F469" s="21"/>
      <c r="G469" s="21"/>
      <c r="H469" s="23"/>
      <c r="I469" s="23"/>
      <c r="J469" s="23"/>
      <c r="K469" s="21"/>
    </row>
    <row r="470" spans="2:11" s="3" customFormat="1" x14ac:dyDescent="0.2">
      <c r="B470" s="2"/>
      <c r="C470" s="2"/>
      <c r="D470" s="2"/>
      <c r="E470" s="21"/>
      <c r="F470" s="21"/>
      <c r="G470" s="21"/>
      <c r="H470" s="23"/>
      <c r="I470" s="23"/>
      <c r="J470" s="23"/>
      <c r="K470" s="21"/>
    </row>
    <row r="471" spans="2:11" s="3" customFormat="1" x14ac:dyDescent="0.2">
      <c r="B471" s="2"/>
      <c r="C471" s="2"/>
      <c r="D471" s="2"/>
      <c r="E471" s="21"/>
      <c r="F471" s="21"/>
      <c r="G471" s="21"/>
      <c r="H471" s="23"/>
      <c r="I471" s="23"/>
      <c r="J471" s="23"/>
      <c r="K471" s="21"/>
    </row>
    <row r="472" spans="2:11" s="3" customFormat="1" x14ac:dyDescent="0.2">
      <c r="B472" s="2"/>
      <c r="C472" s="2"/>
      <c r="D472" s="2"/>
      <c r="E472" s="21"/>
      <c r="F472" s="21"/>
      <c r="G472" s="21"/>
      <c r="H472" s="23"/>
      <c r="I472" s="23"/>
      <c r="J472" s="23"/>
      <c r="K472" s="21"/>
    </row>
    <row r="473" spans="2:11" s="3" customFormat="1" x14ac:dyDescent="0.2">
      <c r="B473" s="2"/>
      <c r="C473" s="2"/>
      <c r="D473" s="2"/>
      <c r="E473" s="21"/>
      <c r="F473" s="21"/>
      <c r="G473" s="21"/>
      <c r="H473" s="23"/>
      <c r="I473" s="23"/>
      <c r="J473" s="23"/>
      <c r="K473" s="21"/>
    </row>
    <row r="474" spans="2:11" s="3" customFormat="1" x14ac:dyDescent="0.2">
      <c r="B474" s="2"/>
      <c r="C474" s="2"/>
      <c r="D474" s="2"/>
      <c r="E474" s="21"/>
      <c r="F474" s="21"/>
      <c r="G474" s="21"/>
      <c r="H474" s="23"/>
      <c r="I474" s="23"/>
      <c r="J474" s="23"/>
      <c r="K474" s="21"/>
    </row>
    <row r="475" spans="2:11" s="3" customFormat="1" x14ac:dyDescent="0.2">
      <c r="B475" s="2"/>
      <c r="C475" s="2"/>
      <c r="D475" s="2"/>
      <c r="E475" s="21"/>
      <c r="F475" s="21"/>
      <c r="G475" s="21"/>
      <c r="H475" s="23"/>
      <c r="I475" s="23"/>
      <c r="J475" s="23"/>
      <c r="K475" s="21"/>
    </row>
    <row r="476" spans="2:11" s="3" customFormat="1" x14ac:dyDescent="0.2">
      <c r="B476" s="2"/>
      <c r="C476" s="2"/>
      <c r="D476" s="2"/>
      <c r="E476" s="21"/>
      <c r="F476" s="21"/>
      <c r="G476" s="21"/>
      <c r="H476" s="23"/>
      <c r="I476" s="23"/>
      <c r="J476" s="23"/>
      <c r="K476" s="21"/>
    </row>
    <row r="477" spans="2:11" s="3" customFormat="1" x14ac:dyDescent="0.2">
      <c r="B477" s="2"/>
      <c r="C477" s="2"/>
      <c r="D477" s="2"/>
      <c r="E477" s="21"/>
      <c r="F477" s="21"/>
      <c r="G477" s="21"/>
      <c r="H477" s="23"/>
      <c r="I477" s="23"/>
      <c r="J477" s="23"/>
      <c r="K477" s="21"/>
    </row>
    <row r="478" spans="2:11" s="3" customFormat="1" x14ac:dyDescent="0.2">
      <c r="B478" s="2"/>
      <c r="C478" s="2"/>
      <c r="D478" s="2"/>
      <c r="E478" s="21"/>
      <c r="F478" s="21"/>
      <c r="G478" s="21"/>
      <c r="H478" s="23"/>
      <c r="I478" s="23"/>
      <c r="J478" s="23"/>
      <c r="K478" s="21"/>
    </row>
    <row r="479" spans="2:11" s="3" customFormat="1" x14ac:dyDescent="0.2">
      <c r="B479" s="2"/>
      <c r="C479" s="2"/>
      <c r="D479" s="2"/>
      <c r="E479" s="21"/>
      <c r="F479" s="21"/>
      <c r="G479" s="21"/>
      <c r="H479" s="23"/>
      <c r="I479" s="23"/>
      <c r="J479" s="23"/>
      <c r="K479" s="21"/>
    </row>
    <row r="480" spans="2:11" s="3" customFormat="1" x14ac:dyDescent="0.2">
      <c r="B480" s="2"/>
      <c r="C480" s="2"/>
      <c r="D480" s="2"/>
      <c r="E480" s="21"/>
      <c r="F480" s="21"/>
      <c r="G480" s="21"/>
      <c r="H480" s="23"/>
      <c r="I480" s="23"/>
      <c r="J480" s="23"/>
      <c r="K480" s="21"/>
    </row>
    <row r="481" spans="2:11" s="3" customFormat="1" x14ac:dyDescent="0.2">
      <c r="B481" s="2"/>
      <c r="C481" s="2"/>
      <c r="D481" s="2"/>
      <c r="E481" s="21"/>
      <c r="F481" s="21"/>
      <c r="G481" s="21"/>
      <c r="H481" s="23"/>
      <c r="I481" s="23"/>
      <c r="J481" s="23"/>
      <c r="K481" s="21"/>
    </row>
    <row r="482" spans="2:11" s="3" customFormat="1" x14ac:dyDescent="0.2">
      <c r="B482" s="2"/>
      <c r="C482" s="2"/>
      <c r="D482" s="2"/>
      <c r="E482" s="21"/>
      <c r="F482" s="21"/>
      <c r="G482" s="21"/>
      <c r="H482" s="23"/>
      <c r="I482" s="23"/>
      <c r="J482" s="23"/>
      <c r="K482" s="21"/>
    </row>
    <row r="483" spans="2:11" s="3" customFormat="1" x14ac:dyDescent="0.2">
      <c r="B483" s="2"/>
      <c r="C483" s="2"/>
      <c r="D483" s="2"/>
      <c r="E483" s="21"/>
      <c r="F483" s="21"/>
      <c r="G483" s="21"/>
      <c r="H483" s="23"/>
      <c r="I483" s="23"/>
      <c r="J483" s="23"/>
      <c r="K483" s="21"/>
    </row>
    <row r="484" spans="2:11" s="3" customFormat="1" x14ac:dyDescent="0.2">
      <c r="B484" s="2"/>
      <c r="C484" s="2"/>
      <c r="D484" s="2"/>
      <c r="E484" s="21"/>
      <c r="F484" s="21"/>
      <c r="G484" s="21"/>
      <c r="H484" s="23"/>
      <c r="I484" s="23"/>
      <c r="J484" s="23"/>
      <c r="K484" s="21"/>
    </row>
    <row r="485" spans="2:11" s="3" customFormat="1" x14ac:dyDescent="0.2">
      <c r="B485" s="2"/>
      <c r="C485" s="2"/>
      <c r="D485" s="2"/>
      <c r="E485" s="21"/>
      <c r="F485" s="21"/>
      <c r="G485" s="21"/>
      <c r="H485" s="23"/>
      <c r="I485" s="23"/>
      <c r="J485" s="23"/>
      <c r="K485" s="21"/>
    </row>
    <row r="486" spans="2:11" s="3" customFormat="1" x14ac:dyDescent="0.2">
      <c r="B486" s="2"/>
      <c r="C486" s="2"/>
      <c r="D486" s="2"/>
      <c r="E486" s="21"/>
      <c r="F486" s="21"/>
      <c r="G486" s="21"/>
      <c r="H486" s="23"/>
      <c r="I486" s="23"/>
      <c r="J486" s="23"/>
      <c r="K486" s="21"/>
    </row>
    <row r="487" spans="2:11" s="3" customFormat="1" x14ac:dyDescent="0.2">
      <c r="B487" s="2"/>
      <c r="C487" s="2"/>
      <c r="D487" s="2"/>
      <c r="E487" s="21"/>
      <c r="F487" s="21"/>
      <c r="G487" s="21"/>
      <c r="H487" s="23"/>
      <c r="I487" s="23"/>
      <c r="J487" s="23"/>
      <c r="K487" s="21"/>
    </row>
    <row r="488" spans="2:11" s="3" customFormat="1" x14ac:dyDescent="0.2">
      <c r="B488" s="2"/>
      <c r="C488" s="2"/>
      <c r="D488" s="2"/>
      <c r="E488" s="21"/>
      <c r="F488" s="21"/>
      <c r="G488" s="21"/>
      <c r="H488" s="23"/>
      <c r="I488" s="23"/>
      <c r="J488" s="23"/>
      <c r="K488" s="21"/>
    </row>
    <row r="489" spans="2:11" s="3" customFormat="1" x14ac:dyDescent="0.2">
      <c r="B489" s="2"/>
      <c r="C489" s="2"/>
      <c r="D489" s="2"/>
      <c r="E489" s="21"/>
      <c r="F489" s="21"/>
      <c r="G489" s="21"/>
      <c r="H489" s="23"/>
      <c r="I489" s="23"/>
      <c r="J489" s="23"/>
      <c r="K489" s="21"/>
    </row>
    <row r="490" spans="2:11" s="3" customFormat="1" x14ac:dyDescent="0.2">
      <c r="B490" s="2"/>
      <c r="C490" s="2"/>
      <c r="D490" s="2"/>
      <c r="E490" s="21"/>
      <c r="F490" s="21"/>
      <c r="G490" s="21"/>
      <c r="H490" s="23"/>
      <c r="I490" s="23"/>
      <c r="J490" s="23"/>
      <c r="K490" s="21"/>
    </row>
    <row r="491" spans="2:11" s="3" customFormat="1" x14ac:dyDescent="0.2">
      <c r="B491" s="2"/>
      <c r="C491" s="2"/>
      <c r="D491" s="2"/>
      <c r="E491" s="21"/>
      <c r="F491" s="21"/>
      <c r="G491" s="21"/>
      <c r="H491" s="23"/>
      <c r="I491" s="23"/>
      <c r="J491" s="23"/>
      <c r="K491" s="21"/>
    </row>
    <row r="492" spans="2:11" s="3" customFormat="1" x14ac:dyDescent="0.2">
      <c r="B492" s="2"/>
      <c r="C492" s="2"/>
      <c r="D492" s="2"/>
      <c r="E492" s="21"/>
      <c r="F492" s="21"/>
      <c r="G492" s="21"/>
      <c r="H492" s="23"/>
      <c r="I492" s="23"/>
      <c r="J492" s="23"/>
      <c r="K492" s="21"/>
    </row>
    <row r="493" spans="2:11" s="3" customFormat="1" x14ac:dyDescent="0.2">
      <c r="B493" s="2"/>
      <c r="C493" s="2"/>
      <c r="D493" s="2"/>
      <c r="E493" s="21"/>
      <c r="F493" s="21"/>
      <c r="G493" s="21"/>
      <c r="H493" s="23"/>
      <c r="I493" s="23"/>
      <c r="J493" s="23"/>
      <c r="K493" s="21"/>
    </row>
    <row r="494" spans="2:11" s="3" customFormat="1" x14ac:dyDescent="0.2">
      <c r="B494" s="2"/>
      <c r="C494" s="2"/>
      <c r="D494" s="2"/>
      <c r="E494" s="21"/>
      <c r="F494" s="21"/>
      <c r="G494" s="21"/>
      <c r="H494" s="23"/>
      <c r="I494" s="23"/>
      <c r="J494" s="23"/>
      <c r="K494" s="21"/>
    </row>
    <row r="495" spans="2:11" s="3" customFormat="1" x14ac:dyDescent="0.2">
      <c r="B495" s="2"/>
      <c r="C495" s="2"/>
      <c r="D495" s="2"/>
      <c r="E495" s="21"/>
      <c r="F495" s="21"/>
      <c r="G495" s="21"/>
      <c r="H495" s="23"/>
      <c r="I495" s="23"/>
      <c r="J495" s="23"/>
      <c r="K495" s="21"/>
    </row>
    <row r="496" spans="2:11" s="3" customFormat="1" x14ac:dyDescent="0.2">
      <c r="B496" s="2"/>
      <c r="C496" s="2"/>
      <c r="D496" s="2"/>
      <c r="E496" s="21"/>
      <c r="F496" s="21"/>
      <c r="G496" s="21"/>
      <c r="H496" s="23"/>
      <c r="I496" s="23"/>
      <c r="J496" s="23"/>
      <c r="K496" s="21"/>
    </row>
    <row r="497" spans="2:11" s="3" customFormat="1" x14ac:dyDescent="0.2">
      <c r="B497" s="2"/>
      <c r="C497" s="2"/>
      <c r="D497" s="2"/>
      <c r="E497" s="21"/>
      <c r="F497" s="21"/>
      <c r="G497" s="21"/>
      <c r="H497" s="23"/>
      <c r="I497" s="23"/>
      <c r="J497" s="23"/>
      <c r="K497" s="21"/>
    </row>
    <row r="498" spans="2:11" s="3" customFormat="1" x14ac:dyDescent="0.2">
      <c r="B498" s="2"/>
      <c r="C498" s="2"/>
      <c r="D498" s="2"/>
      <c r="E498" s="21"/>
      <c r="F498" s="21"/>
      <c r="G498" s="21"/>
      <c r="H498" s="23"/>
      <c r="I498" s="23"/>
      <c r="J498" s="23"/>
      <c r="K498" s="21"/>
    </row>
    <row r="499" spans="2:11" s="3" customFormat="1" x14ac:dyDescent="0.2">
      <c r="B499" s="2"/>
      <c r="C499" s="2"/>
      <c r="D499" s="2"/>
      <c r="E499" s="21"/>
      <c r="F499" s="21"/>
      <c r="G499" s="21"/>
      <c r="H499" s="23"/>
      <c r="I499" s="23"/>
      <c r="J499" s="23"/>
      <c r="K499" s="21"/>
    </row>
    <row r="500" spans="2:11" s="3" customFormat="1" x14ac:dyDescent="0.2">
      <c r="B500" s="2"/>
      <c r="C500" s="2"/>
      <c r="D500" s="2"/>
      <c r="E500" s="21"/>
      <c r="F500" s="21"/>
      <c r="G500" s="21"/>
      <c r="H500" s="23"/>
      <c r="I500" s="23"/>
      <c r="J500" s="23"/>
      <c r="K500" s="21"/>
    </row>
    <row r="501" spans="2:11" s="3" customFormat="1" x14ac:dyDescent="0.2">
      <c r="B501" s="2"/>
      <c r="C501" s="2"/>
      <c r="D501" s="2"/>
      <c r="E501" s="21"/>
      <c r="F501" s="21"/>
      <c r="G501" s="21"/>
      <c r="H501" s="23"/>
      <c r="I501" s="23"/>
      <c r="J501" s="23"/>
      <c r="K501" s="21"/>
    </row>
    <row r="502" spans="2:11" s="3" customFormat="1" x14ac:dyDescent="0.2">
      <c r="B502" s="2"/>
      <c r="C502" s="2"/>
      <c r="D502" s="2"/>
      <c r="E502" s="21"/>
      <c r="F502" s="21"/>
      <c r="G502" s="21"/>
      <c r="H502" s="23"/>
      <c r="I502" s="23"/>
      <c r="J502" s="23"/>
      <c r="K502" s="21"/>
    </row>
    <row r="503" spans="2:11" s="3" customFormat="1" x14ac:dyDescent="0.2">
      <c r="B503" s="2"/>
      <c r="C503" s="2"/>
      <c r="D503" s="2"/>
      <c r="E503" s="21"/>
      <c r="F503" s="21"/>
      <c r="G503" s="21"/>
      <c r="H503" s="23"/>
      <c r="I503" s="23"/>
      <c r="J503" s="23"/>
      <c r="K503" s="21"/>
    </row>
    <row r="504" spans="2:11" s="3" customFormat="1" x14ac:dyDescent="0.2">
      <c r="B504" s="2"/>
      <c r="C504" s="2"/>
      <c r="D504" s="2"/>
      <c r="E504" s="21"/>
      <c r="F504" s="21"/>
      <c r="G504" s="21"/>
      <c r="H504" s="23"/>
      <c r="I504" s="23"/>
      <c r="J504" s="23"/>
      <c r="K504" s="21"/>
    </row>
    <row r="505" spans="2:11" s="3" customFormat="1" x14ac:dyDescent="0.2">
      <c r="B505" s="2"/>
      <c r="C505" s="2"/>
      <c r="D505" s="2"/>
      <c r="E505" s="21"/>
      <c r="F505" s="21"/>
      <c r="G505" s="21"/>
      <c r="H505" s="23"/>
      <c r="I505" s="23"/>
      <c r="J505" s="23"/>
      <c r="K505" s="21"/>
    </row>
    <row r="506" spans="2:11" s="3" customFormat="1" x14ac:dyDescent="0.2">
      <c r="B506" s="2"/>
      <c r="C506" s="2"/>
      <c r="D506" s="2"/>
      <c r="E506" s="21"/>
      <c r="F506" s="21"/>
      <c r="G506" s="21"/>
      <c r="H506" s="23"/>
      <c r="I506" s="23"/>
      <c r="J506" s="23"/>
      <c r="K506" s="21"/>
    </row>
    <row r="507" spans="2:11" s="3" customFormat="1" x14ac:dyDescent="0.2">
      <c r="B507" s="2"/>
      <c r="C507" s="2"/>
      <c r="D507" s="2"/>
      <c r="E507" s="21"/>
      <c r="F507" s="21"/>
      <c r="G507" s="21"/>
      <c r="H507" s="23"/>
      <c r="I507" s="23"/>
      <c r="J507" s="23"/>
      <c r="K507" s="21"/>
    </row>
    <row r="508" spans="2:11" s="3" customFormat="1" x14ac:dyDescent="0.2">
      <c r="B508" s="2"/>
      <c r="C508" s="2"/>
      <c r="D508" s="2"/>
      <c r="E508" s="21"/>
      <c r="F508" s="21"/>
      <c r="G508" s="21"/>
      <c r="H508" s="23"/>
      <c r="I508" s="23"/>
      <c r="J508" s="23"/>
      <c r="K508" s="21"/>
    </row>
    <row r="509" spans="2:11" s="3" customFormat="1" x14ac:dyDescent="0.2">
      <c r="B509" s="2"/>
      <c r="C509" s="2"/>
      <c r="D509" s="2"/>
      <c r="E509" s="21"/>
      <c r="F509" s="21"/>
      <c r="G509" s="21"/>
      <c r="H509" s="23"/>
      <c r="I509" s="23"/>
      <c r="J509" s="23"/>
      <c r="K509" s="21"/>
    </row>
    <row r="510" spans="2:11" s="3" customFormat="1" x14ac:dyDescent="0.2">
      <c r="B510" s="2"/>
      <c r="C510" s="2"/>
      <c r="D510" s="2"/>
      <c r="E510" s="21"/>
      <c r="F510" s="21"/>
      <c r="G510" s="21"/>
      <c r="H510" s="23"/>
      <c r="I510" s="23"/>
      <c r="J510" s="23"/>
      <c r="K510" s="21"/>
    </row>
    <row r="511" spans="2:11" s="3" customFormat="1" x14ac:dyDescent="0.2">
      <c r="B511" s="2"/>
      <c r="C511" s="2"/>
      <c r="D511" s="2"/>
      <c r="E511" s="21"/>
      <c r="F511" s="21"/>
      <c r="G511" s="21"/>
      <c r="H511" s="23"/>
      <c r="I511" s="23"/>
      <c r="J511" s="23"/>
      <c r="K511" s="21"/>
    </row>
    <row r="512" spans="2:11" s="3" customFormat="1" x14ac:dyDescent="0.2">
      <c r="B512" s="2"/>
      <c r="C512" s="2"/>
      <c r="D512" s="2"/>
      <c r="E512" s="21"/>
      <c r="F512" s="21"/>
      <c r="G512" s="21"/>
      <c r="H512" s="23"/>
      <c r="I512" s="23"/>
      <c r="J512" s="23"/>
      <c r="K512" s="21"/>
    </row>
    <row r="513" spans="2:11" s="3" customFormat="1" x14ac:dyDescent="0.2">
      <c r="B513" s="2"/>
      <c r="C513" s="2"/>
      <c r="D513" s="2"/>
      <c r="E513" s="21"/>
      <c r="F513" s="21"/>
      <c r="G513" s="21"/>
      <c r="H513" s="23"/>
      <c r="I513" s="23"/>
      <c r="J513" s="23"/>
      <c r="K513" s="21"/>
    </row>
    <row r="514" spans="2:11" s="3" customFormat="1" x14ac:dyDescent="0.2">
      <c r="B514" s="2"/>
      <c r="C514" s="2"/>
      <c r="D514" s="2"/>
      <c r="E514" s="21"/>
      <c r="F514" s="21"/>
      <c r="G514" s="21"/>
      <c r="H514" s="23"/>
      <c r="I514" s="23"/>
      <c r="J514" s="23"/>
      <c r="K514" s="21"/>
    </row>
    <row r="515" spans="2:11" s="3" customFormat="1" x14ac:dyDescent="0.2">
      <c r="B515" s="2"/>
      <c r="C515" s="2"/>
      <c r="D515" s="2"/>
      <c r="E515" s="21"/>
      <c r="F515" s="21"/>
      <c r="G515" s="21"/>
      <c r="H515" s="23"/>
      <c r="I515" s="23"/>
      <c r="J515" s="23"/>
      <c r="K515" s="21"/>
    </row>
    <row r="516" spans="2:11" s="3" customFormat="1" x14ac:dyDescent="0.2">
      <c r="B516" s="2"/>
      <c r="C516" s="2"/>
      <c r="D516" s="2"/>
      <c r="E516" s="21"/>
      <c r="F516" s="21"/>
      <c r="G516" s="21"/>
      <c r="H516" s="23"/>
      <c r="I516" s="23"/>
      <c r="J516" s="23"/>
      <c r="K516" s="21"/>
    </row>
    <row r="517" spans="2:11" s="3" customFormat="1" x14ac:dyDescent="0.2">
      <c r="B517" s="2"/>
      <c r="C517" s="2"/>
      <c r="D517" s="2"/>
      <c r="E517" s="21"/>
      <c r="F517" s="21"/>
      <c r="G517" s="21"/>
      <c r="H517" s="23"/>
      <c r="I517" s="23"/>
      <c r="J517" s="23"/>
      <c r="K517" s="21"/>
    </row>
    <row r="518" spans="2:11" s="3" customFormat="1" x14ac:dyDescent="0.2">
      <c r="B518" s="2"/>
      <c r="C518" s="2"/>
      <c r="D518" s="2"/>
      <c r="E518" s="21"/>
      <c r="F518" s="21"/>
      <c r="G518" s="21"/>
      <c r="H518" s="23"/>
      <c r="I518" s="23"/>
      <c r="J518" s="23"/>
      <c r="K518" s="21"/>
    </row>
    <row r="519" spans="2:11" s="3" customFormat="1" x14ac:dyDescent="0.2">
      <c r="B519" s="2"/>
      <c r="C519" s="2"/>
      <c r="D519" s="2"/>
      <c r="E519" s="21"/>
      <c r="F519" s="21"/>
      <c r="G519" s="21"/>
      <c r="H519" s="23"/>
      <c r="I519" s="23"/>
      <c r="J519" s="23"/>
      <c r="K519" s="21"/>
    </row>
    <row r="520" spans="2:11" s="3" customFormat="1" x14ac:dyDescent="0.2">
      <c r="B520" s="2"/>
      <c r="C520" s="2"/>
      <c r="D520" s="2"/>
      <c r="E520" s="21"/>
      <c r="F520" s="21"/>
      <c r="G520" s="21"/>
      <c r="H520" s="23"/>
      <c r="I520" s="23"/>
      <c r="J520" s="23"/>
      <c r="K520" s="21"/>
    </row>
    <row r="521" spans="2:11" s="3" customFormat="1" x14ac:dyDescent="0.2">
      <c r="B521" s="2"/>
      <c r="C521" s="2"/>
      <c r="D521" s="2"/>
      <c r="E521" s="21"/>
      <c r="F521" s="21"/>
      <c r="G521" s="21"/>
      <c r="H521" s="23"/>
      <c r="I521" s="23"/>
      <c r="J521" s="23"/>
      <c r="K521" s="21"/>
    </row>
    <row r="522" spans="2:11" s="3" customFormat="1" x14ac:dyDescent="0.2">
      <c r="B522" s="2"/>
      <c r="C522" s="2"/>
      <c r="D522" s="2"/>
      <c r="E522" s="21"/>
      <c r="F522" s="21"/>
      <c r="G522" s="21"/>
      <c r="H522" s="23"/>
      <c r="I522" s="23"/>
      <c r="J522" s="23"/>
      <c r="K522" s="21"/>
    </row>
    <row r="523" spans="2:11" s="3" customFormat="1" x14ac:dyDescent="0.2">
      <c r="B523" s="2"/>
      <c r="C523" s="2"/>
      <c r="D523" s="2"/>
      <c r="E523" s="21"/>
      <c r="F523" s="21"/>
      <c r="G523" s="21"/>
      <c r="H523" s="23"/>
      <c r="I523" s="23"/>
      <c r="J523" s="23"/>
      <c r="K523" s="21"/>
    </row>
    <row r="524" spans="2:11" s="3" customFormat="1" x14ac:dyDescent="0.2">
      <c r="B524" s="2"/>
      <c r="C524" s="2"/>
      <c r="D524" s="2"/>
      <c r="E524" s="21"/>
      <c r="F524" s="21"/>
      <c r="G524" s="21"/>
      <c r="H524" s="23"/>
      <c r="I524" s="23"/>
      <c r="J524" s="23"/>
      <c r="K524" s="21"/>
    </row>
    <row r="525" spans="2:11" s="3" customFormat="1" x14ac:dyDescent="0.2">
      <c r="B525" s="2"/>
      <c r="C525" s="2"/>
      <c r="D525" s="2"/>
      <c r="E525" s="21"/>
      <c r="F525" s="21"/>
      <c r="G525" s="21"/>
      <c r="H525" s="23"/>
      <c r="I525" s="23"/>
      <c r="J525" s="23"/>
      <c r="K525" s="21"/>
    </row>
    <row r="526" spans="2:11" s="3" customFormat="1" x14ac:dyDescent="0.2">
      <c r="B526" s="2"/>
      <c r="C526" s="2"/>
      <c r="D526" s="2"/>
      <c r="E526" s="21"/>
      <c r="F526" s="21"/>
      <c r="G526" s="21"/>
      <c r="H526" s="23"/>
      <c r="I526" s="23"/>
      <c r="J526" s="23"/>
      <c r="K526" s="21"/>
    </row>
    <row r="527" spans="2:11" s="3" customFormat="1" x14ac:dyDescent="0.2">
      <c r="B527" s="2"/>
      <c r="C527" s="2"/>
      <c r="D527" s="2"/>
      <c r="E527" s="21"/>
      <c r="F527" s="21"/>
      <c r="G527" s="21"/>
      <c r="H527" s="23"/>
      <c r="I527" s="23"/>
      <c r="J527" s="23"/>
      <c r="K527" s="21"/>
    </row>
    <row r="528" spans="2:11" s="3" customFormat="1" x14ac:dyDescent="0.2">
      <c r="B528" s="2"/>
      <c r="C528" s="2"/>
      <c r="D528" s="2"/>
      <c r="E528" s="21"/>
      <c r="F528" s="21"/>
      <c r="G528" s="21"/>
      <c r="H528" s="23"/>
      <c r="I528" s="23"/>
      <c r="J528" s="23"/>
      <c r="K528" s="21"/>
    </row>
    <row r="529" spans="2:11" s="3" customFormat="1" x14ac:dyDescent="0.2">
      <c r="B529" s="2"/>
      <c r="C529" s="2"/>
      <c r="D529" s="2"/>
      <c r="E529" s="21"/>
      <c r="F529" s="21"/>
      <c r="G529" s="21"/>
      <c r="H529" s="23"/>
      <c r="I529" s="23"/>
      <c r="J529" s="23"/>
      <c r="K529" s="21"/>
    </row>
    <row r="530" spans="2:11" s="3" customFormat="1" x14ac:dyDescent="0.2">
      <c r="B530" s="2"/>
      <c r="C530" s="2"/>
      <c r="D530" s="2"/>
      <c r="E530" s="21"/>
      <c r="F530" s="21"/>
      <c r="G530" s="21"/>
      <c r="H530" s="23"/>
      <c r="I530" s="23"/>
      <c r="J530" s="23"/>
      <c r="K530" s="21"/>
    </row>
    <row r="531" spans="2:11" s="3" customFormat="1" x14ac:dyDescent="0.2">
      <c r="B531" s="2"/>
      <c r="C531" s="2"/>
      <c r="D531" s="2"/>
      <c r="E531" s="21"/>
      <c r="F531" s="21"/>
      <c r="G531" s="21"/>
      <c r="H531" s="23"/>
      <c r="I531" s="23"/>
      <c r="J531" s="23"/>
      <c r="K531" s="21"/>
    </row>
    <row r="532" spans="2:11" s="3" customFormat="1" x14ac:dyDescent="0.2">
      <c r="B532" s="2"/>
      <c r="C532" s="2"/>
      <c r="D532" s="2"/>
      <c r="E532" s="21"/>
      <c r="F532" s="21"/>
      <c r="G532" s="21"/>
      <c r="H532" s="23"/>
      <c r="I532" s="23"/>
      <c r="J532" s="23"/>
      <c r="K532" s="21"/>
    </row>
    <row r="533" spans="2:11" s="3" customFormat="1" x14ac:dyDescent="0.2">
      <c r="B533" s="2"/>
      <c r="C533" s="2"/>
      <c r="D533" s="2"/>
      <c r="E533" s="21"/>
      <c r="F533" s="21"/>
      <c r="G533" s="21"/>
      <c r="H533" s="23"/>
      <c r="I533" s="23"/>
      <c r="J533" s="23"/>
      <c r="K533" s="21"/>
    </row>
    <row r="534" spans="2:11" s="3" customFormat="1" x14ac:dyDescent="0.2">
      <c r="B534" s="2"/>
      <c r="C534" s="2"/>
      <c r="D534" s="2"/>
      <c r="E534" s="21"/>
      <c r="F534" s="21"/>
      <c r="G534" s="21"/>
      <c r="H534" s="23"/>
      <c r="I534" s="23"/>
      <c r="J534" s="23"/>
      <c r="K534" s="21"/>
    </row>
    <row r="535" spans="2:11" s="3" customFormat="1" x14ac:dyDescent="0.2">
      <c r="B535" s="2"/>
      <c r="C535" s="2"/>
      <c r="D535" s="2"/>
      <c r="E535" s="21"/>
      <c r="F535" s="21"/>
      <c r="G535" s="21"/>
      <c r="H535" s="23"/>
      <c r="I535" s="23"/>
      <c r="J535" s="23"/>
      <c r="K535" s="21"/>
    </row>
    <row r="536" spans="2:11" s="3" customFormat="1" x14ac:dyDescent="0.2">
      <c r="B536" s="2"/>
      <c r="C536" s="2"/>
      <c r="D536" s="2"/>
      <c r="E536" s="21"/>
      <c r="F536" s="21"/>
      <c r="G536" s="21"/>
      <c r="H536" s="23"/>
      <c r="I536" s="23"/>
      <c r="J536" s="23"/>
      <c r="K536" s="21"/>
    </row>
    <row r="537" spans="2:11" s="3" customFormat="1" x14ac:dyDescent="0.2">
      <c r="B537" s="2"/>
      <c r="C537" s="2"/>
      <c r="D537" s="2"/>
      <c r="E537" s="21"/>
      <c r="F537" s="21"/>
      <c r="G537" s="21"/>
      <c r="H537" s="23"/>
      <c r="I537" s="23"/>
      <c r="J537" s="23"/>
      <c r="K537" s="21"/>
    </row>
    <row r="538" spans="2:11" s="3" customFormat="1" x14ac:dyDescent="0.2">
      <c r="B538" s="2"/>
      <c r="C538" s="2"/>
      <c r="D538" s="2"/>
      <c r="E538" s="21"/>
      <c r="F538" s="21"/>
      <c r="G538" s="21"/>
      <c r="H538" s="23"/>
      <c r="I538" s="23"/>
      <c r="J538" s="23"/>
      <c r="K538" s="21"/>
    </row>
    <row r="539" spans="2:11" s="3" customFormat="1" x14ac:dyDescent="0.2">
      <c r="B539" s="2"/>
      <c r="C539" s="2"/>
      <c r="D539" s="2"/>
      <c r="E539" s="21"/>
      <c r="F539" s="21"/>
      <c r="G539" s="21"/>
      <c r="H539" s="23"/>
      <c r="I539" s="23"/>
      <c r="J539" s="23"/>
      <c r="K539" s="21"/>
    </row>
    <row r="540" spans="2:11" s="3" customFormat="1" x14ac:dyDescent="0.2">
      <c r="B540" s="2"/>
      <c r="C540" s="2"/>
      <c r="D540" s="2"/>
      <c r="E540" s="21"/>
      <c r="F540" s="21"/>
      <c r="G540" s="21"/>
      <c r="H540" s="23"/>
      <c r="I540" s="23"/>
      <c r="J540" s="23"/>
      <c r="K540" s="21"/>
    </row>
    <row r="541" spans="2:11" s="3" customFormat="1" x14ac:dyDescent="0.2">
      <c r="B541" s="2"/>
      <c r="C541" s="2"/>
      <c r="D541" s="2"/>
      <c r="E541" s="21"/>
      <c r="F541" s="21"/>
      <c r="G541" s="21"/>
      <c r="H541" s="23"/>
      <c r="I541" s="23"/>
      <c r="J541" s="23"/>
      <c r="K541" s="21"/>
    </row>
    <row r="542" spans="2:11" s="3" customFormat="1" x14ac:dyDescent="0.2">
      <c r="B542" s="2"/>
      <c r="C542" s="2"/>
      <c r="D542" s="2"/>
      <c r="E542" s="21"/>
      <c r="F542" s="21"/>
      <c r="G542" s="21"/>
      <c r="H542" s="23"/>
      <c r="I542" s="23"/>
      <c r="J542" s="23"/>
      <c r="K542" s="21"/>
    </row>
    <row r="543" spans="2:11" s="3" customFormat="1" x14ac:dyDescent="0.2">
      <c r="B543" s="2"/>
      <c r="C543" s="2"/>
      <c r="D543" s="2"/>
      <c r="E543" s="21"/>
      <c r="F543" s="21"/>
      <c r="G543" s="21"/>
      <c r="H543" s="23"/>
      <c r="I543" s="23"/>
      <c r="J543" s="23"/>
      <c r="K543" s="21"/>
    </row>
    <row r="544" spans="2:11" s="3" customFormat="1" x14ac:dyDescent="0.2">
      <c r="B544" s="2"/>
      <c r="C544" s="2"/>
      <c r="D544" s="2"/>
      <c r="E544" s="21"/>
      <c r="F544" s="21"/>
      <c r="G544" s="21"/>
      <c r="H544" s="23"/>
      <c r="I544" s="23"/>
      <c r="J544" s="23"/>
      <c r="K544" s="21"/>
    </row>
    <row r="545" spans="2:11" s="3" customFormat="1" x14ac:dyDescent="0.2">
      <c r="B545" s="2"/>
      <c r="C545" s="2"/>
      <c r="D545" s="2"/>
      <c r="E545" s="21"/>
      <c r="F545" s="21"/>
      <c r="G545" s="21"/>
      <c r="H545" s="23"/>
      <c r="I545" s="23"/>
      <c r="J545" s="23"/>
      <c r="K545" s="21"/>
    </row>
    <row r="546" spans="2:11" s="3" customFormat="1" x14ac:dyDescent="0.2">
      <c r="B546" s="2"/>
      <c r="C546" s="2"/>
      <c r="D546" s="2"/>
      <c r="E546" s="21"/>
      <c r="F546" s="21"/>
      <c r="G546" s="21"/>
      <c r="H546" s="23"/>
      <c r="I546" s="23"/>
      <c r="J546" s="23"/>
      <c r="K546" s="21"/>
    </row>
    <row r="547" spans="2:11" s="3" customFormat="1" x14ac:dyDescent="0.2">
      <c r="B547" s="2"/>
      <c r="C547" s="2"/>
      <c r="D547" s="2"/>
      <c r="E547" s="21"/>
      <c r="F547" s="21"/>
      <c r="G547" s="21"/>
      <c r="H547" s="23"/>
      <c r="I547" s="23"/>
      <c r="J547" s="23"/>
      <c r="K547" s="21"/>
    </row>
    <row r="548" spans="2:11" s="3" customFormat="1" x14ac:dyDescent="0.2">
      <c r="B548" s="2"/>
      <c r="C548" s="2"/>
      <c r="D548" s="2"/>
      <c r="E548" s="21"/>
      <c r="F548" s="21"/>
      <c r="G548" s="21"/>
      <c r="H548" s="23"/>
      <c r="I548" s="23"/>
      <c r="J548" s="23"/>
      <c r="K548" s="21"/>
    </row>
    <row r="549" spans="2:11" s="3" customFormat="1" x14ac:dyDescent="0.2">
      <c r="B549" s="2"/>
      <c r="C549" s="2"/>
      <c r="D549" s="2"/>
      <c r="E549" s="21"/>
      <c r="F549" s="21"/>
      <c r="G549" s="21"/>
      <c r="H549" s="23"/>
      <c r="I549" s="23"/>
      <c r="J549" s="23"/>
      <c r="K549" s="21"/>
    </row>
    <row r="550" spans="2:11" s="3" customFormat="1" x14ac:dyDescent="0.2">
      <c r="B550" s="2"/>
      <c r="C550" s="2"/>
      <c r="D550" s="2"/>
      <c r="E550" s="21"/>
      <c r="F550" s="21"/>
      <c r="G550" s="21"/>
      <c r="H550" s="23"/>
      <c r="I550" s="23"/>
      <c r="J550" s="23"/>
      <c r="K550" s="21"/>
    </row>
    <row r="551" spans="2:11" s="3" customFormat="1" x14ac:dyDescent="0.2">
      <c r="B551" s="2"/>
      <c r="C551" s="2"/>
      <c r="D551" s="2"/>
      <c r="E551" s="21"/>
      <c r="F551" s="21"/>
      <c r="G551" s="21"/>
      <c r="H551" s="23"/>
      <c r="I551" s="23"/>
      <c r="J551" s="23"/>
      <c r="K551" s="21"/>
    </row>
    <row r="552" spans="2:11" s="3" customFormat="1" x14ac:dyDescent="0.2">
      <c r="B552" s="2"/>
      <c r="C552" s="2"/>
      <c r="D552" s="2"/>
      <c r="E552" s="21"/>
      <c r="F552" s="21"/>
      <c r="G552" s="21"/>
      <c r="H552" s="23"/>
      <c r="I552" s="23"/>
      <c r="J552" s="23"/>
      <c r="K552" s="21"/>
    </row>
    <row r="553" spans="2:11" s="3" customFormat="1" x14ac:dyDescent="0.2">
      <c r="B553" s="2"/>
      <c r="C553" s="2"/>
      <c r="D553" s="2"/>
      <c r="E553" s="21"/>
      <c r="F553" s="21"/>
      <c r="G553" s="21"/>
      <c r="H553" s="23"/>
      <c r="I553" s="23"/>
      <c r="J553" s="23"/>
      <c r="K553" s="21"/>
    </row>
    <row r="554" spans="2:11" s="3" customFormat="1" x14ac:dyDescent="0.2">
      <c r="B554" s="2"/>
      <c r="C554" s="2"/>
      <c r="D554" s="2"/>
      <c r="E554" s="21"/>
      <c r="F554" s="21"/>
      <c r="G554" s="21"/>
      <c r="H554" s="23"/>
      <c r="I554" s="23"/>
      <c r="J554" s="23"/>
      <c r="K554" s="21"/>
    </row>
    <row r="555" spans="2:11" s="3" customFormat="1" x14ac:dyDescent="0.2">
      <c r="B555" s="2"/>
      <c r="C555" s="2"/>
      <c r="D555" s="2"/>
      <c r="E555" s="21"/>
      <c r="F555" s="21"/>
      <c r="G555" s="21"/>
      <c r="H555" s="23"/>
      <c r="I555" s="23"/>
      <c r="J555" s="23"/>
      <c r="K555" s="21"/>
    </row>
    <row r="556" spans="2:11" s="3" customFormat="1" x14ac:dyDescent="0.2">
      <c r="B556" s="2"/>
      <c r="C556" s="2"/>
      <c r="D556" s="2"/>
      <c r="E556" s="21"/>
      <c r="F556" s="21"/>
      <c r="G556" s="21"/>
      <c r="H556" s="23"/>
      <c r="I556" s="23"/>
      <c r="J556" s="23"/>
      <c r="K556" s="21"/>
    </row>
    <row r="557" spans="2:11" s="3" customFormat="1" x14ac:dyDescent="0.2">
      <c r="B557" s="2"/>
      <c r="C557" s="2"/>
      <c r="D557" s="2"/>
      <c r="E557" s="21"/>
      <c r="F557" s="21"/>
      <c r="G557" s="21"/>
      <c r="H557" s="23"/>
      <c r="I557" s="23"/>
      <c r="J557" s="23"/>
      <c r="K557" s="21"/>
    </row>
    <row r="558" spans="2:11" s="3" customFormat="1" x14ac:dyDescent="0.2">
      <c r="B558" s="2"/>
      <c r="C558" s="2"/>
      <c r="D558" s="2"/>
      <c r="E558" s="21"/>
      <c r="F558" s="21"/>
      <c r="G558" s="21"/>
      <c r="H558" s="23"/>
      <c r="I558" s="23"/>
      <c r="J558" s="23"/>
      <c r="K558" s="21"/>
    </row>
    <row r="559" spans="2:11" s="3" customFormat="1" x14ac:dyDescent="0.2">
      <c r="B559" s="2"/>
      <c r="C559" s="2"/>
      <c r="D559" s="2"/>
      <c r="E559" s="21"/>
      <c r="F559" s="21"/>
      <c r="G559" s="21"/>
      <c r="H559" s="23"/>
      <c r="I559" s="23"/>
      <c r="J559" s="23"/>
      <c r="K559" s="21"/>
    </row>
    <row r="560" spans="2:11" s="3" customFormat="1" x14ac:dyDescent="0.2">
      <c r="B560" s="2"/>
      <c r="C560" s="2"/>
      <c r="D560" s="2"/>
      <c r="E560" s="21"/>
      <c r="F560" s="21"/>
      <c r="G560" s="21"/>
      <c r="H560" s="23"/>
      <c r="I560" s="23"/>
      <c r="J560" s="23"/>
      <c r="K560" s="21"/>
    </row>
    <row r="561" spans="2:11" s="3" customFormat="1" x14ac:dyDescent="0.2">
      <c r="B561" s="2"/>
      <c r="C561" s="2"/>
      <c r="D561" s="2"/>
      <c r="E561" s="21"/>
      <c r="F561" s="21"/>
      <c r="G561" s="21"/>
      <c r="H561" s="23"/>
      <c r="I561" s="23"/>
      <c r="J561" s="23"/>
      <c r="K561" s="21"/>
    </row>
    <row r="562" spans="2:11" s="3" customFormat="1" x14ac:dyDescent="0.2">
      <c r="B562" s="2"/>
      <c r="C562" s="2"/>
      <c r="D562" s="2"/>
      <c r="E562" s="21"/>
      <c r="F562" s="21"/>
      <c r="G562" s="21"/>
      <c r="H562" s="23"/>
      <c r="I562" s="23"/>
      <c r="J562" s="23"/>
      <c r="K562" s="21"/>
    </row>
    <row r="563" spans="2:11" s="3" customFormat="1" x14ac:dyDescent="0.2">
      <c r="B563" s="2"/>
      <c r="C563" s="2"/>
      <c r="D563" s="2"/>
      <c r="E563" s="21"/>
      <c r="F563" s="21"/>
      <c r="G563" s="21"/>
      <c r="H563" s="23"/>
      <c r="I563" s="23"/>
      <c r="J563" s="23"/>
      <c r="K563" s="21"/>
    </row>
    <row r="564" spans="2:11" s="3" customFormat="1" x14ac:dyDescent="0.2">
      <c r="B564" s="2"/>
      <c r="C564" s="2"/>
      <c r="D564" s="2"/>
      <c r="E564" s="21"/>
      <c r="F564" s="21"/>
      <c r="G564" s="21"/>
      <c r="H564" s="23"/>
      <c r="I564" s="23"/>
      <c r="J564" s="23"/>
      <c r="K564" s="21"/>
    </row>
    <row r="565" spans="2:11" s="3" customFormat="1" x14ac:dyDescent="0.2">
      <c r="B565" s="2"/>
      <c r="C565" s="2"/>
      <c r="D565" s="2"/>
      <c r="E565" s="21"/>
      <c r="F565" s="21"/>
      <c r="G565" s="21"/>
      <c r="H565" s="23"/>
      <c r="I565" s="23"/>
      <c r="J565" s="23"/>
      <c r="K565" s="21"/>
    </row>
    <row r="566" spans="2:11" s="3" customFormat="1" x14ac:dyDescent="0.2">
      <c r="B566" s="2"/>
      <c r="C566" s="2"/>
      <c r="D566" s="2"/>
      <c r="E566" s="21"/>
      <c r="F566" s="21"/>
      <c r="G566" s="21"/>
      <c r="H566" s="23"/>
      <c r="I566" s="23"/>
      <c r="J566" s="23"/>
      <c r="K566" s="21"/>
    </row>
    <row r="567" spans="2:11" s="3" customFormat="1" x14ac:dyDescent="0.2">
      <c r="B567" s="2"/>
      <c r="C567" s="2"/>
      <c r="D567" s="2"/>
      <c r="E567" s="21"/>
      <c r="F567" s="21"/>
      <c r="G567" s="21"/>
      <c r="H567" s="23"/>
      <c r="I567" s="23"/>
      <c r="J567" s="23"/>
      <c r="K567" s="21"/>
    </row>
    <row r="568" spans="2:11" s="3" customFormat="1" x14ac:dyDescent="0.2">
      <c r="B568" s="2"/>
      <c r="C568" s="2"/>
      <c r="D568" s="2"/>
      <c r="E568" s="21"/>
      <c r="F568" s="21"/>
      <c r="G568" s="21"/>
      <c r="H568" s="23"/>
      <c r="I568" s="23"/>
      <c r="J568" s="23"/>
      <c r="K568" s="21"/>
    </row>
    <row r="569" spans="2:11" s="3" customFormat="1" x14ac:dyDescent="0.2">
      <c r="B569" s="2"/>
      <c r="C569" s="2"/>
      <c r="D569" s="2"/>
      <c r="E569" s="21"/>
      <c r="F569" s="21"/>
      <c r="G569" s="21"/>
      <c r="H569" s="23"/>
      <c r="I569" s="23"/>
      <c r="J569" s="23"/>
      <c r="K569" s="21"/>
    </row>
    <row r="570" spans="2:11" s="3" customFormat="1" x14ac:dyDescent="0.2">
      <c r="B570" s="2"/>
      <c r="C570" s="2"/>
      <c r="D570" s="2"/>
      <c r="E570" s="21"/>
      <c r="F570" s="21"/>
      <c r="G570" s="21"/>
      <c r="H570" s="23"/>
      <c r="I570" s="23"/>
      <c r="J570" s="23"/>
      <c r="K570" s="21"/>
    </row>
    <row r="571" spans="2:11" s="3" customFormat="1" x14ac:dyDescent="0.2">
      <c r="B571" s="2"/>
      <c r="C571" s="2"/>
      <c r="D571" s="2"/>
      <c r="E571" s="21"/>
      <c r="F571" s="21"/>
      <c r="G571" s="21"/>
      <c r="H571" s="23"/>
      <c r="I571" s="23"/>
      <c r="J571" s="23"/>
      <c r="K571" s="21"/>
    </row>
    <row r="572" spans="2:11" s="3" customFormat="1" x14ac:dyDescent="0.2">
      <c r="B572" s="2"/>
      <c r="C572" s="2"/>
      <c r="D572" s="2"/>
      <c r="E572" s="21"/>
      <c r="F572" s="21"/>
      <c r="G572" s="21"/>
      <c r="H572" s="23"/>
      <c r="I572" s="23"/>
      <c r="J572" s="23"/>
      <c r="K572" s="21"/>
    </row>
    <row r="573" spans="2:11" s="3" customFormat="1" x14ac:dyDescent="0.2">
      <c r="B573" s="2"/>
      <c r="C573" s="2"/>
      <c r="D573" s="2"/>
      <c r="E573" s="21"/>
      <c r="F573" s="21"/>
      <c r="G573" s="21"/>
      <c r="H573" s="23"/>
      <c r="I573" s="23"/>
      <c r="J573" s="23"/>
      <c r="K573" s="21"/>
    </row>
    <row r="574" spans="2:11" s="3" customFormat="1" x14ac:dyDescent="0.2">
      <c r="B574" s="2"/>
      <c r="C574" s="2"/>
      <c r="D574" s="2"/>
      <c r="E574" s="21"/>
      <c r="F574" s="21"/>
      <c r="G574" s="21"/>
      <c r="H574" s="23"/>
      <c r="I574" s="23"/>
      <c r="J574" s="23"/>
      <c r="K574" s="21"/>
    </row>
    <row r="575" spans="2:11" s="3" customFormat="1" x14ac:dyDescent="0.2">
      <c r="B575" s="2"/>
      <c r="C575" s="2"/>
      <c r="D575" s="2"/>
      <c r="E575" s="21"/>
      <c r="F575" s="21"/>
      <c r="G575" s="21"/>
      <c r="H575" s="23"/>
      <c r="I575" s="23"/>
      <c r="J575" s="23"/>
      <c r="K575" s="21"/>
    </row>
    <row r="576" spans="2:11" s="3" customFormat="1" x14ac:dyDescent="0.2">
      <c r="B576" s="2"/>
      <c r="C576" s="2"/>
      <c r="D576" s="2"/>
      <c r="E576" s="21"/>
      <c r="F576" s="21"/>
      <c r="G576" s="21"/>
      <c r="H576" s="23"/>
      <c r="I576" s="23"/>
      <c r="J576" s="23"/>
      <c r="K576" s="21"/>
    </row>
    <row r="577" spans="2:11" s="3" customFormat="1" x14ac:dyDescent="0.2">
      <c r="B577" s="2"/>
      <c r="C577" s="2"/>
      <c r="D577" s="2"/>
      <c r="E577" s="21"/>
      <c r="F577" s="21"/>
      <c r="G577" s="21"/>
      <c r="H577" s="23"/>
      <c r="I577" s="23"/>
      <c r="J577" s="23"/>
      <c r="K577" s="21"/>
    </row>
    <row r="578" spans="2:11" s="3" customFormat="1" x14ac:dyDescent="0.2">
      <c r="B578" s="2"/>
      <c r="C578" s="2"/>
      <c r="D578" s="2"/>
      <c r="E578" s="21"/>
      <c r="F578" s="21"/>
      <c r="G578" s="21"/>
      <c r="H578" s="23"/>
      <c r="I578" s="23"/>
      <c r="J578" s="23"/>
      <c r="K578" s="21"/>
    </row>
    <row r="579" spans="2:11" s="3" customFormat="1" x14ac:dyDescent="0.2">
      <c r="B579" s="2"/>
      <c r="C579" s="2"/>
      <c r="D579" s="2"/>
      <c r="E579" s="21"/>
      <c r="F579" s="21"/>
      <c r="G579" s="21"/>
      <c r="H579" s="23"/>
      <c r="I579" s="23"/>
      <c r="J579" s="23"/>
      <c r="K579" s="21"/>
    </row>
    <row r="580" spans="2:11" s="3" customFormat="1" x14ac:dyDescent="0.2">
      <c r="B580" s="2"/>
      <c r="C580" s="2"/>
      <c r="D580" s="2"/>
      <c r="E580" s="21"/>
      <c r="F580" s="21"/>
      <c r="G580" s="21"/>
      <c r="H580" s="23"/>
      <c r="I580" s="23"/>
      <c r="J580" s="23"/>
      <c r="K580" s="21"/>
    </row>
    <row r="581" spans="2:11" s="3" customFormat="1" x14ac:dyDescent="0.2">
      <c r="B581" s="2"/>
      <c r="C581" s="2"/>
      <c r="D581" s="2"/>
      <c r="E581" s="21"/>
      <c r="F581" s="21"/>
      <c r="G581" s="21"/>
      <c r="H581" s="23"/>
      <c r="I581" s="23"/>
      <c r="J581" s="23"/>
      <c r="K581" s="21"/>
    </row>
    <row r="582" spans="2:11" s="3" customFormat="1" x14ac:dyDescent="0.2">
      <c r="B582" s="2"/>
      <c r="C582" s="2"/>
      <c r="D582" s="2"/>
      <c r="E582" s="21"/>
      <c r="F582" s="21"/>
      <c r="G582" s="21"/>
      <c r="H582" s="23"/>
      <c r="I582" s="23"/>
      <c r="J582" s="23"/>
      <c r="K582" s="21"/>
    </row>
    <row r="583" spans="2:11" s="3" customFormat="1" x14ac:dyDescent="0.2">
      <c r="B583" s="2"/>
      <c r="C583" s="2"/>
      <c r="D583" s="2"/>
      <c r="E583" s="21"/>
      <c r="F583" s="21"/>
      <c r="G583" s="21"/>
      <c r="H583" s="23"/>
      <c r="I583" s="23"/>
      <c r="J583" s="23"/>
      <c r="K583" s="21"/>
    </row>
    <row r="584" spans="2:11" s="3" customFormat="1" x14ac:dyDescent="0.2">
      <c r="B584" s="2"/>
      <c r="C584" s="2"/>
      <c r="D584" s="2"/>
      <c r="E584" s="21"/>
      <c r="F584" s="21"/>
      <c r="G584" s="21"/>
      <c r="H584" s="23"/>
      <c r="I584" s="23"/>
      <c r="J584" s="23"/>
      <c r="K584" s="21"/>
    </row>
    <row r="585" spans="2:11" s="3" customFormat="1" x14ac:dyDescent="0.2">
      <c r="B585" s="2"/>
      <c r="C585" s="2"/>
      <c r="D585" s="2"/>
      <c r="E585" s="21"/>
      <c r="F585" s="21"/>
      <c r="G585" s="21"/>
      <c r="H585" s="23"/>
      <c r="I585" s="23"/>
      <c r="J585" s="23"/>
      <c r="K585" s="21"/>
    </row>
    <row r="586" spans="2:11" s="3" customFormat="1" x14ac:dyDescent="0.2">
      <c r="B586" s="2"/>
      <c r="C586" s="2"/>
      <c r="D586" s="2"/>
      <c r="E586" s="21"/>
      <c r="F586" s="21"/>
      <c r="G586" s="21"/>
      <c r="H586" s="23"/>
      <c r="I586" s="23"/>
      <c r="J586" s="23"/>
      <c r="K586" s="21"/>
    </row>
    <row r="587" spans="2:11" s="3" customFormat="1" x14ac:dyDescent="0.2">
      <c r="B587" s="2"/>
      <c r="C587" s="2"/>
      <c r="D587" s="2"/>
      <c r="E587" s="21"/>
      <c r="F587" s="21"/>
      <c r="G587" s="21"/>
      <c r="H587" s="23"/>
      <c r="I587" s="23"/>
      <c r="J587" s="23"/>
      <c r="K587" s="21"/>
    </row>
    <row r="588" spans="2:11" s="3" customFormat="1" x14ac:dyDescent="0.2">
      <c r="B588" s="2"/>
      <c r="C588" s="2"/>
      <c r="D588" s="2"/>
      <c r="E588" s="21"/>
      <c r="F588" s="21"/>
      <c r="G588" s="21"/>
      <c r="H588" s="23"/>
      <c r="I588" s="23"/>
      <c r="J588" s="23"/>
      <c r="K588" s="21"/>
    </row>
    <row r="589" spans="2:11" s="3" customFormat="1" x14ac:dyDescent="0.2">
      <c r="B589" s="2"/>
      <c r="C589" s="2"/>
      <c r="D589" s="2"/>
      <c r="E589" s="21"/>
      <c r="F589" s="21"/>
      <c r="G589" s="21"/>
      <c r="H589" s="23"/>
      <c r="I589" s="23"/>
      <c r="J589" s="23"/>
      <c r="K589" s="21"/>
    </row>
    <row r="590" spans="2:11" s="3" customFormat="1" x14ac:dyDescent="0.2">
      <c r="B590" s="2"/>
      <c r="C590" s="2"/>
      <c r="D590" s="2"/>
      <c r="E590" s="21"/>
      <c r="F590" s="21"/>
      <c r="G590" s="21"/>
      <c r="H590" s="23"/>
      <c r="I590" s="23"/>
      <c r="J590" s="23"/>
      <c r="K590" s="21"/>
    </row>
    <row r="591" spans="2:11" s="3" customFormat="1" x14ac:dyDescent="0.2">
      <c r="B591" s="2"/>
      <c r="C591" s="2"/>
      <c r="D591" s="2"/>
      <c r="E591" s="21"/>
      <c r="F591" s="21"/>
      <c r="G591" s="21"/>
      <c r="H591" s="23"/>
      <c r="I591" s="23"/>
      <c r="J591" s="23"/>
      <c r="K591" s="21"/>
    </row>
    <row r="592" spans="2:11" s="3" customFormat="1" x14ac:dyDescent="0.2">
      <c r="B592" s="2"/>
      <c r="C592" s="2"/>
      <c r="D592" s="2"/>
      <c r="E592" s="21"/>
      <c r="F592" s="21"/>
      <c r="G592" s="21"/>
      <c r="H592" s="23"/>
      <c r="I592" s="23"/>
      <c r="J592" s="23"/>
      <c r="K592" s="21"/>
    </row>
    <row r="593" spans="2:11" s="3" customFormat="1" x14ac:dyDescent="0.2">
      <c r="B593" s="2"/>
      <c r="C593" s="2"/>
      <c r="D593" s="2"/>
      <c r="E593" s="21"/>
      <c r="F593" s="21"/>
      <c r="G593" s="21"/>
      <c r="H593" s="23"/>
      <c r="I593" s="23"/>
      <c r="J593" s="23"/>
      <c r="K593" s="21"/>
    </row>
    <row r="594" spans="2:11" s="3" customFormat="1" x14ac:dyDescent="0.2">
      <c r="B594" s="2"/>
      <c r="C594" s="2"/>
      <c r="D594" s="2"/>
      <c r="E594" s="21"/>
      <c r="F594" s="21"/>
      <c r="G594" s="21"/>
      <c r="H594" s="23"/>
      <c r="I594" s="23"/>
      <c r="J594" s="23"/>
      <c r="K594" s="21"/>
    </row>
    <row r="595" spans="2:11" s="3" customFormat="1" x14ac:dyDescent="0.2">
      <c r="B595" s="2"/>
      <c r="C595" s="2"/>
      <c r="D595" s="2"/>
      <c r="E595" s="21"/>
      <c r="F595" s="21"/>
      <c r="G595" s="21"/>
      <c r="H595" s="23"/>
      <c r="I595" s="23"/>
      <c r="J595" s="23"/>
      <c r="K595" s="21"/>
    </row>
    <row r="596" spans="2:11" s="3" customFormat="1" x14ac:dyDescent="0.2">
      <c r="B596" s="2"/>
      <c r="C596" s="2"/>
      <c r="D596" s="2"/>
      <c r="E596" s="21"/>
      <c r="F596" s="21"/>
      <c r="G596" s="21"/>
      <c r="H596" s="23"/>
      <c r="I596" s="23"/>
      <c r="J596" s="23"/>
      <c r="K596" s="21"/>
    </row>
    <row r="597" spans="2:11" s="3" customFormat="1" x14ac:dyDescent="0.2">
      <c r="B597" s="2"/>
      <c r="C597" s="2"/>
      <c r="D597" s="2"/>
      <c r="E597" s="21"/>
      <c r="F597" s="21"/>
      <c r="G597" s="21"/>
      <c r="H597" s="23"/>
      <c r="I597" s="23"/>
      <c r="J597" s="23"/>
      <c r="K597" s="21"/>
    </row>
    <row r="598" spans="2:11" s="3" customFormat="1" x14ac:dyDescent="0.2">
      <c r="B598" s="2"/>
      <c r="C598" s="2"/>
      <c r="D598" s="2"/>
      <c r="E598" s="21"/>
      <c r="F598" s="21"/>
      <c r="G598" s="21"/>
      <c r="H598" s="23"/>
      <c r="I598" s="23"/>
      <c r="J598" s="23"/>
      <c r="K598" s="21"/>
    </row>
    <row r="599" spans="2:11" s="3" customFormat="1" x14ac:dyDescent="0.2">
      <c r="B599" s="2"/>
      <c r="C599" s="2"/>
      <c r="D599" s="2"/>
      <c r="E599" s="21"/>
      <c r="F599" s="21"/>
      <c r="G599" s="21"/>
      <c r="H599" s="23"/>
      <c r="I599" s="23"/>
      <c r="J599" s="23"/>
      <c r="K599" s="21"/>
    </row>
    <row r="600" spans="2:11" s="3" customFormat="1" x14ac:dyDescent="0.2">
      <c r="B600" s="2"/>
      <c r="C600" s="2"/>
      <c r="D600" s="2"/>
      <c r="E600" s="21"/>
      <c r="F600" s="21"/>
      <c r="G600" s="21"/>
      <c r="H600" s="23"/>
      <c r="I600" s="23"/>
      <c r="J600" s="23"/>
      <c r="K600" s="21"/>
    </row>
    <row r="601" spans="2:11" s="3" customFormat="1" x14ac:dyDescent="0.2">
      <c r="B601" s="2"/>
      <c r="C601" s="2"/>
      <c r="D601" s="2"/>
      <c r="E601" s="21"/>
      <c r="F601" s="21"/>
      <c r="G601" s="21"/>
      <c r="H601" s="23"/>
      <c r="I601" s="23"/>
      <c r="J601" s="23"/>
      <c r="K601" s="21"/>
    </row>
    <row r="602" spans="2:11" s="3" customFormat="1" x14ac:dyDescent="0.2">
      <c r="B602" s="2"/>
      <c r="C602" s="2"/>
      <c r="D602" s="2"/>
      <c r="E602" s="21"/>
      <c r="F602" s="21"/>
      <c r="G602" s="21"/>
      <c r="H602" s="23"/>
      <c r="I602" s="23"/>
      <c r="J602" s="23"/>
      <c r="K602" s="21"/>
    </row>
    <row r="603" spans="2:11" s="3" customFormat="1" x14ac:dyDescent="0.2">
      <c r="B603" s="2"/>
      <c r="C603" s="2"/>
      <c r="D603" s="2"/>
      <c r="E603" s="21"/>
      <c r="F603" s="21"/>
      <c r="G603" s="21"/>
      <c r="H603" s="23"/>
      <c r="I603" s="23"/>
      <c r="J603" s="23"/>
      <c r="K603" s="21"/>
    </row>
    <row r="604" spans="2:11" s="3" customFormat="1" x14ac:dyDescent="0.2">
      <c r="B604" s="2"/>
      <c r="C604" s="2"/>
      <c r="D604" s="2"/>
      <c r="E604" s="21"/>
      <c r="F604" s="21"/>
      <c r="G604" s="21"/>
      <c r="H604" s="23"/>
      <c r="I604" s="23"/>
      <c r="J604" s="23"/>
      <c r="K604" s="21"/>
    </row>
    <row r="605" spans="2:11" s="3" customFormat="1" x14ac:dyDescent="0.2">
      <c r="B605" s="2"/>
      <c r="C605" s="2"/>
      <c r="D605" s="2"/>
      <c r="E605" s="21"/>
      <c r="F605" s="21"/>
      <c r="G605" s="21"/>
      <c r="H605" s="23"/>
      <c r="I605" s="23"/>
      <c r="J605" s="23"/>
      <c r="K605" s="21"/>
    </row>
    <row r="606" spans="2:11" s="3" customFormat="1" x14ac:dyDescent="0.2">
      <c r="B606" s="2"/>
      <c r="C606" s="2"/>
      <c r="D606" s="2"/>
      <c r="E606" s="21"/>
      <c r="F606" s="21"/>
      <c r="G606" s="21"/>
      <c r="H606" s="23"/>
      <c r="I606" s="23"/>
      <c r="J606" s="23"/>
      <c r="K606" s="21"/>
    </row>
    <row r="607" spans="2:11" s="3" customFormat="1" x14ac:dyDescent="0.2">
      <c r="B607" s="2"/>
      <c r="C607" s="2"/>
      <c r="D607" s="2"/>
      <c r="E607" s="21"/>
      <c r="F607" s="21"/>
      <c r="G607" s="21"/>
      <c r="H607" s="23"/>
      <c r="I607" s="23"/>
      <c r="J607" s="23"/>
      <c r="K607" s="21"/>
    </row>
    <row r="608" spans="2:11" s="3" customFormat="1" x14ac:dyDescent="0.2">
      <c r="B608" s="2"/>
      <c r="C608" s="2"/>
      <c r="D608" s="2"/>
      <c r="E608" s="21"/>
      <c r="F608" s="21"/>
      <c r="G608" s="21"/>
      <c r="H608" s="23"/>
      <c r="I608" s="23"/>
      <c r="J608" s="23"/>
      <c r="K608" s="21"/>
    </row>
    <row r="609" spans="2:11" s="3" customFormat="1" x14ac:dyDescent="0.2">
      <c r="B609" s="2"/>
      <c r="C609" s="2"/>
      <c r="D609" s="2"/>
      <c r="E609" s="21"/>
      <c r="F609" s="21"/>
      <c r="G609" s="21"/>
      <c r="H609" s="23"/>
      <c r="I609" s="23"/>
      <c r="J609" s="23"/>
      <c r="K609" s="21"/>
    </row>
    <row r="610" spans="2:11" s="3" customFormat="1" x14ac:dyDescent="0.2">
      <c r="B610" s="2"/>
      <c r="C610" s="2"/>
      <c r="D610" s="2"/>
      <c r="E610" s="21"/>
      <c r="F610" s="21"/>
      <c r="G610" s="21"/>
      <c r="H610" s="23"/>
      <c r="I610" s="23"/>
      <c r="J610" s="23"/>
      <c r="K610" s="21"/>
    </row>
    <row r="611" spans="2:11" s="3" customFormat="1" x14ac:dyDescent="0.2">
      <c r="B611" s="2"/>
      <c r="C611" s="2"/>
      <c r="D611" s="2"/>
      <c r="E611" s="21"/>
      <c r="F611" s="21"/>
      <c r="G611" s="21"/>
      <c r="H611" s="23"/>
      <c r="I611" s="23"/>
      <c r="J611" s="23"/>
      <c r="K611" s="21"/>
    </row>
    <row r="612" spans="2:11" s="3" customFormat="1" x14ac:dyDescent="0.2">
      <c r="B612" s="2"/>
      <c r="C612" s="2"/>
      <c r="D612" s="2"/>
      <c r="E612" s="21"/>
      <c r="F612" s="21"/>
      <c r="G612" s="21"/>
      <c r="H612" s="23"/>
      <c r="I612" s="23"/>
      <c r="J612" s="23"/>
      <c r="K612" s="21"/>
    </row>
    <row r="613" spans="2:11" s="3" customFormat="1" x14ac:dyDescent="0.2">
      <c r="B613" s="2"/>
      <c r="C613" s="2"/>
      <c r="D613" s="2"/>
      <c r="E613" s="21"/>
      <c r="F613" s="21"/>
      <c r="G613" s="21"/>
      <c r="H613" s="23"/>
      <c r="I613" s="23"/>
      <c r="J613" s="23"/>
      <c r="K613" s="21"/>
    </row>
    <row r="614" spans="2:11" s="3" customFormat="1" x14ac:dyDescent="0.2">
      <c r="B614" s="2"/>
      <c r="C614" s="2"/>
      <c r="D614" s="2"/>
      <c r="E614" s="21"/>
      <c r="F614" s="21"/>
      <c r="G614" s="21"/>
      <c r="H614" s="23"/>
      <c r="I614" s="23"/>
      <c r="J614" s="23"/>
      <c r="K614" s="21"/>
    </row>
    <row r="615" spans="2:11" s="3" customFormat="1" x14ac:dyDescent="0.2">
      <c r="B615" s="2"/>
      <c r="C615" s="2"/>
      <c r="D615" s="2"/>
      <c r="E615" s="21"/>
      <c r="F615" s="21"/>
      <c r="G615" s="21"/>
      <c r="H615" s="23"/>
      <c r="I615" s="23"/>
      <c r="J615" s="23"/>
      <c r="K615" s="21"/>
    </row>
    <row r="616" spans="2:11" s="3" customFormat="1" x14ac:dyDescent="0.2">
      <c r="B616" s="2"/>
      <c r="C616" s="2"/>
      <c r="D616" s="2"/>
      <c r="E616" s="21"/>
      <c r="F616" s="21"/>
      <c r="G616" s="21"/>
      <c r="H616" s="23"/>
      <c r="I616" s="23"/>
      <c r="J616" s="23"/>
      <c r="K616" s="21"/>
    </row>
    <row r="617" spans="2:11" s="3" customFormat="1" x14ac:dyDescent="0.2">
      <c r="B617" s="2"/>
      <c r="C617" s="2"/>
      <c r="D617" s="2"/>
      <c r="E617" s="21"/>
      <c r="F617" s="21"/>
      <c r="G617" s="21"/>
      <c r="H617" s="23"/>
      <c r="I617" s="23"/>
      <c r="J617" s="23"/>
      <c r="K617" s="21"/>
    </row>
    <row r="618" spans="2:11" s="3" customFormat="1" x14ac:dyDescent="0.2">
      <c r="B618" s="2"/>
      <c r="C618" s="2"/>
      <c r="D618" s="2"/>
      <c r="E618" s="21"/>
      <c r="F618" s="21"/>
      <c r="G618" s="21"/>
      <c r="H618" s="23"/>
      <c r="I618" s="23"/>
      <c r="J618" s="23"/>
      <c r="K618" s="21"/>
    </row>
    <row r="619" spans="2:11" s="3" customFormat="1" x14ac:dyDescent="0.2">
      <c r="B619" s="2"/>
      <c r="C619" s="2"/>
      <c r="D619" s="2"/>
      <c r="E619" s="21"/>
      <c r="F619" s="21"/>
      <c r="G619" s="21"/>
      <c r="H619" s="23"/>
      <c r="I619" s="23"/>
      <c r="J619" s="23"/>
      <c r="K619" s="21"/>
    </row>
    <row r="620" spans="2:11" s="3" customFormat="1" x14ac:dyDescent="0.2">
      <c r="B620" s="2"/>
      <c r="C620" s="2"/>
      <c r="D620" s="2"/>
      <c r="E620" s="21"/>
      <c r="F620" s="21"/>
      <c r="G620" s="21"/>
      <c r="H620" s="23"/>
      <c r="I620" s="23"/>
      <c r="J620" s="23"/>
      <c r="K620" s="21"/>
    </row>
    <row r="621" spans="2:11" s="3" customFormat="1" x14ac:dyDescent="0.2">
      <c r="B621" s="2"/>
      <c r="C621" s="2"/>
      <c r="D621" s="2"/>
      <c r="E621" s="21"/>
      <c r="F621" s="21"/>
      <c r="G621" s="21"/>
      <c r="H621" s="23"/>
      <c r="I621" s="23"/>
      <c r="J621" s="23"/>
      <c r="K621" s="21"/>
    </row>
    <row r="622" spans="2:11" s="3" customFormat="1" x14ac:dyDescent="0.2">
      <c r="B622" s="2"/>
      <c r="C622" s="2"/>
      <c r="D622" s="2"/>
      <c r="E622" s="21"/>
      <c r="F622" s="21"/>
      <c r="G622" s="21"/>
      <c r="H622" s="23"/>
      <c r="I622" s="23"/>
      <c r="J622" s="23"/>
      <c r="K622" s="21"/>
    </row>
    <row r="623" spans="2:11" s="3" customFormat="1" x14ac:dyDescent="0.2">
      <c r="B623" s="2"/>
      <c r="C623" s="2"/>
      <c r="D623" s="2"/>
      <c r="E623" s="21"/>
      <c r="F623" s="21"/>
      <c r="G623" s="21"/>
      <c r="H623" s="23"/>
      <c r="I623" s="23"/>
      <c r="J623" s="23"/>
      <c r="K623" s="21"/>
    </row>
    <row r="624" spans="2:11" s="3" customFormat="1" x14ac:dyDescent="0.2">
      <c r="B624" s="2"/>
      <c r="C624" s="2"/>
      <c r="D624" s="2"/>
      <c r="E624" s="21"/>
      <c r="F624" s="21"/>
      <c r="G624" s="21"/>
      <c r="H624" s="23"/>
      <c r="I624" s="23"/>
      <c r="J624" s="23"/>
      <c r="K624" s="21"/>
    </row>
    <row r="625" spans="2:11" s="3" customFormat="1" x14ac:dyDescent="0.2">
      <c r="B625" s="2"/>
      <c r="C625" s="2"/>
      <c r="D625" s="2"/>
      <c r="E625" s="21"/>
      <c r="F625" s="21"/>
      <c r="G625" s="21"/>
      <c r="H625" s="23"/>
      <c r="I625" s="23"/>
      <c r="J625" s="23"/>
      <c r="K625" s="21"/>
    </row>
    <row r="626" spans="2:11" s="3" customFormat="1" x14ac:dyDescent="0.2">
      <c r="B626" s="2"/>
      <c r="C626" s="2"/>
      <c r="D626" s="2"/>
      <c r="E626" s="21"/>
      <c r="F626" s="21"/>
      <c r="G626" s="21"/>
      <c r="H626" s="23"/>
      <c r="I626" s="23"/>
      <c r="J626" s="23"/>
      <c r="K626" s="21"/>
    </row>
    <row r="627" spans="2:11" s="3" customFormat="1" x14ac:dyDescent="0.2">
      <c r="B627" s="2"/>
      <c r="C627" s="2"/>
      <c r="D627" s="2"/>
      <c r="E627" s="21"/>
      <c r="F627" s="21"/>
      <c r="G627" s="21"/>
      <c r="H627" s="23"/>
      <c r="I627" s="23"/>
      <c r="J627" s="23"/>
      <c r="K627" s="21"/>
    </row>
    <row r="628" spans="2:11" s="3" customFormat="1" x14ac:dyDescent="0.2">
      <c r="B628" s="2"/>
      <c r="C628" s="2"/>
      <c r="D628" s="2"/>
      <c r="E628" s="21"/>
      <c r="F628" s="21"/>
      <c r="G628" s="21"/>
      <c r="H628" s="23"/>
      <c r="I628" s="23"/>
      <c r="J628" s="23"/>
      <c r="K628" s="21"/>
    </row>
    <row r="629" spans="2:11" s="3" customFormat="1" x14ac:dyDescent="0.2">
      <c r="B629" s="2"/>
      <c r="C629" s="2"/>
      <c r="D629" s="2"/>
      <c r="E629" s="21"/>
      <c r="F629" s="21"/>
      <c r="G629" s="21"/>
      <c r="H629" s="23"/>
      <c r="I629" s="23"/>
      <c r="J629" s="23"/>
      <c r="K629" s="21"/>
    </row>
    <row r="630" spans="2:11" s="3" customFormat="1" x14ac:dyDescent="0.2">
      <c r="B630" s="2"/>
      <c r="C630" s="2"/>
      <c r="D630" s="2"/>
      <c r="E630" s="21"/>
      <c r="F630" s="21"/>
      <c r="G630" s="21"/>
      <c r="H630" s="23"/>
      <c r="I630" s="23"/>
      <c r="J630" s="23"/>
      <c r="K630" s="21"/>
    </row>
    <row r="631" spans="2:11" s="3" customFormat="1" x14ac:dyDescent="0.2">
      <c r="B631" s="2"/>
      <c r="C631" s="2"/>
      <c r="D631" s="2"/>
      <c r="E631" s="21"/>
      <c r="F631" s="21"/>
      <c r="G631" s="21"/>
      <c r="H631" s="23"/>
      <c r="I631" s="23"/>
      <c r="J631" s="23"/>
      <c r="K631" s="21"/>
    </row>
    <row r="632" spans="2:11" s="3" customFormat="1" x14ac:dyDescent="0.2">
      <c r="B632" s="2"/>
      <c r="C632" s="2"/>
      <c r="D632" s="2"/>
      <c r="E632" s="21"/>
      <c r="F632" s="21"/>
      <c r="G632" s="21"/>
      <c r="H632" s="23"/>
      <c r="I632" s="23"/>
      <c r="J632" s="23"/>
      <c r="K632" s="21"/>
    </row>
    <row r="633" spans="2:11" s="3" customFormat="1" x14ac:dyDescent="0.2">
      <c r="B633" s="2"/>
      <c r="C633" s="2"/>
      <c r="D633" s="2"/>
      <c r="E633" s="21"/>
      <c r="F633" s="21"/>
      <c r="G633" s="21"/>
      <c r="H633" s="23"/>
      <c r="I633" s="23"/>
      <c r="J633" s="23"/>
      <c r="K633" s="21"/>
    </row>
    <row r="634" spans="2:11" s="3" customFormat="1" x14ac:dyDescent="0.2">
      <c r="B634" s="2"/>
      <c r="C634" s="2"/>
      <c r="D634" s="2"/>
      <c r="E634" s="21"/>
      <c r="F634" s="21"/>
      <c r="G634" s="21"/>
      <c r="H634" s="23"/>
      <c r="I634" s="23"/>
      <c r="J634" s="23"/>
      <c r="K634" s="21"/>
    </row>
    <row r="635" spans="2:11" s="3" customFormat="1" x14ac:dyDescent="0.2">
      <c r="B635" s="2"/>
      <c r="C635" s="2"/>
      <c r="D635" s="2"/>
      <c r="E635" s="21"/>
      <c r="F635" s="21"/>
      <c r="G635" s="21"/>
      <c r="H635" s="23"/>
      <c r="I635" s="23"/>
      <c r="J635" s="23"/>
      <c r="K635" s="21"/>
    </row>
    <row r="636" spans="2:11" s="3" customFormat="1" x14ac:dyDescent="0.2">
      <c r="B636" s="2"/>
      <c r="C636" s="2"/>
      <c r="D636" s="2"/>
      <c r="E636" s="21"/>
      <c r="F636" s="21"/>
      <c r="G636" s="21"/>
      <c r="H636" s="23"/>
      <c r="I636" s="23"/>
      <c r="J636" s="23"/>
      <c r="K636" s="21"/>
    </row>
    <row r="637" spans="2:11" s="3" customFormat="1" x14ac:dyDescent="0.2">
      <c r="B637" s="2"/>
      <c r="C637" s="2"/>
      <c r="D637" s="2"/>
      <c r="E637" s="21"/>
      <c r="F637" s="21"/>
      <c r="G637" s="21"/>
      <c r="H637" s="23"/>
      <c r="I637" s="23"/>
      <c r="J637" s="23"/>
      <c r="K637" s="21"/>
    </row>
    <row r="638" spans="2:11" s="3" customFormat="1" x14ac:dyDescent="0.2">
      <c r="B638" s="2"/>
      <c r="C638" s="2"/>
      <c r="D638" s="2"/>
      <c r="E638" s="21"/>
      <c r="F638" s="21"/>
      <c r="G638" s="21"/>
      <c r="H638" s="23"/>
      <c r="I638" s="23"/>
      <c r="J638" s="23"/>
      <c r="K638" s="21"/>
    </row>
    <row r="639" spans="2:11" s="3" customFormat="1" x14ac:dyDescent="0.2">
      <c r="B639" s="2"/>
      <c r="C639" s="2"/>
      <c r="D639" s="2"/>
      <c r="E639" s="21"/>
      <c r="F639" s="21"/>
      <c r="G639" s="21"/>
      <c r="H639" s="23"/>
      <c r="I639" s="23"/>
      <c r="J639" s="23"/>
      <c r="K639" s="21"/>
    </row>
    <row r="640" spans="2:11" s="3" customFormat="1" x14ac:dyDescent="0.2">
      <c r="B640" s="2"/>
      <c r="C640" s="2"/>
      <c r="D640" s="2"/>
      <c r="E640" s="21"/>
      <c r="F640" s="21"/>
      <c r="G640" s="21"/>
      <c r="H640" s="23"/>
      <c r="I640" s="23"/>
      <c r="J640" s="23"/>
      <c r="K640" s="21"/>
    </row>
    <row r="641" spans="2:11" s="3" customFormat="1" x14ac:dyDescent="0.2">
      <c r="B641" s="2"/>
      <c r="C641" s="2"/>
      <c r="D641" s="2"/>
      <c r="E641" s="21"/>
      <c r="F641" s="21"/>
      <c r="G641" s="21"/>
      <c r="H641" s="23"/>
      <c r="I641" s="23"/>
      <c r="J641" s="23"/>
      <c r="K641" s="21"/>
    </row>
    <row r="642" spans="2:11" s="3" customFormat="1" x14ac:dyDescent="0.2">
      <c r="B642" s="2"/>
      <c r="C642" s="2"/>
      <c r="D642" s="2"/>
      <c r="E642" s="21"/>
      <c r="F642" s="21"/>
      <c r="G642" s="21"/>
      <c r="H642" s="23"/>
      <c r="I642" s="23"/>
      <c r="J642" s="23"/>
      <c r="K642" s="21"/>
    </row>
    <row r="643" spans="2:11" s="3" customFormat="1" x14ac:dyDescent="0.2">
      <c r="B643" s="2"/>
      <c r="C643" s="2"/>
      <c r="D643" s="2"/>
      <c r="E643" s="21"/>
      <c r="F643" s="21"/>
      <c r="G643" s="21"/>
      <c r="H643" s="23"/>
      <c r="I643" s="23"/>
      <c r="J643" s="23"/>
      <c r="K643" s="21"/>
    </row>
    <row r="644" spans="2:11" s="3" customFormat="1" x14ac:dyDescent="0.2">
      <c r="B644" s="2"/>
      <c r="C644" s="2"/>
      <c r="D644" s="2"/>
      <c r="E644" s="21"/>
      <c r="F644" s="21"/>
      <c r="G644" s="21"/>
      <c r="H644" s="23"/>
      <c r="I644" s="23"/>
      <c r="J644" s="23"/>
      <c r="K644" s="21"/>
    </row>
    <row r="645" spans="2:11" s="3" customFormat="1" x14ac:dyDescent="0.2">
      <c r="B645" s="2"/>
      <c r="C645" s="2"/>
      <c r="D645" s="2"/>
      <c r="E645" s="21"/>
      <c r="F645" s="21"/>
      <c r="G645" s="21"/>
      <c r="H645" s="23"/>
      <c r="I645" s="23"/>
      <c r="J645" s="23"/>
      <c r="K645" s="21"/>
    </row>
    <row r="646" spans="2:11" s="3" customFormat="1" x14ac:dyDescent="0.2">
      <c r="B646" s="2"/>
      <c r="C646" s="2"/>
      <c r="D646" s="2"/>
      <c r="E646" s="21"/>
      <c r="F646" s="21"/>
      <c r="G646" s="21"/>
      <c r="H646" s="23"/>
      <c r="I646" s="23"/>
      <c r="J646" s="23"/>
      <c r="K646" s="21"/>
    </row>
    <row r="647" spans="2:11" s="3" customFormat="1" x14ac:dyDescent="0.2">
      <c r="B647" s="2"/>
      <c r="C647" s="2"/>
      <c r="D647" s="2"/>
      <c r="E647" s="21"/>
      <c r="F647" s="21"/>
      <c r="G647" s="21"/>
      <c r="H647" s="23"/>
      <c r="I647" s="23"/>
      <c r="J647" s="23"/>
      <c r="K647" s="21"/>
    </row>
    <row r="648" spans="2:11" s="3" customFormat="1" x14ac:dyDescent="0.2">
      <c r="B648" s="2"/>
      <c r="C648" s="2"/>
      <c r="D648" s="2"/>
      <c r="E648" s="21"/>
      <c r="F648" s="21"/>
      <c r="G648" s="21"/>
      <c r="H648" s="23"/>
      <c r="I648" s="23"/>
      <c r="J648" s="23"/>
      <c r="K648" s="21"/>
    </row>
    <row r="649" spans="2:11" s="3" customFormat="1" x14ac:dyDescent="0.2">
      <c r="B649" s="2"/>
      <c r="C649" s="2"/>
      <c r="D649" s="2"/>
      <c r="E649" s="21"/>
      <c r="F649" s="21"/>
      <c r="G649" s="21"/>
      <c r="H649" s="23"/>
      <c r="I649" s="23"/>
      <c r="J649" s="23"/>
      <c r="K649" s="21"/>
    </row>
    <row r="650" spans="2:11" s="3" customFormat="1" x14ac:dyDescent="0.2">
      <c r="B650" s="2"/>
      <c r="C650" s="2"/>
      <c r="D650" s="2"/>
      <c r="E650" s="21"/>
      <c r="F650" s="21"/>
      <c r="G650" s="21"/>
      <c r="H650" s="23"/>
      <c r="I650" s="23"/>
      <c r="J650" s="23"/>
      <c r="K650" s="21"/>
    </row>
    <row r="651" spans="2:11" s="3" customFormat="1" x14ac:dyDescent="0.2">
      <c r="B651" s="2"/>
      <c r="C651" s="2"/>
      <c r="D651" s="2"/>
      <c r="E651" s="21"/>
      <c r="F651" s="21"/>
      <c r="G651" s="21"/>
      <c r="H651" s="23"/>
      <c r="I651" s="23"/>
      <c r="J651" s="23"/>
      <c r="K651" s="21"/>
    </row>
    <row r="652" spans="2:11" s="3" customFormat="1" x14ac:dyDescent="0.2">
      <c r="B652" s="2"/>
      <c r="C652" s="2"/>
      <c r="D652" s="2"/>
      <c r="E652" s="21"/>
      <c r="F652" s="21"/>
      <c r="G652" s="21"/>
      <c r="H652" s="23"/>
      <c r="I652" s="23"/>
      <c r="J652" s="23"/>
      <c r="K652" s="21"/>
    </row>
    <row r="653" spans="2:11" s="3" customFormat="1" x14ac:dyDescent="0.2">
      <c r="B653" s="2"/>
      <c r="C653" s="2"/>
      <c r="D653" s="2"/>
      <c r="E653" s="21"/>
      <c r="F653" s="21"/>
      <c r="G653" s="21"/>
      <c r="H653" s="23"/>
      <c r="I653" s="23"/>
      <c r="J653" s="23"/>
      <c r="K653" s="21"/>
    </row>
    <row r="654" spans="2:11" s="3" customFormat="1" x14ac:dyDescent="0.2">
      <c r="B654" s="2"/>
      <c r="C654" s="2"/>
      <c r="D654" s="2"/>
      <c r="E654" s="21"/>
      <c r="F654" s="21"/>
      <c r="G654" s="21"/>
      <c r="H654" s="23"/>
      <c r="I654" s="23"/>
      <c r="J654" s="23"/>
      <c r="K654" s="21"/>
    </row>
    <row r="655" spans="2:11" s="3" customFormat="1" x14ac:dyDescent="0.2">
      <c r="B655" s="2"/>
      <c r="C655" s="2"/>
      <c r="D655" s="2"/>
      <c r="E655" s="21"/>
      <c r="F655" s="21"/>
      <c r="G655" s="21"/>
      <c r="H655" s="23"/>
      <c r="I655" s="23"/>
      <c r="J655" s="23"/>
      <c r="K655" s="21"/>
    </row>
    <row r="656" spans="2:11" s="3" customFormat="1" x14ac:dyDescent="0.2">
      <c r="B656" s="2"/>
      <c r="C656" s="2"/>
      <c r="D656" s="2"/>
      <c r="E656" s="21"/>
      <c r="F656" s="21"/>
      <c r="G656" s="21"/>
      <c r="H656" s="23"/>
      <c r="I656" s="23"/>
      <c r="J656" s="23"/>
      <c r="K656" s="21"/>
    </row>
    <row r="657" spans="2:11" s="3" customFormat="1" x14ac:dyDescent="0.2">
      <c r="B657" s="2"/>
      <c r="C657" s="2"/>
      <c r="D657" s="2"/>
      <c r="E657" s="21"/>
      <c r="F657" s="21"/>
      <c r="G657" s="21"/>
      <c r="H657" s="23"/>
      <c r="I657" s="23"/>
      <c r="J657" s="23"/>
      <c r="K657" s="21"/>
    </row>
    <row r="658" spans="2:11" s="3" customFormat="1" x14ac:dyDescent="0.2">
      <c r="B658" s="2"/>
      <c r="C658" s="2"/>
      <c r="D658" s="2"/>
      <c r="E658" s="21"/>
      <c r="F658" s="21"/>
      <c r="G658" s="21"/>
      <c r="H658" s="23"/>
      <c r="I658" s="23"/>
      <c r="J658" s="23"/>
      <c r="K658" s="21"/>
    </row>
    <row r="659" spans="2:11" s="3" customFormat="1" x14ac:dyDescent="0.2">
      <c r="B659" s="2"/>
      <c r="C659" s="2"/>
      <c r="D659" s="2"/>
      <c r="E659" s="21"/>
      <c r="F659" s="21"/>
      <c r="G659" s="21"/>
      <c r="H659" s="23"/>
      <c r="I659" s="23"/>
      <c r="J659" s="23"/>
      <c r="K659" s="21"/>
    </row>
    <row r="660" spans="2:11" s="3" customFormat="1" x14ac:dyDescent="0.2">
      <c r="B660" s="2"/>
      <c r="C660" s="2"/>
      <c r="D660" s="2"/>
      <c r="E660" s="21"/>
      <c r="F660" s="21"/>
      <c r="G660" s="21"/>
      <c r="H660" s="23"/>
      <c r="I660" s="23"/>
      <c r="J660" s="23"/>
      <c r="K660" s="21"/>
    </row>
    <row r="661" spans="2:11" s="3" customFormat="1" x14ac:dyDescent="0.2">
      <c r="B661" s="2"/>
      <c r="C661" s="2"/>
      <c r="D661" s="2"/>
      <c r="E661" s="21"/>
      <c r="F661" s="21"/>
      <c r="G661" s="21"/>
      <c r="H661" s="23"/>
      <c r="I661" s="23"/>
      <c r="J661" s="23"/>
      <c r="K661" s="21"/>
    </row>
    <row r="662" spans="2:11" s="3" customFormat="1" x14ac:dyDescent="0.2">
      <c r="B662" s="2"/>
      <c r="C662" s="2"/>
      <c r="D662" s="2"/>
      <c r="E662" s="21"/>
      <c r="F662" s="21"/>
      <c r="G662" s="21"/>
      <c r="H662" s="23"/>
      <c r="I662" s="23"/>
      <c r="J662" s="23"/>
      <c r="K662" s="21"/>
    </row>
    <row r="663" spans="2:11" s="3" customFormat="1" x14ac:dyDescent="0.2">
      <c r="B663" s="2"/>
      <c r="C663" s="2"/>
      <c r="D663" s="2"/>
      <c r="E663" s="21"/>
      <c r="F663" s="21"/>
      <c r="G663" s="21"/>
      <c r="H663" s="23"/>
      <c r="I663" s="23"/>
      <c r="J663" s="23"/>
      <c r="K663" s="21"/>
    </row>
    <row r="664" spans="2:11" s="3" customFormat="1" x14ac:dyDescent="0.2">
      <c r="B664" s="2"/>
      <c r="C664" s="2"/>
      <c r="D664" s="2"/>
      <c r="E664" s="21"/>
      <c r="F664" s="21"/>
      <c r="G664" s="21"/>
      <c r="H664" s="23"/>
      <c r="I664" s="23"/>
      <c r="J664" s="23"/>
      <c r="K664" s="21"/>
    </row>
    <row r="665" spans="2:11" s="3" customFormat="1" x14ac:dyDescent="0.2">
      <c r="B665" s="2"/>
      <c r="C665" s="2"/>
      <c r="D665" s="2"/>
      <c r="E665" s="21"/>
      <c r="F665" s="21"/>
      <c r="G665" s="21"/>
      <c r="H665" s="23"/>
      <c r="I665" s="23"/>
      <c r="J665" s="23"/>
      <c r="K665" s="21"/>
    </row>
    <row r="666" spans="2:11" s="3" customFormat="1" x14ac:dyDescent="0.2">
      <c r="B666" s="2"/>
      <c r="C666" s="2"/>
      <c r="D666" s="2"/>
      <c r="E666" s="21"/>
      <c r="F666" s="21"/>
      <c r="G666" s="21"/>
      <c r="H666" s="23"/>
      <c r="I666" s="23"/>
      <c r="J666" s="23"/>
      <c r="K666" s="21"/>
    </row>
    <row r="667" spans="2:11" s="3" customFormat="1" x14ac:dyDescent="0.2">
      <c r="B667" s="2"/>
      <c r="C667" s="2"/>
      <c r="D667" s="2"/>
      <c r="E667" s="21"/>
      <c r="F667" s="21"/>
      <c r="G667" s="21"/>
      <c r="H667" s="23"/>
      <c r="I667" s="23"/>
      <c r="J667" s="23"/>
      <c r="K667" s="21"/>
    </row>
    <row r="668" spans="2:11" s="3" customFormat="1" x14ac:dyDescent="0.2">
      <c r="B668" s="2"/>
      <c r="C668" s="2"/>
      <c r="D668" s="2"/>
      <c r="E668" s="21"/>
      <c r="F668" s="21"/>
      <c r="G668" s="21"/>
      <c r="H668" s="23"/>
      <c r="I668" s="23"/>
      <c r="J668" s="23"/>
      <c r="K668" s="21"/>
    </row>
    <row r="669" spans="2:11" s="3" customFormat="1" x14ac:dyDescent="0.2">
      <c r="B669" s="2"/>
      <c r="C669" s="2"/>
      <c r="D669" s="2"/>
      <c r="E669" s="21"/>
      <c r="F669" s="21"/>
      <c r="G669" s="21"/>
      <c r="H669" s="23"/>
      <c r="I669" s="23"/>
      <c r="J669" s="23"/>
      <c r="K669" s="21"/>
    </row>
    <row r="670" spans="2:11" s="3" customFormat="1" x14ac:dyDescent="0.2">
      <c r="B670" s="2"/>
      <c r="C670" s="2"/>
      <c r="D670" s="2"/>
      <c r="E670" s="21"/>
      <c r="F670" s="21"/>
      <c r="G670" s="21"/>
      <c r="H670" s="23"/>
      <c r="I670" s="23"/>
      <c r="J670" s="23"/>
      <c r="K670" s="21"/>
    </row>
    <row r="671" spans="2:11" s="3" customFormat="1" x14ac:dyDescent="0.2">
      <c r="B671" s="2"/>
      <c r="C671" s="2"/>
      <c r="D671" s="2"/>
      <c r="E671" s="21"/>
      <c r="F671" s="21"/>
      <c r="G671" s="21"/>
      <c r="H671" s="23"/>
      <c r="I671" s="23"/>
      <c r="J671" s="23"/>
      <c r="K671" s="21"/>
    </row>
    <row r="672" spans="2:11" s="3" customFormat="1" x14ac:dyDescent="0.2">
      <c r="B672" s="2"/>
      <c r="C672" s="2"/>
      <c r="D672" s="2"/>
      <c r="E672" s="21"/>
      <c r="F672" s="21"/>
      <c r="G672" s="21"/>
      <c r="H672" s="23"/>
      <c r="I672" s="23"/>
      <c r="J672" s="23"/>
      <c r="K672" s="21"/>
    </row>
    <row r="673" spans="2:11" s="3" customFormat="1" x14ac:dyDescent="0.2">
      <c r="B673" s="2"/>
      <c r="C673" s="2"/>
      <c r="D673" s="2"/>
      <c r="E673" s="21"/>
      <c r="F673" s="21"/>
      <c r="G673" s="21"/>
      <c r="H673" s="23"/>
      <c r="I673" s="23"/>
      <c r="J673" s="23"/>
      <c r="K673" s="21"/>
    </row>
    <row r="674" spans="2:11" s="3" customFormat="1" x14ac:dyDescent="0.2">
      <c r="B674" s="2"/>
      <c r="C674" s="2"/>
      <c r="D674" s="2"/>
      <c r="E674" s="21"/>
      <c r="F674" s="21"/>
      <c r="G674" s="21"/>
      <c r="H674" s="23"/>
      <c r="I674" s="23"/>
      <c r="J674" s="23"/>
      <c r="K674" s="21"/>
    </row>
    <row r="675" spans="2:11" s="3" customFormat="1" x14ac:dyDescent="0.2">
      <c r="B675" s="2"/>
      <c r="C675" s="2"/>
      <c r="D675" s="2"/>
      <c r="E675" s="21"/>
      <c r="F675" s="21"/>
      <c r="G675" s="21"/>
      <c r="H675" s="23"/>
      <c r="I675" s="23"/>
      <c r="J675" s="23"/>
      <c r="K675" s="21"/>
    </row>
    <row r="676" spans="2:11" s="3" customFormat="1" x14ac:dyDescent="0.2">
      <c r="B676" s="2"/>
      <c r="C676" s="2"/>
      <c r="D676" s="2"/>
      <c r="E676" s="21"/>
      <c r="F676" s="21"/>
      <c r="G676" s="21"/>
      <c r="H676" s="23"/>
      <c r="I676" s="23"/>
      <c r="J676" s="23"/>
      <c r="K676" s="21"/>
    </row>
    <row r="677" spans="2:11" s="3" customFormat="1" x14ac:dyDescent="0.2">
      <c r="B677" s="2"/>
      <c r="C677" s="2"/>
      <c r="D677" s="2"/>
      <c r="E677" s="21"/>
      <c r="F677" s="21"/>
      <c r="G677" s="21"/>
      <c r="H677" s="23"/>
      <c r="I677" s="23"/>
      <c r="J677" s="23"/>
      <c r="K677" s="21"/>
    </row>
    <row r="678" spans="2:11" s="3" customFormat="1" x14ac:dyDescent="0.2">
      <c r="B678" s="2"/>
      <c r="C678" s="2"/>
      <c r="D678" s="2"/>
      <c r="E678" s="21"/>
      <c r="F678" s="21"/>
      <c r="G678" s="21"/>
      <c r="H678" s="23"/>
      <c r="I678" s="23"/>
      <c r="J678" s="23"/>
      <c r="K678" s="21"/>
    </row>
    <row r="679" spans="2:11" s="3" customFormat="1" x14ac:dyDescent="0.2">
      <c r="B679" s="2"/>
      <c r="C679" s="2"/>
      <c r="D679" s="2"/>
      <c r="E679" s="21"/>
      <c r="F679" s="21"/>
      <c r="G679" s="21"/>
      <c r="H679" s="23"/>
      <c r="I679" s="23"/>
      <c r="J679" s="23"/>
      <c r="K679" s="21"/>
    </row>
    <row r="680" spans="2:11" s="3" customFormat="1" x14ac:dyDescent="0.2">
      <c r="B680" s="2"/>
      <c r="C680" s="2"/>
      <c r="D680" s="2"/>
      <c r="E680" s="21"/>
      <c r="F680" s="21"/>
      <c r="G680" s="21"/>
      <c r="H680" s="23"/>
      <c r="I680" s="23"/>
      <c r="J680" s="23"/>
      <c r="K680" s="21"/>
    </row>
    <row r="681" spans="2:11" s="3" customFormat="1" x14ac:dyDescent="0.2">
      <c r="B681" s="2"/>
      <c r="C681" s="2"/>
      <c r="D681" s="2"/>
      <c r="E681" s="21"/>
      <c r="F681" s="21"/>
      <c r="G681" s="21"/>
      <c r="H681" s="23"/>
      <c r="I681" s="23"/>
      <c r="J681" s="23"/>
      <c r="K681" s="21"/>
    </row>
    <row r="682" spans="2:11" s="3" customFormat="1" x14ac:dyDescent="0.2">
      <c r="B682" s="2"/>
      <c r="C682" s="2"/>
      <c r="D682" s="2"/>
      <c r="E682" s="21"/>
      <c r="F682" s="21"/>
      <c r="G682" s="21"/>
      <c r="H682" s="23"/>
      <c r="I682" s="23"/>
      <c r="J682" s="23"/>
      <c r="K682" s="21"/>
    </row>
    <row r="683" spans="2:11" s="3" customFormat="1" x14ac:dyDescent="0.2">
      <c r="B683" s="2"/>
      <c r="C683" s="2"/>
      <c r="D683" s="2"/>
      <c r="E683" s="21"/>
      <c r="F683" s="21"/>
      <c r="G683" s="21"/>
      <c r="H683" s="23"/>
      <c r="I683" s="23"/>
      <c r="J683" s="23"/>
      <c r="K683" s="21"/>
    </row>
    <row r="684" spans="2:11" s="3" customFormat="1" x14ac:dyDescent="0.2">
      <c r="B684" s="2"/>
      <c r="C684" s="2"/>
      <c r="D684" s="2"/>
      <c r="E684" s="21"/>
      <c r="F684" s="21"/>
      <c r="G684" s="21"/>
      <c r="H684" s="23"/>
      <c r="I684" s="23"/>
      <c r="J684" s="23"/>
      <c r="K684" s="21"/>
    </row>
    <row r="685" spans="2:11" s="3" customFormat="1" x14ac:dyDescent="0.2">
      <c r="B685" s="2"/>
      <c r="C685" s="2"/>
      <c r="D685" s="2"/>
      <c r="E685" s="21"/>
      <c r="F685" s="21"/>
      <c r="G685" s="21"/>
      <c r="H685" s="23"/>
      <c r="I685" s="23"/>
      <c r="J685" s="23"/>
      <c r="K685" s="21"/>
    </row>
    <row r="686" spans="2:11" s="3" customFormat="1" x14ac:dyDescent="0.2">
      <c r="B686" s="2"/>
      <c r="C686" s="2"/>
      <c r="D686" s="2"/>
      <c r="E686" s="21"/>
      <c r="F686" s="21"/>
      <c r="G686" s="21"/>
      <c r="H686" s="23"/>
      <c r="I686" s="23"/>
      <c r="J686" s="23"/>
      <c r="K686" s="21"/>
    </row>
    <row r="687" spans="2:11" s="3" customFormat="1" x14ac:dyDescent="0.2">
      <c r="B687" s="2"/>
      <c r="C687" s="2"/>
      <c r="D687" s="2"/>
      <c r="E687" s="21"/>
      <c r="F687" s="21"/>
      <c r="G687" s="21"/>
      <c r="H687" s="23"/>
      <c r="I687" s="23"/>
      <c r="J687" s="23"/>
      <c r="K687" s="21"/>
    </row>
    <row r="688" spans="2:11" s="3" customFormat="1" x14ac:dyDescent="0.2">
      <c r="B688" s="2"/>
      <c r="C688" s="2"/>
      <c r="D688" s="2"/>
      <c r="E688" s="21"/>
      <c r="F688" s="21"/>
      <c r="G688" s="21"/>
      <c r="H688" s="23"/>
      <c r="I688" s="23"/>
      <c r="J688" s="23"/>
      <c r="K688" s="21"/>
    </row>
    <row r="689" spans="2:11" s="3" customFormat="1" x14ac:dyDescent="0.2">
      <c r="B689" s="2"/>
      <c r="C689" s="2"/>
      <c r="D689" s="2"/>
      <c r="E689" s="21"/>
      <c r="F689" s="21"/>
      <c r="G689" s="21"/>
      <c r="H689" s="23"/>
      <c r="I689" s="23"/>
      <c r="J689" s="23"/>
      <c r="K689" s="21"/>
    </row>
    <row r="690" spans="2:11" s="3" customFormat="1" x14ac:dyDescent="0.2">
      <c r="B690" s="2"/>
      <c r="C690" s="2"/>
      <c r="D690" s="2"/>
      <c r="E690" s="21"/>
      <c r="F690" s="21"/>
      <c r="G690" s="21"/>
      <c r="H690" s="23"/>
      <c r="I690" s="23"/>
      <c r="J690" s="23"/>
      <c r="K690" s="21"/>
    </row>
    <row r="691" spans="2:11" s="3" customFormat="1" x14ac:dyDescent="0.2">
      <c r="B691" s="2"/>
      <c r="C691" s="2"/>
      <c r="D691" s="2"/>
      <c r="E691" s="21"/>
      <c r="F691" s="21"/>
      <c r="G691" s="21"/>
      <c r="H691" s="23"/>
      <c r="I691" s="23"/>
      <c r="J691" s="23"/>
      <c r="K691" s="21"/>
    </row>
    <row r="692" spans="2:11" s="3" customFormat="1" x14ac:dyDescent="0.2">
      <c r="B692" s="2"/>
      <c r="C692" s="2"/>
      <c r="D692" s="2"/>
      <c r="E692" s="21"/>
      <c r="F692" s="21"/>
      <c r="G692" s="21"/>
      <c r="H692" s="23"/>
      <c r="I692" s="23"/>
      <c r="J692" s="23"/>
      <c r="K692" s="21"/>
    </row>
    <row r="693" spans="2:11" s="3" customFormat="1" x14ac:dyDescent="0.2">
      <c r="B693" s="2"/>
      <c r="C693" s="2"/>
      <c r="D693" s="2"/>
      <c r="E693" s="21"/>
      <c r="F693" s="21"/>
      <c r="G693" s="21"/>
      <c r="H693" s="23"/>
      <c r="I693" s="23"/>
      <c r="J693" s="23"/>
      <c r="K693" s="21"/>
    </row>
    <row r="694" spans="2:11" s="3" customFormat="1" x14ac:dyDescent="0.2">
      <c r="B694" s="2"/>
      <c r="C694" s="2"/>
      <c r="D694" s="2"/>
      <c r="E694" s="21"/>
      <c r="F694" s="21"/>
      <c r="G694" s="21"/>
      <c r="H694" s="23"/>
      <c r="I694" s="23"/>
      <c r="J694" s="23"/>
      <c r="K694" s="21"/>
    </row>
    <row r="695" spans="2:11" s="3" customFormat="1" x14ac:dyDescent="0.2">
      <c r="B695" s="2"/>
      <c r="C695" s="2"/>
      <c r="D695" s="2"/>
      <c r="E695" s="21"/>
      <c r="F695" s="21"/>
      <c r="G695" s="21"/>
      <c r="H695" s="23"/>
      <c r="I695" s="23"/>
      <c r="J695" s="23"/>
      <c r="K695" s="21"/>
    </row>
    <row r="696" spans="2:11" s="3" customFormat="1" x14ac:dyDescent="0.2">
      <c r="B696" s="2"/>
      <c r="C696" s="2"/>
      <c r="D696" s="2"/>
      <c r="E696" s="21"/>
      <c r="F696" s="21"/>
      <c r="G696" s="21"/>
      <c r="H696" s="23"/>
      <c r="I696" s="23"/>
      <c r="J696" s="23"/>
      <c r="K696" s="21"/>
    </row>
    <row r="697" spans="2:11" s="3" customFormat="1" x14ac:dyDescent="0.2">
      <c r="B697" s="2"/>
      <c r="C697" s="2"/>
      <c r="D697" s="2"/>
      <c r="E697" s="21"/>
      <c r="F697" s="21"/>
      <c r="G697" s="21"/>
      <c r="H697" s="23"/>
      <c r="I697" s="23"/>
      <c r="J697" s="23"/>
      <c r="K697" s="21"/>
    </row>
    <row r="698" spans="2:11" s="3" customFormat="1" x14ac:dyDescent="0.2">
      <c r="B698" s="2"/>
      <c r="C698" s="2"/>
      <c r="D698" s="2"/>
      <c r="E698" s="21"/>
      <c r="F698" s="21"/>
      <c r="G698" s="21"/>
      <c r="H698" s="23"/>
      <c r="I698" s="23"/>
      <c r="J698" s="23"/>
      <c r="K698" s="21"/>
    </row>
    <row r="699" spans="2:11" s="3" customFormat="1" x14ac:dyDescent="0.2">
      <c r="B699" s="2"/>
      <c r="C699" s="2"/>
      <c r="D699" s="2"/>
      <c r="E699" s="21"/>
      <c r="F699" s="21"/>
      <c r="G699" s="21"/>
      <c r="H699" s="23"/>
      <c r="I699" s="23"/>
      <c r="J699" s="23"/>
      <c r="K699" s="21"/>
    </row>
    <row r="700" spans="2:11" s="3" customFormat="1" x14ac:dyDescent="0.2">
      <c r="B700" s="2"/>
      <c r="C700" s="2"/>
      <c r="D700" s="2"/>
      <c r="E700" s="21"/>
      <c r="F700" s="21"/>
      <c r="G700" s="21"/>
      <c r="H700" s="23"/>
      <c r="I700" s="23"/>
      <c r="J700" s="23"/>
      <c r="K700" s="21"/>
    </row>
    <row r="701" spans="2:11" s="3" customFormat="1" x14ac:dyDescent="0.2">
      <c r="B701" s="2"/>
      <c r="C701" s="2"/>
      <c r="D701" s="2"/>
      <c r="E701" s="21"/>
      <c r="F701" s="21"/>
      <c r="G701" s="21"/>
      <c r="H701" s="23"/>
      <c r="I701" s="23"/>
      <c r="J701" s="23"/>
      <c r="K701" s="21"/>
    </row>
    <row r="702" spans="2:11" s="3" customFormat="1" x14ac:dyDescent="0.2">
      <c r="B702" s="2"/>
      <c r="C702" s="2"/>
      <c r="D702" s="2"/>
      <c r="E702" s="21"/>
      <c r="F702" s="21"/>
      <c r="G702" s="21"/>
      <c r="H702" s="23"/>
      <c r="I702" s="23"/>
      <c r="J702" s="23"/>
      <c r="K702" s="21"/>
    </row>
    <row r="703" spans="2:11" s="3" customFormat="1" x14ac:dyDescent="0.2">
      <c r="B703" s="2"/>
      <c r="C703" s="2"/>
      <c r="D703" s="2"/>
      <c r="E703" s="21"/>
      <c r="F703" s="21"/>
      <c r="G703" s="21"/>
      <c r="H703" s="23"/>
      <c r="I703" s="23"/>
      <c r="J703" s="23"/>
      <c r="K703" s="21"/>
    </row>
    <row r="704" spans="2:11" s="3" customFormat="1" x14ac:dyDescent="0.2">
      <c r="B704" s="2"/>
      <c r="C704" s="2"/>
      <c r="D704" s="2"/>
      <c r="E704" s="21"/>
      <c r="F704" s="21"/>
      <c r="G704" s="21"/>
      <c r="H704" s="23"/>
      <c r="I704" s="23"/>
      <c r="J704" s="23"/>
      <c r="K704" s="21"/>
    </row>
    <row r="705" spans="2:11" s="3" customFormat="1" x14ac:dyDescent="0.2">
      <c r="B705" s="2"/>
      <c r="C705" s="2"/>
      <c r="D705" s="2"/>
      <c r="E705" s="21"/>
      <c r="F705" s="21"/>
      <c r="G705" s="21"/>
      <c r="H705" s="23"/>
      <c r="I705" s="23"/>
      <c r="J705" s="23"/>
      <c r="K705" s="21"/>
    </row>
    <row r="706" spans="2:11" s="3" customFormat="1" x14ac:dyDescent="0.2">
      <c r="B706" s="2"/>
      <c r="C706" s="2"/>
      <c r="D706" s="2"/>
      <c r="E706" s="21"/>
      <c r="F706" s="21"/>
      <c r="G706" s="21"/>
      <c r="H706" s="23"/>
      <c r="I706" s="23"/>
      <c r="J706" s="23"/>
      <c r="K706" s="21"/>
    </row>
    <row r="707" spans="2:11" s="3" customFormat="1" x14ac:dyDescent="0.2">
      <c r="B707" s="2"/>
      <c r="C707" s="2"/>
      <c r="D707" s="2"/>
      <c r="E707" s="21"/>
      <c r="F707" s="21"/>
      <c r="G707" s="21"/>
      <c r="H707" s="23"/>
      <c r="I707" s="23"/>
      <c r="J707" s="23"/>
      <c r="K707" s="21"/>
    </row>
    <row r="708" spans="2:11" s="3" customFormat="1" x14ac:dyDescent="0.2">
      <c r="B708" s="2"/>
      <c r="C708" s="2"/>
      <c r="D708" s="2"/>
      <c r="E708" s="21"/>
      <c r="F708" s="21"/>
      <c r="G708" s="21"/>
      <c r="H708" s="23"/>
      <c r="I708" s="23"/>
      <c r="J708" s="23"/>
      <c r="K708" s="21"/>
    </row>
    <row r="709" spans="2:11" s="3" customFormat="1" x14ac:dyDescent="0.2">
      <c r="B709" s="2"/>
      <c r="C709" s="2"/>
      <c r="D709" s="2"/>
      <c r="E709" s="21"/>
      <c r="F709" s="21"/>
      <c r="G709" s="21"/>
      <c r="H709" s="23"/>
      <c r="I709" s="23"/>
      <c r="J709" s="23"/>
      <c r="K709" s="21"/>
    </row>
    <row r="710" spans="2:11" s="3" customFormat="1" x14ac:dyDescent="0.2">
      <c r="B710" s="2"/>
      <c r="C710" s="2"/>
      <c r="D710" s="2"/>
      <c r="E710" s="21"/>
      <c r="F710" s="21"/>
      <c r="G710" s="21"/>
      <c r="H710" s="23"/>
      <c r="I710" s="23"/>
      <c r="J710" s="23"/>
      <c r="K710" s="21"/>
    </row>
    <row r="711" spans="2:11" s="3" customFormat="1" x14ac:dyDescent="0.2">
      <c r="B711" s="2"/>
      <c r="C711" s="2"/>
      <c r="D711" s="2"/>
      <c r="E711" s="21"/>
      <c r="F711" s="21"/>
      <c r="G711" s="21"/>
      <c r="H711" s="23"/>
      <c r="I711" s="23"/>
      <c r="J711" s="23"/>
      <c r="K711" s="21"/>
    </row>
    <row r="712" spans="2:11" s="3" customFormat="1" x14ac:dyDescent="0.2">
      <c r="B712" s="2"/>
      <c r="C712" s="2"/>
      <c r="D712" s="2"/>
      <c r="E712" s="21"/>
      <c r="F712" s="21"/>
      <c r="G712" s="21"/>
      <c r="H712" s="23"/>
      <c r="I712" s="23"/>
      <c r="J712" s="23"/>
      <c r="K712" s="21"/>
    </row>
    <row r="713" spans="2:11" s="3" customFormat="1" x14ac:dyDescent="0.2">
      <c r="B713" s="2"/>
      <c r="C713" s="2"/>
      <c r="D713" s="2"/>
      <c r="E713" s="21"/>
      <c r="F713" s="21"/>
      <c r="G713" s="21"/>
      <c r="H713" s="23"/>
      <c r="I713" s="23"/>
      <c r="J713" s="23"/>
      <c r="K713" s="21"/>
    </row>
    <row r="714" spans="2:11" s="3" customFormat="1" x14ac:dyDescent="0.2">
      <c r="B714" s="2"/>
      <c r="C714" s="2"/>
      <c r="D714" s="2"/>
      <c r="E714" s="21"/>
      <c r="F714" s="21"/>
      <c r="G714" s="21"/>
      <c r="H714" s="23"/>
      <c r="I714" s="23"/>
      <c r="J714" s="23"/>
      <c r="K714" s="21"/>
    </row>
    <row r="715" spans="2:11" s="3" customFormat="1" x14ac:dyDescent="0.2">
      <c r="B715" s="2"/>
      <c r="C715" s="2"/>
      <c r="D715" s="2"/>
      <c r="E715" s="21"/>
      <c r="F715" s="21"/>
      <c r="G715" s="21"/>
      <c r="H715" s="23"/>
      <c r="I715" s="23"/>
      <c r="J715" s="23"/>
      <c r="K715" s="21"/>
    </row>
    <row r="716" spans="2:11" s="3" customFormat="1" x14ac:dyDescent="0.2">
      <c r="B716" s="2"/>
      <c r="C716" s="2"/>
      <c r="D716" s="2"/>
      <c r="E716" s="21"/>
      <c r="F716" s="21"/>
      <c r="G716" s="21"/>
      <c r="H716" s="23"/>
      <c r="I716" s="23"/>
      <c r="J716" s="23"/>
      <c r="K716" s="21"/>
    </row>
    <row r="717" spans="2:11" s="3" customFormat="1" x14ac:dyDescent="0.2">
      <c r="B717" s="2"/>
      <c r="C717" s="2"/>
      <c r="D717" s="2"/>
      <c r="E717" s="21"/>
      <c r="F717" s="21"/>
      <c r="G717" s="21"/>
      <c r="H717" s="23"/>
      <c r="I717" s="23"/>
      <c r="J717" s="23"/>
      <c r="K717" s="21"/>
    </row>
    <row r="718" spans="2:11" s="3" customFormat="1" x14ac:dyDescent="0.2">
      <c r="B718" s="2"/>
      <c r="C718" s="2"/>
      <c r="D718" s="2"/>
      <c r="E718" s="21"/>
      <c r="F718" s="21"/>
      <c r="G718" s="21"/>
      <c r="H718" s="23"/>
      <c r="I718" s="23"/>
      <c r="J718" s="23"/>
      <c r="K718" s="21"/>
    </row>
    <row r="719" spans="2:11" s="3" customFormat="1" x14ac:dyDescent="0.2">
      <c r="B719" s="2"/>
      <c r="C719" s="2"/>
      <c r="D719" s="2"/>
      <c r="E719" s="21"/>
      <c r="F719" s="21"/>
      <c r="G719" s="21"/>
      <c r="H719" s="23"/>
      <c r="I719" s="23"/>
      <c r="J719" s="23"/>
      <c r="K719" s="21"/>
    </row>
    <row r="720" spans="2:11" s="3" customFormat="1" x14ac:dyDescent="0.2">
      <c r="B720" s="2"/>
      <c r="C720" s="2"/>
      <c r="D720" s="2"/>
      <c r="E720" s="21"/>
      <c r="F720" s="21"/>
      <c r="G720" s="21"/>
      <c r="H720" s="23"/>
      <c r="I720" s="23"/>
      <c r="J720" s="23"/>
      <c r="K720" s="21"/>
    </row>
    <row r="721" spans="2:11" s="3" customFormat="1" x14ac:dyDescent="0.2">
      <c r="B721" s="2"/>
      <c r="C721" s="2"/>
      <c r="D721" s="2"/>
      <c r="E721" s="21"/>
      <c r="F721" s="21"/>
      <c r="G721" s="21"/>
      <c r="H721" s="23"/>
      <c r="I721" s="23"/>
      <c r="J721" s="23"/>
      <c r="K721" s="21"/>
    </row>
    <row r="722" spans="2:11" s="3" customFormat="1" x14ac:dyDescent="0.2">
      <c r="B722" s="2"/>
      <c r="C722" s="2"/>
      <c r="D722" s="2"/>
      <c r="E722" s="21"/>
      <c r="F722" s="21"/>
      <c r="G722" s="21"/>
      <c r="H722" s="23"/>
      <c r="I722" s="23"/>
      <c r="J722" s="23"/>
      <c r="K722" s="21"/>
    </row>
    <row r="723" spans="2:11" s="3" customFormat="1" x14ac:dyDescent="0.2">
      <c r="B723" s="2"/>
      <c r="C723" s="2"/>
      <c r="D723" s="2"/>
      <c r="E723" s="21"/>
      <c r="F723" s="21"/>
      <c r="G723" s="21"/>
      <c r="H723" s="23"/>
      <c r="I723" s="23"/>
      <c r="J723" s="23"/>
      <c r="K723" s="21"/>
    </row>
    <row r="724" spans="2:11" s="3" customFormat="1" x14ac:dyDescent="0.2">
      <c r="B724" s="2"/>
      <c r="C724" s="2"/>
      <c r="D724" s="2"/>
      <c r="E724" s="21"/>
      <c r="F724" s="21"/>
      <c r="G724" s="21"/>
      <c r="H724" s="23"/>
      <c r="I724" s="23"/>
      <c r="J724" s="23"/>
      <c r="K724" s="21"/>
    </row>
    <row r="725" spans="2:11" s="3" customFormat="1" x14ac:dyDescent="0.2">
      <c r="B725" s="2"/>
      <c r="C725" s="2"/>
      <c r="D725" s="2"/>
      <c r="E725" s="21"/>
      <c r="F725" s="21"/>
      <c r="G725" s="21"/>
      <c r="H725" s="23"/>
      <c r="I725" s="23"/>
      <c r="J725" s="23"/>
      <c r="K725" s="21"/>
    </row>
    <row r="726" spans="2:11" s="3" customFormat="1" x14ac:dyDescent="0.2">
      <c r="B726" s="2"/>
      <c r="C726" s="2"/>
      <c r="D726" s="2"/>
      <c r="E726" s="21"/>
      <c r="F726" s="21"/>
      <c r="G726" s="21"/>
      <c r="H726" s="23"/>
      <c r="I726" s="23"/>
      <c r="J726" s="23"/>
      <c r="K726" s="21"/>
    </row>
    <row r="727" spans="2:11" s="3" customFormat="1" x14ac:dyDescent="0.2">
      <c r="B727" s="2"/>
      <c r="C727" s="2"/>
      <c r="D727" s="2"/>
      <c r="E727" s="21"/>
      <c r="F727" s="21"/>
      <c r="G727" s="21"/>
      <c r="H727" s="23"/>
      <c r="I727" s="23"/>
      <c r="J727" s="23"/>
      <c r="K727" s="21"/>
    </row>
    <row r="728" spans="2:11" s="3" customFormat="1" x14ac:dyDescent="0.2">
      <c r="B728" s="2"/>
      <c r="C728" s="2"/>
      <c r="D728" s="2"/>
      <c r="E728" s="21"/>
      <c r="F728" s="21"/>
      <c r="G728" s="21"/>
      <c r="H728" s="23"/>
      <c r="I728" s="23"/>
      <c r="J728" s="23"/>
      <c r="K728" s="21"/>
    </row>
    <row r="729" spans="2:11" s="3" customFormat="1" x14ac:dyDescent="0.2">
      <c r="B729" s="2"/>
      <c r="C729" s="2"/>
      <c r="D729" s="2"/>
      <c r="E729" s="21"/>
      <c r="F729" s="21"/>
      <c r="G729" s="21"/>
      <c r="H729" s="23"/>
      <c r="I729" s="23"/>
      <c r="J729" s="23"/>
      <c r="K729" s="21"/>
    </row>
    <row r="730" spans="2:11" s="3" customFormat="1" x14ac:dyDescent="0.2">
      <c r="B730" s="2"/>
      <c r="C730" s="2"/>
      <c r="D730" s="2"/>
      <c r="E730" s="21"/>
      <c r="F730" s="21"/>
      <c r="G730" s="21"/>
      <c r="H730" s="23"/>
      <c r="I730" s="23"/>
      <c r="J730" s="23"/>
      <c r="K730" s="21"/>
    </row>
    <row r="731" spans="2:11" s="3" customFormat="1" x14ac:dyDescent="0.2">
      <c r="B731" s="2"/>
      <c r="C731" s="2"/>
      <c r="D731" s="2"/>
      <c r="E731" s="21"/>
      <c r="F731" s="21"/>
      <c r="G731" s="21"/>
      <c r="H731" s="23"/>
      <c r="I731" s="23"/>
      <c r="J731" s="23"/>
      <c r="K731" s="21"/>
    </row>
    <row r="732" spans="2:11" s="3" customFormat="1" x14ac:dyDescent="0.2">
      <c r="B732" s="2"/>
      <c r="C732" s="2"/>
      <c r="D732" s="2"/>
      <c r="E732" s="21"/>
      <c r="F732" s="21"/>
      <c r="G732" s="21"/>
      <c r="H732" s="23"/>
      <c r="I732" s="23"/>
      <c r="J732" s="23"/>
      <c r="K732" s="21"/>
    </row>
    <row r="733" spans="2:11" s="3" customFormat="1" x14ac:dyDescent="0.2">
      <c r="B733" s="2"/>
      <c r="C733" s="2"/>
      <c r="D733" s="2"/>
      <c r="E733" s="21"/>
      <c r="F733" s="21"/>
      <c r="G733" s="21"/>
      <c r="H733" s="23"/>
      <c r="I733" s="23"/>
      <c r="J733" s="23"/>
      <c r="K733" s="21"/>
    </row>
    <row r="734" spans="2:11" s="3" customFormat="1" x14ac:dyDescent="0.2">
      <c r="B734" s="2"/>
      <c r="C734" s="2"/>
      <c r="D734" s="2"/>
      <c r="E734" s="21"/>
      <c r="F734" s="21"/>
      <c r="G734" s="21"/>
      <c r="H734" s="23"/>
      <c r="I734" s="23"/>
      <c r="J734" s="23"/>
      <c r="K734" s="21"/>
    </row>
    <row r="735" spans="2:11" s="3" customFormat="1" x14ac:dyDescent="0.2">
      <c r="B735" s="2"/>
      <c r="C735" s="2"/>
      <c r="D735" s="2"/>
      <c r="E735" s="21"/>
      <c r="F735" s="21"/>
      <c r="G735" s="21"/>
      <c r="H735" s="23"/>
      <c r="I735" s="23"/>
      <c r="J735" s="23"/>
      <c r="K735" s="21"/>
    </row>
    <row r="736" spans="2:11" s="3" customFormat="1" x14ac:dyDescent="0.2">
      <c r="B736" s="2"/>
      <c r="C736" s="2"/>
      <c r="D736" s="2"/>
      <c r="E736" s="21"/>
      <c r="F736" s="21"/>
      <c r="G736" s="21"/>
      <c r="H736" s="23"/>
      <c r="I736" s="23"/>
      <c r="J736" s="23"/>
      <c r="K736" s="21"/>
    </row>
    <row r="737" spans="2:11" s="3" customFormat="1" x14ac:dyDescent="0.2">
      <c r="B737" s="2"/>
      <c r="C737" s="2"/>
      <c r="D737" s="2"/>
      <c r="E737" s="21"/>
      <c r="F737" s="21"/>
      <c r="G737" s="21"/>
      <c r="H737" s="23"/>
      <c r="I737" s="23"/>
      <c r="J737" s="23"/>
      <c r="K737" s="21"/>
    </row>
    <row r="738" spans="2:11" s="3" customFormat="1" x14ac:dyDescent="0.2">
      <c r="B738" s="2"/>
      <c r="C738" s="2"/>
      <c r="D738" s="2"/>
      <c r="E738" s="21"/>
      <c r="F738" s="21"/>
      <c r="G738" s="21"/>
      <c r="H738" s="23"/>
      <c r="I738" s="23"/>
      <c r="J738" s="23"/>
      <c r="K738" s="21"/>
    </row>
    <row r="739" spans="2:11" s="3" customFormat="1" x14ac:dyDescent="0.2">
      <c r="B739" s="2"/>
      <c r="C739" s="2"/>
      <c r="D739" s="2"/>
      <c r="E739" s="21"/>
      <c r="F739" s="21"/>
      <c r="G739" s="21"/>
      <c r="H739" s="23"/>
      <c r="I739" s="23"/>
      <c r="J739" s="23"/>
      <c r="K739" s="21"/>
    </row>
    <row r="740" spans="2:11" s="3" customFormat="1" x14ac:dyDescent="0.2">
      <c r="B740" s="2"/>
      <c r="C740" s="2"/>
      <c r="D740" s="2"/>
      <c r="E740" s="21"/>
      <c r="F740" s="21"/>
      <c r="G740" s="21"/>
      <c r="H740" s="23"/>
      <c r="I740" s="23"/>
      <c r="J740" s="23"/>
      <c r="K740" s="21"/>
    </row>
    <row r="741" spans="2:11" s="3" customFormat="1" x14ac:dyDescent="0.2">
      <c r="B741" s="2"/>
      <c r="C741" s="2"/>
      <c r="D741" s="2"/>
      <c r="E741" s="21"/>
      <c r="F741" s="21"/>
      <c r="G741" s="21"/>
      <c r="H741" s="23"/>
      <c r="I741" s="23"/>
      <c r="J741" s="23"/>
      <c r="K741" s="21"/>
    </row>
    <row r="742" spans="2:11" s="3" customFormat="1" x14ac:dyDescent="0.2">
      <c r="B742" s="2"/>
      <c r="C742" s="2"/>
      <c r="D742" s="2"/>
      <c r="E742" s="21"/>
      <c r="F742" s="21"/>
      <c r="G742" s="21"/>
      <c r="H742" s="23"/>
      <c r="I742" s="23"/>
      <c r="J742" s="23"/>
      <c r="K742" s="21"/>
    </row>
    <row r="743" spans="2:11" s="3" customFormat="1" x14ac:dyDescent="0.2">
      <c r="B743" s="2"/>
      <c r="C743" s="2"/>
      <c r="D743" s="2"/>
      <c r="E743" s="21"/>
      <c r="F743" s="21"/>
      <c r="G743" s="21"/>
      <c r="H743" s="23"/>
      <c r="I743" s="23"/>
      <c r="J743" s="23"/>
      <c r="K743" s="21"/>
    </row>
    <row r="744" spans="2:11" s="3" customFormat="1" x14ac:dyDescent="0.2">
      <c r="B744" s="2"/>
      <c r="C744" s="2"/>
      <c r="D744" s="2"/>
      <c r="E744" s="21"/>
      <c r="F744" s="21"/>
      <c r="G744" s="21"/>
      <c r="H744" s="23"/>
      <c r="I744" s="23"/>
      <c r="J744" s="23"/>
      <c r="K744" s="21"/>
    </row>
    <row r="745" spans="2:11" s="3" customFormat="1" x14ac:dyDescent="0.2">
      <c r="B745" s="2"/>
      <c r="C745" s="2"/>
      <c r="D745" s="2"/>
      <c r="E745" s="21"/>
      <c r="F745" s="21"/>
      <c r="G745" s="21"/>
      <c r="H745" s="23"/>
      <c r="I745" s="23"/>
      <c r="J745" s="23"/>
      <c r="K745" s="21"/>
    </row>
    <row r="746" spans="2:11" s="3" customFormat="1" x14ac:dyDescent="0.2">
      <c r="B746" s="2"/>
      <c r="C746" s="2"/>
      <c r="D746" s="2"/>
      <c r="E746" s="21"/>
      <c r="F746" s="21"/>
      <c r="G746" s="21"/>
      <c r="H746" s="23"/>
      <c r="I746" s="23"/>
      <c r="J746" s="23"/>
      <c r="K746" s="21"/>
    </row>
    <row r="747" spans="2:11" s="3" customFormat="1" x14ac:dyDescent="0.2">
      <c r="B747" s="2"/>
      <c r="C747" s="2"/>
      <c r="D747" s="2"/>
      <c r="E747" s="21"/>
      <c r="F747" s="21"/>
      <c r="G747" s="21"/>
      <c r="H747" s="23"/>
      <c r="I747" s="23"/>
      <c r="J747" s="23"/>
      <c r="K747" s="21"/>
    </row>
    <row r="748" spans="2:11" s="3" customFormat="1" x14ac:dyDescent="0.2">
      <c r="B748" s="2"/>
      <c r="C748" s="2"/>
      <c r="D748" s="2"/>
      <c r="E748" s="21"/>
      <c r="F748" s="21"/>
      <c r="G748" s="21"/>
      <c r="H748" s="23"/>
      <c r="I748" s="23"/>
      <c r="J748" s="23"/>
      <c r="K748" s="21"/>
    </row>
    <row r="749" spans="2:11" s="3" customFormat="1" x14ac:dyDescent="0.2">
      <c r="B749" s="2"/>
      <c r="C749" s="2"/>
      <c r="D749" s="2"/>
      <c r="E749" s="21"/>
      <c r="F749" s="21"/>
      <c r="G749" s="21"/>
      <c r="H749" s="23"/>
      <c r="I749" s="23"/>
      <c r="J749" s="23"/>
      <c r="K749" s="21"/>
    </row>
    <row r="750" spans="2:11" s="3" customFormat="1" x14ac:dyDescent="0.2">
      <c r="B750" s="2"/>
      <c r="C750" s="2"/>
      <c r="D750" s="2"/>
      <c r="E750" s="21"/>
      <c r="F750" s="21"/>
      <c r="G750" s="21"/>
      <c r="H750" s="23"/>
      <c r="I750" s="23"/>
      <c r="J750" s="23"/>
      <c r="K750" s="21"/>
    </row>
    <row r="751" spans="2:11" s="3" customFormat="1" x14ac:dyDescent="0.2">
      <c r="B751" s="2"/>
      <c r="C751" s="2"/>
      <c r="D751" s="2"/>
      <c r="E751" s="21"/>
      <c r="F751" s="21"/>
      <c r="G751" s="21"/>
      <c r="H751" s="23"/>
      <c r="I751" s="23"/>
      <c r="J751" s="23"/>
      <c r="K751" s="21"/>
    </row>
    <row r="752" spans="2:11" s="3" customFormat="1" x14ac:dyDescent="0.2">
      <c r="B752" s="2"/>
      <c r="C752" s="2"/>
      <c r="D752" s="2"/>
      <c r="E752" s="21"/>
      <c r="F752" s="21"/>
      <c r="G752" s="21"/>
      <c r="H752" s="23"/>
      <c r="I752" s="23"/>
      <c r="J752" s="23"/>
      <c r="K752" s="21"/>
    </row>
    <row r="753" spans="2:11" s="3" customFormat="1" x14ac:dyDescent="0.2">
      <c r="B753" s="2"/>
      <c r="C753" s="2"/>
      <c r="D753" s="2"/>
      <c r="E753" s="21"/>
      <c r="F753" s="21"/>
      <c r="G753" s="21"/>
      <c r="H753" s="23"/>
      <c r="I753" s="23"/>
      <c r="J753" s="23"/>
      <c r="K753" s="21"/>
    </row>
    <row r="754" spans="2:11" s="3" customFormat="1" x14ac:dyDescent="0.2">
      <c r="B754" s="2"/>
      <c r="C754" s="2"/>
      <c r="D754" s="2"/>
      <c r="E754" s="21"/>
      <c r="F754" s="21"/>
      <c r="G754" s="21"/>
      <c r="H754" s="23"/>
      <c r="I754" s="23"/>
      <c r="J754" s="23"/>
      <c r="K754" s="21"/>
    </row>
    <row r="755" spans="2:11" s="3" customFormat="1" x14ac:dyDescent="0.2">
      <c r="B755" s="2"/>
      <c r="C755" s="2"/>
      <c r="D755" s="2"/>
      <c r="E755" s="21"/>
      <c r="F755" s="21"/>
      <c r="G755" s="21"/>
      <c r="H755" s="23"/>
      <c r="I755" s="23"/>
      <c r="J755" s="23"/>
      <c r="K755" s="21"/>
    </row>
    <row r="756" spans="2:11" s="3" customFormat="1" x14ac:dyDescent="0.2">
      <c r="B756" s="2"/>
      <c r="C756" s="2"/>
      <c r="D756" s="2"/>
      <c r="E756" s="21"/>
      <c r="F756" s="21"/>
      <c r="G756" s="21"/>
      <c r="H756" s="23"/>
      <c r="I756" s="23"/>
      <c r="J756" s="23"/>
      <c r="K756" s="21"/>
    </row>
    <row r="757" spans="2:11" s="3" customFormat="1" x14ac:dyDescent="0.2">
      <c r="B757" s="2"/>
      <c r="C757" s="2"/>
      <c r="D757" s="2"/>
      <c r="E757" s="21"/>
      <c r="F757" s="21"/>
      <c r="G757" s="21"/>
      <c r="H757" s="23"/>
      <c r="I757" s="23"/>
      <c r="J757" s="23"/>
      <c r="K757" s="21"/>
    </row>
    <row r="758" spans="2:11" s="3" customFormat="1" x14ac:dyDescent="0.2">
      <c r="B758" s="2"/>
      <c r="C758" s="2"/>
      <c r="D758" s="2"/>
      <c r="E758" s="21"/>
      <c r="F758" s="21"/>
      <c r="G758" s="21"/>
      <c r="H758" s="23"/>
      <c r="I758" s="23"/>
      <c r="J758" s="23"/>
      <c r="K758" s="21"/>
    </row>
    <row r="759" spans="2:11" s="3" customFormat="1" x14ac:dyDescent="0.2">
      <c r="B759" s="2"/>
      <c r="C759" s="2"/>
      <c r="D759" s="2"/>
      <c r="E759" s="21"/>
      <c r="F759" s="21"/>
      <c r="G759" s="21"/>
      <c r="H759" s="23"/>
      <c r="I759" s="23"/>
      <c r="J759" s="23"/>
      <c r="K759" s="21"/>
    </row>
    <row r="760" spans="2:11" s="3" customFormat="1" x14ac:dyDescent="0.2">
      <c r="B760" s="2"/>
      <c r="C760" s="2"/>
      <c r="D760" s="2"/>
      <c r="E760" s="21"/>
      <c r="F760" s="21"/>
      <c r="G760" s="21"/>
      <c r="H760" s="23"/>
      <c r="I760" s="23"/>
      <c r="J760" s="23"/>
      <c r="K760" s="21"/>
    </row>
    <row r="761" spans="2:11" s="3" customFormat="1" x14ac:dyDescent="0.2">
      <c r="B761" s="2"/>
      <c r="C761" s="2"/>
      <c r="D761" s="2"/>
      <c r="E761" s="21"/>
      <c r="F761" s="21"/>
      <c r="G761" s="21"/>
      <c r="H761" s="23"/>
      <c r="I761" s="23"/>
      <c r="J761" s="23"/>
      <c r="K761" s="21"/>
    </row>
    <row r="762" spans="2:11" s="3" customFormat="1" x14ac:dyDescent="0.2">
      <c r="B762" s="2"/>
      <c r="C762" s="2"/>
      <c r="D762" s="2"/>
      <c r="E762" s="21"/>
      <c r="F762" s="21"/>
      <c r="G762" s="21"/>
      <c r="H762" s="23"/>
      <c r="I762" s="23"/>
      <c r="J762" s="23"/>
      <c r="K762" s="21"/>
    </row>
    <row r="763" spans="2:11" s="3" customFormat="1" x14ac:dyDescent="0.2">
      <c r="B763" s="2"/>
      <c r="C763" s="2"/>
      <c r="D763" s="2"/>
      <c r="E763" s="21"/>
      <c r="F763" s="21"/>
      <c r="G763" s="21"/>
      <c r="H763" s="23"/>
      <c r="I763" s="23"/>
      <c r="J763" s="23"/>
      <c r="K763" s="21"/>
    </row>
    <row r="764" spans="2:11" s="3" customFormat="1" x14ac:dyDescent="0.2">
      <c r="B764" s="2"/>
      <c r="C764" s="2"/>
      <c r="D764" s="2"/>
      <c r="E764" s="21"/>
      <c r="F764" s="21"/>
      <c r="G764" s="21"/>
      <c r="H764" s="23"/>
      <c r="I764" s="23"/>
      <c r="J764" s="23"/>
      <c r="K764" s="21"/>
    </row>
    <row r="765" spans="2:11" s="3" customFormat="1" x14ac:dyDescent="0.2">
      <c r="B765" s="2"/>
      <c r="C765" s="2"/>
      <c r="D765" s="2"/>
      <c r="E765" s="21"/>
      <c r="F765" s="21"/>
      <c r="G765" s="21"/>
      <c r="H765" s="23"/>
      <c r="I765" s="23"/>
      <c r="J765" s="23"/>
      <c r="K765" s="21"/>
    </row>
    <row r="766" spans="2:11" s="3" customFormat="1" x14ac:dyDescent="0.2">
      <c r="B766" s="2"/>
      <c r="C766" s="2"/>
      <c r="D766" s="2"/>
      <c r="E766" s="21"/>
      <c r="F766" s="21"/>
      <c r="G766" s="21"/>
      <c r="H766" s="23"/>
      <c r="I766" s="23"/>
      <c r="J766" s="23"/>
      <c r="K766" s="21"/>
    </row>
    <row r="767" spans="2:11" s="3" customFormat="1" x14ac:dyDescent="0.2">
      <c r="B767" s="2"/>
      <c r="C767" s="2"/>
      <c r="D767" s="2"/>
      <c r="E767" s="21"/>
      <c r="F767" s="21"/>
      <c r="G767" s="21"/>
      <c r="H767" s="23"/>
      <c r="I767" s="23"/>
      <c r="J767" s="23"/>
      <c r="K767" s="21"/>
    </row>
    <row r="768" spans="2:11" s="3" customFormat="1" x14ac:dyDescent="0.2">
      <c r="B768" s="2"/>
      <c r="C768" s="2"/>
      <c r="D768" s="2"/>
      <c r="E768" s="21"/>
      <c r="F768" s="21"/>
      <c r="G768" s="21"/>
      <c r="H768" s="23"/>
      <c r="I768" s="23"/>
      <c r="J768" s="23"/>
      <c r="K768" s="21"/>
    </row>
    <row r="769" spans="2:11" s="3" customFormat="1" x14ac:dyDescent="0.2">
      <c r="B769" s="2"/>
      <c r="C769" s="2"/>
      <c r="D769" s="2"/>
      <c r="E769" s="21"/>
      <c r="F769" s="21"/>
      <c r="G769" s="21"/>
      <c r="H769" s="23"/>
      <c r="I769" s="23"/>
      <c r="J769" s="23"/>
      <c r="K769" s="21"/>
    </row>
    <row r="770" spans="2:11" s="3" customFormat="1" x14ac:dyDescent="0.2">
      <c r="B770" s="2"/>
      <c r="C770" s="2"/>
      <c r="D770" s="2"/>
      <c r="E770" s="21"/>
      <c r="F770" s="21"/>
      <c r="G770" s="21"/>
      <c r="H770" s="23"/>
      <c r="I770" s="23"/>
      <c r="J770" s="23"/>
      <c r="K770" s="21"/>
    </row>
    <row r="771" spans="2:11" s="3" customFormat="1" x14ac:dyDescent="0.2">
      <c r="B771" s="2"/>
      <c r="C771" s="2"/>
      <c r="D771" s="2"/>
      <c r="E771" s="21"/>
      <c r="F771" s="21"/>
      <c r="G771" s="21"/>
      <c r="H771" s="23"/>
      <c r="I771" s="23"/>
      <c r="J771" s="23"/>
      <c r="K771" s="21"/>
    </row>
    <row r="772" spans="2:11" s="3" customFormat="1" x14ac:dyDescent="0.2">
      <c r="B772" s="2"/>
      <c r="C772" s="2"/>
      <c r="D772" s="2"/>
      <c r="E772" s="21"/>
      <c r="F772" s="21"/>
      <c r="G772" s="21"/>
      <c r="H772" s="23"/>
      <c r="I772" s="23"/>
      <c r="J772" s="23"/>
      <c r="K772" s="21"/>
    </row>
    <row r="773" spans="2:11" s="3" customFormat="1" x14ac:dyDescent="0.2">
      <c r="B773" s="2"/>
      <c r="C773" s="2"/>
      <c r="D773" s="2"/>
      <c r="E773" s="21"/>
      <c r="F773" s="21"/>
      <c r="G773" s="21"/>
      <c r="H773" s="23"/>
      <c r="I773" s="23"/>
      <c r="J773" s="23"/>
      <c r="K773" s="21"/>
    </row>
    <row r="774" spans="2:11" s="3" customFormat="1" x14ac:dyDescent="0.2">
      <c r="B774" s="2"/>
      <c r="C774" s="2"/>
      <c r="D774" s="2"/>
      <c r="E774" s="21"/>
      <c r="F774" s="21"/>
      <c r="G774" s="21"/>
      <c r="H774" s="23"/>
      <c r="I774" s="23"/>
      <c r="J774" s="23"/>
      <c r="K774" s="21"/>
    </row>
    <row r="775" spans="2:11" s="3" customFormat="1" x14ac:dyDescent="0.2">
      <c r="B775" s="2"/>
      <c r="C775" s="2"/>
      <c r="D775" s="2"/>
      <c r="E775" s="21"/>
      <c r="F775" s="21"/>
      <c r="G775" s="21"/>
      <c r="H775" s="23"/>
      <c r="I775" s="23"/>
      <c r="J775" s="23"/>
      <c r="K775" s="21"/>
    </row>
    <row r="776" spans="2:11" s="3" customFormat="1" x14ac:dyDescent="0.2">
      <c r="B776" s="2"/>
      <c r="C776" s="2"/>
      <c r="D776" s="2"/>
      <c r="E776" s="21"/>
      <c r="F776" s="21"/>
      <c r="G776" s="21"/>
      <c r="H776" s="23"/>
      <c r="I776" s="23"/>
      <c r="J776" s="23"/>
      <c r="K776" s="21"/>
    </row>
    <row r="777" spans="2:11" s="3" customFormat="1" x14ac:dyDescent="0.2">
      <c r="B777" s="2"/>
      <c r="C777" s="2"/>
      <c r="D777" s="2"/>
      <c r="E777" s="21"/>
      <c r="F777" s="21"/>
      <c r="G777" s="21"/>
      <c r="H777" s="23"/>
      <c r="I777" s="23"/>
      <c r="J777" s="23"/>
      <c r="K777" s="21"/>
    </row>
    <row r="778" spans="2:11" s="3" customFormat="1" x14ac:dyDescent="0.2">
      <c r="B778" s="2"/>
      <c r="C778" s="2"/>
      <c r="D778" s="2"/>
      <c r="E778" s="21"/>
      <c r="F778" s="21"/>
      <c r="G778" s="21"/>
      <c r="H778" s="23"/>
      <c r="I778" s="23"/>
      <c r="J778" s="23"/>
      <c r="K778" s="21"/>
    </row>
    <row r="779" spans="2:11" s="3" customFormat="1" x14ac:dyDescent="0.2">
      <c r="B779" s="2"/>
      <c r="C779" s="2"/>
      <c r="D779" s="2"/>
      <c r="E779" s="21"/>
      <c r="F779" s="21"/>
      <c r="G779" s="21"/>
      <c r="H779" s="23"/>
      <c r="I779" s="23"/>
      <c r="J779" s="23"/>
      <c r="K779" s="21"/>
    </row>
    <row r="780" spans="2:11" s="3" customFormat="1" x14ac:dyDescent="0.2">
      <c r="B780" s="2"/>
      <c r="C780" s="2"/>
      <c r="D780" s="2"/>
      <c r="E780" s="21"/>
      <c r="F780" s="21"/>
      <c r="G780" s="21"/>
      <c r="H780" s="23"/>
      <c r="I780" s="23"/>
      <c r="J780" s="23"/>
      <c r="K780" s="21"/>
    </row>
    <row r="781" spans="2:11" s="3" customFormat="1" x14ac:dyDescent="0.2">
      <c r="B781" s="2"/>
      <c r="C781" s="2"/>
      <c r="D781" s="2"/>
      <c r="E781" s="21"/>
      <c r="F781" s="21"/>
      <c r="G781" s="21"/>
      <c r="H781" s="23"/>
      <c r="I781" s="23"/>
      <c r="J781" s="23"/>
      <c r="K781" s="21"/>
    </row>
    <row r="782" spans="2:11" s="3" customFormat="1" x14ac:dyDescent="0.2">
      <c r="B782" s="2"/>
      <c r="C782" s="2"/>
      <c r="D782" s="2"/>
      <c r="E782" s="21"/>
      <c r="F782" s="21"/>
      <c r="G782" s="21"/>
      <c r="H782" s="23"/>
      <c r="I782" s="23"/>
      <c r="J782" s="23"/>
      <c r="K782" s="21"/>
    </row>
    <row r="783" spans="2:11" s="3" customFormat="1" x14ac:dyDescent="0.2">
      <c r="B783" s="2"/>
      <c r="C783" s="2"/>
      <c r="D783" s="2"/>
      <c r="E783" s="21"/>
      <c r="F783" s="21"/>
      <c r="G783" s="21"/>
      <c r="H783" s="23"/>
      <c r="I783" s="23"/>
      <c r="J783" s="23"/>
      <c r="K783" s="21"/>
    </row>
    <row r="784" spans="2:11" s="3" customFormat="1" x14ac:dyDescent="0.2">
      <c r="B784" s="2"/>
      <c r="C784" s="2"/>
      <c r="D784" s="2"/>
      <c r="E784" s="21"/>
      <c r="F784" s="21"/>
      <c r="G784" s="21"/>
      <c r="H784" s="23"/>
      <c r="I784" s="23"/>
      <c r="J784" s="23"/>
      <c r="K784" s="21"/>
    </row>
    <row r="785" spans="2:11" s="3" customFormat="1" x14ac:dyDescent="0.2">
      <c r="B785" s="2"/>
      <c r="C785" s="2"/>
      <c r="D785" s="2"/>
      <c r="E785" s="21"/>
      <c r="F785" s="21"/>
      <c r="G785" s="21"/>
      <c r="H785" s="23"/>
      <c r="I785" s="23"/>
      <c r="J785" s="23"/>
      <c r="K785" s="21"/>
    </row>
    <row r="786" spans="2:11" s="3" customFormat="1" x14ac:dyDescent="0.2">
      <c r="B786" s="2"/>
      <c r="C786" s="2"/>
      <c r="D786" s="2"/>
      <c r="E786" s="21"/>
      <c r="F786" s="21"/>
      <c r="G786" s="21"/>
      <c r="H786" s="23"/>
      <c r="I786" s="23"/>
      <c r="J786" s="23"/>
      <c r="K786" s="21"/>
    </row>
    <row r="787" spans="2:11" s="3" customFormat="1" x14ac:dyDescent="0.2">
      <c r="B787" s="2"/>
      <c r="C787" s="2"/>
      <c r="D787" s="2"/>
      <c r="E787" s="21"/>
      <c r="F787" s="21"/>
      <c r="G787" s="21"/>
      <c r="H787" s="23"/>
      <c r="I787" s="23"/>
      <c r="J787" s="23"/>
      <c r="K787" s="21"/>
    </row>
    <row r="788" spans="2:11" s="3" customFormat="1" x14ac:dyDescent="0.2">
      <c r="B788" s="2"/>
      <c r="C788" s="2"/>
      <c r="D788" s="2"/>
      <c r="E788" s="21"/>
      <c r="F788" s="21"/>
      <c r="G788" s="21"/>
      <c r="H788" s="23"/>
      <c r="I788" s="23"/>
      <c r="J788" s="23"/>
      <c r="K788" s="21"/>
    </row>
    <row r="789" spans="2:11" s="3" customFormat="1" x14ac:dyDescent="0.2">
      <c r="B789" s="2"/>
      <c r="C789" s="2"/>
      <c r="D789" s="2"/>
      <c r="E789" s="21"/>
      <c r="F789" s="21"/>
      <c r="G789" s="21"/>
      <c r="H789" s="23"/>
      <c r="I789" s="23"/>
      <c r="J789" s="23"/>
      <c r="K789" s="21"/>
    </row>
    <row r="790" spans="2:11" s="3" customFormat="1" x14ac:dyDescent="0.2">
      <c r="B790" s="2"/>
      <c r="C790" s="2"/>
      <c r="D790" s="2"/>
      <c r="E790" s="21"/>
      <c r="F790" s="21"/>
      <c r="G790" s="21"/>
      <c r="H790" s="23"/>
      <c r="I790" s="23"/>
      <c r="J790" s="23"/>
      <c r="K790" s="21"/>
    </row>
    <row r="791" spans="2:11" s="3" customFormat="1" x14ac:dyDescent="0.2">
      <c r="B791" s="2"/>
      <c r="C791" s="2"/>
      <c r="D791" s="2"/>
      <c r="E791" s="21"/>
      <c r="F791" s="21"/>
      <c r="G791" s="21"/>
      <c r="H791" s="23"/>
      <c r="I791" s="23"/>
      <c r="J791" s="23"/>
      <c r="K791" s="21"/>
    </row>
    <row r="792" spans="2:11" s="3" customFormat="1" x14ac:dyDescent="0.2">
      <c r="B792" s="2"/>
      <c r="C792" s="2"/>
      <c r="D792" s="2"/>
      <c r="E792" s="21"/>
      <c r="F792" s="21"/>
      <c r="G792" s="21"/>
      <c r="H792" s="23"/>
      <c r="I792" s="23"/>
      <c r="J792" s="23"/>
      <c r="K792" s="21"/>
    </row>
    <row r="793" spans="2:11" s="3" customFormat="1" x14ac:dyDescent="0.2">
      <c r="B793" s="2"/>
      <c r="C793" s="2"/>
      <c r="D793" s="2"/>
      <c r="E793" s="21"/>
      <c r="F793" s="21"/>
      <c r="G793" s="21"/>
      <c r="H793" s="23"/>
      <c r="I793" s="23"/>
      <c r="J793" s="23"/>
      <c r="K793" s="21"/>
    </row>
    <row r="794" spans="2:11" s="3" customFormat="1" x14ac:dyDescent="0.2">
      <c r="B794" s="2"/>
      <c r="C794" s="2"/>
      <c r="D794" s="2"/>
      <c r="E794" s="21"/>
      <c r="F794" s="21"/>
      <c r="G794" s="21"/>
      <c r="H794" s="23"/>
      <c r="I794" s="23"/>
      <c r="J794" s="23"/>
      <c r="K794" s="21"/>
    </row>
    <row r="795" spans="2:11" s="3" customFormat="1" x14ac:dyDescent="0.2">
      <c r="B795" s="2"/>
      <c r="C795" s="2"/>
      <c r="D795" s="2"/>
      <c r="E795" s="21"/>
      <c r="F795" s="21"/>
      <c r="G795" s="21"/>
      <c r="H795" s="23"/>
      <c r="I795" s="23"/>
      <c r="J795" s="23"/>
      <c r="K795" s="21"/>
    </row>
    <row r="796" spans="2:11" s="3" customFormat="1" x14ac:dyDescent="0.2">
      <c r="B796" s="2"/>
      <c r="C796" s="2"/>
      <c r="D796" s="2"/>
      <c r="E796" s="21"/>
      <c r="F796" s="21"/>
      <c r="G796" s="21"/>
      <c r="H796" s="23"/>
      <c r="I796" s="23"/>
      <c r="J796" s="23"/>
      <c r="K796" s="21"/>
    </row>
    <row r="797" spans="2:11" s="3" customFormat="1" x14ac:dyDescent="0.2">
      <c r="B797" s="2"/>
      <c r="C797" s="2"/>
      <c r="D797" s="2"/>
      <c r="E797" s="21"/>
      <c r="F797" s="21"/>
      <c r="G797" s="21"/>
      <c r="H797" s="23"/>
      <c r="I797" s="23"/>
      <c r="J797" s="23"/>
      <c r="K797" s="21"/>
    </row>
    <row r="798" spans="2:11" s="3" customFormat="1" x14ac:dyDescent="0.2">
      <c r="B798" s="2"/>
      <c r="C798" s="2"/>
      <c r="D798" s="2"/>
      <c r="E798" s="21"/>
      <c r="F798" s="21"/>
      <c r="G798" s="21"/>
      <c r="H798" s="23"/>
      <c r="I798" s="23"/>
      <c r="J798" s="23"/>
      <c r="K798" s="21"/>
    </row>
    <row r="799" spans="2:11" s="3" customFormat="1" x14ac:dyDescent="0.2">
      <c r="B799" s="2"/>
      <c r="C799" s="2"/>
      <c r="D799" s="2"/>
      <c r="E799" s="21"/>
      <c r="F799" s="21"/>
      <c r="G799" s="21"/>
      <c r="H799" s="23"/>
      <c r="I799" s="23"/>
      <c r="J799" s="23"/>
      <c r="K799" s="21"/>
    </row>
    <row r="800" spans="2:11" s="3" customFormat="1" x14ac:dyDescent="0.2">
      <c r="B800" s="2"/>
      <c r="C800" s="2"/>
      <c r="D800" s="2"/>
      <c r="E800" s="21"/>
      <c r="F800" s="21"/>
      <c r="G800" s="21"/>
      <c r="H800" s="23"/>
      <c r="I800" s="23"/>
      <c r="J800" s="23"/>
      <c r="K800" s="21"/>
    </row>
    <row r="801" spans="2:11" s="3" customFormat="1" x14ac:dyDescent="0.2">
      <c r="B801" s="2"/>
      <c r="C801" s="2"/>
      <c r="D801" s="2"/>
      <c r="E801" s="21"/>
      <c r="F801" s="21"/>
      <c r="G801" s="21"/>
      <c r="H801" s="23"/>
      <c r="I801" s="23"/>
      <c r="J801" s="23"/>
      <c r="K801" s="21"/>
    </row>
    <row r="802" spans="2:11" s="3" customFormat="1" x14ac:dyDescent="0.2">
      <c r="B802" s="2"/>
      <c r="C802" s="2"/>
      <c r="D802" s="2"/>
      <c r="E802" s="21"/>
      <c r="F802" s="21"/>
      <c r="G802" s="21"/>
      <c r="H802" s="23"/>
      <c r="I802" s="23"/>
      <c r="J802" s="23"/>
      <c r="K802" s="21"/>
    </row>
    <row r="803" spans="2:11" s="3" customFormat="1" x14ac:dyDescent="0.2">
      <c r="B803" s="2"/>
      <c r="C803" s="2"/>
      <c r="D803" s="2"/>
      <c r="E803" s="21"/>
      <c r="F803" s="21"/>
      <c r="G803" s="21"/>
      <c r="H803" s="23"/>
      <c r="I803" s="23"/>
      <c r="J803" s="23"/>
      <c r="K803" s="21"/>
    </row>
    <row r="804" spans="2:11" s="3" customFormat="1" x14ac:dyDescent="0.2">
      <c r="B804" s="2"/>
      <c r="C804" s="2"/>
      <c r="D804" s="2"/>
      <c r="E804" s="21"/>
      <c r="F804" s="21"/>
      <c r="G804" s="21"/>
      <c r="H804" s="23"/>
      <c r="I804" s="23"/>
      <c r="J804" s="23"/>
      <c r="K804" s="21"/>
    </row>
    <row r="805" spans="2:11" s="3" customFormat="1" x14ac:dyDescent="0.2">
      <c r="B805" s="2"/>
      <c r="C805" s="2"/>
      <c r="D805" s="2"/>
      <c r="E805" s="21"/>
      <c r="F805" s="21"/>
      <c r="G805" s="21"/>
      <c r="H805" s="23"/>
      <c r="I805" s="23"/>
      <c r="J805" s="23"/>
      <c r="K805" s="21"/>
    </row>
    <row r="806" spans="2:11" s="3" customFormat="1" x14ac:dyDescent="0.2">
      <c r="B806" s="2"/>
      <c r="C806" s="2"/>
      <c r="D806" s="2"/>
      <c r="E806" s="21"/>
      <c r="F806" s="21"/>
      <c r="G806" s="21"/>
      <c r="H806" s="23"/>
      <c r="I806" s="23"/>
      <c r="J806" s="23"/>
      <c r="K806" s="21"/>
    </row>
    <row r="807" spans="2:11" s="3" customFormat="1" x14ac:dyDescent="0.2">
      <c r="B807" s="2"/>
      <c r="C807" s="2"/>
      <c r="D807" s="2"/>
      <c r="E807" s="21"/>
      <c r="F807" s="21"/>
      <c r="G807" s="21"/>
      <c r="H807" s="23"/>
      <c r="I807" s="23"/>
      <c r="J807" s="23"/>
      <c r="K807" s="21"/>
    </row>
    <row r="808" spans="2:11" s="3" customFormat="1" x14ac:dyDescent="0.2">
      <c r="B808" s="2"/>
      <c r="C808" s="2"/>
      <c r="D808" s="2"/>
      <c r="E808" s="21"/>
      <c r="F808" s="21"/>
      <c r="G808" s="21"/>
      <c r="H808" s="23"/>
      <c r="I808" s="23"/>
      <c r="J808" s="23"/>
      <c r="K808" s="21"/>
    </row>
    <row r="809" spans="2:11" s="3" customFormat="1" x14ac:dyDescent="0.2">
      <c r="B809" s="2"/>
      <c r="C809" s="2"/>
      <c r="D809" s="2"/>
      <c r="E809" s="21"/>
      <c r="F809" s="21"/>
      <c r="G809" s="21"/>
      <c r="H809" s="23"/>
      <c r="I809" s="23"/>
      <c r="J809" s="23"/>
      <c r="K809" s="21"/>
    </row>
    <row r="810" spans="2:11" s="3" customFormat="1" x14ac:dyDescent="0.2">
      <c r="B810" s="2"/>
      <c r="C810" s="2"/>
      <c r="D810" s="2"/>
      <c r="E810" s="21"/>
      <c r="F810" s="21"/>
      <c r="G810" s="21"/>
      <c r="H810" s="23"/>
      <c r="I810" s="23"/>
      <c r="J810" s="23"/>
      <c r="K810" s="21"/>
    </row>
    <row r="811" spans="2:11" s="3" customFormat="1" x14ac:dyDescent="0.2">
      <c r="B811" s="2"/>
      <c r="C811" s="2"/>
      <c r="D811" s="2"/>
      <c r="E811" s="21"/>
      <c r="F811" s="21"/>
      <c r="G811" s="21"/>
      <c r="H811" s="23"/>
      <c r="I811" s="23"/>
      <c r="J811" s="23"/>
      <c r="K811" s="21"/>
    </row>
    <row r="812" spans="2:11" s="3" customFormat="1" x14ac:dyDescent="0.2">
      <c r="B812" s="2"/>
      <c r="C812" s="2"/>
      <c r="D812" s="2"/>
      <c r="E812" s="21"/>
      <c r="F812" s="21"/>
      <c r="G812" s="21"/>
      <c r="H812" s="23"/>
      <c r="I812" s="23"/>
      <c r="J812" s="23"/>
      <c r="K812" s="21"/>
    </row>
    <row r="813" spans="2:11" s="3" customFormat="1" x14ac:dyDescent="0.2">
      <c r="B813" s="2"/>
      <c r="C813" s="2"/>
      <c r="D813" s="2"/>
      <c r="E813" s="21"/>
      <c r="F813" s="21"/>
      <c r="G813" s="21"/>
      <c r="H813" s="23"/>
      <c r="I813" s="23"/>
      <c r="J813" s="23"/>
      <c r="K813" s="21"/>
    </row>
    <row r="814" spans="2:11" s="3" customFormat="1" x14ac:dyDescent="0.2">
      <c r="B814" s="2"/>
      <c r="C814" s="2"/>
      <c r="D814" s="2"/>
      <c r="E814" s="21"/>
      <c r="F814" s="21"/>
      <c r="G814" s="21"/>
      <c r="H814" s="23"/>
      <c r="I814" s="23"/>
      <c r="J814" s="23"/>
      <c r="K814" s="21"/>
    </row>
    <row r="815" spans="2:11" s="3" customFormat="1" x14ac:dyDescent="0.2">
      <c r="B815" s="2"/>
      <c r="C815" s="2"/>
      <c r="D815" s="2"/>
      <c r="E815" s="21"/>
      <c r="F815" s="21"/>
      <c r="G815" s="21"/>
      <c r="H815" s="23"/>
      <c r="I815" s="23"/>
      <c r="J815" s="23"/>
      <c r="K815" s="21"/>
    </row>
    <row r="816" spans="2:11" s="3" customFormat="1" x14ac:dyDescent="0.2">
      <c r="B816" s="2"/>
      <c r="C816" s="2"/>
      <c r="D816" s="2"/>
      <c r="E816" s="21"/>
      <c r="F816" s="21"/>
      <c r="G816" s="21"/>
      <c r="H816" s="23"/>
      <c r="I816" s="23"/>
      <c r="J816" s="23"/>
      <c r="K816" s="21"/>
    </row>
    <row r="817" spans="2:11" s="3" customFormat="1" x14ac:dyDescent="0.2">
      <c r="B817" s="2"/>
      <c r="C817" s="2"/>
      <c r="D817" s="2"/>
      <c r="E817" s="21"/>
      <c r="F817" s="21"/>
      <c r="G817" s="21"/>
      <c r="H817" s="23"/>
      <c r="I817" s="23"/>
      <c r="J817" s="23"/>
      <c r="K817" s="21"/>
    </row>
    <row r="818" spans="2:11" s="3" customFormat="1" x14ac:dyDescent="0.2">
      <c r="B818" s="2"/>
      <c r="C818" s="2"/>
      <c r="D818" s="2"/>
      <c r="E818" s="21"/>
      <c r="F818" s="21"/>
      <c r="G818" s="21"/>
      <c r="H818" s="23"/>
      <c r="I818" s="23"/>
      <c r="J818" s="23"/>
      <c r="K818" s="21"/>
    </row>
    <row r="819" spans="2:11" s="3" customFormat="1" x14ac:dyDescent="0.2">
      <c r="B819" s="2"/>
      <c r="C819" s="2"/>
      <c r="D819" s="2"/>
      <c r="E819" s="21"/>
      <c r="F819" s="21"/>
      <c r="G819" s="21"/>
      <c r="H819" s="23"/>
      <c r="I819" s="23"/>
      <c r="J819" s="23"/>
      <c r="K819" s="21"/>
    </row>
    <row r="820" spans="2:11" s="3" customFormat="1" x14ac:dyDescent="0.2">
      <c r="B820" s="2"/>
      <c r="C820" s="2"/>
      <c r="D820" s="2"/>
      <c r="E820" s="21"/>
      <c r="F820" s="21"/>
      <c r="G820" s="21"/>
      <c r="H820" s="23"/>
      <c r="I820" s="23"/>
      <c r="J820" s="23"/>
      <c r="K820" s="21"/>
    </row>
    <row r="821" spans="2:11" s="3" customFormat="1" x14ac:dyDescent="0.2">
      <c r="B821" s="2"/>
      <c r="C821" s="2"/>
      <c r="D821" s="2"/>
      <c r="E821" s="21"/>
      <c r="F821" s="21"/>
      <c r="G821" s="21"/>
      <c r="H821" s="23"/>
      <c r="I821" s="23"/>
      <c r="J821" s="23"/>
      <c r="K821" s="21"/>
    </row>
    <row r="822" spans="2:11" s="3" customFormat="1" x14ac:dyDescent="0.2">
      <c r="B822" s="2"/>
      <c r="C822" s="2"/>
      <c r="D822" s="2"/>
      <c r="E822" s="21"/>
      <c r="F822" s="21"/>
      <c r="G822" s="21"/>
      <c r="H822" s="23"/>
      <c r="I822" s="23"/>
      <c r="J822" s="23"/>
      <c r="K822" s="21"/>
    </row>
    <row r="823" spans="2:11" s="3" customFormat="1" x14ac:dyDescent="0.2">
      <c r="B823" s="2"/>
      <c r="C823" s="2"/>
      <c r="D823" s="2"/>
      <c r="E823" s="21"/>
      <c r="F823" s="21"/>
      <c r="G823" s="21"/>
      <c r="H823" s="23"/>
      <c r="I823" s="23"/>
      <c r="J823" s="23"/>
      <c r="K823" s="21"/>
    </row>
    <row r="824" spans="2:11" s="3" customFormat="1" x14ac:dyDescent="0.2">
      <c r="B824" s="2"/>
      <c r="C824" s="2"/>
      <c r="D824" s="2"/>
      <c r="E824" s="21"/>
      <c r="F824" s="21"/>
      <c r="G824" s="21"/>
      <c r="H824" s="23"/>
      <c r="I824" s="23"/>
      <c r="J824" s="23"/>
      <c r="K824" s="21"/>
    </row>
    <row r="825" spans="2:11" s="3" customFormat="1" x14ac:dyDescent="0.2">
      <c r="B825" s="2"/>
      <c r="C825" s="2"/>
      <c r="D825" s="2"/>
      <c r="E825" s="21"/>
      <c r="F825" s="21"/>
      <c r="G825" s="21"/>
      <c r="H825" s="23"/>
      <c r="I825" s="23"/>
      <c r="J825" s="23"/>
      <c r="K825" s="21"/>
    </row>
    <row r="826" spans="2:11" s="3" customFormat="1" x14ac:dyDescent="0.2">
      <c r="B826" s="2"/>
      <c r="C826" s="2"/>
      <c r="D826" s="2"/>
      <c r="E826" s="21"/>
      <c r="F826" s="21"/>
      <c r="G826" s="21"/>
      <c r="H826" s="23"/>
      <c r="I826" s="23"/>
      <c r="J826" s="23"/>
      <c r="K826" s="21"/>
    </row>
    <row r="827" spans="2:11" s="3" customFormat="1" x14ac:dyDescent="0.2">
      <c r="B827" s="2"/>
      <c r="C827" s="2"/>
      <c r="D827" s="2"/>
      <c r="E827" s="21"/>
      <c r="F827" s="21"/>
      <c r="G827" s="21"/>
      <c r="H827" s="23"/>
      <c r="I827" s="23"/>
      <c r="J827" s="23"/>
      <c r="K827" s="21"/>
    </row>
    <row r="828" spans="2:11" s="3" customFormat="1" x14ac:dyDescent="0.2">
      <c r="B828" s="2"/>
      <c r="C828" s="2"/>
      <c r="D828" s="2"/>
      <c r="E828" s="21"/>
      <c r="F828" s="21"/>
      <c r="G828" s="21"/>
      <c r="H828" s="23"/>
      <c r="I828" s="23"/>
      <c r="J828" s="23"/>
      <c r="K828" s="21"/>
    </row>
    <row r="829" spans="2:11" s="3" customFormat="1" x14ac:dyDescent="0.2">
      <c r="B829" s="2"/>
      <c r="C829" s="2"/>
      <c r="D829" s="2"/>
      <c r="E829" s="21"/>
      <c r="F829" s="21"/>
      <c r="G829" s="21"/>
      <c r="H829" s="23"/>
      <c r="I829" s="23"/>
      <c r="J829" s="23"/>
      <c r="K829" s="21"/>
    </row>
    <row r="830" spans="2:11" s="3" customFormat="1" x14ac:dyDescent="0.2">
      <c r="B830" s="2"/>
      <c r="C830" s="2"/>
      <c r="D830" s="2"/>
      <c r="E830" s="21"/>
      <c r="F830" s="21"/>
      <c r="G830" s="21"/>
      <c r="H830" s="23"/>
      <c r="I830" s="23"/>
      <c r="J830" s="23"/>
      <c r="K830" s="21"/>
    </row>
    <row r="831" spans="2:11" s="3" customFormat="1" x14ac:dyDescent="0.2">
      <c r="B831" s="2"/>
      <c r="C831" s="2"/>
      <c r="D831" s="2"/>
      <c r="E831" s="21"/>
      <c r="F831" s="21"/>
      <c r="G831" s="21"/>
      <c r="H831" s="23"/>
      <c r="I831" s="23"/>
      <c r="J831" s="23"/>
      <c r="K831" s="21"/>
    </row>
    <row r="832" spans="2:11" s="3" customFormat="1" x14ac:dyDescent="0.2">
      <c r="B832" s="2"/>
      <c r="C832" s="2"/>
      <c r="D832" s="2"/>
      <c r="E832" s="21"/>
      <c r="F832" s="21"/>
      <c r="G832" s="21"/>
      <c r="H832" s="23"/>
      <c r="I832" s="23"/>
      <c r="J832" s="23"/>
      <c r="K832" s="21"/>
    </row>
    <row r="833" spans="2:11" s="3" customFormat="1" x14ac:dyDescent="0.2">
      <c r="B833" s="2"/>
      <c r="C833" s="2"/>
      <c r="D833" s="2"/>
      <c r="E833" s="21"/>
      <c r="F833" s="21"/>
      <c r="G833" s="21"/>
      <c r="H833" s="23"/>
      <c r="I833" s="23"/>
      <c r="J833" s="23"/>
      <c r="K833" s="21"/>
    </row>
    <row r="834" spans="2:11" s="3" customFormat="1" x14ac:dyDescent="0.2">
      <c r="B834" s="2"/>
      <c r="C834" s="2"/>
      <c r="D834" s="2"/>
      <c r="E834" s="21"/>
      <c r="F834" s="21"/>
      <c r="G834" s="21"/>
      <c r="H834" s="23"/>
      <c r="I834" s="23"/>
      <c r="J834" s="23"/>
      <c r="K834" s="21"/>
    </row>
    <row r="835" spans="2:11" s="3" customFormat="1" x14ac:dyDescent="0.2">
      <c r="B835" s="2"/>
      <c r="C835" s="2"/>
      <c r="D835" s="2"/>
      <c r="E835" s="21"/>
      <c r="F835" s="21"/>
      <c r="G835" s="21"/>
      <c r="H835" s="23"/>
      <c r="I835" s="23"/>
      <c r="J835" s="23"/>
      <c r="K835" s="21"/>
    </row>
    <row r="836" spans="2:11" s="3" customFormat="1" x14ac:dyDescent="0.2">
      <c r="B836" s="2"/>
      <c r="C836" s="2"/>
      <c r="D836" s="2"/>
      <c r="E836" s="21"/>
      <c r="F836" s="21"/>
      <c r="G836" s="21"/>
      <c r="H836" s="23"/>
      <c r="I836" s="23"/>
      <c r="J836" s="23"/>
      <c r="K836" s="21"/>
    </row>
    <row r="837" spans="2:11" s="3" customFormat="1" x14ac:dyDescent="0.2">
      <c r="B837" s="2"/>
      <c r="C837" s="2"/>
      <c r="D837" s="2"/>
      <c r="E837" s="21"/>
      <c r="F837" s="21"/>
      <c r="G837" s="21"/>
      <c r="H837" s="23"/>
      <c r="I837" s="23"/>
      <c r="J837" s="23"/>
      <c r="K837" s="21"/>
    </row>
    <row r="838" spans="2:11" s="3" customFormat="1" x14ac:dyDescent="0.2">
      <c r="B838" s="2"/>
      <c r="C838" s="2"/>
      <c r="D838" s="2"/>
      <c r="E838" s="21"/>
      <c r="F838" s="21"/>
      <c r="G838" s="21"/>
      <c r="H838" s="23"/>
      <c r="I838" s="23"/>
      <c r="J838" s="23"/>
      <c r="K838" s="21"/>
    </row>
    <row r="839" spans="2:11" s="3" customFormat="1" x14ac:dyDescent="0.2">
      <c r="B839" s="2"/>
      <c r="C839" s="2"/>
      <c r="D839" s="2"/>
      <c r="E839" s="21"/>
      <c r="F839" s="21"/>
      <c r="G839" s="21"/>
      <c r="H839" s="23"/>
      <c r="I839" s="23"/>
      <c r="J839" s="23"/>
      <c r="K839" s="21"/>
    </row>
    <row r="840" spans="2:11" s="3" customFormat="1" x14ac:dyDescent="0.2">
      <c r="B840" s="2"/>
      <c r="C840" s="2"/>
      <c r="D840" s="2"/>
      <c r="E840" s="21"/>
      <c r="F840" s="21"/>
      <c r="G840" s="21"/>
      <c r="H840" s="23"/>
      <c r="I840" s="23"/>
      <c r="J840" s="23"/>
      <c r="K840" s="21"/>
    </row>
    <row r="841" spans="2:11" s="3" customFormat="1" x14ac:dyDescent="0.2">
      <c r="B841" s="2"/>
      <c r="C841" s="2"/>
      <c r="D841" s="2"/>
      <c r="E841" s="21"/>
      <c r="F841" s="21"/>
      <c r="G841" s="21"/>
      <c r="H841" s="23"/>
      <c r="I841" s="23"/>
      <c r="J841" s="23"/>
      <c r="K841" s="21"/>
    </row>
    <row r="842" spans="2:11" s="3" customFormat="1" x14ac:dyDescent="0.2">
      <c r="B842" s="2"/>
      <c r="C842" s="2"/>
      <c r="D842" s="2"/>
      <c r="E842" s="21"/>
      <c r="F842" s="21"/>
      <c r="G842" s="21"/>
      <c r="H842" s="23"/>
      <c r="I842" s="23"/>
      <c r="J842" s="23"/>
      <c r="K842" s="21"/>
    </row>
    <row r="843" spans="2:11" s="3" customFormat="1" x14ac:dyDescent="0.2">
      <c r="B843" s="2"/>
      <c r="C843" s="2"/>
      <c r="D843" s="2"/>
      <c r="E843" s="21"/>
      <c r="F843" s="21"/>
      <c r="G843" s="21"/>
      <c r="H843" s="23"/>
      <c r="I843" s="23"/>
      <c r="J843" s="23"/>
      <c r="K843" s="21"/>
    </row>
    <row r="844" spans="2:11" s="3" customFormat="1" x14ac:dyDescent="0.2">
      <c r="B844" s="2"/>
      <c r="C844" s="2"/>
      <c r="D844" s="2"/>
      <c r="E844" s="21"/>
      <c r="F844" s="21"/>
      <c r="G844" s="21"/>
      <c r="H844" s="23"/>
      <c r="I844" s="23"/>
      <c r="J844" s="23"/>
      <c r="K844" s="21"/>
    </row>
    <row r="845" spans="2:11" s="3" customFormat="1" x14ac:dyDescent="0.2">
      <c r="B845" s="2"/>
      <c r="C845" s="2"/>
      <c r="D845" s="2"/>
      <c r="E845" s="21"/>
      <c r="F845" s="21"/>
      <c r="G845" s="21"/>
      <c r="H845" s="23"/>
      <c r="I845" s="23"/>
      <c r="J845" s="23"/>
      <c r="K845" s="21"/>
    </row>
    <row r="846" spans="2:11" s="3" customFormat="1" x14ac:dyDescent="0.2">
      <c r="B846" s="2"/>
      <c r="C846" s="2"/>
      <c r="D846" s="2"/>
      <c r="E846" s="21"/>
      <c r="F846" s="21"/>
      <c r="G846" s="21"/>
      <c r="H846" s="23"/>
      <c r="I846" s="23"/>
      <c r="J846" s="23"/>
      <c r="K846" s="21"/>
    </row>
    <row r="847" spans="2:11" s="3" customFormat="1" x14ac:dyDescent="0.2">
      <c r="B847" s="2"/>
      <c r="C847" s="2"/>
      <c r="D847" s="2"/>
      <c r="E847" s="21"/>
      <c r="F847" s="21"/>
      <c r="G847" s="21"/>
      <c r="H847" s="23"/>
      <c r="I847" s="23"/>
      <c r="J847" s="23"/>
      <c r="K847" s="21"/>
    </row>
    <row r="848" spans="2:11" s="3" customFormat="1" x14ac:dyDescent="0.2">
      <c r="B848" s="2"/>
      <c r="C848" s="2"/>
      <c r="D848" s="2"/>
      <c r="E848" s="21"/>
      <c r="F848" s="21"/>
      <c r="G848" s="21"/>
      <c r="H848" s="23"/>
      <c r="I848" s="23"/>
      <c r="J848" s="23"/>
      <c r="K848" s="21"/>
    </row>
    <row r="849" spans="2:11" s="3" customFormat="1" x14ac:dyDescent="0.2">
      <c r="B849" s="2"/>
      <c r="C849" s="2"/>
      <c r="D849" s="2"/>
      <c r="E849" s="21"/>
      <c r="F849" s="21"/>
      <c r="G849" s="21"/>
      <c r="H849" s="23"/>
      <c r="I849" s="23"/>
      <c r="J849" s="23"/>
      <c r="K849" s="21"/>
    </row>
    <row r="850" spans="2:11" s="3" customFormat="1" x14ac:dyDescent="0.2">
      <c r="B850" s="2"/>
      <c r="C850" s="2"/>
      <c r="D850" s="2"/>
      <c r="E850" s="21"/>
      <c r="F850" s="21"/>
      <c r="G850" s="21"/>
      <c r="H850" s="23"/>
      <c r="I850" s="23"/>
      <c r="J850" s="23"/>
      <c r="K850" s="21"/>
    </row>
    <row r="851" spans="2:11" s="3" customFormat="1" x14ac:dyDescent="0.2">
      <c r="B851" s="2"/>
      <c r="C851" s="2"/>
      <c r="D851" s="2"/>
      <c r="E851" s="21"/>
      <c r="F851" s="21"/>
      <c r="G851" s="21"/>
      <c r="H851" s="23"/>
      <c r="I851" s="23"/>
      <c r="J851" s="23"/>
      <c r="K851" s="21"/>
    </row>
    <row r="852" spans="2:11" s="3" customFormat="1" x14ac:dyDescent="0.2">
      <c r="B852" s="2"/>
      <c r="C852" s="2"/>
      <c r="D852" s="2"/>
      <c r="E852" s="21"/>
      <c r="F852" s="21"/>
      <c r="G852" s="21"/>
      <c r="H852" s="23"/>
      <c r="I852" s="23"/>
      <c r="J852" s="23"/>
      <c r="K852" s="21"/>
    </row>
    <row r="853" spans="2:11" s="3" customFormat="1" x14ac:dyDescent="0.2">
      <c r="B853" s="2"/>
      <c r="C853" s="2"/>
      <c r="D853" s="2"/>
      <c r="E853" s="21"/>
      <c r="F853" s="21"/>
      <c r="G853" s="21"/>
      <c r="H853" s="23"/>
      <c r="I853" s="23"/>
      <c r="J853" s="23"/>
      <c r="K853" s="21"/>
    </row>
    <row r="854" spans="2:11" s="3" customFormat="1" x14ac:dyDescent="0.2">
      <c r="B854" s="2"/>
      <c r="C854" s="2"/>
      <c r="D854" s="2"/>
      <c r="E854" s="21"/>
      <c r="F854" s="21"/>
      <c r="G854" s="21"/>
      <c r="H854" s="23"/>
      <c r="I854" s="23"/>
      <c r="J854" s="23"/>
      <c r="K854" s="21"/>
    </row>
    <row r="855" spans="2:11" s="3" customFormat="1" x14ac:dyDescent="0.2">
      <c r="B855" s="2"/>
      <c r="C855" s="2"/>
      <c r="D855" s="2"/>
      <c r="E855" s="21"/>
      <c r="F855" s="21"/>
      <c r="G855" s="21"/>
      <c r="H855" s="23"/>
      <c r="I855" s="23"/>
      <c r="J855" s="23"/>
      <c r="K855" s="21"/>
    </row>
    <row r="856" spans="2:11" s="3" customFormat="1" x14ac:dyDescent="0.2">
      <c r="B856" s="2"/>
      <c r="C856" s="2"/>
      <c r="D856" s="2"/>
      <c r="E856" s="21"/>
      <c r="F856" s="21"/>
      <c r="G856" s="21"/>
      <c r="H856" s="23"/>
      <c r="I856" s="23"/>
      <c r="J856" s="23"/>
      <c r="K856" s="21"/>
    </row>
    <row r="857" spans="2:11" s="3" customFormat="1" x14ac:dyDescent="0.2">
      <c r="B857" s="2"/>
      <c r="C857" s="2"/>
      <c r="D857" s="2"/>
      <c r="E857" s="21"/>
      <c r="F857" s="21"/>
      <c r="G857" s="21"/>
      <c r="H857" s="23"/>
      <c r="I857" s="23"/>
      <c r="J857" s="23"/>
      <c r="K857" s="21"/>
    </row>
    <row r="858" spans="2:11" s="3" customFormat="1" x14ac:dyDescent="0.2">
      <c r="B858" s="2"/>
      <c r="C858" s="2"/>
      <c r="D858" s="2"/>
      <c r="E858" s="21"/>
      <c r="F858" s="21"/>
      <c r="G858" s="21"/>
      <c r="H858" s="23"/>
      <c r="I858" s="23"/>
      <c r="J858" s="23"/>
      <c r="K858" s="21"/>
    </row>
    <row r="859" spans="2:11" s="3" customFormat="1" x14ac:dyDescent="0.2">
      <c r="B859" s="2"/>
      <c r="C859" s="2"/>
      <c r="D859" s="2"/>
      <c r="E859" s="21"/>
      <c r="F859" s="21"/>
      <c r="G859" s="21"/>
      <c r="H859" s="23"/>
      <c r="I859" s="23"/>
      <c r="J859" s="23"/>
      <c r="K859" s="21"/>
    </row>
    <row r="860" spans="2:11" s="3" customFormat="1" x14ac:dyDescent="0.2">
      <c r="B860" s="2"/>
      <c r="C860" s="2"/>
      <c r="D860" s="2"/>
      <c r="E860" s="21"/>
      <c r="F860" s="21"/>
      <c r="G860" s="21"/>
      <c r="H860" s="23"/>
      <c r="I860" s="23"/>
      <c r="J860" s="23"/>
      <c r="K860" s="21"/>
    </row>
    <row r="861" spans="2:11" s="3" customFormat="1" x14ac:dyDescent="0.2">
      <c r="B861" s="2"/>
      <c r="C861" s="2"/>
      <c r="D861" s="2"/>
      <c r="E861" s="21"/>
      <c r="F861" s="21"/>
      <c r="G861" s="21"/>
      <c r="H861" s="23"/>
      <c r="I861" s="23"/>
      <c r="J861" s="23"/>
      <c r="K861" s="21"/>
    </row>
    <row r="862" spans="2:11" s="3" customFormat="1" x14ac:dyDescent="0.2">
      <c r="B862" s="2"/>
      <c r="C862" s="2"/>
      <c r="D862" s="2"/>
      <c r="E862" s="21"/>
      <c r="F862" s="21"/>
      <c r="G862" s="21"/>
      <c r="H862" s="23"/>
      <c r="I862" s="23"/>
      <c r="J862" s="23"/>
      <c r="K862" s="21"/>
    </row>
    <row r="863" spans="2:11" s="3" customFormat="1" x14ac:dyDescent="0.2">
      <c r="B863" s="2"/>
      <c r="C863" s="2"/>
      <c r="D863" s="2"/>
      <c r="E863" s="21"/>
      <c r="F863" s="21"/>
      <c r="G863" s="21"/>
      <c r="H863" s="23"/>
      <c r="I863" s="23"/>
      <c r="J863" s="23"/>
      <c r="K863" s="21"/>
    </row>
    <row r="864" spans="2:11" s="3" customFormat="1" x14ac:dyDescent="0.2">
      <c r="B864" s="2"/>
      <c r="C864" s="2"/>
      <c r="D864" s="2"/>
      <c r="E864" s="21"/>
      <c r="F864" s="21"/>
      <c r="G864" s="21"/>
      <c r="H864" s="23"/>
      <c r="I864" s="23"/>
      <c r="J864" s="23"/>
      <c r="K864" s="21"/>
    </row>
    <row r="865" spans="2:11" s="3" customFormat="1" x14ac:dyDescent="0.2">
      <c r="B865" s="2"/>
      <c r="C865" s="2"/>
      <c r="D865" s="2"/>
      <c r="E865" s="21"/>
      <c r="F865" s="21"/>
      <c r="G865" s="21"/>
      <c r="H865" s="23"/>
      <c r="I865" s="23"/>
      <c r="J865" s="23"/>
      <c r="K865" s="21"/>
    </row>
    <row r="866" spans="2:11" s="3" customFormat="1" x14ac:dyDescent="0.2">
      <c r="B866" s="2"/>
      <c r="C866" s="2"/>
      <c r="D866" s="2"/>
      <c r="E866" s="21"/>
      <c r="F866" s="21"/>
      <c r="G866" s="21"/>
      <c r="H866" s="23"/>
      <c r="I866" s="23"/>
      <c r="J866" s="23"/>
      <c r="K866" s="21"/>
    </row>
    <row r="867" spans="2:11" s="3" customFormat="1" x14ac:dyDescent="0.2">
      <c r="B867" s="2"/>
      <c r="C867" s="2"/>
      <c r="D867" s="2"/>
      <c r="E867" s="21"/>
      <c r="F867" s="21"/>
      <c r="G867" s="21"/>
      <c r="H867" s="23"/>
      <c r="I867" s="23"/>
      <c r="J867" s="23"/>
      <c r="K867" s="21"/>
    </row>
    <row r="868" spans="2:11" s="3" customFormat="1" x14ac:dyDescent="0.2">
      <c r="B868" s="2"/>
      <c r="C868" s="2"/>
      <c r="D868" s="2"/>
      <c r="E868" s="21"/>
      <c r="F868" s="21"/>
      <c r="G868" s="21"/>
      <c r="H868" s="23"/>
      <c r="I868" s="23"/>
      <c r="J868" s="23"/>
      <c r="K868" s="21"/>
    </row>
    <row r="869" spans="2:11" s="3" customFormat="1" x14ac:dyDescent="0.2">
      <c r="B869" s="2"/>
      <c r="C869" s="2"/>
      <c r="D869" s="2"/>
      <c r="E869" s="21"/>
      <c r="F869" s="21"/>
      <c r="G869" s="21"/>
      <c r="H869" s="23"/>
      <c r="I869" s="23"/>
      <c r="J869" s="23"/>
      <c r="K869" s="21"/>
    </row>
    <row r="870" spans="2:11" s="3" customFormat="1" x14ac:dyDescent="0.2">
      <c r="B870" s="2"/>
      <c r="C870" s="2"/>
      <c r="D870" s="2"/>
      <c r="E870" s="21"/>
      <c r="F870" s="21"/>
      <c r="G870" s="21"/>
      <c r="H870" s="23"/>
      <c r="I870" s="23"/>
      <c r="J870" s="23"/>
      <c r="K870" s="21"/>
    </row>
    <row r="871" spans="2:11" s="3" customFormat="1" x14ac:dyDescent="0.2">
      <c r="B871" s="2"/>
      <c r="C871" s="2"/>
      <c r="D871" s="2"/>
      <c r="E871" s="21"/>
      <c r="F871" s="21"/>
      <c r="G871" s="21"/>
      <c r="H871" s="23"/>
      <c r="I871" s="23"/>
      <c r="J871" s="23"/>
      <c r="K871" s="21"/>
    </row>
    <row r="872" spans="2:11" s="3" customFormat="1" x14ac:dyDescent="0.2">
      <c r="B872" s="2"/>
      <c r="C872" s="2"/>
      <c r="D872" s="2"/>
      <c r="E872" s="21"/>
      <c r="F872" s="21"/>
      <c r="G872" s="21"/>
      <c r="H872" s="23"/>
      <c r="I872" s="23"/>
      <c r="J872" s="23"/>
      <c r="K872" s="21"/>
    </row>
    <row r="873" spans="2:11" s="3" customFormat="1" x14ac:dyDescent="0.2">
      <c r="B873" s="2"/>
      <c r="C873" s="2"/>
      <c r="D873" s="2"/>
      <c r="E873" s="21"/>
      <c r="F873" s="21"/>
      <c r="G873" s="21"/>
      <c r="H873" s="23"/>
      <c r="I873" s="23"/>
      <c r="J873" s="23"/>
      <c r="K873" s="21"/>
    </row>
    <row r="874" spans="2:11" s="3" customFormat="1" x14ac:dyDescent="0.2">
      <c r="B874" s="2"/>
      <c r="C874" s="2"/>
      <c r="D874" s="2"/>
      <c r="E874" s="21"/>
      <c r="F874" s="21"/>
      <c r="G874" s="21"/>
      <c r="H874" s="23"/>
      <c r="I874" s="23"/>
      <c r="J874" s="23"/>
      <c r="K874" s="21"/>
    </row>
    <row r="875" spans="2:11" s="3" customFormat="1" x14ac:dyDescent="0.2">
      <c r="B875" s="2"/>
      <c r="C875" s="2"/>
      <c r="D875" s="2"/>
      <c r="E875" s="21"/>
      <c r="F875" s="21"/>
      <c r="G875" s="21"/>
      <c r="H875" s="23"/>
      <c r="I875" s="23"/>
      <c r="J875" s="23"/>
      <c r="K875" s="21"/>
    </row>
    <row r="876" spans="2:11" s="3" customFormat="1" x14ac:dyDescent="0.2">
      <c r="B876" s="2"/>
      <c r="C876" s="2"/>
      <c r="D876" s="2"/>
      <c r="E876" s="21"/>
      <c r="F876" s="21"/>
      <c r="G876" s="21"/>
      <c r="H876" s="23"/>
      <c r="I876" s="23"/>
      <c r="J876" s="23"/>
      <c r="K876" s="21"/>
    </row>
    <row r="877" spans="2:11" s="3" customFormat="1" x14ac:dyDescent="0.2">
      <c r="B877" s="2"/>
      <c r="C877" s="2"/>
      <c r="D877" s="2"/>
      <c r="E877" s="21"/>
      <c r="F877" s="21"/>
      <c r="G877" s="21"/>
      <c r="H877" s="23"/>
      <c r="I877" s="23"/>
      <c r="J877" s="23"/>
      <c r="K877" s="21"/>
    </row>
    <row r="878" spans="2:11" s="3" customFormat="1" x14ac:dyDescent="0.2">
      <c r="B878" s="2"/>
      <c r="C878" s="2"/>
      <c r="D878" s="2"/>
      <c r="E878" s="21"/>
      <c r="F878" s="21"/>
      <c r="G878" s="21"/>
      <c r="H878" s="23"/>
      <c r="I878" s="23"/>
      <c r="J878" s="23"/>
      <c r="K878" s="21"/>
    </row>
    <row r="879" spans="2:11" s="3" customFormat="1" x14ac:dyDescent="0.2">
      <c r="B879" s="2"/>
      <c r="C879" s="2"/>
      <c r="D879" s="2"/>
      <c r="E879" s="21"/>
      <c r="F879" s="21"/>
      <c r="G879" s="21"/>
      <c r="H879" s="23"/>
      <c r="I879" s="23"/>
      <c r="J879" s="23"/>
      <c r="K879" s="21"/>
    </row>
    <row r="880" spans="2:11" s="3" customFormat="1" x14ac:dyDescent="0.2">
      <c r="B880" s="2"/>
      <c r="C880" s="2"/>
      <c r="D880" s="2"/>
      <c r="E880" s="21"/>
      <c r="F880" s="21"/>
      <c r="G880" s="21"/>
      <c r="H880" s="23"/>
      <c r="I880" s="23"/>
      <c r="J880" s="23"/>
      <c r="K880" s="21"/>
    </row>
    <row r="881" spans="2:11" s="3" customFormat="1" x14ac:dyDescent="0.2">
      <c r="B881" s="2"/>
      <c r="C881" s="2"/>
      <c r="D881" s="2"/>
      <c r="E881" s="21"/>
      <c r="F881" s="21"/>
      <c r="G881" s="21"/>
      <c r="H881" s="23"/>
      <c r="I881" s="23"/>
      <c r="J881" s="23"/>
      <c r="K881" s="21"/>
    </row>
    <row r="882" spans="2:11" s="3" customFormat="1" x14ac:dyDescent="0.2">
      <c r="B882" s="2"/>
      <c r="C882" s="2"/>
      <c r="D882" s="2"/>
      <c r="E882" s="21"/>
      <c r="F882" s="21"/>
      <c r="G882" s="21"/>
      <c r="H882" s="23"/>
      <c r="I882" s="23"/>
      <c r="J882" s="23"/>
      <c r="K882" s="21"/>
    </row>
    <row r="883" spans="2:11" s="3" customFormat="1" x14ac:dyDescent="0.2">
      <c r="B883" s="2"/>
      <c r="C883" s="2"/>
      <c r="D883" s="2"/>
      <c r="E883" s="21"/>
      <c r="F883" s="21"/>
      <c r="G883" s="21"/>
      <c r="H883" s="23"/>
      <c r="I883" s="23"/>
      <c r="J883" s="23"/>
      <c r="K883" s="21"/>
    </row>
    <row r="884" spans="2:11" s="3" customFormat="1" x14ac:dyDescent="0.2">
      <c r="B884" s="2"/>
      <c r="C884" s="2"/>
      <c r="D884" s="2"/>
      <c r="E884" s="21"/>
      <c r="F884" s="21"/>
      <c r="G884" s="21"/>
      <c r="H884" s="23"/>
      <c r="I884" s="23"/>
      <c r="J884" s="23"/>
      <c r="K884" s="21"/>
    </row>
    <row r="885" spans="2:11" s="3" customFormat="1" x14ac:dyDescent="0.2">
      <c r="B885" s="2"/>
      <c r="C885" s="2"/>
      <c r="D885" s="2"/>
      <c r="E885" s="21"/>
      <c r="F885" s="21"/>
      <c r="G885" s="21"/>
      <c r="H885" s="23"/>
      <c r="I885" s="23"/>
      <c r="J885" s="23"/>
      <c r="K885" s="21"/>
    </row>
    <row r="886" spans="2:11" s="3" customFormat="1" x14ac:dyDescent="0.2">
      <c r="B886" s="2"/>
      <c r="C886" s="2"/>
      <c r="D886" s="2"/>
      <c r="E886" s="21"/>
      <c r="F886" s="21"/>
      <c r="G886" s="21"/>
      <c r="H886" s="23"/>
      <c r="I886" s="23"/>
      <c r="J886" s="23"/>
      <c r="K886" s="21"/>
    </row>
    <row r="887" spans="2:11" s="3" customFormat="1" x14ac:dyDescent="0.2">
      <c r="B887" s="2"/>
      <c r="C887" s="2"/>
      <c r="D887" s="2"/>
      <c r="E887" s="21"/>
      <c r="F887" s="21"/>
      <c r="G887" s="21"/>
      <c r="H887" s="23"/>
      <c r="I887" s="23"/>
      <c r="J887" s="23"/>
      <c r="K887" s="21"/>
    </row>
    <row r="888" spans="2:11" s="3" customFormat="1" x14ac:dyDescent="0.2">
      <c r="B888" s="2"/>
      <c r="C888" s="2"/>
      <c r="D888" s="2"/>
      <c r="E888" s="21"/>
      <c r="F888" s="21"/>
      <c r="G888" s="21"/>
      <c r="H888" s="23"/>
      <c r="I888" s="23"/>
      <c r="J888" s="23"/>
      <c r="K888" s="21"/>
    </row>
    <row r="889" spans="2:11" s="3" customFormat="1" x14ac:dyDescent="0.2">
      <c r="B889" s="2"/>
      <c r="C889" s="2"/>
      <c r="D889" s="2"/>
      <c r="E889" s="21"/>
      <c r="F889" s="21"/>
      <c r="G889" s="21"/>
      <c r="H889" s="23"/>
      <c r="I889" s="23"/>
      <c r="J889" s="23"/>
      <c r="K889" s="21"/>
    </row>
    <row r="890" spans="2:11" s="3" customFormat="1" x14ac:dyDescent="0.2">
      <c r="B890" s="2"/>
      <c r="C890" s="2"/>
      <c r="D890" s="2"/>
      <c r="E890" s="21"/>
      <c r="F890" s="21"/>
      <c r="G890" s="21"/>
      <c r="H890" s="23"/>
      <c r="I890" s="23"/>
      <c r="J890" s="23"/>
      <c r="K890" s="21"/>
    </row>
    <row r="891" spans="2:11" s="3" customFormat="1" x14ac:dyDescent="0.2">
      <c r="B891" s="2"/>
      <c r="C891" s="2"/>
      <c r="D891" s="2"/>
      <c r="E891" s="21"/>
      <c r="F891" s="21"/>
      <c r="G891" s="21"/>
      <c r="H891" s="23"/>
      <c r="I891" s="23"/>
      <c r="J891" s="23"/>
      <c r="K891" s="21"/>
    </row>
    <row r="892" spans="2:11" s="3" customFormat="1" x14ac:dyDescent="0.2">
      <c r="B892" s="2"/>
      <c r="C892" s="2"/>
      <c r="D892" s="2"/>
      <c r="E892" s="21"/>
      <c r="F892" s="21"/>
      <c r="G892" s="21"/>
      <c r="H892" s="23"/>
      <c r="I892" s="23"/>
      <c r="J892" s="23"/>
      <c r="K892" s="21"/>
    </row>
    <row r="893" spans="2:11" s="3" customFormat="1" x14ac:dyDescent="0.2">
      <c r="B893" s="2"/>
      <c r="C893" s="2"/>
      <c r="D893" s="2"/>
      <c r="E893" s="21"/>
      <c r="F893" s="21"/>
      <c r="G893" s="21"/>
      <c r="H893" s="23"/>
      <c r="I893" s="23"/>
      <c r="J893" s="23"/>
      <c r="K893" s="21"/>
    </row>
    <row r="894" spans="2:11" s="3" customFormat="1" x14ac:dyDescent="0.2">
      <c r="B894" s="2"/>
      <c r="C894" s="2"/>
      <c r="D894" s="2"/>
      <c r="E894" s="21"/>
      <c r="F894" s="21"/>
      <c r="G894" s="21"/>
      <c r="H894" s="23"/>
      <c r="I894" s="23"/>
      <c r="J894" s="23"/>
      <c r="K894" s="21"/>
    </row>
    <row r="895" spans="2:11" s="3" customFormat="1" x14ac:dyDescent="0.2">
      <c r="B895" s="2"/>
      <c r="C895" s="2"/>
      <c r="D895" s="2"/>
      <c r="E895" s="21"/>
      <c r="F895" s="21"/>
      <c r="G895" s="21"/>
      <c r="H895" s="23"/>
      <c r="I895" s="23"/>
      <c r="J895" s="23"/>
      <c r="K895" s="21"/>
    </row>
    <row r="896" spans="2:11" s="3" customFormat="1" x14ac:dyDescent="0.2">
      <c r="B896" s="2"/>
      <c r="C896" s="2"/>
      <c r="D896" s="2"/>
      <c r="E896" s="21"/>
      <c r="F896" s="21"/>
      <c r="G896" s="21"/>
      <c r="H896" s="23"/>
      <c r="I896" s="23"/>
      <c r="J896" s="23"/>
      <c r="K896" s="21"/>
    </row>
    <row r="897" spans="2:11" s="3" customFormat="1" x14ac:dyDescent="0.2">
      <c r="B897" s="2"/>
      <c r="C897" s="2"/>
      <c r="D897" s="2"/>
      <c r="E897" s="21"/>
      <c r="F897" s="21"/>
      <c r="G897" s="21"/>
      <c r="H897" s="23"/>
      <c r="I897" s="23"/>
      <c r="J897" s="23"/>
      <c r="K897" s="21"/>
    </row>
    <row r="898" spans="2:11" s="3" customFormat="1" x14ac:dyDescent="0.2">
      <c r="B898" s="2"/>
      <c r="C898" s="2"/>
      <c r="D898" s="2"/>
      <c r="E898" s="21"/>
      <c r="F898" s="21"/>
      <c r="G898" s="21"/>
      <c r="H898" s="23"/>
      <c r="I898" s="23"/>
      <c r="J898" s="23"/>
      <c r="K898" s="21"/>
    </row>
    <row r="899" spans="2:11" s="3" customFormat="1" x14ac:dyDescent="0.2">
      <c r="B899" s="2"/>
      <c r="C899" s="2"/>
      <c r="D899" s="2"/>
      <c r="E899" s="21"/>
      <c r="F899" s="21"/>
      <c r="G899" s="21"/>
      <c r="H899" s="23"/>
      <c r="I899" s="23"/>
      <c r="J899" s="23"/>
      <c r="K899" s="21"/>
    </row>
    <row r="900" spans="2:11" s="3" customFormat="1" x14ac:dyDescent="0.2">
      <c r="B900" s="2"/>
      <c r="C900" s="2"/>
      <c r="D900" s="2"/>
      <c r="E900" s="21"/>
      <c r="F900" s="21"/>
      <c r="G900" s="21"/>
      <c r="H900" s="23"/>
      <c r="I900" s="23"/>
      <c r="J900" s="23"/>
      <c r="K900" s="21"/>
    </row>
    <row r="901" spans="2:11" s="3" customFormat="1" x14ac:dyDescent="0.2">
      <c r="B901" s="2"/>
      <c r="C901" s="2"/>
      <c r="D901" s="2"/>
      <c r="E901" s="21"/>
      <c r="F901" s="21"/>
      <c r="G901" s="21"/>
      <c r="H901" s="23"/>
      <c r="I901" s="23"/>
      <c r="J901" s="23"/>
      <c r="K901" s="21"/>
    </row>
    <row r="902" spans="2:11" s="3" customFormat="1" x14ac:dyDescent="0.2">
      <c r="B902" s="2"/>
      <c r="C902" s="2"/>
      <c r="D902" s="2"/>
      <c r="E902" s="21"/>
      <c r="F902" s="21"/>
      <c r="G902" s="21"/>
      <c r="H902" s="23"/>
      <c r="I902" s="23"/>
      <c r="J902" s="23"/>
      <c r="K902" s="21"/>
    </row>
    <row r="903" spans="2:11" s="3" customFormat="1" x14ac:dyDescent="0.2">
      <c r="B903" s="2"/>
      <c r="C903" s="2"/>
      <c r="D903" s="2"/>
      <c r="E903" s="21"/>
      <c r="F903" s="21"/>
      <c r="G903" s="21"/>
      <c r="H903" s="23"/>
      <c r="I903" s="23"/>
      <c r="J903" s="23"/>
      <c r="K903" s="21"/>
    </row>
    <row r="904" spans="2:11" s="3" customFormat="1" x14ac:dyDescent="0.2">
      <c r="B904" s="2"/>
      <c r="C904" s="2"/>
      <c r="D904" s="2"/>
      <c r="E904" s="21"/>
      <c r="F904" s="21"/>
      <c r="G904" s="21"/>
      <c r="H904" s="23"/>
      <c r="I904" s="23"/>
      <c r="J904" s="23"/>
      <c r="K904" s="21"/>
    </row>
    <row r="905" spans="2:11" s="3" customFormat="1" x14ac:dyDescent="0.2">
      <c r="B905" s="2"/>
      <c r="C905" s="2"/>
      <c r="D905" s="2"/>
      <c r="E905" s="21"/>
      <c r="F905" s="21"/>
      <c r="G905" s="21"/>
      <c r="H905" s="23"/>
      <c r="I905" s="23"/>
      <c r="J905" s="23"/>
      <c r="K905" s="21"/>
    </row>
    <row r="906" spans="2:11" s="3" customFormat="1" x14ac:dyDescent="0.2">
      <c r="B906" s="2"/>
      <c r="C906" s="2"/>
      <c r="D906" s="2"/>
      <c r="E906" s="21"/>
      <c r="F906" s="21"/>
      <c r="G906" s="21"/>
      <c r="H906" s="23"/>
      <c r="I906" s="23"/>
      <c r="J906" s="23"/>
      <c r="K906" s="21"/>
    </row>
    <row r="907" spans="2:11" s="3" customFormat="1" x14ac:dyDescent="0.2">
      <c r="B907" s="2"/>
      <c r="C907" s="2"/>
      <c r="D907" s="2"/>
      <c r="E907" s="21"/>
      <c r="F907" s="21"/>
      <c r="G907" s="21"/>
      <c r="H907" s="23"/>
      <c r="I907" s="23"/>
      <c r="J907" s="23"/>
      <c r="K907" s="21"/>
    </row>
    <row r="908" spans="2:11" s="3" customFormat="1" x14ac:dyDescent="0.2">
      <c r="B908" s="2"/>
      <c r="C908" s="2"/>
      <c r="D908" s="2"/>
      <c r="E908" s="21"/>
      <c r="F908" s="21"/>
      <c r="G908" s="21"/>
      <c r="H908" s="23"/>
      <c r="I908" s="23"/>
      <c r="J908" s="23"/>
      <c r="K908" s="21"/>
    </row>
    <row r="909" spans="2:11" s="3" customFormat="1" x14ac:dyDescent="0.2">
      <c r="B909" s="2"/>
      <c r="C909" s="2"/>
      <c r="D909" s="2"/>
      <c r="E909" s="21"/>
      <c r="F909" s="21"/>
      <c r="G909" s="21"/>
      <c r="H909" s="23"/>
      <c r="I909" s="23"/>
      <c r="J909" s="23"/>
      <c r="K909" s="21"/>
    </row>
    <row r="910" spans="2:11" s="3" customFormat="1" x14ac:dyDescent="0.2">
      <c r="B910" s="2"/>
      <c r="C910" s="2"/>
      <c r="D910" s="2"/>
      <c r="E910" s="21"/>
      <c r="F910" s="21"/>
      <c r="G910" s="21"/>
      <c r="H910" s="23"/>
      <c r="I910" s="23"/>
      <c r="J910" s="23"/>
      <c r="K910" s="21"/>
    </row>
    <row r="911" spans="2:11" s="3" customFormat="1" x14ac:dyDescent="0.2">
      <c r="B911" s="2"/>
      <c r="C911" s="2"/>
      <c r="D911" s="2"/>
      <c r="E911" s="21"/>
      <c r="F911" s="21"/>
      <c r="G911" s="21"/>
      <c r="H911" s="23"/>
      <c r="I911" s="23"/>
      <c r="J911" s="23"/>
      <c r="K911" s="21"/>
    </row>
    <row r="912" spans="2:11" s="3" customFormat="1" x14ac:dyDescent="0.2">
      <c r="B912" s="2"/>
      <c r="C912" s="2"/>
      <c r="D912" s="2"/>
      <c r="E912" s="21"/>
      <c r="F912" s="21"/>
      <c r="G912" s="21"/>
      <c r="H912" s="23"/>
      <c r="I912" s="23"/>
      <c r="J912" s="23"/>
      <c r="K912" s="21"/>
    </row>
    <row r="913" spans="2:11" s="3" customFormat="1" x14ac:dyDescent="0.2">
      <c r="B913" s="2"/>
      <c r="C913" s="2"/>
      <c r="D913" s="2"/>
      <c r="E913" s="21"/>
      <c r="F913" s="21"/>
      <c r="G913" s="21"/>
      <c r="H913" s="23"/>
      <c r="I913" s="23"/>
      <c r="J913" s="23"/>
      <c r="K913" s="21"/>
    </row>
    <row r="914" spans="2:11" s="3" customFormat="1" x14ac:dyDescent="0.2">
      <c r="B914" s="2"/>
      <c r="C914" s="2"/>
      <c r="D914" s="2"/>
      <c r="E914" s="21"/>
      <c r="F914" s="21"/>
      <c r="G914" s="21"/>
      <c r="H914" s="23"/>
      <c r="I914" s="23"/>
      <c r="J914" s="23"/>
      <c r="K914" s="21"/>
    </row>
    <row r="915" spans="2:11" s="3" customFormat="1" x14ac:dyDescent="0.2">
      <c r="B915" s="2"/>
      <c r="C915" s="2"/>
      <c r="D915" s="2"/>
      <c r="E915" s="21"/>
      <c r="F915" s="21"/>
      <c r="G915" s="21"/>
      <c r="H915" s="23"/>
      <c r="I915" s="23"/>
      <c r="J915" s="23"/>
      <c r="K915" s="21"/>
    </row>
    <row r="916" spans="2:11" s="3" customFormat="1" x14ac:dyDescent="0.2">
      <c r="B916" s="2"/>
      <c r="C916" s="2"/>
      <c r="D916" s="2"/>
      <c r="E916" s="21"/>
      <c r="F916" s="21"/>
      <c r="G916" s="21"/>
      <c r="H916" s="23"/>
      <c r="I916" s="23"/>
      <c r="J916" s="23"/>
      <c r="K916" s="21"/>
    </row>
    <row r="917" spans="2:11" s="3" customFormat="1" x14ac:dyDescent="0.2">
      <c r="B917" s="2"/>
      <c r="C917" s="2"/>
      <c r="D917" s="2"/>
      <c r="E917" s="21"/>
      <c r="F917" s="21"/>
      <c r="G917" s="21"/>
      <c r="H917" s="23"/>
      <c r="I917" s="23"/>
      <c r="J917" s="23"/>
      <c r="K917" s="21"/>
    </row>
    <row r="918" spans="2:11" s="3" customFormat="1" x14ac:dyDescent="0.2">
      <c r="B918" s="2"/>
      <c r="C918" s="2"/>
      <c r="D918" s="2"/>
      <c r="E918" s="21"/>
      <c r="F918" s="21"/>
      <c r="G918" s="21"/>
      <c r="H918" s="23"/>
      <c r="I918" s="23"/>
      <c r="J918" s="23"/>
      <c r="K918" s="21"/>
    </row>
    <row r="919" spans="2:11" s="3" customFormat="1" x14ac:dyDescent="0.2">
      <c r="B919" s="2"/>
      <c r="C919" s="2"/>
      <c r="D919" s="2"/>
      <c r="E919" s="21"/>
      <c r="F919" s="21"/>
      <c r="G919" s="21"/>
      <c r="H919" s="23"/>
      <c r="I919" s="23"/>
      <c r="J919" s="23"/>
      <c r="K919" s="21"/>
    </row>
    <row r="920" spans="2:11" s="3" customFormat="1" x14ac:dyDescent="0.2">
      <c r="B920" s="2"/>
      <c r="C920" s="2"/>
      <c r="D920" s="2"/>
      <c r="E920" s="21"/>
      <c r="F920" s="21"/>
      <c r="G920" s="21"/>
      <c r="H920" s="23"/>
      <c r="I920" s="23"/>
      <c r="J920" s="23"/>
      <c r="K920" s="21"/>
    </row>
    <row r="921" spans="2:11" s="3" customFormat="1" x14ac:dyDescent="0.2">
      <c r="B921" s="2"/>
      <c r="C921" s="2"/>
      <c r="D921" s="2"/>
      <c r="E921" s="21"/>
      <c r="F921" s="21"/>
      <c r="G921" s="21"/>
      <c r="H921" s="23"/>
      <c r="I921" s="23"/>
      <c r="J921" s="23"/>
      <c r="K921" s="21"/>
    </row>
    <row r="922" spans="2:11" s="3" customFormat="1" x14ac:dyDescent="0.2">
      <c r="B922" s="2"/>
      <c r="C922" s="2"/>
      <c r="D922" s="2"/>
      <c r="E922" s="21"/>
      <c r="F922" s="21"/>
      <c r="G922" s="21"/>
      <c r="H922" s="23"/>
      <c r="I922" s="23"/>
      <c r="J922" s="23"/>
      <c r="K922" s="21"/>
    </row>
    <row r="923" spans="2:11" s="3" customFormat="1" x14ac:dyDescent="0.2">
      <c r="B923" s="2"/>
      <c r="C923" s="2"/>
      <c r="D923" s="2"/>
      <c r="E923" s="21"/>
      <c r="F923" s="21"/>
      <c r="G923" s="21"/>
      <c r="H923" s="23"/>
      <c r="I923" s="23"/>
      <c r="J923" s="23"/>
      <c r="K923" s="21"/>
    </row>
    <row r="924" spans="2:11" s="3" customFormat="1" x14ac:dyDescent="0.2">
      <c r="B924" s="2"/>
      <c r="C924" s="2"/>
      <c r="D924" s="2"/>
      <c r="E924" s="21"/>
      <c r="F924" s="21"/>
      <c r="G924" s="21"/>
      <c r="H924" s="23"/>
      <c r="I924" s="23"/>
      <c r="J924" s="23"/>
      <c r="K924" s="21"/>
    </row>
    <row r="925" spans="2:11" s="3" customFormat="1" x14ac:dyDescent="0.2">
      <c r="B925" s="2"/>
      <c r="C925" s="2"/>
      <c r="D925" s="2"/>
      <c r="E925" s="21"/>
      <c r="F925" s="21"/>
      <c r="G925" s="21"/>
      <c r="H925" s="23"/>
      <c r="I925" s="23"/>
      <c r="J925" s="23"/>
      <c r="K925" s="21"/>
    </row>
    <row r="926" spans="2:11" s="3" customFormat="1" x14ac:dyDescent="0.2">
      <c r="B926" s="2"/>
      <c r="C926" s="2"/>
      <c r="D926" s="2"/>
      <c r="E926" s="21"/>
      <c r="F926" s="21"/>
      <c r="G926" s="21"/>
      <c r="H926" s="23"/>
      <c r="I926" s="23"/>
      <c r="J926" s="23"/>
      <c r="K926" s="21"/>
    </row>
    <row r="927" spans="2:11" s="3" customFormat="1" x14ac:dyDescent="0.2">
      <c r="B927" s="2"/>
      <c r="C927" s="2"/>
      <c r="D927" s="2"/>
      <c r="E927" s="21"/>
      <c r="F927" s="21"/>
      <c r="G927" s="21"/>
      <c r="H927" s="23"/>
      <c r="I927" s="23"/>
      <c r="J927" s="23"/>
      <c r="K927" s="21"/>
    </row>
    <row r="928" spans="2:11" s="3" customFormat="1" x14ac:dyDescent="0.2">
      <c r="B928" s="2"/>
      <c r="C928" s="2"/>
      <c r="D928" s="2"/>
      <c r="E928" s="21"/>
      <c r="F928" s="21"/>
      <c r="G928" s="21"/>
      <c r="H928" s="23"/>
      <c r="I928" s="23"/>
      <c r="J928" s="23"/>
      <c r="K928" s="21"/>
    </row>
    <row r="929" spans="2:11" s="3" customFormat="1" x14ac:dyDescent="0.2">
      <c r="B929" s="2"/>
      <c r="C929" s="2"/>
      <c r="D929" s="2"/>
      <c r="E929" s="21"/>
      <c r="F929" s="21"/>
      <c r="G929" s="21"/>
      <c r="H929" s="23"/>
      <c r="I929" s="23"/>
      <c r="J929" s="23"/>
      <c r="K929" s="21"/>
    </row>
    <row r="930" spans="2:11" s="3" customFormat="1" x14ac:dyDescent="0.2">
      <c r="B930" s="2"/>
      <c r="C930" s="2"/>
      <c r="D930" s="2"/>
      <c r="E930" s="21"/>
      <c r="F930" s="21"/>
      <c r="G930" s="21"/>
      <c r="H930" s="23"/>
      <c r="I930" s="23"/>
      <c r="J930" s="23"/>
      <c r="K930" s="21"/>
    </row>
    <row r="931" spans="2:11" s="3" customFormat="1" x14ac:dyDescent="0.2">
      <c r="B931" s="2"/>
      <c r="C931" s="2"/>
      <c r="D931" s="2"/>
      <c r="E931" s="21"/>
      <c r="F931" s="21"/>
      <c r="G931" s="21"/>
      <c r="H931" s="23"/>
      <c r="I931" s="23"/>
      <c r="J931" s="23"/>
      <c r="K931" s="21"/>
    </row>
    <row r="932" spans="2:11" s="3" customFormat="1" x14ac:dyDescent="0.2">
      <c r="B932" s="2"/>
      <c r="C932" s="2"/>
      <c r="D932" s="2"/>
      <c r="E932" s="21"/>
      <c r="F932" s="21"/>
      <c r="G932" s="21"/>
      <c r="H932" s="23"/>
      <c r="I932" s="23"/>
      <c r="J932" s="23"/>
      <c r="K932" s="21"/>
    </row>
    <row r="933" spans="2:11" s="3" customFormat="1" x14ac:dyDescent="0.2">
      <c r="B933" s="2"/>
      <c r="C933" s="2"/>
      <c r="D933" s="2"/>
      <c r="E933" s="21"/>
      <c r="F933" s="21"/>
      <c r="G933" s="21"/>
      <c r="H933" s="23"/>
      <c r="I933" s="23"/>
      <c r="J933" s="23"/>
      <c r="K933" s="21"/>
    </row>
    <row r="934" spans="2:11" s="3" customFormat="1" x14ac:dyDescent="0.2">
      <c r="B934" s="2"/>
      <c r="C934" s="2"/>
      <c r="D934" s="2"/>
      <c r="E934" s="21"/>
      <c r="F934" s="21"/>
      <c r="G934" s="21"/>
      <c r="H934" s="23"/>
      <c r="I934" s="23"/>
      <c r="J934" s="23"/>
      <c r="K934" s="21"/>
    </row>
    <row r="935" spans="2:11" s="3" customFormat="1" x14ac:dyDescent="0.2">
      <c r="B935" s="2"/>
      <c r="C935" s="2"/>
      <c r="D935" s="2"/>
      <c r="E935" s="21"/>
      <c r="F935" s="21"/>
      <c r="G935" s="21"/>
      <c r="H935" s="23"/>
      <c r="I935" s="23"/>
      <c r="J935" s="23"/>
      <c r="K935" s="21"/>
    </row>
    <row r="936" spans="2:11" s="3" customFormat="1" x14ac:dyDescent="0.2">
      <c r="B936" s="2"/>
      <c r="C936" s="2"/>
      <c r="D936" s="2"/>
      <c r="E936" s="21"/>
      <c r="F936" s="21"/>
      <c r="G936" s="21"/>
      <c r="H936" s="23"/>
      <c r="I936" s="23"/>
      <c r="J936" s="23"/>
      <c r="K936" s="21"/>
    </row>
    <row r="937" spans="2:11" s="3" customFormat="1" x14ac:dyDescent="0.2">
      <c r="B937" s="2"/>
      <c r="C937" s="2"/>
      <c r="D937" s="2"/>
      <c r="E937" s="21"/>
      <c r="F937" s="21"/>
      <c r="G937" s="21"/>
      <c r="H937" s="23"/>
      <c r="I937" s="23"/>
      <c r="J937" s="23"/>
      <c r="K937" s="21"/>
    </row>
    <row r="938" spans="2:11" s="3" customFormat="1" x14ac:dyDescent="0.2">
      <c r="B938" s="2"/>
      <c r="C938" s="2"/>
      <c r="D938" s="2"/>
      <c r="E938" s="21"/>
      <c r="F938" s="21"/>
      <c r="G938" s="21"/>
      <c r="H938" s="23"/>
      <c r="I938" s="23"/>
      <c r="J938" s="23"/>
      <c r="K938" s="21"/>
    </row>
    <row r="939" spans="2:11" s="3" customFormat="1" x14ac:dyDescent="0.2">
      <c r="B939" s="2"/>
      <c r="C939" s="2"/>
      <c r="D939" s="2"/>
      <c r="E939" s="21"/>
      <c r="F939" s="21"/>
      <c r="G939" s="21"/>
      <c r="H939" s="23"/>
      <c r="I939" s="23"/>
      <c r="J939" s="23"/>
      <c r="K939" s="21"/>
    </row>
    <row r="940" spans="2:11" s="3" customFormat="1" x14ac:dyDescent="0.2">
      <c r="B940" s="2"/>
      <c r="C940" s="2"/>
      <c r="D940" s="2"/>
      <c r="E940" s="21"/>
      <c r="F940" s="21"/>
      <c r="G940" s="21"/>
      <c r="H940" s="23"/>
      <c r="I940" s="23"/>
      <c r="J940" s="23"/>
      <c r="K940" s="21"/>
    </row>
    <row r="941" spans="2:11" s="3" customFormat="1" x14ac:dyDescent="0.2">
      <c r="B941" s="2"/>
      <c r="C941" s="2"/>
      <c r="D941" s="2"/>
      <c r="E941" s="21"/>
      <c r="F941" s="21"/>
      <c r="G941" s="21"/>
      <c r="H941" s="23"/>
      <c r="I941" s="23"/>
      <c r="J941" s="23"/>
      <c r="K941" s="21"/>
    </row>
    <row r="942" spans="2:11" s="3" customFormat="1" x14ac:dyDescent="0.2">
      <c r="B942" s="2"/>
      <c r="C942" s="2"/>
      <c r="D942" s="2"/>
      <c r="E942" s="21"/>
      <c r="F942" s="21"/>
      <c r="G942" s="21"/>
      <c r="H942" s="23"/>
      <c r="I942" s="23"/>
      <c r="J942" s="23"/>
      <c r="K942" s="21"/>
    </row>
    <row r="943" spans="2:11" s="3" customFormat="1" x14ac:dyDescent="0.2">
      <c r="B943" s="2"/>
      <c r="C943" s="2"/>
      <c r="D943" s="2"/>
      <c r="E943" s="21"/>
      <c r="F943" s="21"/>
      <c r="G943" s="21"/>
      <c r="H943" s="23"/>
      <c r="I943" s="23"/>
      <c r="J943" s="23"/>
      <c r="K943" s="21"/>
    </row>
    <row r="944" spans="2:11" s="3" customFormat="1" x14ac:dyDescent="0.2">
      <c r="B944" s="2"/>
      <c r="C944" s="2"/>
      <c r="D944" s="2"/>
      <c r="E944" s="21"/>
      <c r="F944" s="21"/>
      <c r="G944" s="21"/>
      <c r="H944" s="23"/>
      <c r="I944" s="23"/>
      <c r="J944" s="23"/>
      <c r="K944" s="21"/>
    </row>
    <row r="945" spans="2:11" s="3" customFormat="1" x14ac:dyDescent="0.2">
      <c r="B945" s="2"/>
      <c r="C945" s="2"/>
      <c r="D945" s="2"/>
      <c r="E945" s="21"/>
      <c r="F945" s="21"/>
      <c r="G945" s="21"/>
      <c r="H945" s="23"/>
      <c r="I945" s="23"/>
      <c r="J945" s="23"/>
      <c r="K945" s="21"/>
    </row>
    <row r="946" spans="2:11" s="3" customFormat="1" x14ac:dyDescent="0.2">
      <c r="B946" s="2"/>
      <c r="C946" s="2"/>
      <c r="D946" s="2"/>
      <c r="E946" s="21"/>
      <c r="F946" s="21"/>
      <c r="G946" s="21"/>
      <c r="H946" s="23"/>
      <c r="I946" s="23"/>
      <c r="J946" s="23"/>
      <c r="K946" s="21"/>
    </row>
    <row r="947" spans="2:11" s="3" customFormat="1" x14ac:dyDescent="0.2">
      <c r="B947" s="2"/>
      <c r="C947" s="2"/>
      <c r="D947" s="2"/>
      <c r="E947" s="21"/>
      <c r="F947" s="21"/>
      <c r="G947" s="21"/>
      <c r="H947" s="23"/>
      <c r="I947" s="23"/>
      <c r="J947" s="23"/>
      <c r="K947" s="21"/>
    </row>
    <row r="948" spans="2:11" s="3" customFormat="1" x14ac:dyDescent="0.2">
      <c r="B948" s="2"/>
      <c r="C948" s="2"/>
      <c r="D948" s="2"/>
      <c r="E948" s="21"/>
      <c r="F948" s="21"/>
      <c r="G948" s="21"/>
      <c r="H948" s="23"/>
      <c r="I948" s="23"/>
      <c r="J948" s="23"/>
      <c r="K948" s="21"/>
    </row>
    <row r="949" spans="2:11" s="3" customFormat="1" x14ac:dyDescent="0.2">
      <c r="B949" s="2"/>
      <c r="C949" s="2"/>
      <c r="D949" s="2"/>
      <c r="E949" s="21"/>
      <c r="F949" s="21"/>
      <c r="G949" s="21"/>
      <c r="H949" s="23"/>
      <c r="I949" s="23"/>
      <c r="J949" s="23"/>
      <c r="K949" s="21"/>
    </row>
    <row r="950" spans="2:11" s="3" customFormat="1" x14ac:dyDescent="0.2">
      <c r="B950" s="2"/>
      <c r="C950" s="2"/>
      <c r="D950" s="2"/>
      <c r="E950" s="21"/>
      <c r="F950" s="21"/>
      <c r="G950" s="21"/>
      <c r="H950" s="23"/>
      <c r="I950" s="23"/>
      <c r="J950" s="23"/>
      <c r="K950" s="21"/>
    </row>
    <row r="951" spans="2:11" s="3" customFormat="1" x14ac:dyDescent="0.2">
      <c r="B951" s="2"/>
      <c r="C951" s="2"/>
      <c r="D951" s="2"/>
      <c r="E951" s="21"/>
      <c r="F951" s="21"/>
      <c r="G951" s="21"/>
      <c r="H951" s="23"/>
      <c r="I951" s="23"/>
      <c r="J951" s="23"/>
      <c r="K951" s="21"/>
    </row>
    <row r="952" spans="2:11" s="3" customFormat="1" x14ac:dyDescent="0.2">
      <c r="B952" s="2"/>
      <c r="C952" s="2"/>
      <c r="D952" s="2"/>
      <c r="E952" s="21"/>
      <c r="F952" s="21"/>
      <c r="G952" s="21"/>
      <c r="H952" s="23"/>
      <c r="I952" s="23"/>
      <c r="J952" s="23"/>
      <c r="K952" s="21"/>
    </row>
    <row r="953" spans="2:11" s="3" customFormat="1" x14ac:dyDescent="0.2">
      <c r="B953" s="2"/>
      <c r="C953" s="2"/>
      <c r="D953" s="2"/>
      <c r="E953" s="21"/>
      <c r="F953" s="21"/>
      <c r="G953" s="21"/>
      <c r="H953" s="23"/>
      <c r="I953" s="23"/>
      <c r="J953" s="23"/>
      <c r="K953" s="21"/>
    </row>
    <row r="954" spans="2:11" s="3" customFormat="1" x14ac:dyDescent="0.2">
      <c r="B954" s="2"/>
      <c r="C954" s="2"/>
      <c r="D954" s="2"/>
      <c r="E954" s="21"/>
      <c r="F954" s="21"/>
      <c r="G954" s="21"/>
      <c r="H954" s="23"/>
      <c r="I954" s="23"/>
      <c r="J954" s="23"/>
      <c r="K954" s="21"/>
    </row>
    <row r="955" spans="2:11" s="3" customFormat="1" x14ac:dyDescent="0.2">
      <c r="B955" s="2"/>
      <c r="C955" s="2"/>
      <c r="D955" s="2"/>
      <c r="E955" s="21"/>
      <c r="F955" s="21"/>
      <c r="G955" s="21"/>
      <c r="H955" s="23"/>
      <c r="I955" s="23"/>
      <c r="J955" s="23"/>
      <c r="K955" s="21"/>
    </row>
    <row r="956" spans="2:11" s="3" customFormat="1" x14ac:dyDescent="0.2">
      <c r="B956" s="2"/>
      <c r="C956" s="2"/>
      <c r="D956" s="2"/>
      <c r="E956" s="21"/>
      <c r="F956" s="21"/>
      <c r="G956" s="21"/>
      <c r="H956" s="23"/>
      <c r="I956" s="23"/>
      <c r="J956" s="23"/>
      <c r="K956" s="21"/>
    </row>
    <row r="957" spans="2:11" s="3" customFormat="1" x14ac:dyDescent="0.2">
      <c r="B957" s="2"/>
      <c r="C957" s="2"/>
      <c r="D957" s="2"/>
      <c r="E957" s="21"/>
      <c r="F957" s="21"/>
      <c r="G957" s="21"/>
      <c r="H957" s="23"/>
      <c r="I957" s="23"/>
      <c r="J957" s="23"/>
      <c r="K957" s="21"/>
    </row>
    <row r="958" spans="2:11" s="3" customFormat="1" x14ac:dyDescent="0.2">
      <c r="B958" s="2"/>
      <c r="C958" s="2"/>
      <c r="D958" s="2"/>
      <c r="E958" s="21"/>
      <c r="F958" s="21"/>
      <c r="G958" s="21"/>
      <c r="H958" s="23"/>
      <c r="I958" s="23"/>
      <c r="J958" s="23"/>
      <c r="K958" s="21"/>
    </row>
    <row r="959" spans="2:11" s="3" customFormat="1" x14ac:dyDescent="0.2">
      <c r="B959" s="2"/>
      <c r="C959" s="2"/>
      <c r="D959" s="2"/>
      <c r="E959" s="21"/>
      <c r="F959" s="21"/>
      <c r="G959" s="21"/>
      <c r="H959" s="23"/>
      <c r="I959" s="23"/>
      <c r="J959" s="23"/>
      <c r="K959" s="21"/>
    </row>
    <row r="960" spans="2:11" s="3" customFormat="1" x14ac:dyDescent="0.2">
      <c r="B960" s="2"/>
      <c r="C960" s="2"/>
      <c r="D960" s="2"/>
      <c r="E960" s="21"/>
      <c r="F960" s="21"/>
      <c r="G960" s="21"/>
      <c r="H960" s="23"/>
      <c r="I960" s="23"/>
      <c r="J960" s="23"/>
      <c r="K960" s="21"/>
    </row>
    <row r="961" spans="2:11" s="3" customFormat="1" x14ac:dyDescent="0.2">
      <c r="B961" s="2"/>
      <c r="C961" s="2"/>
      <c r="D961" s="2"/>
      <c r="E961" s="21"/>
      <c r="F961" s="21"/>
      <c r="G961" s="21"/>
      <c r="H961" s="23"/>
      <c r="I961" s="23"/>
      <c r="J961" s="23"/>
      <c r="K961" s="21"/>
    </row>
    <row r="962" spans="2:11" s="3" customFormat="1" x14ac:dyDescent="0.2">
      <c r="B962" s="2"/>
      <c r="C962" s="2"/>
      <c r="D962" s="2"/>
      <c r="E962" s="21"/>
      <c r="F962" s="21"/>
      <c r="G962" s="21"/>
      <c r="H962" s="23"/>
      <c r="I962" s="23"/>
      <c r="J962" s="23"/>
      <c r="K962" s="21"/>
    </row>
    <row r="963" spans="2:11" s="3" customFormat="1" x14ac:dyDescent="0.2">
      <c r="B963" s="2"/>
      <c r="C963" s="2"/>
      <c r="D963" s="2"/>
      <c r="E963" s="21"/>
      <c r="F963" s="21"/>
      <c r="G963" s="21"/>
      <c r="H963" s="23"/>
      <c r="I963" s="23"/>
      <c r="J963" s="23"/>
      <c r="K963" s="21"/>
    </row>
    <row r="964" spans="2:11" s="3" customFormat="1" x14ac:dyDescent="0.2">
      <c r="B964" s="2"/>
      <c r="C964" s="2"/>
      <c r="D964" s="2"/>
      <c r="E964" s="21"/>
      <c r="F964" s="21"/>
      <c r="G964" s="21"/>
      <c r="H964" s="23"/>
      <c r="I964" s="23"/>
      <c r="J964" s="23"/>
      <c r="K964" s="21"/>
    </row>
    <row r="965" spans="2:11" s="3" customFormat="1" x14ac:dyDescent="0.2">
      <c r="B965" s="2"/>
      <c r="C965" s="2"/>
      <c r="D965" s="2"/>
      <c r="E965" s="21"/>
      <c r="F965" s="21"/>
      <c r="G965" s="21"/>
      <c r="H965" s="23"/>
      <c r="I965" s="23"/>
      <c r="J965" s="23"/>
      <c r="K965" s="21"/>
    </row>
    <row r="966" spans="2:11" s="3" customFormat="1" x14ac:dyDescent="0.2">
      <c r="B966" s="2"/>
      <c r="C966" s="2"/>
      <c r="D966" s="2"/>
      <c r="E966" s="21"/>
      <c r="F966" s="21"/>
      <c r="G966" s="21"/>
      <c r="H966" s="23"/>
      <c r="I966" s="23"/>
      <c r="J966" s="23"/>
      <c r="K966" s="21"/>
    </row>
    <row r="967" spans="2:11" s="3" customFormat="1" x14ac:dyDescent="0.2">
      <c r="B967" s="2"/>
      <c r="C967" s="2"/>
      <c r="D967" s="2"/>
      <c r="E967" s="21"/>
      <c r="F967" s="21"/>
      <c r="G967" s="21"/>
      <c r="H967" s="23"/>
      <c r="I967" s="23"/>
      <c r="J967" s="23"/>
      <c r="K967" s="21"/>
    </row>
    <row r="968" spans="2:11" s="3" customFormat="1" x14ac:dyDescent="0.2">
      <c r="B968" s="2"/>
      <c r="C968" s="2"/>
      <c r="D968" s="2"/>
      <c r="E968" s="21"/>
      <c r="F968" s="21"/>
      <c r="G968" s="21"/>
      <c r="H968" s="23"/>
      <c r="I968" s="23"/>
      <c r="J968" s="23"/>
      <c r="K968" s="21"/>
    </row>
    <row r="969" spans="2:11" s="3" customFormat="1" x14ac:dyDescent="0.2">
      <c r="B969" s="2"/>
      <c r="C969" s="2"/>
      <c r="D969" s="2"/>
      <c r="E969" s="21"/>
      <c r="F969" s="21"/>
      <c r="G969" s="21"/>
      <c r="H969" s="23"/>
      <c r="I969" s="23"/>
      <c r="J969" s="23"/>
      <c r="K969" s="21"/>
    </row>
    <row r="970" spans="2:11" s="3" customFormat="1" x14ac:dyDescent="0.2">
      <c r="B970" s="2"/>
      <c r="C970" s="2"/>
      <c r="D970" s="2"/>
      <c r="E970" s="21"/>
      <c r="F970" s="21"/>
      <c r="G970" s="21"/>
      <c r="H970" s="23"/>
      <c r="I970" s="23"/>
      <c r="J970" s="23"/>
      <c r="K970" s="21"/>
    </row>
    <row r="971" spans="2:11" s="3" customFormat="1" x14ac:dyDescent="0.2">
      <c r="B971" s="2"/>
      <c r="C971" s="2"/>
      <c r="D971" s="2"/>
      <c r="E971" s="21"/>
      <c r="F971" s="21"/>
      <c r="G971" s="21"/>
      <c r="H971" s="23"/>
      <c r="I971" s="23"/>
      <c r="J971" s="23"/>
      <c r="K971" s="21"/>
    </row>
    <row r="972" spans="2:11" s="3" customFormat="1" x14ac:dyDescent="0.2">
      <c r="B972" s="2"/>
      <c r="C972" s="2"/>
      <c r="D972" s="2"/>
      <c r="E972" s="21"/>
      <c r="F972" s="21"/>
      <c r="G972" s="21"/>
      <c r="H972" s="23"/>
      <c r="I972" s="23"/>
      <c r="J972" s="23"/>
      <c r="K972" s="21"/>
    </row>
    <row r="973" spans="2:11" s="3" customFormat="1" x14ac:dyDescent="0.2">
      <c r="B973" s="2"/>
      <c r="C973" s="2"/>
      <c r="D973" s="2"/>
      <c r="E973" s="21"/>
      <c r="F973" s="21"/>
      <c r="G973" s="21"/>
      <c r="H973" s="23"/>
      <c r="I973" s="23"/>
      <c r="J973" s="23"/>
      <c r="K973" s="21"/>
    </row>
    <row r="974" spans="2:11" s="3" customFormat="1" x14ac:dyDescent="0.2">
      <c r="B974" s="2"/>
      <c r="C974" s="2"/>
      <c r="D974" s="2"/>
      <c r="E974" s="21"/>
      <c r="F974" s="21"/>
      <c r="G974" s="21"/>
      <c r="H974" s="23"/>
      <c r="I974" s="23"/>
      <c r="J974" s="23"/>
      <c r="K974" s="21"/>
    </row>
    <row r="975" spans="2:11" s="3" customFormat="1" x14ac:dyDescent="0.2">
      <c r="B975" s="2"/>
      <c r="C975" s="2"/>
      <c r="D975" s="2"/>
      <c r="E975" s="21"/>
      <c r="F975" s="21"/>
      <c r="G975" s="21"/>
      <c r="H975" s="23"/>
      <c r="I975" s="23"/>
      <c r="J975" s="23"/>
      <c r="K975" s="21"/>
    </row>
    <row r="976" spans="2:11" s="3" customFormat="1" x14ac:dyDescent="0.2">
      <c r="B976" s="2"/>
      <c r="C976" s="2"/>
      <c r="D976" s="2"/>
      <c r="E976" s="21"/>
      <c r="F976" s="21"/>
      <c r="G976" s="21"/>
      <c r="H976" s="23"/>
      <c r="I976" s="23"/>
      <c r="J976" s="23"/>
      <c r="K976" s="21"/>
    </row>
    <row r="977" spans="2:11" s="3" customFormat="1" x14ac:dyDescent="0.2">
      <c r="B977" s="2"/>
      <c r="C977" s="2"/>
      <c r="D977" s="2"/>
      <c r="E977" s="21"/>
      <c r="F977" s="21"/>
      <c r="G977" s="21"/>
      <c r="H977" s="23"/>
      <c r="I977" s="23"/>
      <c r="J977" s="23"/>
      <c r="K977" s="21"/>
    </row>
    <row r="978" spans="2:11" s="3" customFormat="1" x14ac:dyDescent="0.2">
      <c r="B978" s="2"/>
      <c r="C978" s="2"/>
      <c r="D978" s="2"/>
      <c r="E978" s="21"/>
      <c r="F978" s="21"/>
      <c r="G978" s="21"/>
      <c r="H978" s="23"/>
      <c r="I978" s="23"/>
      <c r="J978" s="23"/>
      <c r="K978" s="21"/>
    </row>
    <row r="979" spans="2:11" s="3" customFormat="1" x14ac:dyDescent="0.2">
      <c r="B979" s="2"/>
      <c r="C979" s="2"/>
      <c r="D979" s="2"/>
      <c r="E979" s="21"/>
      <c r="F979" s="21"/>
      <c r="G979" s="21"/>
      <c r="H979" s="23"/>
      <c r="I979" s="23"/>
      <c r="J979" s="23"/>
      <c r="K979" s="21"/>
    </row>
    <row r="980" spans="2:11" s="3" customFormat="1" x14ac:dyDescent="0.2">
      <c r="B980" s="2"/>
      <c r="C980" s="2"/>
      <c r="D980" s="2"/>
      <c r="E980" s="21"/>
      <c r="F980" s="21"/>
      <c r="G980" s="21"/>
      <c r="H980" s="23"/>
      <c r="I980" s="23"/>
      <c r="J980" s="23"/>
      <c r="K980" s="21"/>
    </row>
    <row r="981" spans="2:11" s="3" customFormat="1" x14ac:dyDescent="0.2">
      <c r="B981" s="2"/>
      <c r="C981" s="2"/>
      <c r="D981" s="2"/>
      <c r="E981" s="21"/>
      <c r="F981" s="21"/>
      <c r="G981" s="21"/>
      <c r="H981" s="23"/>
      <c r="I981" s="23"/>
      <c r="J981" s="23"/>
      <c r="K981" s="21"/>
    </row>
    <row r="982" spans="2:11" s="3" customFormat="1" x14ac:dyDescent="0.2">
      <c r="B982" s="2"/>
      <c r="C982" s="2"/>
      <c r="D982" s="2"/>
      <c r="E982" s="21"/>
      <c r="F982" s="21"/>
      <c r="G982" s="21"/>
      <c r="H982" s="23"/>
      <c r="I982" s="23"/>
      <c r="J982" s="23"/>
      <c r="K982" s="21"/>
    </row>
    <row r="983" spans="2:11" s="3" customFormat="1" x14ac:dyDescent="0.2">
      <c r="B983" s="2"/>
      <c r="C983" s="2"/>
      <c r="D983" s="2"/>
      <c r="E983" s="21"/>
      <c r="F983" s="21"/>
      <c r="G983" s="21"/>
      <c r="H983" s="23"/>
      <c r="I983" s="23"/>
      <c r="J983" s="23"/>
      <c r="K983" s="21"/>
    </row>
    <row r="984" spans="2:11" s="3" customFormat="1" x14ac:dyDescent="0.2">
      <c r="B984" s="2"/>
      <c r="C984" s="2"/>
      <c r="D984" s="2"/>
      <c r="E984" s="21"/>
      <c r="F984" s="21"/>
      <c r="G984" s="21"/>
      <c r="H984" s="23"/>
      <c r="I984" s="23"/>
      <c r="J984" s="23"/>
      <c r="K984" s="21"/>
    </row>
    <row r="985" spans="2:11" s="3" customFormat="1" x14ac:dyDescent="0.2">
      <c r="B985" s="2"/>
      <c r="C985" s="2"/>
      <c r="D985" s="2"/>
      <c r="E985" s="21"/>
      <c r="F985" s="21"/>
      <c r="G985" s="21"/>
      <c r="H985" s="23"/>
      <c r="I985" s="23"/>
      <c r="J985" s="23"/>
      <c r="K985" s="21"/>
    </row>
    <row r="986" spans="2:11" s="3" customFormat="1" x14ac:dyDescent="0.2">
      <c r="B986" s="2"/>
      <c r="C986" s="2"/>
      <c r="D986" s="2"/>
      <c r="E986" s="21"/>
      <c r="F986" s="21"/>
      <c r="G986" s="21"/>
      <c r="H986" s="23"/>
      <c r="I986" s="23"/>
      <c r="J986" s="23"/>
      <c r="K986" s="21"/>
    </row>
    <row r="987" spans="2:11" s="3" customFormat="1" x14ac:dyDescent="0.2">
      <c r="B987" s="2"/>
      <c r="C987" s="2"/>
      <c r="D987" s="2"/>
      <c r="E987" s="21"/>
      <c r="F987" s="21"/>
      <c r="G987" s="21"/>
      <c r="H987" s="23"/>
      <c r="I987" s="23"/>
      <c r="J987" s="23"/>
      <c r="K987" s="21"/>
    </row>
    <row r="988" spans="2:11" s="3" customFormat="1" x14ac:dyDescent="0.2">
      <c r="B988" s="2"/>
      <c r="C988" s="2"/>
      <c r="D988" s="2"/>
      <c r="E988" s="21"/>
      <c r="F988" s="21"/>
      <c r="G988" s="21"/>
      <c r="H988" s="23"/>
      <c r="I988" s="23"/>
      <c r="J988" s="23"/>
      <c r="K988" s="21"/>
    </row>
    <row r="989" spans="2:11" s="3" customFormat="1" x14ac:dyDescent="0.2">
      <c r="B989" s="2"/>
      <c r="C989" s="2"/>
      <c r="D989" s="2"/>
      <c r="E989" s="21"/>
      <c r="F989" s="21"/>
      <c r="G989" s="21"/>
      <c r="H989" s="23"/>
      <c r="I989" s="23"/>
      <c r="J989" s="23"/>
      <c r="K989" s="21"/>
    </row>
    <row r="990" spans="2:11" s="3" customFormat="1" x14ac:dyDescent="0.2">
      <c r="B990" s="2"/>
      <c r="C990" s="2"/>
      <c r="D990" s="2"/>
      <c r="E990" s="21"/>
      <c r="F990" s="21"/>
      <c r="G990" s="21"/>
      <c r="H990" s="23"/>
      <c r="I990" s="23"/>
      <c r="J990" s="23"/>
      <c r="K990" s="21"/>
    </row>
    <row r="991" spans="2:11" s="3" customFormat="1" x14ac:dyDescent="0.2">
      <c r="B991" s="2"/>
      <c r="C991" s="2"/>
      <c r="D991" s="2"/>
      <c r="E991" s="21"/>
      <c r="F991" s="21"/>
      <c r="G991" s="21"/>
      <c r="H991" s="23"/>
      <c r="I991" s="23"/>
      <c r="J991" s="23"/>
      <c r="K991" s="21"/>
    </row>
    <row r="992" spans="2:11" s="3" customFormat="1" x14ac:dyDescent="0.2">
      <c r="B992" s="2"/>
      <c r="C992" s="2"/>
      <c r="D992" s="2"/>
      <c r="E992" s="21"/>
      <c r="F992" s="21"/>
      <c r="G992" s="21"/>
      <c r="H992" s="23"/>
      <c r="I992" s="23"/>
      <c r="J992" s="23"/>
      <c r="K992" s="21"/>
    </row>
    <row r="993" spans="2:11" s="3" customFormat="1" x14ac:dyDescent="0.2">
      <c r="B993" s="2"/>
      <c r="C993" s="2"/>
      <c r="D993" s="2"/>
      <c r="E993" s="21"/>
      <c r="F993" s="21"/>
      <c r="G993" s="21"/>
      <c r="H993" s="23"/>
      <c r="I993" s="23"/>
      <c r="J993" s="23"/>
      <c r="K993" s="21"/>
    </row>
    <row r="994" spans="2:11" s="3" customFormat="1" x14ac:dyDescent="0.2">
      <c r="B994" s="2"/>
      <c r="C994" s="2"/>
      <c r="D994" s="2"/>
      <c r="E994" s="21"/>
      <c r="F994" s="21"/>
      <c r="G994" s="21"/>
      <c r="H994" s="23"/>
      <c r="I994" s="23"/>
      <c r="J994" s="23"/>
      <c r="K994" s="21"/>
    </row>
    <row r="995" spans="2:11" s="3" customFormat="1" x14ac:dyDescent="0.2">
      <c r="B995" s="2"/>
      <c r="C995" s="2"/>
      <c r="D995" s="2"/>
      <c r="E995" s="21"/>
      <c r="F995" s="21"/>
      <c r="G995" s="21"/>
      <c r="H995" s="23"/>
      <c r="I995" s="23"/>
      <c r="J995" s="23"/>
      <c r="K995" s="21"/>
    </row>
    <row r="996" spans="2:11" s="3" customFormat="1" x14ac:dyDescent="0.2">
      <c r="B996" s="2"/>
      <c r="C996" s="2"/>
      <c r="D996" s="2"/>
      <c r="E996" s="21"/>
      <c r="F996" s="21"/>
      <c r="G996" s="21"/>
      <c r="H996" s="23"/>
      <c r="I996" s="23"/>
      <c r="J996" s="23"/>
      <c r="K996" s="21"/>
    </row>
    <row r="997" spans="2:11" s="3" customFormat="1" x14ac:dyDescent="0.2">
      <c r="B997" s="2"/>
      <c r="C997" s="2"/>
      <c r="D997" s="2"/>
      <c r="E997" s="21"/>
      <c r="F997" s="21"/>
      <c r="G997" s="21"/>
      <c r="H997" s="23"/>
      <c r="I997" s="23"/>
      <c r="J997" s="23"/>
      <c r="K997" s="21"/>
    </row>
    <row r="998" spans="2:11" s="3" customFormat="1" x14ac:dyDescent="0.2">
      <c r="B998" s="2"/>
      <c r="C998" s="2"/>
      <c r="D998" s="2"/>
      <c r="E998" s="21"/>
      <c r="F998" s="21"/>
      <c r="G998" s="21"/>
      <c r="H998" s="23"/>
      <c r="I998" s="23"/>
      <c r="J998" s="23"/>
      <c r="K998" s="21"/>
    </row>
    <row r="999" spans="2:11" s="3" customFormat="1" x14ac:dyDescent="0.2">
      <c r="B999" s="2"/>
      <c r="C999" s="2"/>
      <c r="D999" s="2"/>
      <c r="E999" s="21"/>
      <c r="F999" s="21"/>
      <c r="G999" s="21"/>
      <c r="H999" s="23"/>
      <c r="I999" s="23"/>
      <c r="J999" s="23"/>
      <c r="K999" s="21"/>
    </row>
    <row r="1000" spans="2:11" s="3" customFormat="1" x14ac:dyDescent="0.2">
      <c r="B1000" s="2"/>
      <c r="C1000" s="2"/>
      <c r="D1000" s="2"/>
      <c r="E1000" s="21"/>
      <c r="F1000" s="21"/>
      <c r="G1000" s="21"/>
      <c r="H1000" s="23"/>
      <c r="I1000" s="23"/>
      <c r="J1000" s="23"/>
      <c r="K1000" s="21"/>
    </row>
    <row r="1001" spans="2:11" s="3" customFormat="1" x14ac:dyDescent="0.2">
      <c r="B1001" s="2"/>
      <c r="C1001" s="2"/>
      <c r="D1001" s="2"/>
      <c r="E1001" s="21"/>
      <c r="F1001" s="21"/>
      <c r="G1001" s="21"/>
      <c r="H1001" s="23"/>
      <c r="I1001" s="23"/>
      <c r="J1001" s="23"/>
      <c r="K1001" s="21"/>
    </row>
    <row r="1002" spans="2:11" s="3" customFormat="1" x14ac:dyDescent="0.2">
      <c r="B1002" s="2"/>
      <c r="C1002" s="2"/>
      <c r="D1002" s="2"/>
      <c r="E1002" s="21"/>
      <c r="F1002" s="21"/>
      <c r="G1002" s="21"/>
      <c r="H1002" s="23"/>
      <c r="I1002" s="23"/>
      <c r="J1002" s="23"/>
      <c r="K1002" s="21"/>
    </row>
    <row r="1003" spans="2:11" s="3" customFormat="1" x14ac:dyDescent="0.2">
      <c r="B1003" s="2"/>
      <c r="C1003" s="2"/>
      <c r="D1003" s="2"/>
      <c r="E1003" s="21"/>
      <c r="F1003" s="21"/>
      <c r="G1003" s="21"/>
      <c r="H1003" s="23"/>
      <c r="I1003" s="23"/>
      <c r="J1003" s="23"/>
      <c r="K1003" s="21"/>
    </row>
    <row r="1004" spans="2:11" s="3" customFormat="1" x14ac:dyDescent="0.2">
      <c r="B1004" s="2"/>
      <c r="C1004" s="2"/>
      <c r="D1004" s="2"/>
      <c r="E1004" s="21"/>
      <c r="F1004" s="21"/>
      <c r="G1004" s="21"/>
      <c r="H1004" s="23"/>
      <c r="I1004" s="23"/>
      <c r="J1004" s="23"/>
      <c r="K1004" s="21"/>
    </row>
    <row r="1005" spans="2:11" s="3" customFormat="1" x14ac:dyDescent="0.2">
      <c r="B1005" s="2"/>
      <c r="C1005" s="2"/>
      <c r="D1005" s="2"/>
      <c r="E1005" s="21"/>
      <c r="F1005" s="21"/>
      <c r="G1005" s="21"/>
      <c r="H1005" s="23"/>
      <c r="I1005" s="23"/>
      <c r="J1005" s="23"/>
      <c r="K1005" s="21"/>
    </row>
    <row r="1006" spans="2:11" s="3" customFormat="1" x14ac:dyDescent="0.2">
      <c r="B1006" s="2"/>
      <c r="C1006" s="2"/>
      <c r="D1006" s="2"/>
      <c r="E1006" s="21"/>
      <c r="F1006" s="21"/>
      <c r="G1006" s="21"/>
      <c r="H1006" s="23"/>
      <c r="I1006" s="23"/>
      <c r="J1006" s="23"/>
      <c r="K1006" s="21"/>
    </row>
    <row r="1007" spans="2:11" s="3" customFormat="1" x14ac:dyDescent="0.2">
      <c r="B1007" s="2"/>
      <c r="C1007" s="2"/>
      <c r="D1007" s="2"/>
      <c r="E1007" s="21"/>
      <c r="F1007" s="21"/>
      <c r="G1007" s="21"/>
      <c r="H1007" s="23"/>
      <c r="I1007" s="23"/>
      <c r="J1007" s="23"/>
      <c r="K1007" s="21"/>
    </row>
    <row r="1008" spans="2:11" s="3" customFormat="1" x14ac:dyDescent="0.2">
      <c r="B1008" s="2"/>
      <c r="C1008" s="2"/>
      <c r="D1008" s="2"/>
      <c r="E1008" s="21"/>
      <c r="F1008" s="21"/>
      <c r="G1008" s="21"/>
      <c r="H1008" s="23"/>
      <c r="I1008" s="23"/>
      <c r="J1008" s="23"/>
      <c r="K1008" s="21"/>
    </row>
    <row r="1009" spans="2:11" s="3" customFormat="1" x14ac:dyDescent="0.2">
      <c r="B1009" s="2"/>
      <c r="C1009" s="2"/>
      <c r="D1009" s="2"/>
      <c r="E1009" s="21"/>
      <c r="F1009" s="21"/>
      <c r="G1009" s="21"/>
      <c r="H1009" s="23"/>
      <c r="I1009" s="23"/>
      <c r="J1009" s="23"/>
      <c r="K1009" s="21"/>
    </row>
    <row r="1010" spans="2:11" s="3" customFormat="1" x14ac:dyDescent="0.2">
      <c r="B1010" s="2"/>
      <c r="C1010" s="2"/>
      <c r="D1010" s="2"/>
      <c r="E1010" s="21"/>
      <c r="F1010" s="21"/>
      <c r="G1010" s="21"/>
      <c r="H1010" s="23"/>
      <c r="I1010" s="23"/>
      <c r="J1010" s="23"/>
      <c r="K1010" s="21"/>
    </row>
    <row r="1011" spans="2:11" s="3" customFormat="1" x14ac:dyDescent="0.2">
      <c r="B1011" s="2"/>
      <c r="C1011" s="2"/>
      <c r="D1011" s="2"/>
      <c r="E1011" s="21"/>
      <c r="F1011" s="21"/>
      <c r="G1011" s="21"/>
      <c r="H1011" s="23"/>
      <c r="I1011" s="23"/>
      <c r="J1011" s="23"/>
      <c r="K1011" s="21"/>
    </row>
    <row r="1012" spans="2:11" s="3" customFormat="1" x14ac:dyDescent="0.2">
      <c r="B1012" s="2"/>
      <c r="C1012" s="2"/>
      <c r="D1012" s="2"/>
      <c r="E1012" s="21"/>
      <c r="F1012" s="21"/>
      <c r="G1012" s="21"/>
      <c r="H1012" s="23"/>
      <c r="I1012" s="23"/>
      <c r="J1012" s="23"/>
      <c r="K1012" s="21"/>
    </row>
    <row r="1013" spans="2:11" s="3" customFormat="1" x14ac:dyDescent="0.2">
      <c r="B1013" s="2"/>
      <c r="C1013" s="2"/>
      <c r="D1013" s="2"/>
      <c r="E1013" s="21"/>
      <c r="F1013" s="21"/>
      <c r="G1013" s="21"/>
      <c r="H1013" s="23"/>
      <c r="I1013" s="23"/>
      <c r="J1013" s="23"/>
      <c r="K1013" s="21"/>
    </row>
    <row r="1014" spans="2:11" s="3" customFormat="1" x14ac:dyDescent="0.2">
      <c r="B1014" s="2"/>
      <c r="C1014" s="2"/>
      <c r="D1014" s="2"/>
      <c r="E1014" s="21"/>
      <c r="F1014" s="21"/>
      <c r="G1014" s="21"/>
      <c r="H1014" s="23"/>
      <c r="I1014" s="23"/>
      <c r="J1014" s="23"/>
      <c r="K1014" s="21"/>
    </row>
    <row r="1015" spans="2:11" s="3" customFormat="1" x14ac:dyDescent="0.2">
      <c r="B1015" s="2"/>
      <c r="C1015" s="2"/>
      <c r="D1015" s="2"/>
      <c r="E1015" s="21"/>
      <c r="F1015" s="21"/>
      <c r="G1015" s="21"/>
      <c r="H1015" s="23"/>
      <c r="I1015" s="23"/>
      <c r="J1015" s="23"/>
      <c r="K1015" s="21"/>
    </row>
    <row r="1016" spans="2:11" s="3" customFormat="1" x14ac:dyDescent="0.2">
      <c r="B1016" s="2"/>
      <c r="C1016" s="2"/>
      <c r="D1016" s="2"/>
      <c r="E1016" s="21"/>
      <c r="F1016" s="21"/>
      <c r="G1016" s="21"/>
      <c r="H1016" s="23"/>
      <c r="I1016" s="23"/>
      <c r="J1016" s="23"/>
      <c r="K1016" s="21"/>
    </row>
    <row r="1017" spans="2:11" s="3" customFormat="1" x14ac:dyDescent="0.2">
      <c r="B1017" s="2"/>
      <c r="C1017" s="2"/>
      <c r="D1017" s="2"/>
      <c r="E1017" s="21"/>
      <c r="F1017" s="21"/>
      <c r="G1017" s="21"/>
      <c r="H1017" s="23"/>
      <c r="I1017" s="23"/>
      <c r="J1017" s="23"/>
      <c r="K1017" s="21"/>
    </row>
    <row r="1018" spans="2:11" s="3" customFormat="1" x14ac:dyDescent="0.2">
      <c r="B1018" s="2"/>
      <c r="C1018" s="2"/>
      <c r="D1018" s="2"/>
      <c r="E1018" s="21"/>
      <c r="F1018" s="21"/>
      <c r="G1018" s="21"/>
      <c r="H1018" s="23"/>
      <c r="I1018" s="23"/>
      <c r="J1018" s="23"/>
      <c r="K1018" s="21"/>
    </row>
    <row r="1019" spans="2:11" s="3" customFormat="1" x14ac:dyDescent="0.2">
      <c r="B1019" s="2"/>
      <c r="C1019" s="2"/>
      <c r="D1019" s="2"/>
      <c r="E1019" s="21"/>
      <c r="F1019" s="21"/>
      <c r="G1019" s="21"/>
      <c r="H1019" s="23"/>
      <c r="I1019" s="23"/>
      <c r="J1019" s="23"/>
      <c r="K1019" s="21"/>
    </row>
    <row r="1020" spans="2:11" s="3" customFormat="1" x14ac:dyDescent="0.2">
      <c r="B1020" s="2"/>
      <c r="C1020" s="2"/>
      <c r="D1020" s="2"/>
      <c r="E1020" s="21"/>
      <c r="F1020" s="21"/>
      <c r="G1020" s="21"/>
      <c r="H1020" s="23"/>
      <c r="I1020" s="23"/>
      <c r="J1020" s="23"/>
      <c r="K1020" s="21"/>
    </row>
    <row r="1021" spans="2:11" s="3" customFormat="1" x14ac:dyDescent="0.2">
      <c r="B1021" s="2"/>
      <c r="C1021" s="2"/>
      <c r="D1021" s="2"/>
      <c r="E1021" s="21"/>
      <c r="F1021" s="21"/>
      <c r="G1021" s="21"/>
      <c r="H1021" s="23"/>
      <c r="I1021" s="23"/>
      <c r="J1021" s="23"/>
      <c r="K1021" s="21"/>
    </row>
    <row r="1022" spans="2:11" s="3" customFormat="1" x14ac:dyDescent="0.2">
      <c r="B1022" s="2"/>
      <c r="C1022" s="2"/>
      <c r="D1022" s="2"/>
      <c r="E1022" s="21"/>
      <c r="F1022" s="21"/>
      <c r="G1022" s="21"/>
      <c r="H1022" s="23"/>
      <c r="I1022" s="23"/>
      <c r="J1022" s="23"/>
      <c r="K1022" s="21"/>
    </row>
    <row r="1023" spans="2:11" s="3" customFormat="1" x14ac:dyDescent="0.2">
      <c r="B1023" s="2"/>
      <c r="C1023" s="2"/>
      <c r="D1023" s="2"/>
      <c r="E1023" s="21"/>
      <c r="F1023" s="21"/>
      <c r="G1023" s="21"/>
      <c r="H1023" s="23"/>
      <c r="I1023" s="23"/>
      <c r="J1023" s="23"/>
      <c r="K1023" s="21"/>
    </row>
    <row r="1024" spans="2:11" s="3" customFormat="1" x14ac:dyDescent="0.2">
      <c r="B1024" s="2"/>
      <c r="C1024" s="2"/>
      <c r="D1024" s="2"/>
      <c r="E1024" s="21"/>
      <c r="F1024" s="21"/>
      <c r="G1024" s="21"/>
      <c r="H1024" s="23"/>
      <c r="I1024" s="23"/>
      <c r="J1024" s="23"/>
      <c r="K1024" s="21"/>
    </row>
    <row r="1025" spans="2:11" s="3" customFormat="1" x14ac:dyDescent="0.2">
      <c r="B1025" s="2"/>
      <c r="C1025" s="2"/>
      <c r="D1025" s="2"/>
      <c r="E1025" s="21"/>
      <c r="F1025" s="21"/>
      <c r="G1025" s="21"/>
      <c r="H1025" s="23"/>
      <c r="I1025" s="23"/>
      <c r="J1025" s="23"/>
      <c r="K1025" s="21"/>
    </row>
    <row r="1026" spans="2:11" s="3" customFormat="1" x14ac:dyDescent="0.2">
      <c r="B1026" s="2"/>
      <c r="C1026" s="2"/>
      <c r="D1026" s="2"/>
      <c r="E1026" s="21"/>
      <c r="F1026" s="21"/>
      <c r="G1026" s="21"/>
      <c r="H1026" s="23"/>
      <c r="I1026" s="23"/>
      <c r="J1026" s="23"/>
      <c r="K1026" s="21"/>
    </row>
    <row r="1027" spans="2:11" s="3" customFormat="1" x14ac:dyDescent="0.2">
      <c r="B1027" s="2"/>
      <c r="C1027" s="2"/>
      <c r="D1027" s="2"/>
      <c r="E1027" s="21"/>
      <c r="F1027" s="21"/>
      <c r="G1027" s="21"/>
      <c r="H1027" s="23"/>
      <c r="I1027" s="23"/>
      <c r="J1027" s="23"/>
      <c r="K1027" s="21"/>
    </row>
    <row r="1028" spans="2:11" s="3" customFormat="1" x14ac:dyDescent="0.2">
      <c r="B1028" s="2"/>
      <c r="C1028" s="2"/>
      <c r="D1028" s="2"/>
      <c r="E1028" s="21"/>
      <c r="F1028" s="21"/>
      <c r="G1028" s="21"/>
      <c r="H1028" s="23"/>
      <c r="I1028" s="23"/>
      <c r="J1028" s="23"/>
      <c r="K1028" s="21"/>
    </row>
    <row r="1029" spans="2:11" s="3" customFormat="1" x14ac:dyDescent="0.2">
      <c r="B1029" s="2"/>
      <c r="C1029" s="2"/>
      <c r="D1029" s="2"/>
      <c r="E1029" s="21"/>
      <c r="F1029" s="21"/>
      <c r="G1029" s="21"/>
      <c r="H1029" s="23"/>
      <c r="I1029" s="23"/>
      <c r="J1029" s="23"/>
      <c r="K1029" s="21"/>
    </row>
    <row r="1030" spans="2:11" s="3" customFormat="1" x14ac:dyDescent="0.2">
      <c r="B1030" s="2"/>
      <c r="C1030" s="2"/>
      <c r="D1030" s="2"/>
      <c r="E1030" s="21"/>
      <c r="F1030" s="21"/>
      <c r="G1030" s="21"/>
      <c r="H1030" s="23"/>
      <c r="I1030" s="23"/>
      <c r="J1030" s="23"/>
      <c r="K1030" s="21"/>
    </row>
    <row r="1031" spans="2:11" s="3" customFormat="1" x14ac:dyDescent="0.2">
      <c r="B1031" s="2"/>
      <c r="C1031" s="2"/>
      <c r="D1031" s="2"/>
      <c r="E1031" s="21"/>
      <c r="F1031" s="21"/>
      <c r="G1031" s="21"/>
      <c r="H1031" s="23"/>
      <c r="I1031" s="23"/>
      <c r="J1031" s="23"/>
      <c r="K1031" s="21"/>
    </row>
    <row r="1032" spans="2:11" s="3" customFormat="1" x14ac:dyDescent="0.2">
      <c r="B1032" s="2"/>
      <c r="C1032" s="2"/>
      <c r="D1032" s="2"/>
      <c r="E1032" s="21"/>
      <c r="F1032" s="21"/>
      <c r="G1032" s="21"/>
      <c r="H1032" s="23"/>
      <c r="I1032" s="23"/>
      <c r="J1032" s="23"/>
      <c r="K1032" s="21"/>
    </row>
    <row r="1033" spans="2:11" s="3" customFormat="1" x14ac:dyDescent="0.2">
      <c r="B1033" s="2"/>
      <c r="C1033" s="2"/>
      <c r="D1033" s="2"/>
      <c r="E1033" s="21"/>
      <c r="F1033" s="21"/>
      <c r="G1033" s="21"/>
      <c r="H1033" s="23"/>
      <c r="I1033" s="23"/>
      <c r="J1033" s="23"/>
      <c r="K1033" s="21"/>
    </row>
    <row r="1034" spans="2:11" s="3" customFormat="1" x14ac:dyDescent="0.2">
      <c r="B1034" s="2"/>
      <c r="C1034" s="2"/>
      <c r="D1034" s="2"/>
      <c r="E1034" s="21"/>
      <c r="F1034" s="21"/>
      <c r="G1034" s="21"/>
      <c r="H1034" s="23"/>
      <c r="I1034" s="23"/>
      <c r="J1034" s="23"/>
      <c r="K1034" s="21"/>
    </row>
    <row r="1035" spans="2:11" s="3" customFormat="1" x14ac:dyDescent="0.2">
      <c r="B1035" s="2"/>
      <c r="C1035" s="2"/>
      <c r="D1035" s="2"/>
      <c r="E1035" s="21"/>
      <c r="F1035" s="21"/>
      <c r="G1035" s="21"/>
      <c r="H1035" s="23"/>
      <c r="I1035" s="23"/>
      <c r="J1035" s="23"/>
      <c r="K1035" s="21"/>
    </row>
    <row r="1036" spans="2:11" s="3" customFormat="1" x14ac:dyDescent="0.2">
      <c r="B1036" s="2"/>
      <c r="C1036" s="2"/>
      <c r="D1036" s="2"/>
      <c r="E1036" s="21"/>
      <c r="F1036" s="21"/>
      <c r="G1036" s="21"/>
      <c r="H1036" s="23"/>
      <c r="I1036" s="23"/>
      <c r="J1036" s="23"/>
      <c r="K1036" s="21"/>
    </row>
    <row r="1037" spans="2:11" s="3" customFormat="1" x14ac:dyDescent="0.2">
      <c r="B1037" s="2"/>
      <c r="C1037" s="2"/>
      <c r="D1037" s="2"/>
      <c r="E1037" s="21"/>
      <c r="F1037" s="21"/>
      <c r="G1037" s="21"/>
      <c r="H1037" s="23"/>
      <c r="I1037" s="23"/>
      <c r="J1037" s="23"/>
      <c r="K1037" s="21"/>
    </row>
    <row r="1038" spans="2:11" s="3" customFormat="1" x14ac:dyDescent="0.2">
      <c r="B1038" s="2"/>
      <c r="C1038" s="2"/>
      <c r="D1038" s="2"/>
      <c r="E1038" s="21"/>
      <c r="F1038" s="21"/>
      <c r="G1038" s="21"/>
      <c r="H1038" s="23"/>
      <c r="I1038" s="23"/>
      <c r="J1038" s="23"/>
      <c r="K1038" s="21"/>
    </row>
    <row r="1039" spans="2:11" s="3" customFormat="1" x14ac:dyDescent="0.2">
      <c r="B1039" s="2"/>
      <c r="C1039" s="2"/>
      <c r="D1039" s="2"/>
      <c r="E1039" s="21"/>
      <c r="F1039" s="21"/>
      <c r="G1039" s="21"/>
      <c r="H1039" s="23"/>
      <c r="I1039" s="23"/>
      <c r="J1039" s="23"/>
      <c r="K1039" s="21"/>
    </row>
    <row r="1040" spans="2:11" s="3" customFormat="1" x14ac:dyDescent="0.2">
      <c r="B1040" s="2"/>
      <c r="C1040" s="2"/>
      <c r="D1040" s="2"/>
      <c r="E1040" s="21"/>
      <c r="F1040" s="21"/>
      <c r="G1040" s="21"/>
      <c r="H1040" s="23"/>
      <c r="I1040" s="23"/>
      <c r="J1040" s="23"/>
      <c r="K1040" s="21"/>
    </row>
    <row r="1041" spans="2:11" s="3" customFormat="1" x14ac:dyDescent="0.2">
      <c r="B1041" s="2"/>
      <c r="C1041" s="2"/>
      <c r="D1041" s="2"/>
      <c r="E1041" s="21"/>
      <c r="F1041" s="21"/>
      <c r="G1041" s="21"/>
      <c r="H1041" s="23"/>
      <c r="I1041" s="23"/>
      <c r="J1041" s="23"/>
      <c r="K1041" s="21"/>
    </row>
    <row r="1042" spans="2:11" s="3" customFormat="1" x14ac:dyDescent="0.2">
      <c r="B1042" s="2"/>
      <c r="C1042" s="2"/>
      <c r="D1042" s="2"/>
      <c r="E1042" s="21"/>
      <c r="F1042" s="21"/>
      <c r="G1042" s="21"/>
      <c r="H1042" s="23"/>
      <c r="I1042" s="23"/>
      <c r="J1042" s="23"/>
      <c r="K1042" s="21"/>
    </row>
    <row r="1043" spans="2:11" s="3" customFormat="1" x14ac:dyDescent="0.2">
      <c r="B1043" s="2"/>
      <c r="C1043" s="2"/>
      <c r="D1043" s="2"/>
      <c r="E1043" s="21"/>
      <c r="F1043" s="21"/>
      <c r="G1043" s="21"/>
      <c r="H1043" s="23"/>
      <c r="I1043" s="23"/>
      <c r="J1043" s="23"/>
      <c r="K1043" s="21"/>
    </row>
    <row r="1044" spans="2:11" s="3" customFormat="1" x14ac:dyDescent="0.2">
      <c r="B1044" s="2"/>
      <c r="C1044" s="2"/>
      <c r="D1044" s="2"/>
      <c r="E1044" s="21"/>
      <c r="F1044" s="21"/>
      <c r="G1044" s="21"/>
      <c r="H1044" s="23"/>
      <c r="I1044" s="23"/>
      <c r="J1044" s="23"/>
      <c r="K1044" s="21"/>
    </row>
    <row r="1045" spans="2:11" s="3" customFormat="1" x14ac:dyDescent="0.2">
      <c r="B1045" s="2"/>
      <c r="C1045" s="2"/>
      <c r="D1045" s="2"/>
      <c r="E1045" s="21"/>
      <c r="F1045" s="21"/>
      <c r="G1045" s="21"/>
      <c r="H1045" s="23"/>
      <c r="I1045" s="23"/>
      <c r="J1045" s="23"/>
      <c r="K1045" s="21"/>
    </row>
    <row r="1046" spans="2:11" s="3" customFormat="1" x14ac:dyDescent="0.2">
      <c r="B1046" s="2"/>
      <c r="C1046" s="2"/>
      <c r="D1046" s="2"/>
      <c r="E1046" s="21"/>
      <c r="F1046" s="21"/>
      <c r="G1046" s="21"/>
      <c r="H1046" s="23"/>
      <c r="I1046" s="23"/>
      <c r="J1046" s="23"/>
      <c r="K1046" s="21"/>
    </row>
    <row r="1047" spans="2:11" s="3" customFormat="1" x14ac:dyDescent="0.2">
      <c r="B1047" s="2"/>
      <c r="C1047" s="2"/>
      <c r="D1047" s="2"/>
      <c r="E1047" s="21"/>
      <c r="F1047" s="21"/>
      <c r="G1047" s="21"/>
      <c r="H1047" s="23"/>
      <c r="I1047" s="23"/>
      <c r="J1047" s="23"/>
      <c r="K1047" s="21"/>
    </row>
    <row r="1048" spans="2:11" s="3" customFormat="1" x14ac:dyDescent="0.2">
      <c r="B1048" s="2"/>
      <c r="C1048" s="2"/>
      <c r="D1048" s="2"/>
      <c r="E1048" s="21"/>
      <c r="F1048" s="21"/>
      <c r="G1048" s="21"/>
      <c r="H1048" s="23"/>
      <c r="I1048" s="23"/>
      <c r="J1048" s="23"/>
      <c r="K1048" s="21"/>
    </row>
    <row r="1049" spans="2:11" s="3" customFormat="1" x14ac:dyDescent="0.2">
      <c r="B1049" s="2"/>
      <c r="C1049" s="2"/>
      <c r="D1049" s="2"/>
      <c r="E1049" s="21"/>
      <c r="F1049" s="21"/>
      <c r="G1049" s="21"/>
      <c r="H1049" s="23"/>
      <c r="I1049" s="23"/>
      <c r="J1049" s="23"/>
      <c r="K1049" s="21"/>
    </row>
    <row r="1050" spans="2:11" s="3" customFormat="1" x14ac:dyDescent="0.2">
      <c r="B1050" s="2"/>
      <c r="C1050" s="2"/>
      <c r="D1050" s="2"/>
      <c r="E1050" s="21"/>
      <c r="F1050" s="21"/>
      <c r="G1050" s="21"/>
      <c r="H1050" s="23"/>
      <c r="I1050" s="23"/>
      <c r="J1050" s="23"/>
      <c r="K1050" s="21"/>
    </row>
    <row r="1051" spans="2:11" s="3" customFormat="1" x14ac:dyDescent="0.2">
      <c r="B1051" s="2"/>
      <c r="C1051" s="2"/>
      <c r="D1051" s="2"/>
      <c r="E1051" s="21"/>
      <c r="F1051" s="21"/>
      <c r="G1051" s="21"/>
      <c r="H1051" s="23"/>
      <c r="I1051" s="23"/>
      <c r="J1051" s="23"/>
      <c r="K1051" s="21"/>
    </row>
    <row r="1052" spans="2:11" s="3" customFormat="1" x14ac:dyDescent="0.2">
      <c r="B1052" s="2"/>
      <c r="C1052" s="2"/>
      <c r="D1052" s="2"/>
      <c r="E1052" s="21"/>
      <c r="F1052" s="21"/>
      <c r="G1052" s="21"/>
      <c r="H1052" s="23"/>
      <c r="I1052" s="23"/>
      <c r="J1052" s="23"/>
      <c r="K1052" s="21"/>
    </row>
    <row r="1053" spans="2:11" s="3" customFormat="1" x14ac:dyDescent="0.2">
      <c r="B1053" s="2"/>
      <c r="C1053" s="2"/>
      <c r="D1053" s="2"/>
      <c r="E1053" s="21"/>
      <c r="F1053" s="21"/>
      <c r="G1053" s="21"/>
      <c r="H1053" s="23"/>
      <c r="I1053" s="23"/>
      <c r="J1053" s="23"/>
      <c r="K1053" s="21"/>
    </row>
    <row r="1054" spans="2:11" s="3" customFormat="1" x14ac:dyDescent="0.2">
      <c r="B1054" s="2"/>
      <c r="C1054" s="2"/>
      <c r="D1054" s="2"/>
      <c r="E1054" s="21"/>
      <c r="F1054" s="21"/>
      <c r="G1054" s="21"/>
      <c r="H1054" s="23"/>
      <c r="I1054" s="23"/>
      <c r="J1054" s="23"/>
      <c r="K1054" s="21"/>
    </row>
    <row r="1055" spans="2:11" s="3" customFormat="1" x14ac:dyDescent="0.2">
      <c r="B1055" s="2"/>
      <c r="C1055" s="2"/>
      <c r="D1055" s="2"/>
      <c r="E1055" s="21"/>
      <c r="F1055" s="21"/>
      <c r="G1055" s="21"/>
      <c r="H1055" s="23"/>
      <c r="I1055" s="23"/>
      <c r="J1055" s="23"/>
      <c r="K1055" s="21"/>
    </row>
    <row r="1056" spans="2:11" s="3" customFormat="1" x14ac:dyDescent="0.2">
      <c r="B1056" s="2"/>
      <c r="C1056" s="2"/>
      <c r="D1056" s="2"/>
      <c r="E1056" s="21"/>
      <c r="F1056" s="21"/>
      <c r="G1056" s="21"/>
      <c r="H1056" s="23"/>
      <c r="I1056" s="23"/>
      <c r="J1056" s="23"/>
      <c r="K1056" s="21"/>
    </row>
    <row r="1057" spans="2:11" s="3" customFormat="1" x14ac:dyDescent="0.2">
      <c r="B1057" s="2"/>
      <c r="C1057" s="2"/>
      <c r="D1057" s="2"/>
      <c r="E1057" s="21"/>
      <c r="F1057" s="21"/>
      <c r="G1057" s="21"/>
      <c r="H1057" s="23"/>
      <c r="I1057" s="23"/>
      <c r="J1057" s="23"/>
      <c r="K1057" s="21"/>
    </row>
    <row r="1058" spans="2:11" s="3" customFormat="1" x14ac:dyDescent="0.2">
      <c r="B1058" s="2"/>
      <c r="C1058" s="2"/>
      <c r="D1058" s="2"/>
      <c r="E1058" s="21"/>
      <c r="F1058" s="21"/>
      <c r="G1058" s="21"/>
      <c r="H1058" s="23"/>
      <c r="I1058" s="23"/>
      <c r="J1058" s="23"/>
      <c r="K1058" s="21"/>
    </row>
    <row r="1059" spans="2:11" s="3" customFormat="1" x14ac:dyDescent="0.2">
      <c r="B1059" s="2"/>
      <c r="C1059" s="2"/>
      <c r="D1059" s="2"/>
      <c r="E1059" s="21"/>
      <c r="F1059" s="21"/>
      <c r="G1059" s="21"/>
      <c r="H1059" s="23"/>
      <c r="I1059" s="23"/>
      <c r="J1059" s="23"/>
      <c r="K1059" s="21"/>
    </row>
    <row r="1060" spans="2:11" s="3" customFormat="1" x14ac:dyDescent="0.2">
      <c r="B1060" s="2"/>
      <c r="C1060" s="2"/>
      <c r="D1060" s="2"/>
      <c r="E1060" s="21"/>
      <c r="F1060" s="21"/>
      <c r="G1060" s="21"/>
      <c r="H1060" s="23"/>
      <c r="I1060" s="23"/>
      <c r="J1060" s="23"/>
      <c r="K1060" s="21"/>
    </row>
    <row r="1061" spans="2:11" s="3" customFormat="1" x14ac:dyDescent="0.2">
      <c r="B1061" s="2"/>
      <c r="C1061" s="2"/>
      <c r="D1061" s="2"/>
      <c r="E1061" s="21"/>
      <c r="F1061" s="21"/>
      <c r="G1061" s="21"/>
      <c r="H1061" s="23"/>
      <c r="I1061" s="23"/>
      <c r="J1061" s="23"/>
      <c r="K1061" s="21"/>
    </row>
    <row r="1062" spans="2:11" s="3" customFormat="1" x14ac:dyDescent="0.2">
      <c r="B1062" s="2"/>
      <c r="C1062" s="2"/>
      <c r="D1062" s="2"/>
      <c r="E1062" s="21"/>
      <c r="F1062" s="21"/>
      <c r="G1062" s="21"/>
      <c r="H1062" s="23"/>
      <c r="I1062" s="23"/>
      <c r="J1062" s="23"/>
      <c r="K1062" s="21"/>
    </row>
    <row r="1063" spans="2:11" s="3" customFormat="1" x14ac:dyDescent="0.2">
      <c r="B1063" s="2"/>
      <c r="C1063" s="2"/>
      <c r="D1063" s="2"/>
      <c r="E1063" s="21"/>
      <c r="F1063" s="21"/>
      <c r="G1063" s="21"/>
      <c r="H1063" s="23"/>
      <c r="I1063" s="23"/>
      <c r="J1063" s="23"/>
      <c r="K1063" s="21"/>
    </row>
    <row r="1064" spans="2:11" s="3" customFormat="1" x14ac:dyDescent="0.2">
      <c r="B1064" s="2"/>
      <c r="C1064" s="2"/>
      <c r="D1064" s="2"/>
      <c r="E1064" s="21"/>
      <c r="F1064" s="21"/>
      <c r="G1064" s="21"/>
      <c r="H1064" s="23"/>
      <c r="I1064" s="23"/>
      <c r="J1064" s="23"/>
      <c r="K1064" s="21"/>
    </row>
    <row r="1065" spans="2:11" s="3" customFormat="1" x14ac:dyDescent="0.2">
      <c r="B1065" s="2"/>
      <c r="C1065" s="2"/>
      <c r="D1065" s="2"/>
      <c r="E1065" s="21"/>
      <c r="F1065" s="21"/>
      <c r="G1065" s="21"/>
      <c r="H1065" s="23"/>
      <c r="I1065" s="23"/>
      <c r="J1065" s="23"/>
      <c r="K1065" s="21"/>
    </row>
    <row r="1066" spans="2:11" s="3" customFormat="1" x14ac:dyDescent="0.2">
      <c r="B1066" s="2"/>
      <c r="C1066" s="2"/>
      <c r="D1066" s="2"/>
      <c r="E1066" s="21"/>
      <c r="F1066" s="21"/>
      <c r="G1066" s="21"/>
      <c r="H1066" s="23"/>
      <c r="I1066" s="23"/>
      <c r="J1066" s="23"/>
      <c r="K1066" s="21"/>
    </row>
    <row r="1067" spans="2:11" s="3" customFormat="1" x14ac:dyDescent="0.2">
      <c r="B1067" s="2"/>
      <c r="C1067" s="2"/>
      <c r="D1067" s="2"/>
      <c r="E1067" s="21"/>
      <c r="F1067" s="21"/>
      <c r="G1067" s="21"/>
      <c r="H1067" s="23"/>
      <c r="I1067" s="23"/>
      <c r="J1067" s="23"/>
      <c r="K1067" s="21"/>
    </row>
    <row r="1068" spans="2:11" s="3" customFormat="1" x14ac:dyDescent="0.2">
      <c r="B1068" s="2"/>
      <c r="C1068" s="2"/>
      <c r="D1068" s="2"/>
      <c r="E1068" s="21"/>
      <c r="F1068" s="21"/>
      <c r="G1068" s="21"/>
      <c r="H1068" s="23"/>
      <c r="I1068" s="23"/>
      <c r="J1068" s="23"/>
      <c r="K1068" s="21"/>
    </row>
    <row r="1069" spans="2:11" s="3" customFormat="1" x14ac:dyDescent="0.2">
      <c r="B1069" s="2"/>
      <c r="C1069" s="2"/>
      <c r="D1069" s="2"/>
      <c r="E1069" s="21"/>
      <c r="F1069" s="21"/>
      <c r="G1069" s="21"/>
      <c r="H1069" s="23"/>
      <c r="I1069" s="23"/>
      <c r="J1069" s="23"/>
      <c r="K1069" s="21"/>
    </row>
    <row r="1070" spans="2:11" s="3" customFormat="1" x14ac:dyDescent="0.2">
      <c r="B1070" s="2"/>
      <c r="C1070" s="2"/>
      <c r="D1070" s="2"/>
      <c r="E1070" s="21"/>
      <c r="F1070" s="21"/>
      <c r="G1070" s="21"/>
      <c r="H1070" s="23"/>
      <c r="I1070" s="23"/>
      <c r="J1070" s="23"/>
      <c r="K1070" s="21"/>
    </row>
    <row r="1071" spans="2:11" s="3" customFormat="1" x14ac:dyDescent="0.2">
      <c r="B1071" s="2"/>
      <c r="C1071" s="2"/>
      <c r="D1071" s="2"/>
      <c r="E1071" s="21"/>
      <c r="F1071" s="21"/>
      <c r="G1071" s="21"/>
      <c r="H1071" s="23"/>
      <c r="I1071" s="23"/>
      <c r="J1071" s="23"/>
      <c r="K1071" s="21"/>
    </row>
    <row r="1072" spans="2:11" s="3" customFormat="1" x14ac:dyDescent="0.2">
      <c r="B1072" s="2"/>
      <c r="C1072" s="2"/>
      <c r="D1072" s="2"/>
      <c r="E1072" s="21"/>
      <c r="F1072" s="21"/>
      <c r="G1072" s="21"/>
      <c r="H1072" s="23"/>
      <c r="I1072" s="23"/>
      <c r="J1072" s="23"/>
      <c r="K1072" s="21"/>
    </row>
    <row r="1073" spans="2:11" s="3" customFormat="1" x14ac:dyDescent="0.2">
      <c r="B1073" s="2"/>
      <c r="C1073" s="2"/>
      <c r="D1073" s="2"/>
      <c r="E1073" s="21"/>
      <c r="F1073" s="21"/>
      <c r="G1073" s="21"/>
      <c r="H1073" s="23"/>
      <c r="I1073" s="23"/>
      <c r="J1073" s="23"/>
      <c r="K1073" s="21"/>
    </row>
    <row r="1074" spans="2:11" s="3" customFormat="1" x14ac:dyDescent="0.2">
      <c r="B1074" s="2"/>
      <c r="C1074" s="2"/>
      <c r="D1074" s="2"/>
      <c r="E1074" s="21"/>
      <c r="F1074" s="21"/>
      <c r="G1074" s="21"/>
      <c r="H1074" s="23"/>
      <c r="I1074" s="23"/>
      <c r="J1074" s="23"/>
      <c r="K1074" s="21"/>
    </row>
    <row r="1075" spans="2:11" s="3" customFormat="1" x14ac:dyDescent="0.2">
      <c r="B1075" s="2"/>
      <c r="C1075" s="2"/>
      <c r="D1075" s="2"/>
      <c r="E1075" s="21"/>
      <c r="F1075" s="21"/>
      <c r="G1075" s="21"/>
      <c r="H1075" s="23"/>
      <c r="I1075" s="23"/>
      <c r="J1075" s="23"/>
      <c r="K1075" s="21"/>
    </row>
    <row r="1076" spans="2:11" s="3" customFormat="1" x14ac:dyDescent="0.2">
      <c r="B1076" s="2"/>
      <c r="C1076" s="2"/>
      <c r="D1076" s="2"/>
      <c r="E1076" s="21"/>
      <c r="F1076" s="21"/>
      <c r="G1076" s="21"/>
      <c r="H1076" s="23"/>
      <c r="I1076" s="23"/>
      <c r="J1076" s="23"/>
      <c r="K1076" s="21"/>
    </row>
    <row r="1077" spans="2:11" s="3" customFormat="1" x14ac:dyDescent="0.2">
      <c r="B1077" s="2"/>
      <c r="C1077" s="2"/>
      <c r="D1077" s="2"/>
      <c r="E1077" s="21"/>
      <c r="F1077" s="21"/>
      <c r="G1077" s="21"/>
      <c r="H1077" s="23"/>
      <c r="I1077" s="23"/>
      <c r="J1077" s="23"/>
      <c r="K1077" s="21"/>
    </row>
    <row r="1078" spans="2:11" s="3" customFormat="1" x14ac:dyDescent="0.2">
      <c r="B1078" s="2"/>
      <c r="C1078" s="2"/>
      <c r="D1078" s="2"/>
      <c r="E1078" s="21"/>
      <c r="F1078" s="21"/>
      <c r="G1078" s="21"/>
      <c r="H1078" s="23"/>
      <c r="I1078" s="23"/>
      <c r="J1078" s="23"/>
      <c r="K1078" s="21"/>
    </row>
    <row r="1079" spans="2:11" s="3" customFormat="1" x14ac:dyDescent="0.2">
      <c r="B1079" s="2"/>
      <c r="C1079" s="2"/>
      <c r="D1079" s="2"/>
      <c r="E1079" s="21"/>
      <c r="F1079" s="21"/>
      <c r="G1079" s="21"/>
      <c r="H1079" s="23"/>
      <c r="I1079" s="23"/>
      <c r="J1079" s="23"/>
      <c r="K1079" s="21"/>
    </row>
    <row r="1080" spans="2:11" s="3" customFormat="1" x14ac:dyDescent="0.2">
      <c r="B1080" s="2"/>
      <c r="C1080" s="2"/>
      <c r="D1080" s="2"/>
      <c r="E1080" s="21"/>
      <c r="F1080" s="21"/>
      <c r="G1080" s="21"/>
      <c r="H1080" s="23"/>
      <c r="I1080" s="23"/>
      <c r="J1080" s="23"/>
      <c r="K1080" s="21"/>
    </row>
    <row r="1081" spans="2:11" s="3" customFormat="1" x14ac:dyDescent="0.2">
      <c r="B1081" s="2"/>
      <c r="C1081" s="2"/>
      <c r="D1081" s="2"/>
      <c r="E1081" s="21"/>
      <c r="F1081" s="21"/>
      <c r="G1081" s="21"/>
      <c r="H1081" s="23"/>
      <c r="I1081" s="23"/>
      <c r="J1081" s="23"/>
      <c r="K1081" s="21"/>
    </row>
    <row r="1082" spans="2:11" s="3" customFormat="1" x14ac:dyDescent="0.2">
      <c r="B1082" s="2"/>
      <c r="C1082" s="2"/>
      <c r="D1082" s="2"/>
      <c r="E1082" s="21"/>
      <c r="F1082" s="21"/>
      <c r="G1082" s="21"/>
      <c r="H1082" s="23"/>
      <c r="I1082" s="23"/>
      <c r="J1082" s="23"/>
      <c r="K1082" s="21"/>
    </row>
    <row r="1083" spans="2:11" s="3" customFormat="1" x14ac:dyDescent="0.2">
      <c r="B1083" s="2"/>
      <c r="C1083" s="2"/>
      <c r="D1083" s="2"/>
      <c r="E1083" s="21"/>
      <c r="F1083" s="21"/>
      <c r="G1083" s="21"/>
      <c r="H1083" s="23"/>
      <c r="I1083" s="23"/>
      <c r="J1083" s="23"/>
      <c r="K1083" s="21"/>
    </row>
    <row r="1084" spans="2:11" s="3" customFormat="1" x14ac:dyDescent="0.2">
      <c r="B1084" s="2"/>
      <c r="C1084" s="2"/>
      <c r="D1084" s="2"/>
      <c r="E1084" s="21"/>
      <c r="F1084" s="21"/>
      <c r="G1084" s="21"/>
      <c r="H1084" s="23"/>
      <c r="I1084" s="23"/>
      <c r="J1084" s="23"/>
      <c r="K1084" s="21"/>
    </row>
    <row r="1085" spans="2:11" s="3" customFormat="1" x14ac:dyDescent="0.2">
      <c r="B1085" s="2"/>
      <c r="C1085" s="2"/>
      <c r="D1085" s="2"/>
      <c r="E1085" s="21"/>
      <c r="F1085" s="21"/>
      <c r="G1085" s="21"/>
      <c r="H1085" s="23"/>
      <c r="I1085" s="23"/>
      <c r="J1085" s="23"/>
      <c r="K1085" s="21"/>
    </row>
    <row r="1086" spans="2:11" s="3" customFormat="1" x14ac:dyDescent="0.2">
      <c r="B1086" s="2"/>
      <c r="C1086" s="2"/>
      <c r="D1086" s="2"/>
      <c r="E1086" s="21"/>
      <c r="F1086" s="21"/>
      <c r="G1086" s="21"/>
      <c r="H1086" s="23"/>
      <c r="I1086" s="23"/>
      <c r="J1086" s="23"/>
      <c r="K1086" s="21"/>
    </row>
    <row r="1087" spans="2:11" s="3" customFormat="1" x14ac:dyDescent="0.2">
      <c r="B1087" s="2"/>
      <c r="C1087" s="2"/>
      <c r="D1087" s="2"/>
      <c r="E1087" s="21"/>
      <c r="F1087" s="21"/>
      <c r="G1087" s="21"/>
      <c r="H1087" s="23"/>
      <c r="I1087" s="23"/>
      <c r="J1087" s="23"/>
      <c r="K1087" s="21"/>
    </row>
    <row r="1088" spans="2:11" s="3" customFormat="1" x14ac:dyDescent="0.2">
      <c r="B1088" s="2"/>
      <c r="C1088" s="2"/>
      <c r="D1088" s="2"/>
      <c r="E1088" s="21"/>
      <c r="F1088" s="21"/>
      <c r="G1088" s="21"/>
      <c r="H1088" s="23"/>
      <c r="I1088" s="23"/>
      <c r="J1088" s="23"/>
      <c r="K1088" s="21"/>
    </row>
    <row r="1089" spans="2:11" s="3" customFormat="1" x14ac:dyDescent="0.2">
      <c r="B1089" s="2"/>
      <c r="C1089" s="2"/>
      <c r="D1089" s="2"/>
      <c r="E1089" s="21"/>
      <c r="F1089" s="21"/>
      <c r="G1089" s="21"/>
      <c r="H1089" s="23"/>
      <c r="I1089" s="23"/>
      <c r="J1089" s="23"/>
      <c r="K1089" s="21"/>
    </row>
    <row r="1090" spans="2:11" s="3" customFormat="1" x14ac:dyDescent="0.2">
      <c r="B1090" s="2"/>
      <c r="C1090" s="2"/>
      <c r="D1090" s="2"/>
      <c r="E1090" s="21"/>
      <c r="F1090" s="21"/>
      <c r="G1090" s="21"/>
      <c r="H1090" s="23"/>
      <c r="I1090" s="23"/>
      <c r="J1090" s="23"/>
      <c r="K1090" s="21"/>
    </row>
    <row r="1091" spans="2:11" s="3" customFormat="1" x14ac:dyDescent="0.2">
      <c r="B1091" s="2"/>
      <c r="C1091" s="2"/>
      <c r="D1091" s="2"/>
      <c r="E1091" s="21"/>
      <c r="F1091" s="21"/>
      <c r="G1091" s="21"/>
      <c r="H1091" s="23"/>
      <c r="I1091" s="23"/>
      <c r="J1091" s="23"/>
      <c r="K1091" s="21"/>
    </row>
    <row r="1092" spans="2:11" s="3" customFormat="1" x14ac:dyDescent="0.2">
      <c r="B1092" s="2"/>
      <c r="C1092" s="2"/>
      <c r="D1092" s="2"/>
      <c r="E1092" s="21"/>
      <c r="F1092" s="21"/>
      <c r="G1092" s="21"/>
      <c r="H1092" s="23"/>
      <c r="I1092" s="23"/>
      <c r="J1092" s="23"/>
      <c r="K1092" s="21"/>
    </row>
    <row r="1093" spans="2:11" s="3" customFormat="1" x14ac:dyDescent="0.2">
      <c r="B1093" s="2"/>
      <c r="C1093" s="2"/>
      <c r="D1093" s="2"/>
      <c r="E1093" s="21"/>
      <c r="F1093" s="21"/>
      <c r="G1093" s="21"/>
      <c r="H1093" s="23"/>
      <c r="I1093" s="23"/>
      <c r="J1093" s="23"/>
      <c r="K1093" s="21"/>
    </row>
    <row r="1094" spans="2:11" s="3" customFormat="1" x14ac:dyDescent="0.2">
      <c r="B1094" s="2"/>
      <c r="C1094" s="2"/>
      <c r="D1094" s="2"/>
      <c r="E1094" s="21"/>
      <c r="F1094" s="21"/>
      <c r="G1094" s="21"/>
      <c r="H1094" s="23"/>
      <c r="I1094" s="23"/>
      <c r="J1094" s="23"/>
      <c r="K1094" s="21"/>
    </row>
    <row r="1095" spans="2:11" s="3" customFormat="1" x14ac:dyDescent="0.2">
      <c r="B1095" s="2"/>
      <c r="C1095" s="2"/>
      <c r="D1095" s="2"/>
      <c r="E1095" s="21"/>
      <c r="F1095" s="21"/>
      <c r="G1095" s="21"/>
      <c r="H1095" s="23"/>
      <c r="I1095" s="23"/>
      <c r="J1095" s="23"/>
      <c r="K1095" s="21"/>
    </row>
    <row r="1096" spans="2:11" s="3" customFormat="1" x14ac:dyDescent="0.2">
      <c r="B1096" s="2"/>
      <c r="C1096" s="2"/>
      <c r="D1096" s="2"/>
      <c r="E1096" s="21"/>
      <c r="F1096" s="21"/>
      <c r="G1096" s="21"/>
      <c r="H1096" s="23"/>
      <c r="I1096" s="23"/>
      <c r="J1096" s="23"/>
      <c r="K1096" s="21"/>
    </row>
    <row r="1097" spans="2:11" s="3" customFormat="1" x14ac:dyDescent="0.2">
      <c r="B1097" s="2"/>
      <c r="C1097" s="2"/>
      <c r="D1097" s="2"/>
      <c r="E1097" s="21"/>
      <c r="F1097" s="21"/>
      <c r="G1097" s="21"/>
      <c r="H1097" s="23"/>
      <c r="I1097" s="23"/>
      <c r="J1097" s="23"/>
      <c r="K1097" s="21"/>
    </row>
    <row r="1098" spans="2:11" s="3" customFormat="1" x14ac:dyDescent="0.2">
      <c r="B1098" s="2"/>
      <c r="C1098" s="2"/>
      <c r="D1098" s="2"/>
      <c r="E1098" s="21"/>
      <c r="F1098" s="21"/>
      <c r="G1098" s="21"/>
      <c r="H1098" s="23"/>
      <c r="I1098" s="23"/>
      <c r="J1098" s="23"/>
      <c r="K1098" s="21"/>
    </row>
    <row r="1099" spans="2:11" s="3" customFormat="1" x14ac:dyDescent="0.2">
      <c r="B1099" s="2"/>
      <c r="C1099" s="2"/>
      <c r="D1099" s="2"/>
      <c r="E1099" s="21"/>
      <c r="F1099" s="21"/>
      <c r="G1099" s="21"/>
      <c r="H1099" s="23"/>
      <c r="I1099" s="23"/>
      <c r="J1099" s="23"/>
      <c r="K1099" s="21"/>
    </row>
    <row r="1100" spans="2:11" s="3" customFormat="1" x14ac:dyDescent="0.2">
      <c r="B1100" s="2"/>
      <c r="C1100" s="2"/>
      <c r="D1100" s="2"/>
      <c r="E1100" s="21"/>
      <c r="F1100" s="21"/>
      <c r="G1100" s="21"/>
      <c r="H1100" s="23"/>
      <c r="I1100" s="23"/>
      <c r="J1100" s="23"/>
      <c r="K1100" s="21"/>
    </row>
    <row r="1101" spans="2:11" s="3" customFormat="1" x14ac:dyDescent="0.2">
      <c r="B1101" s="2"/>
      <c r="C1101" s="2"/>
      <c r="D1101" s="2"/>
      <c r="E1101" s="21"/>
      <c r="F1101" s="21"/>
      <c r="G1101" s="21"/>
      <c r="H1101" s="23"/>
      <c r="I1101" s="23"/>
      <c r="J1101" s="23"/>
      <c r="K1101" s="21"/>
    </row>
    <row r="1102" spans="2:11" s="3" customFormat="1" x14ac:dyDescent="0.2">
      <c r="B1102" s="2"/>
      <c r="C1102" s="2"/>
      <c r="D1102" s="2"/>
      <c r="E1102" s="21"/>
      <c r="F1102" s="21"/>
      <c r="G1102" s="21"/>
      <c r="H1102" s="23"/>
      <c r="I1102" s="23"/>
      <c r="J1102" s="23"/>
      <c r="K1102" s="21"/>
    </row>
    <row r="1103" spans="2:11" s="3" customFormat="1" x14ac:dyDescent="0.2">
      <c r="B1103" s="2"/>
      <c r="C1103" s="2"/>
      <c r="D1103" s="2"/>
      <c r="E1103" s="21"/>
      <c r="F1103" s="21"/>
      <c r="G1103" s="21"/>
      <c r="H1103" s="23"/>
      <c r="I1103" s="23"/>
      <c r="J1103" s="23"/>
      <c r="K1103" s="21"/>
    </row>
    <row r="1104" spans="2:11" s="3" customFormat="1" x14ac:dyDescent="0.2">
      <c r="B1104" s="2"/>
      <c r="C1104" s="2"/>
      <c r="D1104" s="2"/>
      <c r="E1104" s="21"/>
      <c r="F1104" s="21"/>
      <c r="G1104" s="21"/>
      <c r="H1104" s="23"/>
      <c r="I1104" s="23"/>
      <c r="J1104" s="23"/>
      <c r="K1104" s="21"/>
    </row>
    <row r="1105" spans="2:11" s="3" customFormat="1" x14ac:dyDescent="0.2">
      <c r="B1105" s="2"/>
      <c r="C1105" s="2"/>
      <c r="D1105" s="2"/>
      <c r="E1105" s="21"/>
      <c r="F1105" s="21"/>
      <c r="G1105" s="21"/>
      <c r="H1105" s="23"/>
      <c r="I1105" s="23"/>
      <c r="J1105" s="23"/>
      <c r="K1105" s="21"/>
    </row>
    <row r="1106" spans="2:11" s="3" customFormat="1" x14ac:dyDescent="0.2">
      <c r="B1106" s="2"/>
      <c r="C1106" s="2"/>
      <c r="D1106" s="2"/>
      <c r="E1106" s="21"/>
      <c r="F1106" s="21"/>
      <c r="G1106" s="21"/>
      <c r="H1106" s="23"/>
      <c r="I1106" s="23"/>
      <c r="J1106" s="23"/>
      <c r="K1106" s="21"/>
    </row>
    <row r="1107" spans="2:11" s="3" customFormat="1" x14ac:dyDescent="0.2">
      <c r="B1107" s="2"/>
      <c r="C1107" s="2"/>
      <c r="D1107" s="2"/>
      <c r="E1107" s="21"/>
      <c r="F1107" s="21"/>
      <c r="G1107" s="21"/>
      <c r="H1107" s="23"/>
      <c r="I1107" s="23"/>
      <c r="J1107" s="23"/>
      <c r="K1107" s="21"/>
    </row>
    <row r="1108" spans="2:11" s="3" customFormat="1" x14ac:dyDescent="0.2">
      <c r="B1108" s="2"/>
      <c r="C1108" s="2"/>
      <c r="D1108" s="2"/>
      <c r="E1108" s="21"/>
      <c r="F1108" s="21"/>
      <c r="G1108" s="21"/>
      <c r="H1108" s="23"/>
      <c r="I1108" s="23"/>
      <c r="J1108" s="23"/>
      <c r="K1108" s="21"/>
    </row>
    <row r="1109" spans="2:11" s="3" customFormat="1" x14ac:dyDescent="0.2">
      <c r="B1109" s="2"/>
      <c r="C1109" s="2"/>
      <c r="D1109" s="2"/>
      <c r="E1109" s="21"/>
      <c r="F1109" s="21"/>
      <c r="G1109" s="21"/>
      <c r="H1109" s="23"/>
      <c r="I1109" s="23"/>
      <c r="J1109" s="23"/>
      <c r="K1109" s="21"/>
    </row>
    <row r="1110" spans="2:11" s="3" customFormat="1" x14ac:dyDescent="0.2">
      <c r="B1110" s="2"/>
      <c r="C1110" s="2"/>
      <c r="D1110" s="2"/>
      <c r="E1110" s="21"/>
      <c r="F1110" s="21"/>
      <c r="G1110" s="21"/>
      <c r="H1110" s="23"/>
      <c r="I1110" s="23"/>
      <c r="J1110" s="23"/>
      <c r="K1110" s="21"/>
    </row>
    <row r="1111" spans="2:11" s="3" customFormat="1" x14ac:dyDescent="0.2">
      <c r="B1111" s="2"/>
      <c r="C1111" s="2"/>
      <c r="D1111" s="2"/>
      <c r="E1111" s="21"/>
      <c r="F1111" s="21"/>
      <c r="G1111" s="21"/>
      <c r="H1111" s="23"/>
      <c r="I1111" s="23"/>
      <c r="J1111" s="23"/>
      <c r="K1111" s="21"/>
    </row>
    <row r="1112" spans="2:11" s="3" customFormat="1" x14ac:dyDescent="0.2">
      <c r="B1112" s="2"/>
      <c r="C1112" s="2"/>
      <c r="D1112" s="2"/>
      <c r="E1112" s="21"/>
      <c r="F1112" s="21"/>
      <c r="G1112" s="21"/>
      <c r="H1112" s="23"/>
      <c r="I1112" s="23"/>
      <c r="J1112" s="23"/>
      <c r="K1112" s="21"/>
    </row>
    <row r="1113" spans="2:11" s="3" customFormat="1" x14ac:dyDescent="0.2">
      <c r="B1113" s="2"/>
      <c r="C1113" s="2"/>
      <c r="D1113" s="2"/>
      <c r="E1113" s="21"/>
      <c r="F1113" s="21"/>
      <c r="G1113" s="21"/>
      <c r="H1113" s="23"/>
      <c r="I1113" s="23"/>
      <c r="J1113" s="23"/>
      <c r="K1113" s="21"/>
    </row>
    <row r="1114" spans="2:11" s="3" customFormat="1" x14ac:dyDescent="0.2">
      <c r="B1114" s="2"/>
      <c r="C1114" s="2"/>
      <c r="D1114" s="2"/>
      <c r="E1114" s="21"/>
      <c r="F1114" s="21"/>
      <c r="G1114" s="21"/>
      <c r="H1114" s="23"/>
      <c r="I1114" s="23"/>
      <c r="J1114" s="23"/>
      <c r="K1114" s="21"/>
    </row>
    <row r="1115" spans="2:11" s="3" customFormat="1" x14ac:dyDescent="0.2">
      <c r="B1115" s="2"/>
      <c r="C1115" s="2"/>
      <c r="D1115" s="2"/>
      <c r="E1115" s="21"/>
      <c r="F1115" s="21"/>
      <c r="G1115" s="21"/>
      <c r="H1115" s="23"/>
      <c r="I1115" s="23"/>
      <c r="J1115" s="23"/>
      <c r="K1115" s="21"/>
    </row>
    <row r="1116" spans="2:11" s="3" customFormat="1" x14ac:dyDescent="0.2">
      <c r="B1116" s="2"/>
      <c r="C1116" s="2"/>
      <c r="D1116" s="2"/>
      <c r="E1116" s="21"/>
      <c r="F1116" s="21"/>
      <c r="G1116" s="21"/>
      <c r="H1116" s="23"/>
      <c r="I1116" s="23"/>
      <c r="J1116" s="23"/>
      <c r="K1116" s="21"/>
    </row>
    <row r="1117" spans="2:11" s="3" customFormat="1" x14ac:dyDescent="0.2">
      <c r="B1117" s="2"/>
      <c r="C1117" s="2"/>
      <c r="D1117" s="2"/>
      <c r="E1117" s="21"/>
      <c r="F1117" s="21"/>
      <c r="G1117" s="21"/>
      <c r="H1117" s="23"/>
      <c r="I1117" s="23"/>
      <c r="J1117" s="23"/>
      <c r="K1117" s="21"/>
    </row>
    <row r="1118" spans="2:11" s="3" customFormat="1" x14ac:dyDescent="0.2">
      <c r="B1118" s="2"/>
      <c r="C1118" s="2"/>
      <c r="D1118" s="2"/>
      <c r="E1118" s="21"/>
      <c r="F1118" s="21"/>
      <c r="G1118" s="21"/>
      <c r="H1118" s="23"/>
      <c r="I1118" s="23"/>
      <c r="J1118" s="23"/>
      <c r="K1118" s="21"/>
    </row>
    <row r="1119" spans="2:11" s="3" customFormat="1" x14ac:dyDescent="0.2">
      <c r="B1119" s="2"/>
      <c r="C1119" s="2"/>
      <c r="D1119" s="2"/>
      <c r="E1119" s="21"/>
      <c r="F1119" s="21"/>
      <c r="G1119" s="21"/>
      <c r="H1119" s="23"/>
      <c r="I1119" s="23"/>
      <c r="J1119" s="23"/>
      <c r="K1119" s="21"/>
    </row>
    <row r="1120" spans="2:11" s="3" customFormat="1" x14ac:dyDescent="0.2">
      <c r="B1120" s="2"/>
      <c r="C1120" s="2"/>
      <c r="D1120" s="2"/>
      <c r="E1120" s="21"/>
      <c r="F1120" s="21"/>
      <c r="G1120" s="21"/>
      <c r="H1120" s="23"/>
      <c r="I1120" s="23"/>
      <c r="J1120" s="23"/>
      <c r="K1120" s="21"/>
    </row>
    <row r="1121" spans="2:11" s="3" customFormat="1" x14ac:dyDescent="0.2">
      <c r="B1121" s="2"/>
      <c r="C1121" s="2"/>
      <c r="D1121" s="2"/>
      <c r="E1121" s="21"/>
      <c r="F1121" s="21"/>
      <c r="G1121" s="21"/>
      <c r="H1121" s="23"/>
      <c r="I1121" s="23"/>
      <c r="J1121" s="23"/>
      <c r="K1121" s="21"/>
    </row>
    <row r="1122" spans="2:11" s="3" customFormat="1" x14ac:dyDescent="0.2">
      <c r="B1122" s="2"/>
      <c r="C1122" s="2"/>
      <c r="D1122" s="2"/>
      <c r="E1122" s="21"/>
      <c r="F1122" s="21"/>
      <c r="G1122" s="21"/>
      <c r="H1122" s="23"/>
      <c r="I1122" s="23"/>
      <c r="J1122" s="23"/>
      <c r="K1122" s="21"/>
    </row>
    <row r="1123" spans="2:11" s="3" customFormat="1" x14ac:dyDescent="0.2">
      <c r="B1123" s="2"/>
      <c r="C1123" s="2"/>
      <c r="D1123" s="2"/>
      <c r="E1123" s="21"/>
      <c r="F1123" s="21"/>
      <c r="G1123" s="21"/>
      <c r="H1123" s="23"/>
      <c r="I1123" s="23"/>
      <c r="J1123" s="23"/>
      <c r="K1123" s="21"/>
    </row>
    <row r="1124" spans="2:11" s="3" customFormat="1" x14ac:dyDescent="0.2">
      <c r="B1124" s="2"/>
      <c r="C1124" s="2"/>
      <c r="D1124" s="2"/>
      <c r="E1124" s="21"/>
      <c r="F1124" s="21"/>
      <c r="G1124" s="21"/>
      <c r="H1124" s="23"/>
      <c r="I1124" s="23"/>
      <c r="J1124" s="23"/>
      <c r="K1124" s="21"/>
    </row>
    <row r="1125" spans="2:11" s="3" customFormat="1" x14ac:dyDescent="0.2">
      <c r="B1125" s="2"/>
      <c r="C1125" s="2"/>
      <c r="D1125" s="2"/>
      <c r="E1125" s="21"/>
      <c r="F1125" s="21"/>
      <c r="G1125" s="21"/>
      <c r="H1125" s="23"/>
      <c r="I1125" s="23"/>
      <c r="J1125" s="23"/>
      <c r="K1125" s="21"/>
    </row>
    <row r="1126" spans="2:11" s="3" customFormat="1" x14ac:dyDescent="0.2">
      <c r="B1126" s="2"/>
      <c r="C1126" s="2"/>
      <c r="D1126" s="2"/>
      <c r="E1126" s="21"/>
      <c r="F1126" s="21"/>
      <c r="G1126" s="21"/>
      <c r="H1126" s="23"/>
      <c r="I1126" s="23"/>
      <c r="J1126" s="23"/>
      <c r="K1126" s="21"/>
    </row>
    <row r="1127" spans="2:11" s="3" customFormat="1" x14ac:dyDescent="0.2">
      <c r="B1127" s="2"/>
      <c r="C1127" s="2"/>
      <c r="D1127" s="2"/>
      <c r="E1127" s="21"/>
      <c r="F1127" s="21"/>
      <c r="G1127" s="21"/>
      <c r="H1127" s="23"/>
      <c r="I1127" s="23"/>
      <c r="J1127" s="23"/>
      <c r="K1127" s="21"/>
    </row>
    <row r="1128" spans="2:11" s="3" customFormat="1" x14ac:dyDescent="0.2">
      <c r="B1128" s="2"/>
      <c r="C1128" s="2"/>
      <c r="D1128" s="2"/>
      <c r="E1128" s="21"/>
      <c r="F1128" s="21"/>
      <c r="G1128" s="21"/>
      <c r="H1128" s="23"/>
      <c r="I1128" s="23"/>
      <c r="J1128" s="23"/>
      <c r="K1128" s="21"/>
    </row>
    <row r="1129" spans="2:11" s="3" customFormat="1" x14ac:dyDescent="0.2">
      <c r="B1129" s="2"/>
      <c r="C1129" s="2"/>
      <c r="D1129" s="2"/>
      <c r="E1129" s="21"/>
      <c r="F1129" s="21"/>
      <c r="G1129" s="21"/>
      <c r="H1129" s="23"/>
      <c r="I1129" s="23"/>
      <c r="J1129" s="23"/>
      <c r="K1129" s="21"/>
    </row>
    <row r="1130" spans="2:11" s="3" customFormat="1" x14ac:dyDescent="0.2">
      <c r="B1130" s="2"/>
      <c r="C1130" s="2"/>
      <c r="D1130" s="2"/>
      <c r="E1130" s="21"/>
      <c r="F1130" s="21"/>
      <c r="G1130" s="21"/>
      <c r="H1130" s="23"/>
      <c r="I1130" s="23"/>
      <c r="J1130" s="23"/>
      <c r="K1130" s="21"/>
    </row>
    <row r="1131" spans="2:11" s="3" customFormat="1" x14ac:dyDescent="0.2">
      <c r="B1131" s="2"/>
      <c r="C1131" s="2"/>
      <c r="D1131" s="2"/>
      <c r="E1131" s="21"/>
      <c r="F1131" s="21"/>
      <c r="G1131" s="21"/>
      <c r="H1131" s="23"/>
      <c r="I1131" s="23"/>
      <c r="J1131" s="23"/>
      <c r="K1131" s="21"/>
    </row>
    <row r="1132" spans="2:11" s="3" customFormat="1" x14ac:dyDescent="0.2">
      <c r="B1132" s="2"/>
      <c r="C1132" s="2"/>
      <c r="D1132" s="2"/>
      <c r="E1132" s="21"/>
      <c r="F1132" s="21"/>
      <c r="G1132" s="21"/>
      <c r="H1132" s="23"/>
      <c r="I1132" s="23"/>
      <c r="J1132" s="23"/>
      <c r="K1132" s="21"/>
    </row>
    <row r="1133" spans="2:11" s="3" customFormat="1" x14ac:dyDescent="0.2">
      <c r="B1133" s="2"/>
      <c r="C1133" s="2"/>
      <c r="D1133" s="2"/>
      <c r="E1133" s="21"/>
      <c r="F1133" s="21"/>
      <c r="G1133" s="21"/>
      <c r="H1133" s="23"/>
      <c r="I1133" s="23"/>
      <c r="J1133" s="23"/>
      <c r="K1133" s="21"/>
    </row>
    <row r="1134" spans="2:11" s="3" customFormat="1" x14ac:dyDescent="0.2">
      <c r="B1134" s="2"/>
      <c r="C1134" s="2"/>
      <c r="D1134" s="2"/>
      <c r="E1134" s="21"/>
      <c r="F1134" s="21"/>
      <c r="G1134" s="21"/>
      <c r="H1134" s="23"/>
      <c r="I1134" s="23"/>
      <c r="J1134" s="23"/>
      <c r="K1134" s="21"/>
    </row>
    <row r="1135" spans="2:11" s="3" customFormat="1" x14ac:dyDescent="0.2">
      <c r="B1135" s="2"/>
      <c r="C1135" s="2"/>
      <c r="D1135" s="2"/>
      <c r="E1135" s="21"/>
      <c r="F1135" s="21"/>
      <c r="G1135" s="21"/>
      <c r="H1135" s="23"/>
      <c r="I1135" s="23"/>
      <c r="J1135" s="23"/>
      <c r="K1135" s="21"/>
    </row>
    <row r="1136" spans="2:11" s="3" customFormat="1" x14ac:dyDescent="0.2">
      <c r="B1136" s="2"/>
      <c r="C1136" s="2"/>
      <c r="D1136" s="2"/>
      <c r="E1136" s="21"/>
      <c r="F1136" s="21"/>
      <c r="G1136" s="21"/>
      <c r="H1136" s="23"/>
      <c r="I1136" s="23"/>
      <c r="J1136" s="23"/>
      <c r="K1136" s="21"/>
    </row>
    <row r="1137" spans="2:11" s="3" customFormat="1" x14ac:dyDescent="0.2">
      <c r="B1137" s="2"/>
      <c r="C1137" s="2"/>
      <c r="D1137" s="2"/>
      <c r="E1137" s="21"/>
      <c r="F1137" s="21"/>
      <c r="G1137" s="21"/>
      <c r="H1137" s="23"/>
      <c r="I1137" s="23"/>
      <c r="J1137" s="23"/>
      <c r="K1137" s="21"/>
    </row>
    <row r="1138" spans="2:11" s="3" customFormat="1" x14ac:dyDescent="0.2">
      <c r="B1138" s="2"/>
      <c r="C1138" s="2"/>
      <c r="D1138" s="2"/>
      <c r="E1138" s="21"/>
      <c r="F1138" s="21"/>
      <c r="G1138" s="21"/>
      <c r="H1138" s="23"/>
      <c r="I1138" s="23"/>
      <c r="J1138" s="23"/>
      <c r="K1138" s="21"/>
    </row>
    <row r="1139" spans="2:11" s="3" customFormat="1" x14ac:dyDescent="0.2">
      <c r="B1139" s="2"/>
      <c r="C1139" s="2"/>
      <c r="D1139" s="2"/>
      <c r="E1139" s="21"/>
      <c r="F1139" s="21"/>
      <c r="G1139" s="21"/>
      <c r="H1139" s="23"/>
      <c r="I1139" s="23"/>
      <c r="J1139" s="23"/>
      <c r="K1139" s="21"/>
    </row>
    <row r="1140" spans="2:11" s="3" customFormat="1" x14ac:dyDescent="0.2">
      <c r="B1140" s="2"/>
      <c r="C1140" s="2"/>
      <c r="D1140" s="2"/>
      <c r="E1140" s="21"/>
      <c r="F1140" s="21"/>
      <c r="G1140" s="21"/>
      <c r="H1140" s="23"/>
      <c r="I1140" s="23"/>
      <c r="J1140" s="23"/>
      <c r="K1140" s="21"/>
    </row>
    <row r="1141" spans="2:11" s="3" customFormat="1" x14ac:dyDescent="0.2">
      <c r="B1141" s="2"/>
      <c r="C1141" s="2"/>
      <c r="D1141" s="2"/>
      <c r="E1141" s="21"/>
      <c r="F1141" s="21"/>
      <c r="G1141" s="21"/>
      <c r="H1141" s="23"/>
      <c r="I1141" s="23"/>
      <c r="J1141" s="23"/>
      <c r="K1141" s="21"/>
    </row>
    <row r="1142" spans="2:11" s="3" customFormat="1" x14ac:dyDescent="0.2">
      <c r="B1142" s="2"/>
      <c r="C1142" s="2"/>
      <c r="D1142" s="2"/>
      <c r="E1142" s="21"/>
      <c r="F1142" s="21"/>
      <c r="G1142" s="21"/>
      <c r="H1142" s="23"/>
      <c r="I1142" s="23"/>
      <c r="J1142" s="23"/>
      <c r="K1142" s="21"/>
    </row>
    <row r="1143" spans="2:11" s="3" customFormat="1" x14ac:dyDescent="0.2">
      <c r="B1143" s="2"/>
      <c r="C1143" s="2"/>
      <c r="D1143" s="2"/>
      <c r="E1143" s="21"/>
      <c r="F1143" s="21"/>
      <c r="G1143" s="21"/>
      <c r="H1143" s="23"/>
      <c r="I1143" s="23"/>
      <c r="J1143" s="23"/>
      <c r="K1143" s="21"/>
    </row>
    <row r="1144" spans="2:11" s="3" customFormat="1" x14ac:dyDescent="0.2">
      <c r="B1144" s="2"/>
      <c r="C1144" s="2"/>
      <c r="D1144" s="2"/>
      <c r="E1144" s="21"/>
      <c r="F1144" s="21"/>
      <c r="G1144" s="21"/>
      <c r="H1144" s="23"/>
      <c r="I1144" s="23"/>
      <c r="J1144" s="23"/>
      <c r="K1144" s="21"/>
    </row>
    <row r="1145" spans="2:11" s="3" customFormat="1" x14ac:dyDescent="0.2">
      <c r="B1145" s="2"/>
      <c r="C1145" s="2"/>
      <c r="D1145" s="2"/>
      <c r="E1145" s="21"/>
      <c r="F1145" s="21"/>
      <c r="G1145" s="21"/>
      <c r="H1145" s="23"/>
      <c r="I1145" s="23"/>
      <c r="J1145" s="23"/>
      <c r="K1145" s="21"/>
    </row>
    <row r="1146" spans="2:11" s="3" customFormat="1" x14ac:dyDescent="0.2">
      <c r="B1146" s="2"/>
      <c r="C1146" s="2"/>
      <c r="D1146" s="2"/>
      <c r="E1146" s="21"/>
      <c r="F1146" s="21"/>
      <c r="G1146" s="21"/>
      <c r="H1146" s="23"/>
      <c r="I1146" s="23"/>
      <c r="J1146" s="23"/>
      <c r="K1146" s="21"/>
    </row>
    <row r="1147" spans="2:11" s="3" customFormat="1" x14ac:dyDescent="0.2">
      <c r="B1147" s="2"/>
      <c r="C1147" s="2"/>
      <c r="D1147" s="2"/>
      <c r="E1147" s="21"/>
      <c r="F1147" s="21"/>
      <c r="G1147" s="21"/>
      <c r="H1147" s="23"/>
      <c r="I1147" s="23"/>
      <c r="J1147" s="23"/>
      <c r="K1147" s="21"/>
    </row>
    <row r="1148" spans="2:11" s="3" customFormat="1" x14ac:dyDescent="0.2">
      <c r="B1148" s="2"/>
      <c r="C1148" s="2"/>
      <c r="D1148" s="2"/>
      <c r="E1148" s="21"/>
      <c r="F1148" s="21"/>
      <c r="G1148" s="21"/>
      <c r="H1148" s="23"/>
      <c r="I1148" s="23"/>
      <c r="J1148" s="23"/>
      <c r="K1148" s="21"/>
    </row>
    <row r="1149" spans="2:11" s="3" customFormat="1" x14ac:dyDescent="0.2">
      <c r="B1149" s="2"/>
      <c r="C1149" s="2"/>
      <c r="D1149" s="2"/>
      <c r="E1149" s="21"/>
      <c r="F1149" s="21"/>
      <c r="G1149" s="21"/>
      <c r="H1149" s="23"/>
      <c r="I1149" s="23"/>
      <c r="J1149" s="23"/>
      <c r="K1149" s="21"/>
    </row>
    <row r="1150" spans="2:11" s="3" customFormat="1" x14ac:dyDescent="0.2">
      <c r="B1150" s="2"/>
      <c r="C1150" s="2"/>
      <c r="D1150" s="2"/>
      <c r="E1150" s="21"/>
      <c r="F1150" s="21"/>
      <c r="G1150" s="21"/>
      <c r="H1150" s="23"/>
      <c r="I1150" s="23"/>
      <c r="J1150" s="23"/>
      <c r="K1150" s="21"/>
    </row>
    <row r="1151" spans="2:11" s="3" customFormat="1" x14ac:dyDescent="0.2">
      <c r="B1151" s="2"/>
      <c r="C1151" s="2"/>
      <c r="D1151" s="2"/>
      <c r="E1151" s="21"/>
      <c r="F1151" s="21"/>
      <c r="G1151" s="21"/>
      <c r="H1151" s="23"/>
      <c r="I1151" s="23"/>
      <c r="J1151" s="23"/>
      <c r="K1151" s="21"/>
    </row>
    <row r="1152" spans="2:11" s="3" customFormat="1" x14ac:dyDescent="0.2">
      <c r="B1152" s="2"/>
      <c r="C1152" s="2"/>
      <c r="D1152" s="2"/>
      <c r="E1152" s="21"/>
      <c r="F1152" s="21"/>
      <c r="G1152" s="21"/>
      <c r="H1152" s="23"/>
      <c r="I1152" s="23"/>
      <c r="J1152" s="23"/>
      <c r="K1152" s="21"/>
    </row>
    <row r="1153" spans="2:11" s="3" customFormat="1" x14ac:dyDescent="0.2">
      <c r="B1153" s="2"/>
      <c r="C1153" s="2"/>
      <c r="D1153" s="2"/>
      <c r="E1153" s="21"/>
      <c r="F1153" s="21"/>
      <c r="G1153" s="21"/>
      <c r="H1153" s="23"/>
      <c r="I1153" s="23"/>
      <c r="J1153" s="23"/>
      <c r="K1153" s="21"/>
    </row>
    <row r="1154" spans="2:11" s="3" customFormat="1" x14ac:dyDescent="0.2">
      <c r="B1154" s="2"/>
      <c r="C1154" s="2"/>
      <c r="D1154" s="2"/>
      <c r="E1154" s="21"/>
      <c r="F1154" s="21"/>
      <c r="G1154" s="21"/>
      <c r="H1154" s="23"/>
      <c r="I1154" s="23"/>
      <c r="J1154" s="23"/>
      <c r="K1154" s="21"/>
    </row>
    <row r="1155" spans="2:11" s="3" customFormat="1" x14ac:dyDescent="0.2">
      <c r="B1155" s="2"/>
      <c r="C1155" s="2"/>
      <c r="D1155" s="2"/>
      <c r="E1155" s="21"/>
      <c r="F1155" s="21"/>
      <c r="G1155" s="21"/>
      <c r="H1155" s="23"/>
      <c r="I1155" s="23"/>
      <c r="J1155" s="23"/>
      <c r="K1155" s="21"/>
    </row>
    <row r="1156" spans="2:11" s="3" customFormat="1" x14ac:dyDescent="0.2">
      <c r="B1156" s="2"/>
      <c r="C1156" s="2"/>
      <c r="D1156" s="2"/>
      <c r="E1156" s="21"/>
      <c r="F1156" s="21"/>
      <c r="G1156" s="21"/>
      <c r="H1156" s="23"/>
      <c r="I1156" s="23"/>
      <c r="J1156" s="23"/>
      <c r="K1156" s="21"/>
    </row>
    <row r="1157" spans="2:11" s="3" customFormat="1" x14ac:dyDescent="0.2">
      <c r="B1157" s="2"/>
      <c r="C1157" s="2"/>
      <c r="D1157" s="2"/>
      <c r="E1157" s="21"/>
      <c r="F1157" s="21"/>
      <c r="G1157" s="21"/>
      <c r="H1157" s="23"/>
      <c r="I1157" s="23"/>
      <c r="J1157" s="23"/>
      <c r="K1157" s="21"/>
    </row>
    <row r="1158" spans="2:11" s="3" customFormat="1" x14ac:dyDescent="0.2">
      <c r="B1158" s="2"/>
      <c r="C1158" s="2"/>
      <c r="D1158" s="2"/>
      <c r="E1158" s="21"/>
      <c r="F1158" s="21"/>
      <c r="G1158" s="21"/>
      <c r="H1158" s="23"/>
      <c r="I1158" s="23"/>
      <c r="J1158" s="23"/>
      <c r="K1158" s="21"/>
    </row>
    <row r="1159" spans="2:11" s="3" customFormat="1" x14ac:dyDescent="0.2">
      <c r="B1159" s="2"/>
      <c r="C1159" s="2"/>
      <c r="D1159" s="2"/>
      <c r="E1159" s="21"/>
      <c r="F1159" s="21"/>
      <c r="G1159" s="21"/>
      <c r="H1159" s="23"/>
      <c r="I1159" s="23"/>
      <c r="J1159" s="23"/>
      <c r="K1159" s="21"/>
    </row>
    <row r="1160" spans="2:11" s="3" customFormat="1" x14ac:dyDescent="0.2">
      <c r="B1160" s="2"/>
      <c r="C1160" s="2"/>
      <c r="D1160" s="2"/>
      <c r="E1160" s="21"/>
      <c r="F1160" s="21"/>
      <c r="G1160" s="21"/>
      <c r="H1160" s="23"/>
      <c r="I1160" s="23"/>
      <c r="J1160" s="23"/>
      <c r="K1160" s="21"/>
    </row>
    <row r="1161" spans="2:11" s="3" customFormat="1" x14ac:dyDescent="0.2">
      <c r="B1161" s="2"/>
      <c r="C1161" s="2"/>
      <c r="D1161" s="2"/>
      <c r="E1161" s="21"/>
      <c r="F1161" s="21"/>
      <c r="G1161" s="21"/>
      <c r="H1161" s="23"/>
      <c r="I1161" s="23"/>
      <c r="J1161" s="23"/>
      <c r="K1161" s="21"/>
    </row>
    <row r="1162" spans="2:11" s="3" customFormat="1" x14ac:dyDescent="0.2">
      <c r="B1162" s="2"/>
      <c r="C1162" s="2"/>
      <c r="D1162" s="2"/>
      <c r="E1162" s="21"/>
      <c r="F1162" s="21"/>
      <c r="G1162" s="21"/>
      <c r="H1162" s="23"/>
      <c r="I1162" s="23"/>
      <c r="J1162" s="23"/>
      <c r="K1162" s="21"/>
    </row>
    <row r="1163" spans="2:11" s="3" customFormat="1" x14ac:dyDescent="0.2">
      <c r="B1163" s="2"/>
      <c r="C1163" s="2"/>
      <c r="D1163" s="2"/>
      <c r="E1163" s="21"/>
      <c r="F1163" s="21"/>
      <c r="G1163" s="21"/>
      <c r="H1163" s="23"/>
      <c r="I1163" s="23"/>
      <c r="J1163" s="23"/>
      <c r="K1163" s="21"/>
    </row>
    <row r="1164" spans="2:11" s="3" customFormat="1" x14ac:dyDescent="0.2">
      <c r="B1164" s="2"/>
      <c r="C1164" s="2"/>
      <c r="D1164" s="2"/>
      <c r="E1164" s="21"/>
      <c r="F1164" s="21"/>
      <c r="G1164" s="21"/>
      <c r="H1164" s="23"/>
      <c r="I1164" s="23"/>
      <c r="J1164" s="23"/>
      <c r="K1164" s="21"/>
    </row>
    <row r="1165" spans="2:11" s="3" customFormat="1" x14ac:dyDescent="0.2">
      <c r="B1165" s="2"/>
      <c r="C1165" s="2"/>
      <c r="D1165" s="2"/>
      <c r="E1165" s="21"/>
      <c r="F1165" s="21"/>
      <c r="G1165" s="21"/>
      <c r="H1165" s="23"/>
      <c r="I1165" s="23"/>
      <c r="J1165" s="23"/>
      <c r="K1165" s="21"/>
    </row>
    <row r="1166" spans="2:11" s="3" customFormat="1" x14ac:dyDescent="0.2">
      <c r="B1166" s="2"/>
      <c r="C1166" s="2"/>
      <c r="D1166" s="2"/>
      <c r="E1166" s="21"/>
      <c r="F1166" s="21"/>
      <c r="G1166" s="21"/>
      <c r="H1166" s="23"/>
      <c r="I1166" s="23"/>
      <c r="J1166" s="23"/>
      <c r="K1166" s="21"/>
    </row>
    <row r="1167" spans="2:11" s="3" customFormat="1" x14ac:dyDescent="0.2">
      <c r="B1167" s="2"/>
      <c r="C1167" s="2"/>
      <c r="D1167" s="2"/>
      <c r="E1167" s="21"/>
      <c r="F1167" s="21"/>
      <c r="G1167" s="21"/>
      <c r="H1167" s="23"/>
      <c r="I1167" s="23"/>
      <c r="J1167" s="23"/>
      <c r="K1167" s="21"/>
    </row>
    <row r="1168" spans="2:11" s="3" customFormat="1" x14ac:dyDescent="0.2">
      <c r="B1168" s="2"/>
      <c r="C1168" s="2"/>
      <c r="D1168" s="2"/>
      <c r="E1168" s="21"/>
      <c r="F1168" s="21"/>
      <c r="G1168" s="21"/>
      <c r="H1168" s="23"/>
      <c r="I1168" s="23"/>
      <c r="J1168" s="23"/>
      <c r="K1168" s="21"/>
    </row>
    <row r="1169" spans="2:11" s="3" customFormat="1" x14ac:dyDescent="0.2">
      <c r="B1169" s="2"/>
      <c r="C1169" s="2"/>
      <c r="D1169" s="2"/>
      <c r="E1169" s="21"/>
      <c r="F1169" s="21"/>
      <c r="G1169" s="21"/>
      <c r="H1169" s="23"/>
      <c r="I1169" s="23"/>
      <c r="J1169" s="23"/>
      <c r="K1169" s="21"/>
    </row>
    <row r="1170" spans="2:11" s="3" customFormat="1" x14ac:dyDescent="0.2">
      <c r="B1170" s="2"/>
      <c r="C1170" s="2"/>
      <c r="D1170" s="2"/>
      <c r="E1170" s="21"/>
      <c r="F1170" s="21"/>
      <c r="G1170" s="21"/>
      <c r="H1170" s="23"/>
      <c r="I1170" s="23"/>
      <c r="J1170" s="23"/>
      <c r="K1170" s="21"/>
    </row>
    <row r="1171" spans="2:11" s="3" customFormat="1" x14ac:dyDescent="0.2">
      <c r="B1171" s="2"/>
      <c r="C1171" s="2"/>
      <c r="D1171" s="2"/>
      <c r="E1171" s="21"/>
      <c r="F1171" s="21"/>
      <c r="G1171" s="21"/>
      <c r="H1171" s="23"/>
      <c r="I1171" s="23"/>
      <c r="J1171" s="23"/>
      <c r="K1171" s="21"/>
    </row>
    <row r="1172" spans="2:11" s="3" customFormat="1" x14ac:dyDescent="0.2">
      <c r="B1172" s="2"/>
      <c r="C1172" s="2"/>
      <c r="D1172" s="2"/>
      <c r="E1172" s="21"/>
      <c r="F1172" s="21"/>
      <c r="G1172" s="21"/>
      <c r="H1172" s="23"/>
      <c r="I1172" s="23"/>
      <c r="J1172" s="23"/>
      <c r="K1172" s="21"/>
    </row>
    <row r="1173" spans="2:11" s="3" customFormat="1" x14ac:dyDescent="0.2">
      <c r="B1173" s="2"/>
      <c r="C1173" s="2"/>
      <c r="D1173" s="2"/>
      <c r="E1173" s="21"/>
      <c r="F1173" s="21"/>
      <c r="G1173" s="21"/>
      <c r="H1173" s="23"/>
      <c r="I1173" s="23"/>
      <c r="J1173" s="23"/>
      <c r="K1173" s="21"/>
    </row>
    <row r="1174" spans="2:11" s="3" customFormat="1" x14ac:dyDescent="0.2">
      <c r="B1174" s="2"/>
      <c r="C1174" s="2"/>
      <c r="D1174" s="2"/>
      <c r="E1174" s="21"/>
      <c r="F1174" s="21"/>
      <c r="G1174" s="21"/>
      <c r="H1174" s="23"/>
      <c r="I1174" s="23"/>
      <c r="J1174" s="23"/>
      <c r="K1174" s="21"/>
    </row>
    <row r="1175" spans="2:11" s="3" customFormat="1" x14ac:dyDescent="0.2">
      <c r="B1175" s="2"/>
      <c r="C1175" s="2"/>
      <c r="D1175" s="2"/>
      <c r="E1175" s="21"/>
      <c r="F1175" s="21"/>
      <c r="G1175" s="21"/>
      <c r="H1175" s="23"/>
      <c r="I1175" s="23"/>
      <c r="J1175" s="23"/>
      <c r="K1175" s="21"/>
    </row>
    <row r="1176" spans="2:11" s="3" customFormat="1" x14ac:dyDescent="0.2">
      <c r="B1176" s="2"/>
      <c r="C1176" s="2"/>
      <c r="D1176" s="2"/>
      <c r="E1176" s="21"/>
      <c r="F1176" s="21"/>
      <c r="G1176" s="21"/>
      <c r="H1176" s="23"/>
      <c r="I1176" s="23"/>
      <c r="J1176" s="23"/>
      <c r="K1176" s="21"/>
    </row>
    <row r="1177" spans="2:11" s="3" customFormat="1" x14ac:dyDescent="0.2">
      <c r="B1177" s="2"/>
      <c r="C1177" s="2"/>
      <c r="D1177" s="2"/>
      <c r="E1177" s="21"/>
      <c r="F1177" s="21"/>
      <c r="G1177" s="21"/>
      <c r="H1177" s="23"/>
      <c r="I1177" s="23"/>
      <c r="J1177" s="23"/>
      <c r="K1177" s="21"/>
    </row>
    <row r="1178" spans="2:11" s="3" customFormat="1" x14ac:dyDescent="0.2">
      <c r="B1178" s="2"/>
      <c r="C1178" s="2"/>
      <c r="D1178" s="2"/>
      <c r="E1178" s="21"/>
      <c r="F1178" s="21"/>
      <c r="G1178" s="21"/>
      <c r="H1178" s="23"/>
      <c r="I1178" s="23"/>
      <c r="J1178" s="23"/>
      <c r="K1178" s="21"/>
    </row>
    <row r="1179" spans="2:11" s="3" customFormat="1" x14ac:dyDescent="0.2">
      <c r="B1179" s="2"/>
      <c r="C1179" s="2"/>
      <c r="D1179" s="2"/>
      <c r="E1179" s="21"/>
      <c r="F1179" s="21"/>
      <c r="G1179" s="21"/>
      <c r="H1179" s="23"/>
      <c r="I1179" s="23"/>
      <c r="J1179" s="23"/>
      <c r="K1179" s="21"/>
    </row>
    <row r="1180" spans="2:11" s="3" customFormat="1" x14ac:dyDescent="0.2">
      <c r="B1180" s="2"/>
      <c r="C1180" s="2"/>
      <c r="D1180" s="2"/>
      <c r="E1180" s="21"/>
      <c r="F1180" s="21"/>
      <c r="G1180" s="21"/>
      <c r="H1180" s="23"/>
      <c r="I1180" s="23"/>
      <c r="J1180" s="23"/>
      <c r="K1180" s="21"/>
    </row>
    <row r="1181" spans="2:11" s="3" customFormat="1" x14ac:dyDescent="0.2">
      <c r="B1181" s="2"/>
      <c r="C1181" s="2"/>
      <c r="D1181" s="2"/>
      <c r="E1181" s="21"/>
      <c r="F1181" s="21"/>
      <c r="G1181" s="21"/>
      <c r="H1181" s="23"/>
      <c r="I1181" s="23"/>
      <c r="J1181" s="23"/>
      <c r="K1181" s="21"/>
    </row>
    <row r="1182" spans="2:11" s="3" customFormat="1" x14ac:dyDescent="0.2">
      <c r="B1182" s="2"/>
      <c r="C1182" s="2"/>
      <c r="D1182" s="2"/>
      <c r="E1182" s="21"/>
      <c r="F1182" s="21"/>
      <c r="G1182" s="21"/>
      <c r="H1182" s="23"/>
      <c r="I1182" s="23"/>
      <c r="J1182" s="23"/>
      <c r="K1182" s="21"/>
    </row>
    <row r="1183" spans="2:11" s="3" customFormat="1" x14ac:dyDescent="0.2">
      <c r="B1183" s="2"/>
      <c r="C1183" s="2"/>
      <c r="D1183" s="2"/>
      <c r="E1183" s="21"/>
      <c r="F1183" s="21"/>
      <c r="G1183" s="21"/>
      <c r="H1183" s="23"/>
      <c r="I1183" s="23"/>
      <c r="J1183" s="23"/>
      <c r="K1183" s="21"/>
    </row>
    <row r="1184" spans="2:11" s="3" customFormat="1" x14ac:dyDescent="0.2">
      <c r="B1184" s="2"/>
      <c r="C1184" s="2"/>
      <c r="D1184" s="2"/>
      <c r="E1184" s="21"/>
      <c r="F1184" s="21"/>
      <c r="G1184" s="21"/>
      <c r="H1184" s="23"/>
      <c r="I1184" s="23"/>
      <c r="J1184" s="23"/>
      <c r="K1184" s="21"/>
    </row>
    <row r="1185" spans="2:11" s="3" customFormat="1" x14ac:dyDescent="0.2">
      <c r="B1185" s="2"/>
      <c r="C1185" s="2"/>
      <c r="D1185" s="2"/>
      <c r="E1185" s="21"/>
      <c r="F1185" s="21"/>
      <c r="G1185" s="21"/>
      <c r="H1185" s="23"/>
      <c r="I1185" s="23"/>
      <c r="J1185" s="23"/>
      <c r="K1185" s="21"/>
    </row>
    <row r="1186" spans="2:11" s="3" customFormat="1" x14ac:dyDescent="0.2">
      <c r="B1186" s="2"/>
      <c r="C1186" s="2"/>
      <c r="D1186" s="2"/>
      <c r="E1186" s="21"/>
      <c r="F1186" s="21"/>
      <c r="G1186" s="21"/>
      <c r="H1186" s="23"/>
      <c r="I1186" s="23"/>
      <c r="J1186" s="23"/>
      <c r="K1186" s="21"/>
    </row>
    <row r="1187" spans="2:11" s="3" customFormat="1" x14ac:dyDescent="0.2">
      <c r="B1187" s="2"/>
      <c r="C1187" s="2"/>
      <c r="D1187" s="2"/>
      <c r="E1187" s="21"/>
      <c r="F1187" s="21"/>
      <c r="G1187" s="21"/>
      <c r="H1187" s="23"/>
      <c r="I1187" s="23"/>
      <c r="J1187" s="23"/>
      <c r="K1187" s="21"/>
    </row>
    <row r="1188" spans="2:11" s="3" customFormat="1" x14ac:dyDescent="0.2">
      <c r="B1188" s="2"/>
      <c r="C1188" s="2"/>
      <c r="D1188" s="2"/>
      <c r="E1188" s="21"/>
      <c r="F1188" s="21"/>
      <c r="G1188" s="21"/>
      <c r="H1188" s="23"/>
      <c r="I1188" s="23"/>
      <c r="J1188" s="23"/>
      <c r="K1188" s="21"/>
    </row>
    <row r="1189" spans="2:11" s="3" customFormat="1" x14ac:dyDescent="0.2">
      <c r="B1189" s="2"/>
      <c r="C1189" s="2"/>
      <c r="D1189" s="2"/>
      <c r="E1189" s="21"/>
      <c r="F1189" s="21"/>
      <c r="G1189" s="21"/>
      <c r="H1189" s="23"/>
      <c r="I1189" s="23"/>
      <c r="J1189" s="23"/>
      <c r="K1189" s="21"/>
    </row>
    <row r="1190" spans="2:11" s="3" customFormat="1" x14ac:dyDescent="0.2">
      <c r="B1190" s="2"/>
      <c r="C1190" s="2"/>
      <c r="D1190" s="2"/>
      <c r="E1190" s="21"/>
      <c r="F1190" s="21"/>
      <c r="G1190" s="21"/>
      <c r="H1190" s="23"/>
      <c r="I1190" s="23"/>
      <c r="J1190" s="23"/>
      <c r="K1190" s="21"/>
    </row>
    <row r="1191" spans="2:11" s="3" customFormat="1" x14ac:dyDescent="0.2">
      <c r="B1191" s="2"/>
      <c r="C1191" s="2"/>
      <c r="D1191" s="2"/>
      <c r="E1191" s="21"/>
      <c r="F1191" s="21"/>
      <c r="G1191" s="21"/>
      <c r="H1191" s="23"/>
      <c r="I1191" s="23"/>
      <c r="J1191" s="23"/>
      <c r="K1191" s="21"/>
    </row>
    <row r="1192" spans="2:11" s="3" customFormat="1" x14ac:dyDescent="0.2">
      <c r="B1192" s="2"/>
      <c r="C1192" s="2"/>
      <c r="D1192" s="2"/>
      <c r="E1192" s="21"/>
      <c r="F1192" s="21"/>
      <c r="G1192" s="21"/>
      <c r="H1192" s="23"/>
      <c r="I1192" s="23"/>
      <c r="J1192" s="23"/>
      <c r="K1192" s="21"/>
    </row>
    <row r="1193" spans="2:11" s="3" customFormat="1" x14ac:dyDescent="0.2">
      <c r="B1193" s="2"/>
      <c r="C1193" s="2"/>
      <c r="D1193" s="2"/>
      <c r="E1193" s="21"/>
      <c r="F1193" s="21"/>
      <c r="G1193" s="21"/>
      <c r="H1193" s="23"/>
      <c r="I1193" s="23"/>
      <c r="J1193" s="23"/>
      <c r="K1193" s="21"/>
    </row>
    <row r="1194" spans="2:11" s="3" customFormat="1" x14ac:dyDescent="0.2">
      <c r="B1194" s="2"/>
      <c r="C1194" s="2"/>
      <c r="D1194" s="2"/>
      <c r="E1194" s="21"/>
      <c r="F1194" s="21"/>
      <c r="G1194" s="21"/>
      <c r="H1194" s="23"/>
      <c r="I1194" s="23"/>
      <c r="J1194" s="23"/>
      <c r="K1194" s="21"/>
    </row>
    <row r="1195" spans="2:11" s="3" customFormat="1" x14ac:dyDescent="0.2">
      <c r="B1195" s="2"/>
      <c r="C1195" s="2"/>
      <c r="D1195" s="2"/>
      <c r="E1195" s="21"/>
      <c r="F1195" s="21"/>
      <c r="G1195" s="21"/>
      <c r="H1195" s="23"/>
      <c r="I1195" s="23"/>
      <c r="J1195" s="23"/>
      <c r="K1195" s="21"/>
    </row>
    <row r="1196" spans="2:11" s="3" customFormat="1" x14ac:dyDescent="0.2">
      <c r="B1196" s="2"/>
      <c r="C1196" s="2"/>
      <c r="D1196" s="2"/>
      <c r="E1196" s="21"/>
      <c r="F1196" s="21"/>
      <c r="G1196" s="21"/>
      <c r="H1196" s="23"/>
      <c r="I1196" s="23"/>
      <c r="J1196" s="23"/>
      <c r="K1196" s="21"/>
    </row>
    <row r="1197" spans="2:11" s="3" customFormat="1" x14ac:dyDescent="0.2">
      <c r="B1197" s="2"/>
      <c r="C1197" s="2"/>
      <c r="D1197" s="2"/>
      <c r="E1197" s="21"/>
      <c r="F1197" s="21"/>
      <c r="G1197" s="21"/>
      <c r="H1197" s="23"/>
      <c r="I1197" s="23"/>
      <c r="J1197" s="23"/>
      <c r="K1197" s="21"/>
    </row>
    <row r="1198" spans="2:11" s="3" customFormat="1" x14ac:dyDescent="0.2">
      <c r="B1198" s="2"/>
      <c r="C1198" s="2"/>
      <c r="D1198" s="2"/>
      <c r="E1198" s="21"/>
      <c r="F1198" s="21"/>
      <c r="G1198" s="21"/>
      <c r="H1198" s="23"/>
      <c r="I1198" s="23"/>
      <c r="J1198" s="23"/>
      <c r="K1198" s="21"/>
    </row>
    <row r="1199" spans="2:11" s="3" customFormat="1" x14ac:dyDescent="0.2">
      <c r="B1199" s="2"/>
      <c r="C1199" s="2"/>
      <c r="D1199" s="2"/>
      <c r="E1199" s="21"/>
      <c r="F1199" s="21"/>
      <c r="G1199" s="21"/>
      <c r="H1199" s="23"/>
      <c r="I1199" s="23"/>
      <c r="J1199" s="23"/>
      <c r="K1199" s="21"/>
    </row>
    <row r="1200" spans="2:11" s="3" customFormat="1" x14ac:dyDescent="0.2">
      <c r="B1200" s="2"/>
      <c r="C1200" s="2"/>
      <c r="D1200" s="2"/>
      <c r="E1200" s="21"/>
      <c r="F1200" s="21"/>
      <c r="G1200" s="21"/>
      <c r="H1200" s="23"/>
      <c r="I1200" s="23"/>
      <c r="J1200" s="23"/>
      <c r="K1200" s="21"/>
    </row>
    <row r="1201" spans="2:11" s="3" customFormat="1" x14ac:dyDescent="0.2">
      <c r="B1201" s="2"/>
      <c r="C1201" s="2"/>
      <c r="D1201" s="2"/>
      <c r="E1201" s="21"/>
      <c r="F1201" s="21"/>
      <c r="G1201" s="21"/>
      <c r="H1201" s="23"/>
      <c r="I1201" s="23"/>
      <c r="J1201" s="23"/>
      <c r="K1201" s="21"/>
    </row>
    <row r="1202" spans="2:11" s="3" customFormat="1" x14ac:dyDescent="0.2">
      <c r="B1202" s="2"/>
      <c r="C1202" s="2"/>
      <c r="D1202" s="2"/>
      <c r="E1202" s="21"/>
      <c r="F1202" s="21"/>
      <c r="G1202" s="21"/>
      <c r="H1202" s="23"/>
      <c r="I1202" s="23"/>
      <c r="J1202" s="23"/>
      <c r="K1202" s="21"/>
    </row>
    <row r="1203" spans="2:11" s="3" customFormat="1" x14ac:dyDescent="0.2">
      <c r="B1203" s="2"/>
      <c r="C1203" s="2"/>
      <c r="D1203" s="2"/>
      <c r="E1203" s="21"/>
      <c r="F1203" s="21"/>
      <c r="G1203" s="21"/>
      <c r="H1203" s="23"/>
      <c r="I1203" s="23"/>
      <c r="J1203" s="23"/>
      <c r="K1203" s="21"/>
    </row>
    <row r="1204" spans="2:11" s="3" customFormat="1" x14ac:dyDescent="0.2">
      <c r="B1204" s="2"/>
      <c r="C1204" s="2"/>
      <c r="D1204" s="2"/>
      <c r="E1204" s="21"/>
      <c r="F1204" s="21"/>
      <c r="G1204" s="21"/>
      <c r="H1204" s="23"/>
      <c r="I1204" s="23"/>
      <c r="J1204" s="23"/>
      <c r="K1204" s="21"/>
    </row>
    <row r="1205" spans="2:11" s="3" customFormat="1" x14ac:dyDescent="0.2">
      <c r="B1205" s="2"/>
      <c r="C1205" s="2"/>
      <c r="D1205" s="2"/>
      <c r="E1205" s="21"/>
      <c r="F1205" s="21"/>
      <c r="G1205" s="21"/>
      <c r="H1205" s="23"/>
      <c r="I1205" s="23"/>
      <c r="J1205" s="23"/>
      <c r="K1205" s="21"/>
    </row>
    <row r="1206" spans="2:11" s="3" customFormat="1" x14ac:dyDescent="0.2">
      <c r="B1206" s="2"/>
      <c r="C1206" s="2"/>
      <c r="D1206" s="2"/>
      <c r="E1206" s="21"/>
      <c r="F1206" s="21"/>
      <c r="G1206" s="21"/>
      <c r="H1206" s="23"/>
      <c r="I1206" s="23"/>
      <c r="J1206" s="23"/>
      <c r="K1206" s="21"/>
    </row>
    <row r="1207" spans="2:11" s="3" customFormat="1" x14ac:dyDescent="0.2">
      <c r="B1207" s="2"/>
      <c r="C1207" s="2"/>
      <c r="D1207" s="2"/>
      <c r="E1207" s="21"/>
      <c r="F1207" s="21"/>
      <c r="G1207" s="21"/>
      <c r="H1207" s="23"/>
      <c r="I1207" s="23"/>
      <c r="J1207" s="23"/>
      <c r="K1207" s="21"/>
    </row>
    <row r="1208" spans="2:11" s="3" customFormat="1" x14ac:dyDescent="0.2">
      <c r="B1208" s="2"/>
      <c r="C1208" s="2"/>
      <c r="D1208" s="2"/>
      <c r="E1208" s="21"/>
      <c r="F1208" s="21"/>
      <c r="G1208" s="21"/>
      <c r="H1208" s="23"/>
      <c r="I1208" s="23"/>
      <c r="J1208" s="23"/>
      <c r="K1208" s="21"/>
    </row>
    <row r="1209" spans="2:11" s="3" customFormat="1" x14ac:dyDescent="0.2">
      <c r="B1209" s="2"/>
      <c r="C1209" s="2"/>
      <c r="D1209" s="2"/>
      <c r="E1209" s="21"/>
      <c r="F1209" s="21"/>
      <c r="G1209" s="21"/>
      <c r="H1209" s="23"/>
      <c r="I1209" s="23"/>
      <c r="J1209" s="23"/>
      <c r="K1209" s="21"/>
    </row>
    <row r="1210" spans="2:11" s="3" customFormat="1" x14ac:dyDescent="0.2">
      <c r="B1210" s="2"/>
      <c r="C1210" s="2"/>
      <c r="D1210" s="2"/>
      <c r="E1210" s="21"/>
      <c r="F1210" s="21"/>
      <c r="G1210" s="21"/>
      <c r="H1210" s="23"/>
      <c r="I1210" s="23"/>
      <c r="J1210" s="23"/>
      <c r="K1210" s="21"/>
    </row>
    <row r="1211" spans="2:11" s="3" customFormat="1" x14ac:dyDescent="0.2">
      <c r="B1211" s="2"/>
      <c r="C1211" s="2"/>
      <c r="D1211" s="2"/>
      <c r="E1211" s="21"/>
      <c r="F1211" s="21"/>
      <c r="G1211" s="21"/>
      <c r="H1211" s="23"/>
      <c r="I1211" s="23"/>
      <c r="J1211" s="23"/>
      <c r="K1211" s="21"/>
    </row>
    <row r="1212" spans="2:11" s="3" customFormat="1" x14ac:dyDescent="0.2">
      <c r="B1212" s="2"/>
      <c r="C1212" s="2"/>
      <c r="D1212" s="2"/>
      <c r="E1212" s="21"/>
      <c r="F1212" s="21"/>
      <c r="G1212" s="21"/>
      <c r="H1212" s="23"/>
      <c r="I1212" s="23"/>
      <c r="J1212" s="23"/>
      <c r="K1212" s="21"/>
    </row>
    <row r="1213" spans="2:11" s="3" customFormat="1" x14ac:dyDescent="0.2">
      <c r="B1213" s="2"/>
      <c r="C1213" s="2"/>
      <c r="D1213" s="2"/>
      <c r="E1213" s="21"/>
      <c r="F1213" s="21"/>
      <c r="G1213" s="21"/>
      <c r="H1213" s="23"/>
      <c r="I1213" s="23"/>
      <c r="J1213" s="23"/>
      <c r="K1213" s="21"/>
    </row>
    <row r="1214" spans="2:11" s="3" customFormat="1" x14ac:dyDescent="0.2">
      <c r="B1214" s="2"/>
      <c r="C1214" s="2"/>
      <c r="D1214" s="2"/>
      <c r="E1214" s="21"/>
      <c r="F1214" s="21"/>
      <c r="G1214" s="21"/>
      <c r="H1214" s="23"/>
      <c r="I1214" s="23"/>
      <c r="J1214" s="23"/>
      <c r="K1214" s="21"/>
    </row>
    <row r="1215" spans="2:11" s="3" customFormat="1" x14ac:dyDescent="0.2">
      <c r="B1215" s="2"/>
      <c r="C1215" s="2"/>
      <c r="D1215" s="2"/>
      <c r="E1215" s="21"/>
      <c r="F1215" s="21"/>
      <c r="G1215" s="21"/>
      <c r="H1215" s="23"/>
      <c r="I1215" s="23"/>
      <c r="J1215" s="23"/>
      <c r="K1215" s="21"/>
    </row>
    <row r="1216" spans="2:11" s="3" customFormat="1" x14ac:dyDescent="0.2">
      <c r="B1216" s="2"/>
      <c r="C1216" s="2"/>
      <c r="D1216" s="2"/>
      <c r="E1216" s="21"/>
      <c r="F1216" s="21"/>
      <c r="G1216" s="21"/>
      <c r="H1216" s="23"/>
      <c r="I1216" s="23"/>
      <c r="J1216" s="23"/>
      <c r="K1216" s="21"/>
    </row>
    <row r="1217" spans="2:11" s="3" customFormat="1" x14ac:dyDescent="0.2">
      <c r="B1217" s="2"/>
      <c r="C1217" s="2"/>
      <c r="D1217" s="2"/>
      <c r="E1217" s="21"/>
      <c r="F1217" s="21"/>
      <c r="G1217" s="21"/>
      <c r="H1217" s="23"/>
      <c r="I1217" s="23"/>
      <c r="J1217" s="23"/>
      <c r="K1217" s="21"/>
    </row>
    <row r="1218" spans="2:11" s="3" customFormat="1" x14ac:dyDescent="0.2">
      <c r="B1218" s="2"/>
      <c r="C1218" s="2"/>
      <c r="D1218" s="2"/>
      <c r="E1218" s="21"/>
      <c r="F1218" s="21"/>
      <c r="G1218" s="21"/>
      <c r="H1218" s="23"/>
      <c r="I1218" s="23"/>
      <c r="J1218" s="23"/>
      <c r="K1218" s="21"/>
    </row>
    <row r="1219" spans="2:11" s="3" customFormat="1" x14ac:dyDescent="0.2">
      <c r="B1219" s="2"/>
      <c r="C1219" s="2"/>
      <c r="D1219" s="2"/>
      <c r="E1219" s="21"/>
      <c r="F1219" s="21"/>
      <c r="G1219" s="21"/>
      <c r="H1219" s="23"/>
      <c r="I1219" s="23"/>
      <c r="J1219" s="23"/>
      <c r="K1219" s="21"/>
    </row>
    <row r="1220" spans="2:11" s="3" customFormat="1" x14ac:dyDescent="0.2">
      <c r="B1220" s="2"/>
      <c r="C1220" s="2"/>
      <c r="D1220" s="2"/>
      <c r="E1220" s="21"/>
      <c r="F1220" s="21"/>
      <c r="G1220" s="21"/>
      <c r="H1220" s="23"/>
      <c r="I1220" s="23"/>
      <c r="J1220" s="23"/>
      <c r="K1220" s="21"/>
    </row>
    <row r="1221" spans="2:11" s="3" customFormat="1" x14ac:dyDescent="0.2">
      <c r="B1221" s="2"/>
      <c r="C1221" s="2"/>
      <c r="D1221" s="2"/>
      <c r="E1221" s="21"/>
      <c r="F1221" s="21"/>
      <c r="G1221" s="21"/>
      <c r="H1221" s="23"/>
      <c r="I1221" s="23"/>
      <c r="J1221" s="23"/>
      <c r="K1221" s="21"/>
    </row>
    <row r="1222" spans="2:11" s="3" customFormat="1" x14ac:dyDescent="0.2">
      <c r="B1222" s="2"/>
      <c r="C1222" s="2"/>
      <c r="D1222" s="2"/>
      <c r="E1222" s="21"/>
      <c r="F1222" s="21"/>
      <c r="G1222" s="21"/>
      <c r="H1222" s="23"/>
      <c r="I1222" s="23"/>
      <c r="J1222" s="23"/>
      <c r="K1222" s="21"/>
    </row>
    <row r="1223" spans="2:11" s="3" customFormat="1" x14ac:dyDescent="0.2">
      <c r="B1223" s="2"/>
      <c r="C1223" s="2"/>
      <c r="D1223" s="2"/>
      <c r="E1223" s="21"/>
      <c r="F1223" s="21"/>
      <c r="G1223" s="21"/>
      <c r="H1223" s="23"/>
      <c r="I1223" s="23"/>
      <c r="J1223" s="23"/>
      <c r="K1223" s="21"/>
    </row>
    <row r="1224" spans="2:11" s="3" customFormat="1" x14ac:dyDescent="0.2">
      <c r="B1224" s="2"/>
      <c r="C1224" s="2"/>
      <c r="D1224" s="2"/>
      <c r="E1224" s="21"/>
      <c r="F1224" s="21"/>
      <c r="G1224" s="21"/>
      <c r="H1224" s="23"/>
      <c r="I1224" s="23"/>
      <c r="J1224" s="23"/>
      <c r="K1224" s="21"/>
    </row>
    <row r="1225" spans="2:11" s="3" customFormat="1" x14ac:dyDescent="0.2">
      <c r="B1225" s="2"/>
      <c r="C1225" s="2"/>
      <c r="D1225" s="2"/>
      <c r="E1225" s="21"/>
      <c r="F1225" s="21"/>
      <c r="G1225" s="21"/>
      <c r="H1225" s="23"/>
      <c r="I1225" s="23"/>
      <c r="J1225" s="23"/>
      <c r="K1225" s="21"/>
    </row>
    <row r="1226" spans="2:11" s="3" customFormat="1" x14ac:dyDescent="0.2">
      <c r="B1226" s="2"/>
      <c r="C1226" s="2"/>
      <c r="D1226" s="2"/>
      <c r="E1226" s="21"/>
      <c r="F1226" s="21"/>
      <c r="G1226" s="21"/>
      <c r="H1226" s="23"/>
      <c r="I1226" s="23"/>
      <c r="J1226" s="23"/>
      <c r="K1226" s="21"/>
    </row>
    <row r="1227" spans="2:11" s="3" customFormat="1" x14ac:dyDescent="0.2">
      <c r="B1227" s="2"/>
      <c r="C1227" s="2"/>
      <c r="D1227" s="2"/>
      <c r="E1227" s="21"/>
      <c r="F1227" s="21"/>
      <c r="G1227" s="21"/>
      <c r="H1227" s="23"/>
      <c r="I1227" s="23"/>
      <c r="J1227" s="23"/>
      <c r="K1227" s="21"/>
    </row>
    <row r="1228" spans="2:11" s="3" customFormat="1" x14ac:dyDescent="0.2">
      <c r="B1228" s="2"/>
      <c r="C1228" s="2"/>
      <c r="D1228" s="2"/>
      <c r="E1228" s="21"/>
      <c r="F1228" s="21"/>
      <c r="G1228" s="21"/>
      <c r="H1228" s="23"/>
      <c r="I1228" s="23"/>
      <c r="J1228" s="23"/>
      <c r="K1228" s="21"/>
    </row>
    <row r="1229" spans="2:11" s="3" customFormat="1" x14ac:dyDescent="0.2">
      <c r="B1229" s="2"/>
      <c r="C1229" s="2"/>
      <c r="D1229" s="2"/>
      <c r="E1229" s="21"/>
      <c r="F1229" s="21"/>
      <c r="G1229" s="21"/>
      <c r="H1229" s="23"/>
      <c r="I1229" s="23"/>
      <c r="J1229" s="23"/>
      <c r="K1229" s="21"/>
    </row>
    <row r="1230" spans="2:11" s="3" customFormat="1" x14ac:dyDescent="0.2">
      <c r="B1230" s="2"/>
      <c r="C1230" s="2"/>
      <c r="D1230" s="2"/>
      <c r="E1230" s="21"/>
      <c r="F1230" s="21"/>
      <c r="G1230" s="21"/>
      <c r="H1230" s="23"/>
      <c r="I1230" s="23"/>
      <c r="J1230" s="23"/>
      <c r="K1230" s="21"/>
    </row>
    <row r="1231" spans="2:11" s="3" customFormat="1" x14ac:dyDescent="0.2">
      <c r="B1231" s="2"/>
      <c r="C1231" s="2"/>
      <c r="D1231" s="2"/>
      <c r="E1231" s="21"/>
      <c r="F1231" s="21"/>
      <c r="G1231" s="21"/>
      <c r="H1231" s="23"/>
      <c r="I1231" s="23"/>
      <c r="J1231" s="23"/>
      <c r="K1231" s="21"/>
    </row>
    <row r="1232" spans="2:11" s="3" customFormat="1" x14ac:dyDescent="0.2">
      <c r="B1232" s="2"/>
      <c r="C1232" s="2"/>
      <c r="D1232" s="2"/>
      <c r="E1232" s="21"/>
      <c r="F1232" s="21"/>
      <c r="G1232" s="21"/>
      <c r="H1232" s="23"/>
      <c r="I1232" s="23"/>
      <c r="J1232" s="23"/>
      <c r="K1232" s="21"/>
    </row>
    <row r="1233" spans="1:11" s="3" customFormat="1" x14ac:dyDescent="0.2">
      <c r="B1233" s="2"/>
      <c r="C1233" s="2"/>
      <c r="D1233" s="2"/>
      <c r="E1233" s="21"/>
      <c r="F1233" s="21"/>
      <c r="G1233" s="21"/>
      <c r="H1233" s="23"/>
      <c r="I1233" s="23"/>
      <c r="J1233" s="23"/>
      <c r="K1233" s="21"/>
    </row>
    <row r="1234" spans="1:11" s="3" customFormat="1" x14ac:dyDescent="0.2">
      <c r="B1234" s="2"/>
      <c r="C1234" s="2"/>
      <c r="D1234" s="2"/>
      <c r="E1234" s="21"/>
      <c r="F1234" s="21"/>
      <c r="G1234" s="21"/>
      <c r="H1234" s="23"/>
      <c r="I1234" s="23"/>
      <c r="J1234" s="23"/>
      <c r="K1234" s="21"/>
    </row>
    <row r="1235" spans="1:11" s="3" customFormat="1" x14ac:dyDescent="0.2">
      <c r="B1235" s="2"/>
      <c r="C1235" s="2"/>
      <c r="D1235" s="2"/>
      <c r="E1235" s="21"/>
      <c r="F1235" s="21"/>
      <c r="G1235" s="21"/>
      <c r="H1235" s="23"/>
      <c r="I1235" s="23"/>
      <c r="J1235" s="23"/>
      <c r="K1235" s="21"/>
    </row>
    <row r="1236" spans="1:11" s="3" customFormat="1" x14ac:dyDescent="0.2">
      <c r="B1236" s="2"/>
      <c r="C1236" s="2"/>
      <c r="D1236" s="2"/>
      <c r="E1236" s="21"/>
      <c r="F1236" s="21"/>
      <c r="G1236" s="21"/>
      <c r="H1236" s="23"/>
      <c r="I1236" s="23"/>
      <c r="J1236" s="23"/>
      <c r="K1236" s="21"/>
    </row>
    <row r="1237" spans="1:11" s="3" customFormat="1" x14ac:dyDescent="0.2">
      <c r="B1237" s="2"/>
      <c r="C1237" s="2"/>
      <c r="D1237" s="2"/>
      <c r="E1237" s="21"/>
      <c r="F1237" s="21"/>
      <c r="G1237" s="21"/>
      <c r="H1237" s="23"/>
      <c r="I1237" s="23"/>
      <c r="J1237" s="23"/>
      <c r="K1237" s="21"/>
    </row>
    <row r="1238" spans="1:11" s="3" customFormat="1" x14ac:dyDescent="0.2">
      <c r="B1238" s="2"/>
      <c r="C1238" s="2"/>
      <c r="D1238" s="2"/>
      <c r="E1238" s="21"/>
      <c r="F1238" s="21"/>
      <c r="G1238" s="21"/>
      <c r="H1238" s="23"/>
      <c r="I1238" s="23"/>
      <c r="J1238" s="23"/>
      <c r="K1238" s="21"/>
    </row>
    <row r="1239" spans="1:11" s="3" customFormat="1" x14ac:dyDescent="0.2">
      <c r="B1239" s="2"/>
      <c r="C1239" s="2"/>
      <c r="D1239" s="2"/>
      <c r="E1239" s="21"/>
      <c r="F1239" s="21"/>
      <c r="G1239" s="21"/>
      <c r="H1239" s="23"/>
      <c r="I1239" s="23"/>
      <c r="J1239" s="23"/>
      <c r="K1239" s="21"/>
    </row>
    <row r="1240" spans="1:11" s="3" customFormat="1" x14ac:dyDescent="0.2">
      <c r="B1240" s="2"/>
      <c r="C1240" s="2"/>
      <c r="D1240" s="2"/>
      <c r="E1240" s="21"/>
      <c r="F1240" s="21"/>
      <c r="G1240" s="21"/>
      <c r="H1240" s="23"/>
      <c r="I1240" s="23"/>
      <c r="J1240" s="23"/>
      <c r="K1240" s="21"/>
    </row>
    <row r="1241" spans="1:11" s="3" customFormat="1" x14ac:dyDescent="0.2">
      <c r="B1241" s="2"/>
      <c r="C1241" s="2"/>
      <c r="D1241" s="2"/>
      <c r="E1241" s="21"/>
      <c r="F1241" s="21"/>
      <c r="G1241" s="21"/>
      <c r="H1241" s="23"/>
      <c r="I1241" s="23"/>
      <c r="J1241" s="23"/>
      <c r="K1241" s="21"/>
    </row>
    <row r="1242" spans="1:11" s="3" customFormat="1" x14ac:dyDescent="0.2">
      <c r="B1242" s="2"/>
      <c r="C1242" s="2"/>
      <c r="D1242" s="2"/>
      <c r="E1242" s="21"/>
      <c r="F1242" s="21"/>
      <c r="G1242" s="21"/>
      <c r="H1242" s="23"/>
      <c r="I1242" s="23"/>
      <c r="J1242" s="23"/>
      <c r="K1242" s="21"/>
    </row>
    <row r="1243" spans="1:11" s="3" customFormat="1" x14ac:dyDescent="0.2">
      <c r="B1243" s="2"/>
      <c r="C1243" s="2"/>
      <c r="D1243" s="2"/>
      <c r="E1243" s="21"/>
      <c r="F1243" s="21"/>
      <c r="G1243" s="21"/>
      <c r="H1243" s="23"/>
      <c r="I1243" s="23"/>
      <c r="J1243" s="23"/>
      <c r="K1243" s="21"/>
    </row>
    <row r="1244" spans="1:11" s="3" customFormat="1" x14ac:dyDescent="0.2">
      <c r="B1244" s="2"/>
      <c r="C1244" s="2"/>
      <c r="D1244" s="2"/>
      <c r="E1244" s="21"/>
      <c r="F1244" s="21"/>
      <c r="G1244" s="21"/>
      <c r="H1244" s="23"/>
      <c r="I1244" s="23"/>
      <c r="J1244" s="23"/>
    </row>
    <row r="1245" spans="1:11" s="3" customFormat="1" x14ac:dyDescent="0.2">
      <c r="B1245" s="2"/>
      <c r="C1245" s="2"/>
      <c r="D1245" s="2"/>
      <c r="E1245" s="21"/>
      <c r="F1245" s="21"/>
      <c r="G1245" s="21"/>
      <c r="H1245" s="23"/>
      <c r="I1245" s="23"/>
      <c r="J1245" s="23"/>
      <c r="K1245" s="2"/>
    </row>
    <row r="1246" spans="1:11" x14ac:dyDescent="0.2">
      <c r="A1246" s="3"/>
      <c r="E1246" s="21"/>
      <c r="F1246" s="21"/>
      <c r="G1246" s="21"/>
      <c r="H1246" s="23"/>
      <c r="I1246" s="23"/>
      <c r="J1246" s="23"/>
    </row>
    <row r="1247" spans="1:11" x14ac:dyDescent="0.2">
      <c r="A1247" s="3"/>
      <c r="E1247" s="21"/>
      <c r="F1247" s="21"/>
      <c r="G1247" s="21"/>
      <c r="H1247" s="23"/>
      <c r="I1247" s="23"/>
      <c r="J1247" s="23"/>
    </row>
    <row r="1248" spans="1:11" x14ac:dyDescent="0.2">
      <c r="A1248" s="3"/>
      <c r="E1248" s="21"/>
      <c r="F1248" s="21"/>
      <c r="G1248" s="21"/>
      <c r="H1248" s="23"/>
      <c r="I1248" s="23"/>
      <c r="J1248" s="23"/>
    </row>
    <row r="1249" spans="1:10" x14ac:dyDescent="0.2">
      <c r="A1249" s="3"/>
      <c r="E1249" s="21"/>
      <c r="F1249" s="21"/>
      <c r="G1249" s="21"/>
      <c r="H1249" s="23"/>
      <c r="I1249" s="23"/>
      <c r="J1249" s="23"/>
    </row>
    <row r="1250" spans="1:10" x14ac:dyDescent="0.2">
      <c r="A1250" s="3"/>
      <c r="E1250" s="21"/>
      <c r="F1250" s="21"/>
      <c r="G1250" s="21"/>
      <c r="H1250" s="23"/>
      <c r="I1250" s="23"/>
      <c r="J1250" s="23"/>
    </row>
    <row r="1251" spans="1:10" x14ac:dyDescent="0.2">
      <c r="A1251" s="3"/>
      <c r="E1251" s="21"/>
      <c r="F1251" s="21"/>
      <c r="G1251" s="21"/>
      <c r="H1251" s="23"/>
      <c r="I1251" s="23"/>
      <c r="J1251" s="23"/>
    </row>
    <row r="1252" spans="1:10" x14ac:dyDescent="0.2">
      <c r="A1252" s="3"/>
      <c r="E1252" s="21"/>
      <c r="F1252" s="21"/>
      <c r="G1252" s="21"/>
      <c r="H1252" s="23"/>
      <c r="I1252" s="23"/>
      <c r="J1252" s="23"/>
    </row>
    <row r="1253" spans="1:10" x14ac:dyDescent="0.2">
      <c r="A1253" s="3"/>
      <c r="E1253" s="21"/>
      <c r="F1253" s="21"/>
      <c r="G1253" s="21"/>
      <c r="H1253" s="23"/>
      <c r="I1253" s="23"/>
      <c r="J1253" s="23"/>
    </row>
    <row r="1254" spans="1:10" x14ac:dyDescent="0.2">
      <c r="A1254" s="3"/>
      <c r="E1254" s="21"/>
      <c r="F1254" s="21"/>
      <c r="G1254" s="21"/>
      <c r="H1254" s="23"/>
      <c r="I1254" s="23"/>
      <c r="J1254" s="23"/>
    </row>
    <row r="1255" spans="1:10" x14ac:dyDescent="0.2">
      <c r="A1255" s="3"/>
      <c r="E1255" s="21"/>
      <c r="F1255" s="21"/>
      <c r="G1255" s="21"/>
      <c r="H1255" s="23"/>
      <c r="I1255" s="23"/>
      <c r="J1255" s="23"/>
    </row>
    <row r="1256" spans="1:10" x14ac:dyDescent="0.2">
      <c r="A1256" s="3"/>
      <c r="E1256" s="21"/>
      <c r="F1256" s="21"/>
      <c r="G1256" s="21"/>
      <c r="H1256" s="23"/>
      <c r="I1256" s="23"/>
      <c r="J1256" s="23"/>
    </row>
    <row r="1257" spans="1:10" x14ac:dyDescent="0.2">
      <c r="A1257" s="3"/>
      <c r="E1257" s="21"/>
      <c r="F1257" s="21"/>
      <c r="G1257" s="21"/>
      <c r="H1257" s="23"/>
      <c r="I1257" s="23"/>
      <c r="J1257" s="23"/>
    </row>
    <row r="1258" spans="1:10" x14ac:dyDescent="0.2">
      <c r="A1258" s="3"/>
      <c r="E1258" s="21"/>
      <c r="F1258" s="21"/>
      <c r="G1258" s="21"/>
      <c r="H1258" s="23"/>
      <c r="I1258" s="23"/>
      <c r="J1258" s="23"/>
    </row>
    <row r="1259" spans="1:10" x14ac:dyDescent="0.2">
      <c r="A1259" s="3"/>
      <c r="E1259" s="21"/>
      <c r="F1259" s="21"/>
      <c r="G1259" s="21"/>
      <c r="H1259" s="23"/>
      <c r="I1259" s="23"/>
      <c r="J1259" s="23"/>
    </row>
    <row r="1260" spans="1:10" x14ac:dyDescent="0.2">
      <c r="A1260" s="3"/>
      <c r="E1260" s="21"/>
      <c r="F1260" s="21"/>
      <c r="G1260" s="21"/>
      <c r="H1260" s="23"/>
      <c r="I1260" s="23"/>
      <c r="J1260" s="23"/>
    </row>
    <row r="1261" spans="1:10" x14ac:dyDescent="0.2">
      <c r="A1261" s="3"/>
      <c r="E1261" s="21"/>
      <c r="F1261" s="21"/>
      <c r="G1261" s="21"/>
      <c r="H1261" s="23"/>
      <c r="I1261" s="23"/>
      <c r="J1261" s="23"/>
    </row>
    <row r="1262" spans="1:10" x14ac:dyDescent="0.2">
      <c r="A1262" s="3"/>
      <c r="E1262" s="21"/>
      <c r="F1262" s="21"/>
      <c r="G1262" s="21"/>
      <c r="H1262" s="23"/>
      <c r="I1262" s="23"/>
      <c r="J1262" s="23"/>
    </row>
    <row r="1263" spans="1:10" x14ac:dyDescent="0.2">
      <c r="A1263" s="3"/>
      <c r="E1263" s="21"/>
      <c r="F1263" s="21"/>
      <c r="G1263" s="21"/>
      <c r="H1263" s="23"/>
      <c r="I1263" s="23"/>
      <c r="J1263" s="23"/>
    </row>
    <row r="1264" spans="1:10" x14ac:dyDescent="0.2">
      <c r="E1264" s="21"/>
      <c r="F1264" s="21"/>
      <c r="G1264" s="21"/>
      <c r="H1264" s="23"/>
      <c r="I1264" s="23"/>
      <c r="J1264" s="23"/>
    </row>
    <row r="1265" spans="5:10" x14ac:dyDescent="0.2">
      <c r="E1265" s="21"/>
      <c r="F1265" s="21"/>
      <c r="G1265" s="21"/>
      <c r="H1265" s="23"/>
      <c r="I1265" s="23"/>
      <c r="J1265" s="23"/>
    </row>
    <row r="1266" spans="5:10" x14ac:dyDescent="0.2">
      <c r="E1266" s="21"/>
      <c r="F1266" s="21"/>
      <c r="G1266" s="21"/>
      <c r="H1266" s="23"/>
      <c r="I1266" s="23"/>
      <c r="J1266" s="23"/>
    </row>
    <row r="1267" spans="5:10" x14ac:dyDescent="0.2">
      <c r="E1267" s="21"/>
      <c r="F1267" s="21"/>
      <c r="G1267" s="21"/>
      <c r="H1267" s="23"/>
      <c r="I1267" s="23"/>
      <c r="J1267" s="23"/>
    </row>
    <row r="1268" spans="5:10" x14ac:dyDescent="0.2">
      <c r="E1268" s="21"/>
      <c r="F1268" s="21"/>
      <c r="G1268" s="21"/>
      <c r="H1268" s="23"/>
      <c r="I1268" s="23"/>
      <c r="J1268" s="23"/>
    </row>
    <row r="1269" spans="5:10" x14ac:dyDescent="0.2">
      <c r="E1269" s="21"/>
      <c r="F1269" s="21"/>
      <c r="G1269" s="21"/>
      <c r="H1269" s="23"/>
      <c r="I1269" s="23"/>
      <c r="J1269" s="23"/>
    </row>
    <row r="1270" spans="5:10" x14ac:dyDescent="0.2">
      <c r="E1270" s="21"/>
      <c r="F1270" s="21"/>
      <c r="G1270" s="21"/>
      <c r="H1270" s="23"/>
      <c r="I1270" s="23"/>
      <c r="J1270" s="23"/>
    </row>
    <row r="1271" spans="5:10" x14ac:dyDescent="0.2">
      <c r="E1271" s="21"/>
      <c r="F1271" s="21"/>
      <c r="G1271" s="21"/>
      <c r="H1271" s="23"/>
      <c r="I1271" s="23"/>
      <c r="J1271" s="23"/>
    </row>
    <row r="1272" spans="5:10" x14ac:dyDescent="0.2">
      <c r="E1272" s="21"/>
      <c r="F1272" s="21"/>
      <c r="G1272" s="21"/>
      <c r="H1272" s="23"/>
      <c r="I1272" s="23"/>
      <c r="J1272" s="23"/>
    </row>
    <row r="1273" spans="5:10" x14ac:dyDescent="0.2">
      <c r="E1273" s="21"/>
      <c r="F1273" s="21"/>
      <c r="G1273" s="21"/>
      <c r="H1273" s="23"/>
      <c r="I1273" s="23"/>
      <c r="J1273" s="23"/>
    </row>
    <row r="1274" spans="5:10" x14ac:dyDescent="0.2">
      <c r="E1274" s="21"/>
      <c r="F1274" s="21"/>
      <c r="G1274" s="21"/>
      <c r="H1274" s="23"/>
      <c r="I1274" s="23"/>
      <c r="J1274" s="23"/>
    </row>
    <row r="1275" spans="5:10" x14ac:dyDescent="0.2">
      <c r="E1275" s="21"/>
      <c r="F1275" s="21"/>
      <c r="G1275" s="21"/>
      <c r="H1275" s="23"/>
      <c r="I1275" s="23"/>
      <c r="J1275" s="23"/>
    </row>
    <row r="1276" spans="5:10" x14ac:dyDescent="0.2">
      <c r="E1276" s="21"/>
      <c r="F1276" s="21"/>
      <c r="G1276" s="21"/>
      <c r="H1276" s="23"/>
      <c r="I1276" s="23"/>
      <c r="J1276" s="23"/>
    </row>
    <row r="1277" spans="5:10" x14ac:dyDescent="0.2">
      <c r="E1277" s="21"/>
      <c r="F1277" s="21"/>
      <c r="G1277" s="21"/>
      <c r="H1277" s="23"/>
      <c r="I1277" s="23"/>
      <c r="J1277" s="23"/>
    </row>
    <row r="1278" spans="5:10" x14ac:dyDescent="0.2">
      <c r="E1278" s="21"/>
      <c r="F1278" s="21"/>
      <c r="G1278" s="21"/>
      <c r="H1278" s="23"/>
      <c r="I1278" s="23"/>
      <c r="J1278" s="23"/>
    </row>
    <row r="1279" spans="5:10" x14ac:dyDescent="0.2">
      <c r="E1279" s="21"/>
      <c r="F1279" s="21"/>
      <c r="G1279" s="21"/>
      <c r="H1279" s="23"/>
      <c r="I1279" s="23"/>
      <c r="J1279" s="23"/>
    </row>
    <row r="1280" spans="5:10" x14ac:dyDescent="0.2">
      <c r="E1280" s="21"/>
      <c r="F1280" s="21"/>
      <c r="G1280" s="21"/>
      <c r="H1280" s="23"/>
      <c r="I1280" s="23"/>
      <c r="J1280" s="23"/>
    </row>
    <row r="1281" spans="5:10" x14ac:dyDescent="0.2">
      <c r="E1281" s="21"/>
      <c r="F1281" s="21"/>
      <c r="G1281" s="21"/>
      <c r="H1281" s="23"/>
      <c r="I1281" s="23"/>
      <c r="J1281" s="23"/>
    </row>
    <row r="1282" spans="5:10" x14ac:dyDescent="0.2">
      <c r="E1282" s="21"/>
      <c r="F1282" s="21"/>
      <c r="G1282" s="21"/>
      <c r="H1282" s="23"/>
      <c r="I1282" s="23"/>
      <c r="J1282" s="23"/>
    </row>
    <row r="1283" spans="5:10" x14ac:dyDescent="0.2">
      <c r="E1283" s="21"/>
      <c r="F1283" s="21"/>
      <c r="G1283" s="21"/>
      <c r="H1283" s="23"/>
      <c r="I1283" s="23"/>
      <c r="J1283" s="23"/>
    </row>
    <row r="1284" spans="5:10" x14ac:dyDescent="0.2">
      <c r="E1284" s="21"/>
      <c r="F1284" s="21"/>
      <c r="G1284" s="21"/>
      <c r="H1284" s="23"/>
      <c r="I1284" s="23"/>
      <c r="J1284" s="23"/>
    </row>
    <row r="1285" spans="5:10" x14ac:dyDescent="0.2">
      <c r="E1285" s="21"/>
      <c r="F1285" s="21"/>
      <c r="G1285" s="21"/>
      <c r="H1285" s="23"/>
      <c r="I1285" s="23"/>
      <c r="J1285" s="23"/>
    </row>
    <row r="1286" spans="5:10" x14ac:dyDescent="0.2">
      <c r="E1286" s="21"/>
      <c r="F1286" s="21"/>
      <c r="G1286" s="21"/>
      <c r="H1286" s="23"/>
      <c r="I1286" s="23"/>
      <c r="J1286" s="23"/>
    </row>
    <row r="1287" spans="5:10" x14ac:dyDescent="0.2">
      <c r="E1287" s="21"/>
      <c r="F1287" s="21"/>
      <c r="G1287" s="21"/>
      <c r="H1287" s="23"/>
      <c r="I1287" s="23"/>
      <c r="J1287" s="23"/>
    </row>
    <row r="1288" spans="5:10" x14ac:dyDescent="0.2">
      <c r="E1288" s="21"/>
      <c r="F1288" s="21"/>
      <c r="G1288" s="21"/>
      <c r="H1288" s="23"/>
      <c r="I1288" s="23"/>
      <c r="J1288" s="23"/>
    </row>
    <row r="1289" spans="5:10" x14ac:dyDescent="0.2">
      <c r="E1289" s="21"/>
      <c r="F1289" s="21"/>
      <c r="G1289" s="21"/>
      <c r="H1289" s="23"/>
      <c r="I1289" s="23"/>
      <c r="J1289" s="23"/>
    </row>
    <row r="1290" spans="5:10" x14ac:dyDescent="0.2">
      <c r="E1290" s="21"/>
      <c r="F1290" s="21"/>
      <c r="G1290" s="21"/>
      <c r="H1290" s="23"/>
      <c r="I1290" s="23"/>
      <c r="J1290" s="23"/>
    </row>
    <row r="1291" spans="5:10" x14ac:dyDescent="0.2">
      <c r="E1291" s="21"/>
      <c r="F1291" s="21"/>
      <c r="G1291" s="21"/>
      <c r="H1291" s="23"/>
      <c r="I1291" s="23"/>
      <c r="J1291" s="23"/>
    </row>
    <row r="1292" spans="5:10" x14ac:dyDescent="0.2">
      <c r="E1292" s="21"/>
      <c r="F1292" s="21"/>
      <c r="G1292" s="21"/>
      <c r="H1292" s="23"/>
      <c r="I1292" s="23"/>
      <c r="J1292" s="23"/>
    </row>
    <row r="1293" spans="5:10" x14ac:dyDescent="0.2">
      <c r="E1293" s="21"/>
      <c r="F1293" s="21"/>
      <c r="G1293" s="21"/>
      <c r="H1293" s="23"/>
      <c r="I1293" s="23"/>
      <c r="J1293" s="23"/>
    </row>
    <row r="1294" spans="5:10" x14ac:dyDescent="0.2">
      <c r="E1294" s="21"/>
      <c r="F1294" s="21"/>
      <c r="G1294" s="21"/>
      <c r="H1294" s="23"/>
      <c r="I1294" s="23"/>
      <c r="J1294" s="23"/>
    </row>
    <row r="1295" spans="5:10" x14ac:dyDescent="0.2">
      <c r="E1295" s="21"/>
      <c r="F1295" s="21"/>
      <c r="G1295" s="21"/>
      <c r="H1295" s="23"/>
      <c r="I1295" s="23"/>
      <c r="J1295" s="23"/>
    </row>
    <row r="1296" spans="5:10" x14ac:dyDescent="0.2">
      <c r="E1296" s="21"/>
      <c r="F1296" s="21"/>
      <c r="G1296" s="21"/>
      <c r="H1296" s="23"/>
      <c r="I1296" s="23"/>
      <c r="J1296" s="23"/>
    </row>
    <row r="1297" spans="2:10" x14ac:dyDescent="0.2">
      <c r="E1297" s="21"/>
      <c r="F1297" s="21"/>
      <c r="G1297" s="21"/>
      <c r="H1297" s="23"/>
      <c r="I1297" s="23"/>
      <c r="J1297" s="23"/>
    </row>
    <row r="1298" spans="2:10" x14ac:dyDescent="0.2">
      <c r="E1298" s="21"/>
      <c r="F1298" s="21"/>
      <c r="G1298" s="21"/>
      <c r="H1298" s="23"/>
      <c r="I1298" s="23"/>
      <c r="J1298" s="23"/>
    </row>
    <row r="1299" spans="2:10" x14ac:dyDescent="0.2">
      <c r="E1299" s="21"/>
      <c r="F1299" s="21"/>
      <c r="G1299" s="21"/>
      <c r="H1299" s="23"/>
      <c r="I1299" s="23"/>
      <c r="J1299" s="23"/>
    </row>
    <row r="1300" spans="2:10" x14ac:dyDescent="0.2">
      <c r="E1300" s="21"/>
      <c r="F1300" s="21"/>
      <c r="G1300" s="21"/>
      <c r="H1300" s="23"/>
      <c r="I1300" s="23"/>
      <c r="J1300" s="23"/>
    </row>
    <row r="1301" spans="2:10" x14ac:dyDescent="0.2">
      <c r="E1301" s="21"/>
      <c r="F1301" s="21"/>
      <c r="G1301" s="21"/>
      <c r="H1301" s="23"/>
      <c r="I1301" s="23"/>
      <c r="J1301" s="23"/>
    </row>
    <row r="1302" spans="2:10" x14ac:dyDescent="0.2">
      <c r="B1302" s="3"/>
      <c r="C1302" s="3"/>
      <c r="D1302" s="3"/>
      <c r="E1302" s="21"/>
      <c r="F1302" s="21"/>
      <c r="G1302" s="21"/>
      <c r="H1302" s="23"/>
      <c r="I1302" s="23"/>
      <c r="J1302" s="23"/>
    </row>
    <row r="1303" spans="2:10" x14ac:dyDescent="0.2">
      <c r="B1303" s="3"/>
      <c r="C1303" s="3"/>
      <c r="D1303" s="3"/>
      <c r="E1303" s="21"/>
      <c r="F1303" s="21"/>
      <c r="G1303" s="21"/>
      <c r="H1303" s="23"/>
      <c r="I1303" s="23"/>
      <c r="J1303" s="23"/>
    </row>
    <row r="1304" spans="2:10" x14ac:dyDescent="0.2">
      <c r="B1304" s="3"/>
      <c r="C1304" s="3"/>
      <c r="D1304" s="3"/>
      <c r="E1304" s="21"/>
      <c r="F1304" s="21"/>
      <c r="G1304" s="21"/>
      <c r="H1304" s="23"/>
      <c r="I1304" s="23"/>
      <c r="J1304" s="23"/>
    </row>
    <row r="1305" spans="2:10" x14ac:dyDescent="0.2">
      <c r="B1305" s="3"/>
      <c r="C1305" s="3"/>
      <c r="D1305" s="3"/>
      <c r="E1305" s="3"/>
      <c r="F1305" s="3"/>
      <c r="G1305" s="3"/>
      <c r="H1305" s="3"/>
      <c r="I1305" s="3"/>
      <c r="J1305" s="3"/>
    </row>
  </sheetData>
  <mergeCells count="13">
    <mergeCell ref="A6:J6"/>
    <mergeCell ref="A8:B8"/>
    <mergeCell ref="A103:J103"/>
    <mergeCell ref="A104:J104"/>
    <mergeCell ref="B106:E106"/>
    <mergeCell ref="D13:J13"/>
    <mergeCell ref="D14:J14"/>
    <mergeCell ref="A97:J97"/>
    <mergeCell ref="A98:J98"/>
    <mergeCell ref="A101:J101"/>
    <mergeCell ref="A102:J102"/>
    <mergeCell ref="A91:J91"/>
    <mergeCell ref="A95:J95"/>
  </mergeCells>
  <dataValidations count="3">
    <dataValidation type="list" allowBlank="1" showInputMessage="1" showErrorMessage="1" sqref="B9">
      <formula1>$T$18:$T$19</formula1>
    </dataValidation>
    <dataValidation type="list" allowBlank="1" showInputMessage="1" showErrorMessage="1" sqref="B11">
      <formula1>$R$3:$R$5</formula1>
    </dataValidation>
    <dataValidation type="list" allowBlank="1" showInputMessage="1" showErrorMessage="1" sqref="B10">
      <formula1>$T$8:$T$11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23"/>
  <sheetViews>
    <sheetView zoomScaleNormal="100" workbookViewId="0">
      <pane xSplit="3" ySplit="16" topLeftCell="D17" activePane="bottomRight" state="frozen"/>
      <selection pane="topRight" activeCell="D1" sqref="D1"/>
      <selection pane="bottomLeft" activeCell="A16" sqref="A16"/>
      <selection pane="bottomRight"/>
    </sheetView>
  </sheetViews>
  <sheetFormatPr defaultColWidth="9.140625" defaultRowHeight="14.25" x14ac:dyDescent="0.2"/>
  <cols>
    <col min="1" max="1" width="11.7109375" style="2" customWidth="1"/>
    <col min="2" max="2" width="38.42578125" style="2" customWidth="1"/>
    <col min="3" max="3" width="11.7109375" style="2" customWidth="1"/>
    <col min="4" max="4" width="13.28515625" style="2" customWidth="1"/>
    <col min="5" max="5" width="12" style="2" customWidth="1"/>
    <col min="6" max="6" width="12.7109375" style="2" customWidth="1"/>
    <col min="7" max="7" width="11.85546875" style="2" customWidth="1"/>
    <col min="8" max="8" width="11.140625" style="2" customWidth="1"/>
    <col min="9" max="12" width="9.140625" style="3"/>
    <col min="13" max="13" width="9.140625" style="3" hidden="1" customWidth="1"/>
    <col min="14" max="14" width="14.7109375" style="3" hidden="1" customWidth="1"/>
    <col min="15" max="18" width="9.140625" style="3" hidden="1" customWidth="1"/>
    <col min="19" max="20" width="9.140625" style="3" customWidth="1"/>
    <col min="21" max="70" width="9.140625" style="3"/>
    <col min="71" max="16384" width="9.140625" style="2"/>
  </cols>
  <sheetData>
    <row r="1" spans="1:70" ht="14.25" customHeight="1" x14ac:dyDescent="0.2">
      <c r="A1" s="51" t="s">
        <v>347</v>
      </c>
      <c r="C1" s="1"/>
      <c r="D1" s="1"/>
      <c r="E1" s="1"/>
      <c r="F1" s="1"/>
      <c r="G1" s="1"/>
    </row>
    <row r="2" spans="1:70" ht="14.25" customHeight="1" x14ac:dyDescent="0.2">
      <c r="A2" s="49" t="s">
        <v>172</v>
      </c>
      <c r="C2" s="1"/>
      <c r="D2" s="1"/>
      <c r="E2" s="1"/>
      <c r="F2" s="1"/>
      <c r="G2" s="1"/>
    </row>
    <row r="3" spans="1:70" x14ac:dyDescent="0.2">
      <c r="A3" s="50" t="s">
        <v>166</v>
      </c>
      <c r="C3" s="1"/>
      <c r="D3" s="1"/>
      <c r="E3" s="1"/>
      <c r="F3" s="1"/>
      <c r="G3" s="1"/>
      <c r="O3" s="3" t="s">
        <v>0</v>
      </c>
      <c r="P3" s="3">
        <v>1</v>
      </c>
    </row>
    <row r="4" spans="1:70" x14ac:dyDescent="0.2">
      <c r="A4" s="50" t="s">
        <v>293</v>
      </c>
      <c r="C4" s="1"/>
      <c r="D4" s="1"/>
      <c r="E4" s="1"/>
      <c r="F4" s="1"/>
      <c r="G4" s="1"/>
      <c r="O4" s="3" t="s">
        <v>1</v>
      </c>
      <c r="P4" s="3">
        <v>2</v>
      </c>
      <c r="R4" s="24"/>
    </row>
    <row r="5" spans="1:70" ht="9.75" customHeight="1" x14ac:dyDescent="0.2">
      <c r="O5" s="3" t="s">
        <v>2</v>
      </c>
      <c r="P5" s="3">
        <v>3</v>
      </c>
      <c r="R5" s="24"/>
    </row>
    <row r="6" spans="1:70" ht="26.25" customHeight="1" x14ac:dyDescent="0.25">
      <c r="A6" s="116" t="s">
        <v>171</v>
      </c>
      <c r="B6" s="116"/>
      <c r="C6" s="116"/>
      <c r="D6" s="116"/>
      <c r="E6" s="116"/>
      <c r="F6" s="116"/>
      <c r="G6" s="116"/>
      <c r="H6" s="116"/>
      <c r="I6" s="68"/>
      <c r="J6" s="68"/>
      <c r="K6" s="68"/>
      <c r="L6" s="68"/>
      <c r="P6" s="60">
        <f>VLOOKUP(B12,O2:P5,2,FALSE)</f>
        <v>1</v>
      </c>
      <c r="R6" s="24"/>
    </row>
    <row r="7" spans="1:70" ht="15.75" customHeight="1" x14ac:dyDescent="0.25">
      <c r="A7" s="116"/>
      <c r="B7" s="116"/>
      <c r="C7" s="116"/>
      <c r="D7" s="116"/>
      <c r="E7" s="116"/>
      <c r="F7" s="116"/>
      <c r="G7" s="116"/>
      <c r="H7" s="116"/>
      <c r="I7" s="68"/>
      <c r="J7" s="68"/>
      <c r="K7" s="68"/>
      <c r="L7" s="68"/>
      <c r="P7" s="60"/>
      <c r="R7" s="24"/>
    </row>
    <row r="8" spans="1:70" ht="13.5" customHeight="1" thickBot="1" x14ac:dyDescent="0.3">
      <c r="D8" s="1"/>
      <c r="E8" s="1"/>
      <c r="F8" s="1"/>
      <c r="G8" s="1"/>
      <c r="H8" s="3"/>
      <c r="P8" s="24"/>
      <c r="Q8" s="60"/>
      <c r="R8" s="24"/>
      <c r="S8" s="60"/>
    </row>
    <row r="9" spans="1:70" ht="30" customHeight="1" thickBot="1" x14ac:dyDescent="0.25">
      <c r="A9" s="117" t="s">
        <v>43</v>
      </c>
      <c r="B9" s="118"/>
      <c r="D9" s="1"/>
      <c r="E9" s="1"/>
      <c r="F9" s="1"/>
      <c r="G9" s="1"/>
      <c r="H9" s="3"/>
      <c r="Q9" s="3" t="s">
        <v>164</v>
      </c>
      <c r="R9" s="24"/>
    </row>
    <row r="10" spans="1:70" ht="15" thickBot="1" x14ac:dyDescent="0.25">
      <c r="A10" s="25" t="s">
        <v>156</v>
      </c>
      <c r="B10" s="48" t="s">
        <v>160</v>
      </c>
      <c r="D10" s="1"/>
      <c r="E10" s="1"/>
      <c r="F10" s="1"/>
      <c r="G10" s="1"/>
      <c r="H10" s="3"/>
      <c r="Q10" s="3" t="s">
        <v>165</v>
      </c>
      <c r="R10" s="24"/>
    </row>
    <row r="11" spans="1:70" ht="24.75" thickBot="1" x14ac:dyDescent="0.25">
      <c r="A11" s="66" t="s">
        <v>157</v>
      </c>
      <c r="B11" s="67" t="s">
        <v>164</v>
      </c>
      <c r="D11" s="1"/>
      <c r="E11" s="1"/>
      <c r="F11" s="1"/>
      <c r="G11" s="1"/>
      <c r="H11" s="5">
        <v>14</v>
      </c>
      <c r="Q11" s="3" t="s">
        <v>158</v>
      </c>
    </row>
    <row r="12" spans="1:70" ht="15" thickBot="1" x14ac:dyDescent="0.25">
      <c r="A12" s="66" t="s">
        <v>295</v>
      </c>
      <c r="B12" s="67" t="s">
        <v>0</v>
      </c>
      <c r="D12" s="1"/>
      <c r="E12" s="1"/>
      <c r="F12" s="1"/>
      <c r="G12" s="1"/>
      <c r="H12" s="5"/>
      <c r="Q12" s="3" t="s">
        <v>170</v>
      </c>
    </row>
    <row r="13" spans="1:70" x14ac:dyDescent="0.2">
      <c r="A13" s="10"/>
      <c r="B13" s="7"/>
      <c r="C13" s="7"/>
      <c r="D13" s="8"/>
      <c r="E13" s="8"/>
      <c r="F13" s="8"/>
      <c r="G13" s="8"/>
      <c r="H13" s="5"/>
    </row>
    <row r="14" spans="1:70" x14ac:dyDescent="0.2">
      <c r="A14" s="65"/>
      <c r="B14" s="6"/>
      <c r="C14" s="6"/>
      <c r="D14" s="122" t="str">
        <f>B10</f>
        <v>2015/2016</v>
      </c>
      <c r="E14" s="120"/>
      <c r="F14" s="120"/>
      <c r="G14" s="121"/>
      <c r="H14" s="5"/>
    </row>
    <row r="15" spans="1:70" x14ac:dyDescent="0.2">
      <c r="A15" s="3"/>
      <c r="B15" s="6"/>
      <c r="C15" s="6"/>
      <c r="D15" s="122" t="str">
        <f>B11</f>
        <v xml:space="preserve">One year after graduation </v>
      </c>
      <c r="E15" s="120"/>
      <c r="F15" s="120"/>
      <c r="G15" s="121"/>
      <c r="H15" s="3"/>
      <c r="BR15" s="2"/>
    </row>
    <row r="16" spans="1:70" s="10" customFormat="1" ht="51" customHeight="1" x14ac:dyDescent="0.2">
      <c r="A16" s="42" t="s">
        <v>3</v>
      </c>
      <c r="B16" s="42" t="s">
        <v>4</v>
      </c>
      <c r="C16" s="42" t="s">
        <v>296</v>
      </c>
      <c r="D16" s="40" t="s">
        <v>300</v>
      </c>
      <c r="E16" s="13" t="s">
        <v>301</v>
      </c>
      <c r="F16" s="13" t="s">
        <v>302</v>
      </c>
      <c r="G16" s="14" t="s">
        <v>303</v>
      </c>
      <c r="H16" s="9"/>
      <c r="I16" s="9"/>
      <c r="J16" s="9"/>
      <c r="K16" s="9"/>
      <c r="L16" s="9"/>
      <c r="M16" s="9"/>
      <c r="N16" s="9"/>
      <c r="O16" s="9"/>
      <c r="P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row>
    <row r="17" spans="1:70" x14ac:dyDescent="0.2">
      <c r="A17" s="45"/>
      <c r="B17" s="44"/>
      <c r="C17" s="44"/>
      <c r="D17" s="101"/>
      <c r="E17" s="15"/>
      <c r="F17" s="15"/>
      <c r="G17" s="55"/>
      <c r="H17" s="3"/>
      <c r="BR17" s="2"/>
    </row>
    <row r="18" spans="1:70" x14ac:dyDescent="0.2">
      <c r="A18" s="76" t="s">
        <v>0</v>
      </c>
      <c r="B18" s="27" t="s">
        <v>58</v>
      </c>
      <c r="C18" s="27" t="s">
        <v>57</v>
      </c>
      <c r="D18" s="71">
        <f>IFERROR(VLOOKUP($A18&amp;"_"&amp;$C18,'Table1 feeder'!$E$4:$KH$77,10+$O$21+$O$22+$O$23,FALSE),".")</f>
        <v>4480</v>
      </c>
      <c r="E18" s="69">
        <f>IFERROR(VLOOKUP($A18&amp;"_"&amp;$C18,'Table1 feeder'!$E$4:$KH$77,11+$O$21+$O$22+$O$23,FALSE),".")</f>
        <v>14900</v>
      </c>
      <c r="F18" s="69">
        <f>IFERROR(VLOOKUP($A18&amp;"_"&amp;$C18,'Table1 feeder'!$E$4:$KH$77,12+$O$21+$O$22+$O$23,FALSE),".")</f>
        <v>21000</v>
      </c>
      <c r="G18" s="72">
        <f>IFERROR(VLOOKUP($A18&amp;"_"&amp;$C18,'Table1 feeder'!$E$4:$KH$77,13+$O$21+$O$22+$O$23,FALSE),".")</f>
        <v>27100</v>
      </c>
      <c r="H18" s="3"/>
      <c r="BR18" s="2"/>
    </row>
    <row r="19" spans="1:70" x14ac:dyDescent="0.2">
      <c r="A19" s="63" t="s">
        <v>0</v>
      </c>
      <c r="B19" s="42"/>
      <c r="C19" s="27" t="s">
        <v>306</v>
      </c>
      <c r="D19" s="71">
        <f>IFERROR(VLOOKUP($A19&amp;"_"&amp;$C19,'Table1 feeder'!$E$4:$KH$77,10+$O$21+$O$22+$O$23,FALSE),".")</f>
        <v>195540</v>
      </c>
      <c r="E19" s="69">
        <f>IFERROR(VLOOKUP($A19&amp;"_"&amp;$C19,'Table1 feeder'!$E$4:$KH$77,11+$O$21+$O$22+$O$23,FALSE),".")</f>
        <v>13400</v>
      </c>
      <c r="F19" s="69">
        <f>IFERROR(VLOOKUP($A19&amp;"_"&amp;$C19,'Table1 feeder'!$E$4:$KH$77,12+$O$21+$O$22+$O$23,FALSE),".")</f>
        <v>18900</v>
      </c>
      <c r="G19" s="72">
        <f>IFERROR(VLOOKUP($A19&amp;"_"&amp;$C19,'Table1 feeder'!$E$4:$KH$77,13+$O$21+$O$22+$O$23,FALSE),".")</f>
        <v>24700</v>
      </c>
      <c r="H19" s="3"/>
      <c r="N19" s="3" t="s">
        <v>99</v>
      </c>
      <c r="O19" s="3">
        <v>12</v>
      </c>
      <c r="Q19" s="3" t="s">
        <v>159</v>
      </c>
      <c r="BR19" s="2"/>
    </row>
    <row r="20" spans="1:70" ht="15" thickBot="1" x14ac:dyDescent="0.25">
      <c r="A20" s="63" t="s">
        <v>0</v>
      </c>
      <c r="B20" s="42"/>
      <c r="C20" s="27" t="s">
        <v>96</v>
      </c>
      <c r="D20" s="71">
        <f>IFERROR(VLOOKUP($A20&amp;"_"&amp;$C20,'Table1 feeder'!$E$4:$KH$77,10+$O$21+$O$22+$O$23,FALSE),".")</f>
        <v>3075</v>
      </c>
      <c r="E20" s="69">
        <f>IFERROR(VLOOKUP($A20&amp;"_"&amp;$C20,'Table1 feeder'!$E$4:$KH$77,11+$O$21+$O$22+$O$23,FALSE),".")</f>
        <v>14100</v>
      </c>
      <c r="F20" s="69">
        <f>IFERROR(VLOOKUP($A20&amp;"_"&amp;$C20,'Table1 feeder'!$E$4:$KH$77,12+$O$21+$O$22+$O$23,FALSE),".")</f>
        <v>22300</v>
      </c>
      <c r="G20" s="72">
        <f>IFERROR(VLOOKUP($A20&amp;"_"&amp;$C20,'Table1 feeder'!$E$4:$KH$77,13+$O$21+$O$22+$O$23,FALSE),".")</f>
        <v>30800</v>
      </c>
      <c r="H20" s="3"/>
      <c r="Q20" s="3" t="s">
        <v>160</v>
      </c>
      <c r="BR20" s="2"/>
    </row>
    <row r="21" spans="1:70" ht="15" thickBot="1" x14ac:dyDescent="0.25">
      <c r="A21" s="63"/>
      <c r="B21" s="42"/>
      <c r="C21" s="42"/>
      <c r="D21" s="71"/>
      <c r="E21" s="69"/>
      <c r="F21" s="69"/>
      <c r="G21" s="72"/>
      <c r="H21" s="3"/>
      <c r="N21" s="58" t="s">
        <v>100</v>
      </c>
      <c r="O21" s="59">
        <f>IF(B11=Q9,0,IF(B11=Q10,O19,IF(B11=Q11,2*O19, IF(B11 =Q12,3*O19))))</f>
        <v>0</v>
      </c>
      <c r="BR21" s="2"/>
    </row>
    <row r="22" spans="1:70" ht="15" thickBot="1" x14ac:dyDescent="0.25">
      <c r="A22" s="75">
        <v>1</v>
      </c>
      <c r="B22" s="4" t="s">
        <v>46</v>
      </c>
      <c r="C22" s="27" t="s">
        <v>57</v>
      </c>
      <c r="D22" s="71">
        <f>IFERROR(VLOOKUP($A22&amp;"_"&amp;$C22,'Table1 feeder'!$E$4:$KH$77,10+$O$21+$O$22+$O$23,FALSE),".")</f>
        <v>115</v>
      </c>
      <c r="E22" s="69">
        <f>IFERROR(VLOOKUP($A22&amp;"_"&amp;$C22,'Table1 feeder'!$E$4:$KH$77,11+$O$21+$O$22+$O$23,FALSE),".")</f>
        <v>33700</v>
      </c>
      <c r="F22" s="69">
        <f>IFERROR(VLOOKUP($A22&amp;"_"&amp;$C22,'Table1 feeder'!$E$4:$KH$77,12+$O$21+$O$22+$O$23,FALSE),".")</f>
        <v>36600</v>
      </c>
      <c r="G22" s="72">
        <f>IFERROR(VLOOKUP($A22&amp;"_"&amp;$C22,'Table1 feeder'!$E$4:$KH$77,13+$O$21+$O$22+$O$23,FALSE),".")</f>
        <v>38200</v>
      </c>
      <c r="H22" s="53"/>
      <c r="N22" s="58" t="s">
        <v>155</v>
      </c>
      <c r="O22" s="59">
        <f>IF(B10=Q19,12*O19,IF(B10=Q20,0))</f>
        <v>0</v>
      </c>
      <c r="BR22" s="2"/>
    </row>
    <row r="23" spans="1:70" ht="15" thickBot="1" x14ac:dyDescent="0.25">
      <c r="A23" s="64">
        <v>1</v>
      </c>
      <c r="B23" s="54" t="s">
        <v>46</v>
      </c>
      <c r="C23" s="27" t="s">
        <v>306</v>
      </c>
      <c r="D23" s="71">
        <f>IFERROR(VLOOKUP($A23&amp;"_"&amp;$C23,'Table1 feeder'!$E$4:$KH$77,10+$O$21+$O$22+$O$23,FALSE),".")</f>
        <v>5370</v>
      </c>
      <c r="E23" s="69">
        <f>IFERROR(VLOOKUP($A23&amp;"_"&amp;$C23,'Table1 feeder'!$E$4:$KH$77,11+$O$21+$O$22+$O$23,FALSE),".")</f>
        <v>32900</v>
      </c>
      <c r="F23" s="69">
        <f>IFERROR(VLOOKUP($A23&amp;"_"&amp;$C23,'Table1 feeder'!$E$4:$KH$77,12+$O$21+$O$22+$O$23,FALSE),".")</f>
        <v>36000</v>
      </c>
      <c r="G23" s="72">
        <f>IFERROR(VLOOKUP($A23&amp;"_"&amp;$C23,'Table1 feeder'!$E$4:$KH$77,13+$O$21+$O$22+$O$23,FALSE),".")</f>
        <v>38000</v>
      </c>
      <c r="H23" s="43"/>
      <c r="I23" s="52"/>
      <c r="N23" s="58" t="s">
        <v>269</v>
      </c>
      <c r="O23" s="59">
        <f>IF(B12="All", 0, IF(B12= "Female", 4*O19, IF(B12="Male", 8*O19)))</f>
        <v>0</v>
      </c>
      <c r="BR23" s="2"/>
    </row>
    <row r="24" spans="1:70" x14ac:dyDescent="0.2">
      <c r="A24" s="64">
        <v>1</v>
      </c>
      <c r="B24" s="54" t="s">
        <v>46</v>
      </c>
      <c r="C24" s="27" t="s">
        <v>96</v>
      </c>
      <c r="D24" s="71">
        <f>IFERROR(VLOOKUP($A24&amp;"_"&amp;$C24,'Table1 feeder'!$E$4:$KH$77,10+$O$21+$O$22+$O$23,FALSE),".")</f>
        <v>315</v>
      </c>
      <c r="E24" s="69">
        <f>IFERROR(VLOOKUP($A24&amp;"_"&amp;$C24,'Table1 feeder'!$E$4:$KH$77,11+$O$21+$O$22+$O$23,FALSE),".")</f>
        <v>32700</v>
      </c>
      <c r="F24" s="69">
        <f>IFERROR(VLOOKUP($A24&amp;"_"&amp;$C24,'Table1 feeder'!$E$4:$KH$77,12+$O$21+$O$22+$O$23,FALSE),".")</f>
        <v>36400</v>
      </c>
      <c r="G24" s="72">
        <f>IFERROR(VLOOKUP($A24&amp;"_"&amp;$C24,'Table1 feeder'!$E$4:$KH$77,13+$O$21+$O$22+$O$23,FALSE),".")</f>
        <v>38800</v>
      </c>
      <c r="H24" s="53"/>
      <c r="BR24" s="2"/>
    </row>
    <row r="25" spans="1:70" x14ac:dyDescent="0.2">
      <c r="A25" s="64"/>
      <c r="B25" s="54"/>
      <c r="C25" s="24"/>
      <c r="D25" s="71"/>
      <c r="E25" s="69"/>
      <c r="F25" s="69"/>
      <c r="G25" s="72"/>
      <c r="H25" s="3"/>
      <c r="I25" s="3" t="s">
        <v>7</v>
      </c>
      <c r="BR25" s="2"/>
    </row>
    <row r="26" spans="1:70" x14ac:dyDescent="0.2">
      <c r="A26" s="75">
        <v>2</v>
      </c>
      <c r="B26" s="4" t="s">
        <v>50</v>
      </c>
      <c r="C26" s="27" t="s">
        <v>57</v>
      </c>
      <c r="D26" s="71">
        <f>IFERROR(VLOOKUP($A26&amp;"_"&amp;$C26,'Table1 feeder'!$E$4:$KH$77,10+$O$21+$O$22+$O$23,FALSE),".")</f>
        <v>185</v>
      </c>
      <c r="E26" s="69">
        <f>IFERROR(VLOOKUP($A26&amp;"_"&amp;$C26,'Table1 feeder'!$E$4:$KH$77,11+$O$21+$O$22+$O$23,FALSE),".")</f>
        <v>16400</v>
      </c>
      <c r="F26" s="69">
        <f>IFERROR(VLOOKUP($A26&amp;"_"&amp;$C26,'Table1 feeder'!$E$4:$KH$77,12+$O$21+$O$22+$O$23,FALSE),".")</f>
        <v>21700</v>
      </c>
      <c r="G26" s="72">
        <f>IFERROR(VLOOKUP($A26&amp;"_"&amp;$C26,'Table1 feeder'!$E$4:$KH$77,13+$O$21+$O$22+$O$23,FALSE),".")</f>
        <v>25300</v>
      </c>
      <c r="H26" s="3"/>
      <c r="BR26" s="2"/>
    </row>
    <row r="27" spans="1:70" x14ac:dyDescent="0.2">
      <c r="A27" s="61">
        <v>2</v>
      </c>
      <c r="B27" s="54" t="s">
        <v>5</v>
      </c>
      <c r="C27" s="27" t="s">
        <v>306</v>
      </c>
      <c r="D27" s="71">
        <f>IFERROR(VLOOKUP($A27&amp;"_"&amp;$C27,'Table1 feeder'!$E$4:$KH$77,10+$O$21+$O$22+$O$23,FALSE),".")</f>
        <v>9365</v>
      </c>
      <c r="E27" s="69">
        <f>IFERROR(VLOOKUP($A27&amp;"_"&amp;$C27,'Table1 feeder'!$E$4:$KH$77,11+$O$21+$O$22+$O$23,FALSE),".")</f>
        <v>15700</v>
      </c>
      <c r="F27" s="69">
        <f>IFERROR(VLOOKUP($A27&amp;"_"&amp;$C27,'Table1 feeder'!$E$4:$KH$77,12+$O$21+$O$22+$O$23,FALSE),".")</f>
        <v>21000</v>
      </c>
      <c r="G27" s="72">
        <f>IFERROR(VLOOKUP($A27&amp;"_"&amp;$C27,'Table1 feeder'!$E$4:$KH$77,13+$O$21+$O$22+$O$23,FALSE),".")</f>
        <v>24900</v>
      </c>
      <c r="H27" s="3"/>
      <c r="J27" s="3" t="s">
        <v>7</v>
      </c>
      <c r="BR27" s="2"/>
    </row>
    <row r="28" spans="1:70" x14ac:dyDescent="0.2">
      <c r="A28" s="61">
        <v>2</v>
      </c>
      <c r="B28" s="54" t="s">
        <v>5</v>
      </c>
      <c r="C28" s="27" t="s">
        <v>96</v>
      </c>
      <c r="D28" s="71">
        <f>IFERROR(VLOOKUP($A28&amp;"_"&amp;$C28,'Table1 feeder'!$E$4:$KH$77,10+$O$21+$O$22+$O$23,FALSE),".")</f>
        <v>190</v>
      </c>
      <c r="E28" s="69">
        <f>IFERROR(VLOOKUP($A28&amp;"_"&amp;$C28,'Table1 feeder'!$E$4:$KH$77,11+$O$21+$O$22+$O$23,FALSE),".")</f>
        <v>13600</v>
      </c>
      <c r="F28" s="69">
        <f>IFERROR(VLOOKUP($A28&amp;"_"&amp;$C28,'Table1 feeder'!$E$4:$KH$77,12+$O$21+$O$22+$O$23,FALSE),".")</f>
        <v>21000</v>
      </c>
      <c r="G28" s="72">
        <f>IFERROR(VLOOKUP($A28&amp;"_"&amp;$C28,'Table1 feeder'!$E$4:$KH$77,13+$O$21+$O$22+$O$23,FALSE),".")</f>
        <v>27000</v>
      </c>
      <c r="H28" s="3"/>
      <c r="BR28" s="2"/>
    </row>
    <row r="29" spans="1:70" x14ac:dyDescent="0.2">
      <c r="A29" s="61"/>
      <c r="B29" s="54"/>
      <c r="C29" s="24"/>
      <c r="D29" s="71"/>
      <c r="E29" s="69"/>
      <c r="F29" s="69"/>
      <c r="G29" s="72"/>
      <c r="H29" s="3"/>
      <c r="BR29" s="2"/>
    </row>
    <row r="30" spans="1:70" x14ac:dyDescent="0.2">
      <c r="A30" s="77" t="s">
        <v>48</v>
      </c>
      <c r="B30" s="56" t="s">
        <v>49</v>
      </c>
      <c r="C30" s="27" t="s">
        <v>57</v>
      </c>
      <c r="D30" s="71">
        <f>IFERROR(VLOOKUP($A30&amp;"_"&amp;$C30,'Table1 feeder'!$E$4:$KH$77,10+$O$21+$O$22+$O$23,FALSE),".")</f>
        <v>115</v>
      </c>
      <c r="E30" s="69">
        <f>IFERROR(VLOOKUP($A30&amp;"_"&amp;$C30,'Table1 feeder'!$E$4:$KH$77,11+$O$21+$O$22+$O$23,FALSE),".")</f>
        <v>25300</v>
      </c>
      <c r="F30" s="69">
        <f>IFERROR(VLOOKUP($A30&amp;"_"&amp;$C30,'Table1 feeder'!$E$4:$KH$77,12+$O$21+$O$22+$O$23,FALSE),".")</f>
        <v>28700</v>
      </c>
      <c r="G30" s="72">
        <f>IFERROR(VLOOKUP($A30&amp;"_"&amp;$C30,'Table1 feeder'!$E$4:$KH$77,13+$O$21+$O$22+$O$23,FALSE),".")</f>
        <v>32000</v>
      </c>
      <c r="H30" s="3"/>
      <c r="BR30" s="2"/>
    </row>
    <row r="31" spans="1:70" x14ac:dyDescent="0.2">
      <c r="A31" s="61" t="s">
        <v>48</v>
      </c>
      <c r="B31" s="56"/>
      <c r="C31" s="27" t="s">
        <v>306</v>
      </c>
      <c r="D31" s="71">
        <f>IFERROR(VLOOKUP($A31&amp;"_"&amp;$C31,'Table1 feeder'!$E$4:$KH$77,10+$O$21+$O$22+$O$23,FALSE),".")</f>
        <v>10200</v>
      </c>
      <c r="E31" s="69">
        <f>IFERROR(VLOOKUP($A31&amp;"_"&amp;$C31,'Table1 feeder'!$E$4:$KH$77,11+$O$21+$O$22+$O$23,FALSE),".")</f>
        <v>22000</v>
      </c>
      <c r="F31" s="69">
        <f>IFERROR(VLOOKUP($A31&amp;"_"&amp;$C31,'Table1 feeder'!$E$4:$KH$77,12+$O$21+$O$22+$O$23,FALSE),".")</f>
        <v>25500</v>
      </c>
      <c r="G31" s="72">
        <f>IFERROR(VLOOKUP($A31&amp;"_"&amp;$C31,'Table1 feeder'!$E$4:$KH$77,13+$O$21+$O$22+$O$23,FALSE),".")</f>
        <v>29900</v>
      </c>
      <c r="H31" s="3"/>
      <c r="BR31" s="2"/>
    </row>
    <row r="32" spans="1:70" x14ac:dyDescent="0.2">
      <c r="A32" s="61" t="s">
        <v>48</v>
      </c>
      <c r="B32" s="54"/>
      <c r="C32" s="27" t="s">
        <v>96</v>
      </c>
      <c r="D32" s="71">
        <f>IFERROR(VLOOKUP($A32&amp;"_"&amp;$C32,'Table1 feeder'!$E$4:$KH$77,10+$O$21+$O$22+$O$23,FALSE),".")</f>
        <v>130</v>
      </c>
      <c r="E32" s="69">
        <f>IFERROR(VLOOKUP($A32&amp;"_"&amp;$C32,'Table1 feeder'!$E$4:$KH$77,11+$O$21+$O$22+$O$23,FALSE),".")</f>
        <v>17700</v>
      </c>
      <c r="F32" s="69">
        <f>IFERROR(VLOOKUP($A32&amp;"_"&amp;$C32,'Table1 feeder'!$E$4:$KH$77,12+$O$21+$O$22+$O$23,FALSE),".")</f>
        <v>22100</v>
      </c>
      <c r="G32" s="72">
        <f>IFERROR(VLOOKUP($A32&amp;"_"&amp;$C32,'Table1 feeder'!$E$4:$KH$77,13+$O$21+$O$22+$O$23,FALSE),".")</f>
        <v>30000</v>
      </c>
      <c r="H32" s="3"/>
      <c r="BR32" s="2"/>
    </row>
    <row r="33" spans="1:70" x14ac:dyDescent="0.2">
      <c r="A33" s="61"/>
      <c r="B33" s="54"/>
      <c r="C33" s="24"/>
      <c r="D33" s="71"/>
      <c r="E33" s="69"/>
      <c r="F33" s="69"/>
      <c r="G33" s="72"/>
      <c r="H33" s="3"/>
      <c r="BR33" s="2"/>
    </row>
    <row r="34" spans="1:70" x14ac:dyDescent="0.2">
      <c r="A34" s="77">
        <v>3</v>
      </c>
      <c r="B34" s="4" t="s">
        <v>51</v>
      </c>
      <c r="C34" s="27" t="s">
        <v>57</v>
      </c>
      <c r="D34" s="71">
        <f>IFERROR(VLOOKUP($A34&amp;"_"&amp;$C34,'Table1 feeder'!$E$4:$KH$77,10+$O$21+$O$22+$O$23,FALSE),".")</f>
        <v>90</v>
      </c>
      <c r="E34" s="69">
        <f>IFERROR(VLOOKUP($A34&amp;"_"&amp;$C34,'Table1 feeder'!$E$4:$KH$77,11+$O$21+$O$22+$O$23,FALSE),".")</f>
        <v>14100</v>
      </c>
      <c r="F34" s="69">
        <f>IFERROR(VLOOKUP($A34&amp;"_"&amp;$C34,'Table1 feeder'!$E$4:$KH$77,12+$O$21+$O$22+$O$23,FALSE),".")</f>
        <v>18000</v>
      </c>
      <c r="G34" s="72">
        <f>IFERROR(VLOOKUP($A34&amp;"_"&amp;$C34,'Table1 feeder'!$E$4:$KH$77,13+$O$21+$O$22+$O$23,FALSE),".")</f>
        <v>22500</v>
      </c>
      <c r="H34" s="3"/>
      <c r="BR34" s="2"/>
    </row>
    <row r="35" spans="1:70" x14ac:dyDescent="0.2">
      <c r="A35" s="61">
        <v>3</v>
      </c>
      <c r="B35" s="54" t="s">
        <v>6</v>
      </c>
      <c r="C35" s="27" t="s">
        <v>306</v>
      </c>
      <c r="D35" s="71">
        <f>IFERROR(VLOOKUP($A35&amp;"_"&amp;$C35,'Table1 feeder'!$E$4:$KH$77,10+$O$21+$O$22+$O$23,FALSE),".")</f>
        <v>11150</v>
      </c>
      <c r="E35" s="69">
        <f>IFERROR(VLOOKUP($A35&amp;"_"&amp;$C35,'Table1 feeder'!$E$4:$KH$77,11+$O$21+$O$22+$O$23,FALSE),".")</f>
        <v>11700</v>
      </c>
      <c r="F35" s="69">
        <f>IFERROR(VLOOKUP($A35&amp;"_"&amp;$C35,'Table1 feeder'!$E$4:$KH$77,12+$O$21+$O$22+$O$23,FALSE),".")</f>
        <v>16200</v>
      </c>
      <c r="G35" s="72">
        <f>IFERROR(VLOOKUP($A35&amp;"_"&amp;$C35,'Table1 feeder'!$E$4:$KH$77,13+$O$21+$O$22+$O$23,FALSE),".")</f>
        <v>20600</v>
      </c>
      <c r="H35" s="3"/>
      <c r="BR35" s="2"/>
    </row>
    <row r="36" spans="1:70" x14ac:dyDescent="0.2">
      <c r="A36" s="61">
        <v>3</v>
      </c>
      <c r="B36" s="54" t="s">
        <v>6</v>
      </c>
      <c r="C36" s="27" t="s">
        <v>96</v>
      </c>
      <c r="D36" s="71">
        <f>IFERROR(VLOOKUP($A36&amp;"_"&amp;$C36,'Table1 feeder'!$E$4:$KH$77,10+$O$21+$O$22+$O$23,FALSE),".")</f>
        <v>55</v>
      </c>
      <c r="E36" s="69">
        <f>IFERROR(VLOOKUP($A36&amp;"_"&amp;$C36,'Table1 feeder'!$E$4:$KH$77,11+$O$21+$O$22+$O$23,FALSE),".")</f>
        <v>11300</v>
      </c>
      <c r="F36" s="69">
        <f>IFERROR(VLOOKUP($A36&amp;"_"&amp;$C36,'Table1 feeder'!$E$4:$KH$77,12+$O$21+$O$22+$O$23,FALSE),".")</f>
        <v>19400</v>
      </c>
      <c r="G36" s="72">
        <f>IFERROR(VLOOKUP($A36&amp;"_"&amp;$C36,'Table1 feeder'!$E$4:$KH$77,13+$O$21+$O$22+$O$23,FALSE),".")</f>
        <v>24100</v>
      </c>
      <c r="H36" s="3"/>
      <c r="BR36" s="2"/>
    </row>
    <row r="37" spans="1:70" s="3" customFormat="1" ht="14.25" customHeight="1" x14ac:dyDescent="0.2">
      <c r="A37" s="61"/>
      <c r="B37" s="54"/>
      <c r="C37" s="24"/>
      <c r="D37" s="71"/>
      <c r="E37" s="69"/>
      <c r="F37" s="69"/>
      <c r="G37" s="72"/>
      <c r="H37" s="18"/>
      <c r="I37" s="18"/>
      <c r="J37" s="18"/>
      <c r="K37" s="18"/>
    </row>
    <row r="38" spans="1:70" s="3" customFormat="1" ht="14.25" customHeight="1" x14ac:dyDescent="0.2">
      <c r="A38" s="77" t="s">
        <v>53</v>
      </c>
      <c r="B38" s="56" t="s">
        <v>52</v>
      </c>
      <c r="C38" s="27" t="s">
        <v>57</v>
      </c>
      <c r="D38" s="71">
        <f>IFERROR(VLOOKUP($A38&amp;"_"&amp;$C38,'Table1 feeder'!$E$4:$KH$77,10+$O$21+$O$22+$O$23,FALSE),".")</f>
        <v>115</v>
      </c>
      <c r="E38" s="69">
        <f>IFERROR(VLOOKUP($A38&amp;"_"&amp;$C38,'Table1 feeder'!$E$4:$KH$77,11+$O$21+$O$22+$O$23,FALSE),".")</f>
        <v>12100</v>
      </c>
      <c r="F38" s="69">
        <f>IFERROR(VLOOKUP($A38&amp;"_"&amp;$C38,'Table1 feeder'!$E$4:$KH$77,12+$O$21+$O$22+$O$23,FALSE),".")</f>
        <v>17700</v>
      </c>
      <c r="G38" s="72">
        <f>IFERROR(VLOOKUP($A38&amp;"_"&amp;$C38,'Table1 feeder'!$E$4:$KH$77,13+$O$21+$O$22+$O$23,FALSE),".")</f>
        <v>21600</v>
      </c>
      <c r="H38" s="18"/>
      <c r="I38" s="18"/>
      <c r="J38" s="18"/>
      <c r="K38" s="18"/>
    </row>
    <row r="39" spans="1:70" s="3" customFormat="1" ht="14.25" customHeight="1" x14ac:dyDescent="0.2">
      <c r="A39" s="61" t="s">
        <v>53</v>
      </c>
      <c r="B39" s="54"/>
      <c r="C39" s="27" t="s">
        <v>306</v>
      </c>
      <c r="D39" s="71">
        <f>IFERROR(VLOOKUP($A39&amp;"_"&amp;$C39,'Table1 feeder'!$E$4:$KH$77,10+$O$21+$O$22+$O$23,FALSE),".")</f>
        <v>7550</v>
      </c>
      <c r="E39" s="69">
        <f>IFERROR(VLOOKUP($A39&amp;"_"&amp;$C39,'Table1 feeder'!$E$4:$KH$77,11+$O$21+$O$22+$O$23,FALSE),".")</f>
        <v>12100</v>
      </c>
      <c r="F39" s="69">
        <f>IFERROR(VLOOKUP($A39&amp;"_"&amp;$C39,'Table1 feeder'!$E$4:$KH$77,12+$O$21+$O$22+$O$23,FALSE),".")</f>
        <v>16300</v>
      </c>
      <c r="G39" s="72">
        <f>IFERROR(VLOOKUP($A39&amp;"_"&amp;$C39,'Table1 feeder'!$E$4:$KH$77,13+$O$21+$O$22+$O$23,FALSE),".")</f>
        <v>20400</v>
      </c>
      <c r="H39" s="18"/>
      <c r="I39" s="18"/>
      <c r="J39" s="18"/>
      <c r="K39" s="18"/>
    </row>
    <row r="40" spans="1:70" s="3" customFormat="1" ht="14.25" customHeight="1" x14ac:dyDescent="0.2">
      <c r="A40" s="61" t="s">
        <v>53</v>
      </c>
      <c r="B40" s="54"/>
      <c r="C40" s="27" t="s">
        <v>96</v>
      </c>
      <c r="D40" s="71">
        <f>IFERROR(VLOOKUP($A40&amp;"_"&amp;$C40,'Table1 feeder'!$E$4:$KH$77,10+$O$21+$O$22+$O$23,FALSE),".")</f>
        <v>35</v>
      </c>
      <c r="E40" s="69">
        <f>IFERROR(VLOOKUP($A40&amp;"_"&amp;$C40,'Table1 feeder'!$E$4:$KH$77,11+$O$21+$O$22+$O$23,FALSE),".")</f>
        <v>14500</v>
      </c>
      <c r="F40" s="69">
        <f>IFERROR(VLOOKUP($A40&amp;"_"&amp;$C40,'Table1 feeder'!$E$4:$KH$77,12+$O$21+$O$22+$O$23,FALSE),".")</f>
        <v>21200</v>
      </c>
      <c r="G40" s="72">
        <f>IFERROR(VLOOKUP($A40&amp;"_"&amp;$C40,'Table1 feeder'!$E$4:$KH$77,13+$O$21+$O$22+$O$23,FALSE),".")</f>
        <v>24500</v>
      </c>
      <c r="H40" s="18"/>
      <c r="I40" s="18"/>
      <c r="J40" s="18"/>
      <c r="K40" s="18"/>
    </row>
    <row r="41" spans="1:70" s="3" customFormat="1" ht="14.25" customHeight="1" x14ac:dyDescent="0.2">
      <c r="A41" s="61"/>
      <c r="B41" s="54"/>
      <c r="C41" s="24"/>
      <c r="D41" s="71"/>
      <c r="E41" s="69"/>
      <c r="F41" s="69"/>
      <c r="G41" s="72"/>
      <c r="H41" s="18" t="s">
        <v>7</v>
      </c>
      <c r="I41" s="18"/>
      <c r="J41" s="18"/>
      <c r="K41" s="18"/>
    </row>
    <row r="42" spans="1:70" s="3" customFormat="1" x14ac:dyDescent="0.2">
      <c r="A42" s="77">
        <v>4</v>
      </c>
      <c r="B42" s="4" t="s">
        <v>8</v>
      </c>
      <c r="C42" s="27" t="s">
        <v>57</v>
      </c>
      <c r="D42" s="71">
        <f>IFERROR(VLOOKUP($A42&amp;"_"&amp;$C42,'Table1 feeder'!$E$4:$KH$77,10+$O$21+$O$22+$O$23,FALSE),".")</f>
        <v>10</v>
      </c>
      <c r="E42" s="69">
        <f>IFERROR(VLOOKUP($A42&amp;"_"&amp;$C42,'Table1 feeder'!$E$4:$KH$77,11+$O$21+$O$22+$O$23,FALSE),".")</f>
        <v>24000</v>
      </c>
      <c r="F42" s="69">
        <f>IFERROR(VLOOKUP($A42&amp;"_"&amp;$C42,'Table1 feeder'!$E$4:$KH$77,12+$O$21+$O$22+$O$23,FALSE),".")</f>
        <v>25500</v>
      </c>
      <c r="G42" s="72">
        <f>IFERROR(VLOOKUP($A42&amp;"_"&amp;$C42,'Table1 feeder'!$E$4:$KH$77,13+$O$21+$O$22+$O$23,FALSE),".")</f>
        <v>27500</v>
      </c>
      <c r="H42" s="21"/>
    </row>
    <row r="43" spans="1:70" s="3" customFormat="1" ht="14.25" customHeight="1" x14ac:dyDescent="0.2">
      <c r="A43" s="61">
        <v>4</v>
      </c>
      <c r="B43" s="54" t="s">
        <v>8</v>
      </c>
      <c r="C43" s="27" t="s">
        <v>306</v>
      </c>
      <c r="D43" s="71">
        <f>IFERROR(VLOOKUP($A43&amp;"_"&amp;$C43,'Table1 feeder'!$E$4:$KH$77,10+$O$21+$O$22+$O$23,FALSE),".")</f>
        <v>450</v>
      </c>
      <c r="E43" s="69">
        <f>IFERROR(VLOOKUP($A43&amp;"_"&amp;$C43,'Table1 feeder'!$E$4:$KH$77,11+$O$21+$O$22+$O$23,FALSE),".")</f>
        <v>24400</v>
      </c>
      <c r="F43" s="69">
        <f>IFERROR(VLOOKUP($A43&amp;"_"&amp;$C43,'Table1 feeder'!$E$4:$KH$77,12+$O$21+$O$22+$O$23,FALSE),".")</f>
        <v>28300</v>
      </c>
      <c r="G43" s="72">
        <f>IFERROR(VLOOKUP($A43&amp;"_"&amp;$C43,'Table1 feeder'!$E$4:$KH$77,13+$O$21+$O$22+$O$23,FALSE),".")</f>
        <v>31000</v>
      </c>
      <c r="H43" s="21"/>
    </row>
    <row r="44" spans="1:70" s="3" customFormat="1" ht="14.25" customHeight="1" x14ac:dyDescent="0.2">
      <c r="A44" s="61">
        <v>4</v>
      </c>
      <c r="B44" s="54" t="s">
        <v>8</v>
      </c>
      <c r="C44" s="27" t="s">
        <v>96</v>
      </c>
      <c r="D44" s="71">
        <f>IFERROR(VLOOKUP($A44&amp;"_"&amp;$C44,'Table1 feeder'!$E$4:$KH$77,10+$O$21+$O$22+$O$23,FALSE),".")</f>
        <v>15</v>
      </c>
      <c r="E44" s="69">
        <f>IFERROR(VLOOKUP($A44&amp;"_"&amp;$C44,'Table1 feeder'!$E$4:$KH$77,11+$O$21+$O$22+$O$23,FALSE),".")</f>
        <v>20500</v>
      </c>
      <c r="F44" s="69">
        <f>IFERROR(VLOOKUP($A44&amp;"_"&amp;$C44,'Table1 feeder'!$E$4:$KH$77,12+$O$21+$O$22+$O$23,FALSE),".")</f>
        <v>26900</v>
      </c>
      <c r="G44" s="72">
        <f>IFERROR(VLOOKUP($A44&amp;"_"&amp;$C44,'Table1 feeder'!$E$4:$KH$77,13+$O$21+$O$22+$O$23,FALSE),".")</f>
        <v>32300</v>
      </c>
      <c r="H44" s="20"/>
    </row>
    <row r="45" spans="1:70" s="3" customFormat="1" ht="14.25" customHeight="1" x14ac:dyDescent="0.2">
      <c r="A45" s="61"/>
      <c r="B45" s="54"/>
      <c r="C45" s="24"/>
      <c r="D45" s="71"/>
      <c r="E45" s="69"/>
      <c r="F45" s="69"/>
      <c r="G45" s="72"/>
      <c r="H45" s="98"/>
    </row>
    <row r="46" spans="1:70" s="3" customFormat="1" ht="14.25" customHeight="1" x14ac:dyDescent="0.2">
      <c r="A46" s="77">
        <v>5</v>
      </c>
      <c r="B46" s="4" t="s">
        <v>9</v>
      </c>
      <c r="C46" s="27" t="s">
        <v>57</v>
      </c>
      <c r="D46" s="71">
        <f>IFERROR(VLOOKUP($A46&amp;"_"&amp;$C46,'Table1 feeder'!$E$4:$KH$77,10+$O$21+$O$22+$O$23,FALSE),".")</f>
        <v>15</v>
      </c>
      <c r="E46" s="69">
        <f>IFERROR(VLOOKUP($A46&amp;"_"&amp;$C46,'Table1 feeder'!$E$4:$KH$77,11+$O$21+$O$22+$O$23,FALSE),".")</f>
        <v>11900</v>
      </c>
      <c r="F46" s="69">
        <f>IFERROR(VLOOKUP($A46&amp;"_"&amp;$C46,'Table1 feeder'!$E$4:$KH$77,12+$O$21+$O$22+$O$23,FALSE),".")</f>
        <v>18000</v>
      </c>
      <c r="G46" s="72">
        <f>IFERROR(VLOOKUP($A46&amp;"_"&amp;$C46,'Table1 feeder'!$E$4:$KH$77,13+$O$21+$O$22+$O$23,FALSE),".")</f>
        <v>20000</v>
      </c>
      <c r="H46" s="98"/>
    </row>
    <row r="47" spans="1:70" s="3" customFormat="1" ht="14.25" customHeight="1" x14ac:dyDescent="0.2">
      <c r="A47" s="61">
        <v>5</v>
      </c>
      <c r="B47" s="54" t="s">
        <v>9</v>
      </c>
      <c r="C47" s="27" t="s">
        <v>306</v>
      </c>
      <c r="D47" s="71">
        <f>IFERROR(VLOOKUP($A47&amp;"_"&amp;$C47,'Table1 feeder'!$E$4:$KH$77,10+$O$21+$O$22+$O$23,FALSE),".")</f>
        <v>1775</v>
      </c>
      <c r="E47" s="69">
        <f>IFERROR(VLOOKUP($A47&amp;"_"&amp;$C47,'Table1 feeder'!$E$4:$KH$77,11+$O$21+$O$22+$O$23,FALSE),".")</f>
        <v>12200</v>
      </c>
      <c r="F47" s="69">
        <f>IFERROR(VLOOKUP($A47&amp;"_"&amp;$C47,'Table1 feeder'!$E$4:$KH$77,12+$O$21+$O$22+$O$23,FALSE),".")</f>
        <v>16500</v>
      </c>
      <c r="G47" s="72">
        <f>IFERROR(VLOOKUP($A47&amp;"_"&amp;$C47,'Table1 feeder'!$E$4:$KH$77,13+$O$21+$O$22+$O$23,FALSE),".")</f>
        <v>21200</v>
      </c>
      <c r="H47" s="98"/>
    </row>
    <row r="48" spans="1:70" s="3" customFormat="1" ht="14.25" customHeight="1" x14ac:dyDescent="0.2">
      <c r="A48" s="61">
        <v>5</v>
      </c>
      <c r="B48" s="54" t="s">
        <v>9</v>
      </c>
      <c r="C48" s="27" t="s">
        <v>96</v>
      </c>
      <c r="D48" s="71">
        <f>IFERROR(VLOOKUP($A48&amp;"_"&amp;$C48,'Table1 feeder'!$E$4:$KH$77,10+$O$21+$O$22+$O$23,FALSE),".")</f>
        <v>15</v>
      </c>
      <c r="E48" s="69">
        <f>IFERROR(VLOOKUP($A48&amp;"_"&amp;$C48,'Table1 feeder'!$E$4:$KH$77,11+$O$21+$O$22+$O$23,FALSE),".")</f>
        <v>5800</v>
      </c>
      <c r="F48" s="69">
        <f>IFERROR(VLOOKUP($A48&amp;"_"&amp;$C48,'Table1 feeder'!$E$4:$KH$77,12+$O$21+$O$22+$O$23,FALSE),".")</f>
        <v>19300</v>
      </c>
      <c r="G48" s="72">
        <f>IFERROR(VLOOKUP($A48&amp;"_"&amp;$C48,'Table1 feeder'!$E$4:$KH$77,13+$O$21+$O$22+$O$23,FALSE),".")</f>
        <v>22600</v>
      </c>
      <c r="H48" s="98"/>
    </row>
    <row r="49" spans="1:8" s="3" customFormat="1" ht="14.25" customHeight="1" x14ac:dyDescent="0.2">
      <c r="A49" s="61"/>
      <c r="B49" s="54"/>
      <c r="C49" s="24"/>
      <c r="D49" s="71"/>
      <c r="E49" s="69"/>
      <c r="F49" s="69"/>
      <c r="G49" s="72"/>
      <c r="H49" s="98"/>
    </row>
    <row r="50" spans="1:8" s="3" customFormat="1" ht="14.25" customHeight="1" x14ac:dyDescent="0.2">
      <c r="A50" s="77">
        <v>6</v>
      </c>
      <c r="B50" s="4" t="s">
        <v>10</v>
      </c>
      <c r="C50" s="27" t="s">
        <v>57</v>
      </c>
      <c r="D50" s="71">
        <f>IFERROR(VLOOKUP($A50&amp;"_"&amp;$C50,'Table1 feeder'!$E$4:$KH$77,10+$O$21+$O$22+$O$23,FALSE),".")</f>
        <v>105</v>
      </c>
      <c r="E50" s="69">
        <f>IFERROR(VLOOKUP($A50&amp;"_"&amp;$C50,'Table1 feeder'!$E$4:$KH$77,11+$O$21+$O$22+$O$23,FALSE),".")</f>
        <v>13800</v>
      </c>
      <c r="F50" s="69">
        <f>IFERROR(VLOOKUP($A50&amp;"_"&amp;$C50,'Table1 feeder'!$E$4:$KH$77,12+$O$21+$O$22+$O$23,FALSE),".")</f>
        <v>21500</v>
      </c>
      <c r="G50" s="72">
        <f>IFERROR(VLOOKUP($A50&amp;"_"&amp;$C50,'Table1 feeder'!$E$4:$KH$77,13+$O$21+$O$22+$O$23,FALSE),".")</f>
        <v>27400</v>
      </c>
      <c r="H50" s="98"/>
    </row>
    <row r="51" spans="1:8" s="3" customFormat="1" ht="14.25" customHeight="1" x14ac:dyDescent="0.2">
      <c r="A51" s="61">
        <v>6</v>
      </c>
      <c r="B51" s="54" t="s">
        <v>10</v>
      </c>
      <c r="C51" s="27" t="s">
        <v>306</v>
      </c>
      <c r="D51" s="71">
        <f>IFERROR(VLOOKUP($A51&amp;"_"&amp;$C51,'Table1 feeder'!$E$4:$KH$77,10+$O$21+$O$22+$O$23,FALSE),".")</f>
        <v>7075</v>
      </c>
      <c r="E51" s="69">
        <f>IFERROR(VLOOKUP($A51&amp;"_"&amp;$C51,'Table1 feeder'!$E$4:$KH$77,11+$O$21+$O$22+$O$23,FALSE),".")</f>
        <v>14600</v>
      </c>
      <c r="F51" s="69">
        <f>IFERROR(VLOOKUP($A51&amp;"_"&amp;$C51,'Table1 feeder'!$E$4:$KH$77,12+$O$21+$O$22+$O$23,FALSE),".")</f>
        <v>19600</v>
      </c>
      <c r="G51" s="72">
        <f>IFERROR(VLOOKUP($A51&amp;"_"&amp;$C51,'Table1 feeder'!$E$4:$KH$77,13+$O$21+$O$22+$O$23,FALSE),".")</f>
        <v>24800</v>
      </c>
      <c r="H51" s="98"/>
    </row>
    <row r="52" spans="1:8" s="3" customFormat="1" ht="14.25" customHeight="1" x14ac:dyDescent="0.2">
      <c r="A52" s="61">
        <v>6</v>
      </c>
      <c r="B52" s="54" t="s">
        <v>10</v>
      </c>
      <c r="C52" s="27" t="s">
        <v>96</v>
      </c>
      <c r="D52" s="71">
        <f>IFERROR(VLOOKUP($A52&amp;"_"&amp;$C52,'Table1 feeder'!$E$4:$KH$77,10+$O$21+$O$22+$O$23,FALSE),".")</f>
        <v>50</v>
      </c>
      <c r="E52" s="69">
        <f>IFERROR(VLOOKUP($A52&amp;"_"&amp;$C52,'Table1 feeder'!$E$4:$KH$77,11+$O$21+$O$22+$O$23,FALSE),".")</f>
        <v>13100</v>
      </c>
      <c r="F52" s="69">
        <f>IFERROR(VLOOKUP($A52&amp;"_"&amp;$C52,'Table1 feeder'!$E$4:$KH$77,12+$O$21+$O$22+$O$23,FALSE),".")</f>
        <v>23200</v>
      </c>
      <c r="G52" s="72">
        <f>IFERROR(VLOOKUP($A52&amp;"_"&amp;$C52,'Table1 feeder'!$E$4:$KH$77,13+$O$21+$O$22+$O$23,FALSE),".")</f>
        <v>28400</v>
      </c>
      <c r="H52" s="98"/>
    </row>
    <row r="53" spans="1:8" s="3" customFormat="1" ht="14.25" customHeight="1" x14ac:dyDescent="0.2">
      <c r="A53" s="61"/>
      <c r="B53" s="54"/>
      <c r="C53" s="24"/>
      <c r="D53" s="71"/>
      <c r="E53" s="69"/>
      <c r="F53" s="69"/>
      <c r="G53" s="72"/>
      <c r="H53" s="98"/>
    </row>
    <row r="54" spans="1:8" s="3" customFormat="1" x14ac:dyDescent="0.2">
      <c r="A54" s="77">
        <v>7</v>
      </c>
      <c r="B54" s="4" t="s">
        <v>11</v>
      </c>
      <c r="C54" s="27" t="s">
        <v>57</v>
      </c>
      <c r="D54" s="71">
        <f>IFERROR(VLOOKUP($A54&amp;"_"&amp;$C54,'Table1 feeder'!$E$4:$KH$77,10+$O$21+$O$22+$O$23,FALSE),".")</f>
        <v>55</v>
      </c>
      <c r="E54" s="69">
        <f>IFERROR(VLOOKUP($A54&amp;"_"&amp;$C54,'Table1 feeder'!$E$4:$KH$77,11+$O$21+$O$22+$O$23,FALSE),".")</f>
        <v>21300</v>
      </c>
      <c r="F54" s="69">
        <f>IFERROR(VLOOKUP($A54&amp;"_"&amp;$C54,'Table1 feeder'!$E$4:$KH$77,12+$O$21+$O$22+$O$23,FALSE),".")</f>
        <v>28100</v>
      </c>
      <c r="G54" s="72">
        <f>IFERROR(VLOOKUP($A54&amp;"_"&amp;$C54,'Table1 feeder'!$E$4:$KH$77,13+$O$21+$O$22+$O$23,FALSE),".")</f>
        <v>35000</v>
      </c>
      <c r="H54" s="41"/>
    </row>
    <row r="55" spans="1:8" s="3" customFormat="1" x14ac:dyDescent="0.2">
      <c r="A55" s="61">
        <v>7</v>
      </c>
      <c r="B55" s="54" t="s">
        <v>11</v>
      </c>
      <c r="C55" s="27" t="s">
        <v>306</v>
      </c>
      <c r="D55" s="71">
        <f>IFERROR(VLOOKUP($A55&amp;"_"&amp;$C55,'Table1 feeder'!$E$4:$KH$77,10+$O$21+$O$22+$O$23,FALSE),".")</f>
        <v>3605</v>
      </c>
      <c r="E55" s="69">
        <f>IFERROR(VLOOKUP($A55&amp;"_"&amp;$C55,'Table1 feeder'!$E$4:$KH$77,11+$O$21+$O$22+$O$23,FALSE),".")</f>
        <v>17600</v>
      </c>
      <c r="F55" s="69">
        <f>IFERROR(VLOOKUP($A55&amp;"_"&amp;$C55,'Table1 feeder'!$E$4:$KH$77,12+$O$21+$O$22+$O$23,FALSE),".")</f>
        <v>22500</v>
      </c>
      <c r="G55" s="72">
        <f>IFERROR(VLOOKUP($A55&amp;"_"&amp;$C55,'Table1 feeder'!$E$4:$KH$77,13+$O$21+$O$22+$O$23,FALSE),".")</f>
        <v>28300</v>
      </c>
      <c r="H55" s="41"/>
    </row>
    <row r="56" spans="1:8" s="3" customFormat="1" x14ac:dyDescent="0.2">
      <c r="A56" s="61">
        <v>7</v>
      </c>
      <c r="B56" s="54" t="s">
        <v>11</v>
      </c>
      <c r="C56" s="27" t="s">
        <v>96</v>
      </c>
      <c r="D56" s="71">
        <f>IFERROR(VLOOKUP($A56&amp;"_"&amp;$C56,'Table1 feeder'!$E$4:$KH$77,10+$O$21+$O$22+$O$23,FALSE),".")</f>
        <v>60</v>
      </c>
      <c r="E56" s="69">
        <f>IFERROR(VLOOKUP($A56&amp;"_"&amp;$C56,'Table1 feeder'!$E$4:$KH$77,11+$O$21+$O$22+$O$23,FALSE),".")</f>
        <v>25500</v>
      </c>
      <c r="F56" s="69">
        <f>IFERROR(VLOOKUP($A56&amp;"_"&amp;$C56,'Table1 feeder'!$E$4:$KH$77,12+$O$21+$O$22+$O$23,FALSE),".")</f>
        <v>31500</v>
      </c>
      <c r="G56" s="72">
        <f>IFERROR(VLOOKUP($A56&amp;"_"&amp;$C56,'Table1 feeder'!$E$4:$KH$77,13+$O$21+$O$22+$O$23,FALSE),".")</f>
        <v>38400</v>
      </c>
      <c r="H56" s="41"/>
    </row>
    <row r="57" spans="1:8" s="3" customFormat="1" x14ac:dyDescent="0.2">
      <c r="A57" s="61"/>
      <c r="B57" s="54"/>
      <c r="C57" s="24"/>
      <c r="D57" s="71"/>
      <c r="E57" s="69"/>
      <c r="F57" s="69"/>
      <c r="G57" s="72"/>
      <c r="H57" s="41"/>
    </row>
    <row r="58" spans="1:8" s="3" customFormat="1" x14ac:dyDescent="0.2">
      <c r="A58" s="77">
        <v>8</v>
      </c>
      <c r="B58" s="4" t="s">
        <v>12</v>
      </c>
      <c r="C58" s="27" t="s">
        <v>57</v>
      </c>
      <c r="D58" s="71">
        <f>IFERROR(VLOOKUP($A58&amp;"_"&amp;$C58,'Table1 feeder'!$E$4:$KH$77,10+$O$21+$O$22+$O$23,FALSE),".")</f>
        <v>275</v>
      </c>
      <c r="E58" s="69">
        <f>IFERROR(VLOOKUP($A58&amp;"_"&amp;$C58,'Table1 feeder'!$E$4:$KH$77,11+$O$21+$O$22+$O$23,FALSE),".")</f>
        <v>19800</v>
      </c>
      <c r="F58" s="69">
        <f>IFERROR(VLOOKUP($A58&amp;"_"&amp;$C58,'Table1 feeder'!$E$4:$KH$77,12+$O$21+$O$22+$O$23,FALSE),".")</f>
        <v>26700</v>
      </c>
      <c r="G58" s="72">
        <f>IFERROR(VLOOKUP($A58&amp;"_"&amp;$C58,'Table1 feeder'!$E$4:$KH$77,13+$O$21+$O$22+$O$23,FALSE),".")</f>
        <v>35000</v>
      </c>
      <c r="H58" s="41"/>
    </row>
    <row r="59" spans="1:8" s="3" customFormat="1" x14ac:dyDescent="0.2">
      <c r="A59" s="61">
        <v>8</v>
      </c>
      <c r="B59" s="54" t="s">
        <v>12</v>
      </c>
      <c r="C59" s="27" t="s">
        <v>306</v>
      </c>
      <c r="D59" s="71">
        <f>IFERROR(VLOOKUP($A59&amp;"_"&amp;$C59,'Table1 feeder'!$E$4:$KH$77,10+$O$21+$O$22+$O$23,FALSE),".")</f>
        <v>7960</v>
      </c>
      <c r="E59" s="69">
        <f>IFERROR(VLOOKUP($A59&amp;"_"&amp;$C59,'Table1 feeder'!$E$4:$KH$77,11+$O$21+$O$22+$O$23,FALSE),".")</f>
        <v>15700</v>
      </c>
      <c r="F59" s="69">
        <f>IFERROR(VLOOKUP($A59&amp;"_"&amp;$C59,'Table1 feeder'!$E$4:$KH$77,12+$O$21+$O$22+$O$23,FALSE),".")</f>
        <v>21100</v>
      </c>
      <c r="G59" s="72">
        <f>IFERROR(VLOOKUP($A59&amp;"_"&amp;$C59,'Table1 feeder'!$E$4:$KH$77,13+$O$21+$O$22+$O$23,FALSE),".")</f>
        <v>26800</v>
      </c>
      <c r="H59" s="41"/>
    </row>
    <row r="60" spans="1:8" s="3" customFormat="1" x14ac:dyDescent="0.2">
      <c r="A60" s="61">
        <v>8</v>
      </c>
      <c r="B60" s="54" t="s">
        <v>12</v>
      </c>
      <c r="C60" s="27" t="s">
        <v>96</v>
      </c>
      <c r="D60" s="71">
        <f>IFERROR(VLOOKUP($A60&amp;"_"&amp;$C60,'Table1 feeder'!$E$4:$KH$77,10+$O$21+$O$22+$O$23,FALSE),".")</f>
        <v>170</v>
      </c>
      <c r="E60" s="69">
        <f>IFERROR(VLOOKUP($A60&amp;"_"&amp;$C60,'Table1 feeder'!$E$4:$KH$77,11+$O$21+$O$22+$O$23,FALSE),".")</f>
        <v>14400</v>
      </c>
      <c r="F60" s="69">
        <f>IFERROR(VLOOKUP($A60&amp;"_"&amp;$C60,'Table1 feeder'!$E$4:$KH$77,12+$O$21+$O$22+$O$23,FALSE),".")</f>
        <v>22400</v>
      </c>
      <c r="G60" s="72">
        <f>IFERROR(VLOOKUP($A60&amp;"_"&amp;$C60,'Table1 feeder'!$E$4:$KH$77,13+$O$21+$O$22+$O$23,FALSE),".")</f>
        <v>31300</v>
      </c>
      <c r="H60" s="41"/>
    </row>
    <row r="61" spans="1:8" s="3" customFormat="1" x14ac:dyDescent="0.2">
      <c r="A61" s="61"/>
      <c r="B61" s="54"/>
      <c r="C61" s="24"/>
      <c r="D61" s="71"/>
      <c r="E61" s="69"/>
      <c r="F61" s="69"/>
      <c r="G61" s="72"/>
      <c r="H61" s="41"/>
    </row>
    <row r="62" spans="1:8" s="3" customFormat="1" x14ac:dyDescent="0.2">
      <c r="A62" s="77">
        <v>9</v>
      </c>
      <c r="B62" s="4" t="s">
        <v>13</v>
      </c>
      <c r="C62" s="27" t="s">
        <v>57</v>
      </c>
      <c r="D62" s="71">
        <f>IFERROR(VLOOKUP($A62&amp;"_"&amp;$C62,'Table1 feeder'!$E$4:$KH$77,10+$O$21+$O$22+$O$23,FALSE),".")</f>
        <v>385</v>
      </c>
      <c r="E62" s="69">
        <f>IFERROR(VLOOKUP($A62&amp;"_"&amp;$C62,'Table1 feeder'!$E$4:$KH$77,11+$O$21+$O$22+$O$23,FALSE),".")</f>
        <v>21700</v>
      </c>
      <c r="F62" s="69">
        <f>IFERROR(VLOOKUP($A62&amp;"_"&amp;$C62,'Table1 feeder'!$E$4:$KH$77,12+$O$21+$O$22+$O$23,FALSE),".")</f>
        <v>26600</v>
      </c>
      <c r="G62" s="72">
        <f>IFERROR(VLOOKUP($A62&amp;"_"&amp;$C62,'Table1 feeder'!$E$4:$KH$77,13+$O$21+$O$22+$O$23,FALSE),".")</f>
        <v>31600</v>
      </c>
      <c r="H62" s="41"/>
    </row>
    <row r="63" spans="1:8" s="3" customFormat="1" x14ac:dyDescent="0.2">
      <c r="A63" s="61">
        <v>9</v>
      </c>
      <c r="B63" s="54" t="s">
        <v>13</v>
      </c>
      <c r="C63" s="27" t="s">
        <v>306</v>
      </c>
      <c r="D63" s="71">
        <f>IFERROR(VLOOKUP($A63&amp;"_"&amp;$C63,'Table1 feeder'!$E$4:$KH$77,10+$O$21+$O$22+$O$23,FALSE),".")</f>
        <v>9860</v>
      </c>
      <c r="E63" s="69">
        <f>IFERROR(VLOOKUP($A63&amp;"_"&amp;$C63,'Table1 feeder'!$E$4:$KH$77,11+$O$21+$O$22+$O$23,FALSE),".")</f>
        <v>18400</v>
      </c>
      <c r="F63" s="69">
        <f>IFERROR(VLOOKUP($A63&amp;"_"&amp;$C63,'Table1 feeder'!$E$4:$KH$77,12+$O$21+$O$22+$O$23,FALSE),".")</f>
        <v>25100</v>
      </c>
      <c r="G63" s="72">
        <f>IFERROR(VLOOKUP($A63&amp;"_"&amp;$C63,'Table1 feeder'!$E$4:$KH$77,13+$O$21+$O$22+$O$23,FALSE),".")</f>
        <v>30200</v>
      </c>
      <c r="H63" s="41"/>
    </row>
    <row r="64" spans="1:8" s="3" customFormat="1" x14ac:dyDescent="0.2">
      <c r="A64" s="61">
        <v>9</v>
      </c>
      <c r="B64" s="54" t="s">
        <v>13</v>
      </c>
      <c r="C64" s="27" t="s">
        <v>96</v>
      </c>
      <c r="D64" s="71">
        <f>IFERROR(VLOOKUP($A64&amp;"_"&amp;$C64,'Table1 feeder'!$E$4:$KH$77,10+$O$21+$O$22+$O$23,FALSE),".")</f>
        <v>350</v>
      </c>
      <c r="E64" s="69">
        <f>IFERROR(VLOOKUP($A64&amp;"_"&amp;$C64,'Table1 feeder'!$E$4:$KH$77,11+$O$21+$O$22+$O$23,FALSE),".")</f>
        <v>21500</v>
      </c>
      <c r="F64" s="69">
        <f>IFERROR(VLOOKUP($A64&amp;"_"&amp;$C64,'Table1 feeder'!$E$4:$KH$77,12+$O$21+$O$22+$O$23,FALSE),".")</f>
        <v>26300</v>
      </c>
      <c r="G64" s="72">
        <f>IFERROR(VLOOKUP($A64&amp;"_"&amp;$C64,'Table1 feeder'!$E$4:$KH$77,13+$O$21+$O$22+$O$23,FALSE),".")</f>
        <v>31600</v>
      </c>
      <c r="H64" s="41"/>
    </row>
    <row r="65" spans="1:8" s="3" customFormat="1" x14ac:dyDescent="0.2">
      <c r="A65" s="61"/>
      <c r="B65" s="54"/>
      <c r="C65" s="24"/>
      <c r="D65" s="71"/>
      <c r="E65" s="69"/>
      <c r="F65" s="69"/>
      <c r="G65" s="72"/>
      <c r="H65" s="41"/>
    </row>
    <row r="66" spans="1:8" s="3" customFormat="1" x14ac:dyDescent="0.2">
      <c r="A66" s="77" t="s">
        <v>14</v>
      </c>
      <c r="B66" s="4" t="s">
        <v>15</v>
      </c>
      <c r="C66" s="27" t="s">
        <v>57</v>
      </c>
      <c r="D66" s="71">
        <f>IFERROR(VLOOKUP($A66&amp;"_"&amp;$C66,'Table1 feeder'!$E$4:$KH$77,10+$O$21+$O$22+$O$23,FALSE),".")</f>
        <v>145</v>
      </c>
      <c r="E66" s="69">
        <f>IFERROR(VLOOKUP($A66&amp;"_"&amp;$C66,'Table1 feeder'!$E$4:$KH$77,11+$O$21+$O$22+$O$23,FALSE),".")</f>
        <v>15500</v>
      </c>
      <c r="F66" s="69">
        <f>IFERROR(VLOOKUP($A66&amp;"_"&amp;$C66,'Table1 feeder'!$E$4:$KH$77,12+$O$21+$O$22+$O$23,FALSE),".")</f>
        <v>19700</v>
      </c>
      <c r="G66" s="72">
        <f>IFERROR(VLOOKUP($A66&amp;"_"&amp;$C66,'Table1 feeder'!$E$4:$KH$77,13+$O$21+$O$22+$O$23,FALSE),".")</f>
        <v>24400</v>
      </c>
      <c r="H66" s="41"/>
    </row>
    <row r="67" spans="1:8" s="3" customFormat="1" x14ac:dyDescent="0.2">
      <c r="A67" s="61" t="s">
        <v>14</v>
      </c>
      <c r="B67" s="54" t="s">
        <v>15</v>
      </c>
      <c r="C67" s="27" t="s">
        <v>306</v>
      </c>
      <c r="D67" s="71">
        <f>IFERROR(VLOOKUP($A67&amp;"_"&amp;$C67,'Table1 feeder'!$E$4:$KH$77,10+$O$21+$O$22+$O$23,FALSE),".")</f>
        <v>4085</v>
      </c>
      <c r="E67" s="69">
        <f>IFERROR(VLOOKUP($A67&amp;"_"&amp;$C67,'Table1 feeder'!$E$4:$KH$77,11+$O$21+$O$22+$O$23,FALSE),".")</f>
        <v>18400</v>
      </c>
      <c r="F67" s="69">
        <f>IFERROR(VLOOKUP($A67&amp;"_"&amp;$C67,'Table1 feeder'!$E$4:$KH$77,12+$O$21+$O$22+$O$23,FALSE),".")</f>
        <v>23200</v>
      </c>
      <c r="G67" s="72">
        <f>IFERROR(VLOOKUP($A67&amp;"_"&amp;$C67,'Table1 feeder'!$E$4:$KH$77,13+$O$21+$O$22+$O$23,FALSE),".")</f>
        <v>29000</v>
      </c>
      <c r="H67" s="41"/>
    </row>
    <row r="68" spans="1:8" s="3" customFormat="1" ht="14.25" customHeight="1" x14ac:dyDescent="0.2">
      <c r="A68" s="61" t="s">
        <v>14</v>
      </c>
      <c r="B68" s="54" t="s">
        <v>15</v>
      </c>
      <c r="C68" s="27" t="s">
        <v>96</v>
      </c>
      <c r="D68" s="71">
        <f>IFERROR(VLOOKUP($A68&amp;"_"&amp;$C68,'Table1 feeder'!$E$4:$KH$77,10+$O$21+$O$22+$O$23,FALSE),".")</f>
        <v>45</v>
      </c>
      <c r="E68" s="69">
        <f>IFERROR(VLOOKUP($A68&amp;"_"&amp;$C68,'Table1 feeder'!$E$4:$KH$77,11+$O$21+$O$22+$O$23,FALSE),".")</f>
        <v>15600</v>
      </c>
      <c r="F68" s="69">
        <f>IFERROR(VLOOKUP($A68&amp;"_"&amp;$C68,'Table1 feeder'!$E$4:$KH$77,12+$O$21+$O$22+$O$23,FALSE),".")</f>
        <v>24200</v>
      </c>
      <c r="G68" s="72">
        <f>IFERROR(VLOOKUP($A68&amp;"_"&amp;$C68,'Table1 feeder'!$E$4:$KH$77,13+$O$21+$O$22+$O$23,FALSE),".")</f>
        <v>27400</v>
      </c>
      <c r="H68" s="41"/>
    </row>
    <row r="69" spans="1:8" s="3" customFormat="1" ht="14.25" customHeight="1" x14ac:dyDescent="0.2">
      <c r="A69" s="61"/>
      <c r="B69" s="54"/>
      <c r="C69" s="24"/>
      <c r="D69" s="71"/>
      <c r="E69" s="69"/>
      <c r="F69" s="69"/>
      <c r="G69" s="72"/>
      <c r="H69" s="41"/>
    </row>
    <row r="70" spans="1:8" s="3" customFormat="1" ht="14.25" customHeight="1" x14ac:dyDescent="0.2">
      <c r="A70" s="77" t="s">
        <v>44</v>
      </c>
      <c r="B70" s="4" t="s">
        <v>32</v>
      </c>
      <c r="C70" s="27" t="s">
        <v>57</v>
      </c>
      <c r="D70" s="71">
        <f>IFERROR(VLOOKUP($A70&amp;"_"&amp;$C70,'Table1 feeder'!$E$4:$KH$77,10+$O$21+$O$22+$O$23,FALSE),".")</f>
        <v>245</v>
      </c>
      <c r="E70" s="69">
        <f>IFERROR(VLOOKUP($A70&amp;"_"&amp;$C70,'Table1 feeder'!$E$4:$KH$77,11+$O$21+$O$22+$O$23,FALSE),".")</f>
        <v>13600</v>
      </c>
      <c r="F70" s="69">
        <f>IFERROR(VLOOKUP($A70&amp;"_"&amp;$C70,'Table1 feeder'!$E$4:$KH$77,12+$O$21+$O$22+$O$23,FALSE),".")</f>
        <v>18900</v>
      </c>
      <c r="G70" s="72">
        <f>IFERROR(VLOOKUP($A70&amp;"_"&amp;$C70,'Table1 feeder'!$E$4:$KH$77,13+$O$21+$O$22+$O$23,FALSE),".")</f>
        <v>24200</v>
      </c>
      <c r="H70" s="41"/>
    </row>
    <row r="71" spans="1:8" s="3" customFormat="1" ht="14.25" customHeight="1" x14ac:dyDescent="0.2">
      <c r="A71" s="61" t="s">
        <v>44</v>
      </c>
      <c r="B71" s="54" t="s">
        <v>32</v>
      </c>
      <c r="C71" s="27" t="s">
        <v>306</v>
      </c>
      <c r="D71" s="71">
        <f>IFERROR(VLOOKUP($A71&amp;"_"&amp;$C71,'Table1 feeder'!$E$4:$KH$77,10+$O$21+$O$22+$O$23,FALSE),".")</f>
        <v>17010</v>
      </c>
      <c r="E71" s="69">
        <f>IFERROR(VLOOKUP($A71&amp;"_"&amp;$C71,'Table1 feeder'!$E$4:$KH$77,11+$O$21+$O$22+$O$23,FALSE),".")</f>
        <v>12900</v>
      </c>
      <c r="F71" s="69">
        <f>IFERROR(VLOOKUP($A71&amp;"_"&amp;$C71,'Table1 feeder'!$E$4:$KH$77,12+$O$21+$O$22+$O$23,FALSE),".")</f>
        <v>18000</v>
      </c>
      <c r="G71" s="72">
        <f>IFERROR(VLOOKUP($A71&amp;"_"&amp;$C71,'Table1 feeder'!$E$4:$KH$77,13+$O$21+$O$22+$O$23,FALSE),".")</f>
        <v>23600</v>
      </c>
      <c r="H71" s="41"/>
    </row>
    <row r="72" spans="1:8" s="3" customFormat="1" ht="14.25" customHeight="1" x14ac:dyDescent="0.2">
      <c r="A72" s="61" t="s">
        <v>44</v>
      </c>
      <c r="B72" s="54" t="s">
        <v>32</v>
      </c>
      <c r="C72" s="27" t="s">
        <v>96</v>
      </c>
      <c r="D72" s="71">
        <f>IFERROR(VLOOKUP($A72&amp;"_"&amp;$C72,'Table1 feeder'!$E$4:$KH$77,10+$O$21+$O$22+$O$23,FALSE),".")</f>
        <v>100</v>
      </c>
      <c r="E72" s="69">
        <f>IFERROR(VLOOKUP($A72&amp;"_"&amp;$C72,'Table1 feeder'!$E$4:$KH$77,11+$O$21+$O$22+$O$23,FALSE),".")</f>
        <v>11600</v>
      </c>
      <c r="F72" s="69">
        <f>IFERROR(VLOOKUP($A72&amp;"_"&amp;$C72,'Table1 feeder'!$E$4:$KH$77,12+$O$21+$O$22+$O$23,FALSE),".")</f>
        <v>21000</v>
      </c>
      <c r="G72" s="72">
        <f>IFERROR(VLOOKUP($A72&amp;"_"&amp;$C72,'Table1 feeder'!$E$4:$KH$77,13+$O$21+$O$22+$O$23,FALSE),".")</f>
        <v>28400</v>
      </c>
      <c r="H72" s="41"/>
    </row>
    <row r="73" spans="1:8" s="3" customFormat="1" ht="14.25" customHeight="1" x14ac:dyDescent="0.2">
      <c r="A73" s="61"/>
      <c r="B73" s="54"/>
      <c r="C73" s="24"/>
      <c r="D73" s="71"/>
      <c r="E73" s="69"/>
      <c r="F73" s="69"/>
      <c r="G73" s="72"/>
      <c r="H73" s="41"/>
    </row>
    <row r="74" spans="1:8" s="3" customFormat="1" ht="14.25" customHeight="1" x14ac:dyDescent="0.2">
      <c r="A74" s="77" t="s">
        <v>45</v>
      </c>
      <c r="B74" s="4" t="s">
        <v>33</v>
      </c>
      <c r="C74" s="27" t="s">
        <v>57</v>
      </c>
      <c r="D74" s="71">
        <f>IFERROR(VLOOKUP($A74&amp;"_"&amp;$C74,'Table1 feeder'!$E$4:$KH$77,10+$O$21+$O$22+$O$23,FALSE),".")</f>
        <v>145</v>
      </c>
      <c r="E74" s="69">
        <f>IFERROR(VLOOKUP($A74&amp;"_"&amp;$C74,'Table1 feeder'!$E$4:$KH$77,11+$O$21+$O$22+$O$23,FALSE),".")</f>
        <v>18800</v>
      </c>
      <c r="F74" s="69">
        <f>IFERROR(VLOOKUP($A74&amp;"_"&amp;$C74,'Table1 feeder'!$E$4:$KH$77,12+$O$21+$O$22+$O$23,FALSE),".")</f>
        <v>24800</v>
      </c>
      <c r="G74" s="72">
        <f>IFERROR(VLOOKUP($A74&amp;"_"&amp;$C74,'Table1 feeder'!$E$4:$KH$77,13+$O$21+$O$22+$O$23,FALSE),".")</f>
        <v>37300</v>
      </c>
      <c r="H74" s="41"/>
    </row>
    <row r="75" spans="1:8" s="3" customFormat="1" ht="14.25" customHeight="1" x14ac:dyDescent="0.2">
      <c r="A75" s="61" t="s">
        <v>45</v>
      </c>
      <c r="B75" s="54" t="s">
        <v>33</v>
      </c>
      <c r="C75" s="27" t="s">
        <v>306</v>
      </c>
      <c r="D75" s="71">
        <f>IFERROR(VLOOKUP($A75&amp;"_"&amp;$C75,'Table1 feeder'!$E$4:$KH$77,10+$O$21+$O$22+$O$23,FALSE),".")</f>
        <v>3540</v>
      </c>
      <c r="E75" s="69">
        <f>IFERROR(VLOOKUP($A75&amp;"_"&amp;$C75,'Table1 feeder'!$E$4:$KH$77,11+$O$21+$O$22+$O$23,FALSE),".")</f>
        <v>18700</v>
      </c>
      <c r="F75" s="69">
        <f>IFERROR(VLOOKUP($A75&amp;"_"&amp;$C75,'Table1 feeder'!$E$4:$KH$77,12+$O$21+$O$22+$O$23,FALSE),".")</f>
        <v>24500</v>
      </c>
      <c r="G75" s="72">
        <f>IFERROR(VLOOKUP($A75&amp;"_"&amp;$C75,'Table1 feeder'!$E$4:$KH$77,13+$O$21+$O$22+$O$23,FALSE),".")</f>
        <v>30500</v>
      </c>
      <c r="H75" s="41"/>
    </row>
    <row r="76" spans="1:8" s="3" customFormat="1" ht="14.25" customHeight="1" x14ac:dyDescent="0.2">
      <c r="A76" s="61" t="s">
        <v>45</v>
      </c>
      <c r="B76" s="54" t="s">
        <v>33</v>
      </c>
      <c r="C76" s="27" t="s">
        <v>96</v>
      </c>
      <c r="D76" s="71">
        <f>IFERROR(VLOOKUP($A76&amp;"_"&amp;$C76,'Table1 feeder'!$E$4:$KH$77,10+$O$21+$O$22+$O$23,FALSE),".")</f>
        <v>115</v>
      </c>
      <c r="E76" s="69">
        <f>IFERROR(VLOOKUP($A76&amp;"_"&amp;$C76,'Table1 feeder'!$E$4:$KH$77,11+$O$21+$O$22+$O$23,FALSE),".")</f>
        <v>26100</v>
      </c>
      <c r="F76" s="69">
        <f>IFERROR(VLOOKUP($A76&amp;"_"&amp;$C76,'Table1 feeder'!$E$4:$KH$77,12+$O$21+$O$22+$O$23,FALSE),".")</f>
        <v>31200</v>
      </c>
      <c r="G76" s="72">
        <f>IFERROR(VLOOKUP($A76&amp;"_"&amp;$C76,'Table1 feeder'!$E$4:$KH$77,13+$O$21+$O$22+$O$23,FALSE),".")</f>
        <v>45100</v>
      </c>
      <c r="H76" s="41"/>
    </row>
    <row r="77" spans="1:8" s="3" customFormat="1" ht="14.25" customHeight="1" x14ac:dyDescent="0.2">
      <c r="A77" s="61"/>
      <c r="B77" s="54"/>
      <c r="C77" s="24"/>
      <c r="D77" s="71"/>
      <c r="E77" s="69"/>
      <c r="F77" s="69"/>
      <c r="G77" s="72"/>
      <c r="H77" s="41"/>
    </row>
    <row r="78" spans="1:8" s="3" customFormat="1" ht="14.25" customHeight="1" x14ac:dyDescent="0.2">
      <c r="A78" s="77" t="s">
        <v>16</v>
      </c>
      <c r="B78" s="4" t="s">
        <v>17</v>
      </c>
      <c r="C78" s="27" t="s">
        <v>57</v>
      </c>
      <c r="D78" s="71">
        <f>IFERROR(VLOOKUP($A78&amp;"_"&amp;$C78,'Table1 feeder'!$E$4:$KH$77,10+$O$21+$O$22+$O$23,FALSE),".")</f>
        <v>195</v>
      </c>
      <c r="E78" s="69">
        <f>IFERROR(VLOOKUP($A78&amp;"_"&amp;$C78,'Table1 feeder'!$E$4:$KH$77,11+$O$21+$O$22+$O$23,FALSE),".")</f>
        <v>14400</v>
      </c>
      <c r="F78" s="69">
        <f>IFERROR(VLOOKUP($A78&amp;"_"&amp;$C78,'Table1 feeder'!$E$4:$KH$77,12+$O$21+$O$22+$O$23,FALSE),".")</f>
        <v>19400</v>
      </c>
      <c r="G78" s="72">
        <f>IFERROR(VLOOKUP($A78&amp;"_"&amp;$C78,'Table1 feeder'!$E$4:$KH$77,13+$O$21+$O$22+$O$23,FALSE),".")</f>
        <v>26200</v>
      </c>
      <c r="H78" s="41"/>
    </row>
    <row r="79" spans="1:8" s="3" customFormat="1" ht="14.25" customHeight="1" x14ac:dyDescent="0.2">
      <c r="A79" s="61" t="s">
        <v>16</v>
      </c>
      <c r="B79" s="54" t="s">
        <v>17</v>
      </c>
      <c r="C79" s="27" t="s">
        <v>306</v>
      </c>
      <c r="D79" s="71">
        <f>IFERROR(VLOOKUP($A79&amp;"_"&amp;$C79,'Table1 feeder'!$E$4:$KH$77,10+$O$21+$O$22+$O$23,FALSE),".")</f>
        <v>7180</v>
      </c>
      <c r="E79" s="69">
        <f>IFERROR(VLOOKUP($A79&amp;"_"&amp;$C79,'Table1 feeder'!$E$4:$KH$77,11+$O$21+$O$22+$O$23,FALSE),".")</f>
        <v>13000</v>
      </c>
      <c r="F79" s="69">
        <f>IFERROR(VLOOKUP($A79&amp;"_"&amp;$C79,'Table1 feeder'!$E$4:$KH$77,12+$O$21+$O$22+$O$23,FALSE),".")</f>
        <v>17200</v>
      </c>
      <c r="G79" s="72">
        <f>IFERROR(VLOOKUP($A79&amp;"_"&amp;$C79,'Table1 feeder'!$E$4:$KH$77,13+$O$21+$O$22+$O$23,FALSE),".")</f>
        <v>22400</v>
      </c>
      <c r="H79" s="41"/>
    </row>
    <row r="80" spans="1:8" s="3" customFormat="1" ht="14.25" customHeight="1" x14ac:dyDescent="0.2">
      <c r="A80" s="61" t="s">
        <v>16</v>
      </c>
      <c r="B80" s="54" t="s">
        <v>17</v>
      </c>
      <c r="C80" s="27" t="s">
        <v>96</v>
      </c>
      <c r="D80" s="71">
        <f>IFERROR(VLOOKUP($A80&amp;"_"&amp;$C80,'Table1 feeder'!$E$4:$KH$77,10+$O$21+$O$22+$O$23,FALSE),".")</f>
        <v>175</v>
      </c>
      <c r="E80" s="69">
        <f>IFERROR(VLOOKUP($A80&amp;"_"&amp;$C80,'Table1 feeder'!$E$4:$KH$77,11+$O$21+$O$22+$O$23,FALSE),".")</f>
        <v>13300</v>
      </c>
      <c r="F80" s="69">
        <f>IFERROR(VLOOKUP($A80&amp;"_"&amp;$C80,'Table1 feeder'!$E$4:$KH$77,12+$O$21+$O$22+$O$23,FALSE),".")</f>
        <v>23200</v>
      </c>
      <c r="G80" s="72">
        <f>IFERROR(VLOOKUP($A80&amp;"_"&amp;$C80,'Table1 feeder'!$E$4:$KH$77,13+$O$21+$O$22+$O$23,FALSE),".")</f>
        <v>30300</v>
      </c>
      <c r="H80" s="41"/>
    </row>
    <row r="81" spans="1:8" s="3" customFormat="1" ht="14.25" customHeight="1" x14ac:dyDescent="0.2">
      <c r="A81" s="61"/>
      <c r="B81" s="54"/>
      <c r="C81" s="24"/>
      <c r="D81" s="71"/>
      <c r="E81" s="69"/>
      <c r="F81" s="69"/>
      <c r="G81" s="72"/>
      <c r="H81" s="41"/>
    </row>
    <row r="82" spans="1:8" s="3" customFormat="1" ht="14.25" customHeight="1" x14ac:dyDescent="0.2">
      <c r="A82" s="77" t="s">
        <v>18</v>
      </c>
      <c r="B82" s="4" t="s">
        <v>19</v>
      </c>
      <c r="C82" s="27" t="s">
        <v>57</v>
      </c>
      <c r="D82" s="71">
        <f>IFERROR(VLOOKUP($A82&amp;"_"&amp;$C82,'Table1 feeder'!$E$4:$KH$77,10+$O$21+$O$22+$O$23,FALSE),".")</f>
        <v>1135</v>
      </c>
      <c r="E82" s="69">
        <f>IFERROR(VLOOKUP($A82&amp;"_"&amp;$C82,'Table1 feeder'!$E$4:$KH$77,11+$O$21+$O$22+$O$23,FALSE),".")</f>
        <v>16200</v>
      </c>
      <c r="F82" s="69">
        <f>IFERROR(VLOOKUP($A82&amp;"_"&amp;$C82,'Table1 feeder'!$E$4:$KH$77,12+$O$21+$O$22+$O$23,FALSE),".")</f>
        <v>21200</v>
      </c>
      <c r="G82" s="72">
        <f>IFERROR(VLOOKUP($A82&amp;"_"&amp;$C82,'Table1 feeder'!$E$4:$KH$77,13+$O$21+$O$22+$O$23,FALSE),".")</f>
        <v>26600</v>
      </c>
      <c r="H82" s="41"/>
    </row>
    <row r="83" spans="1:8" s="3" customFormat="1" ht="14.25" customHeight="1" x14ac:dyDescent="0.2">
      <c r="A83" s="61" t="s">
        <v>18</v>
      </c>
      <c r="B83" s="54" t="s">
        <v>19</v>
      </c>
      <c r="C83" s="27" t="s">
        <v>306</v>
      </c>
      <c r="D83" s="71">
        <f>IFERROR(VLOOKUP($A83&amp;"_"&amp;$C83,'Table1 feeder'!$E$4:$KH$77,10+$O$21+$O$22+$O$23,FALSE),".")</f>
        <v>25650</v>
      </c>
      <c r="E83" s="69">
        <f>IFERROR(VLOOKUP($A83&amp;"_"&amp;$C83,'Table1 feeder'!$E$4:$KH$77,11+$O$21+$O$22+$O$23,FALSE),".")</f>
        <v>15100</v>
      </c>
      <c r="F83" s="69">
        <f>IFERROR(VLOOKUP($A83&amp;"_"&amp;$C83,'Table1 feeder'!$E$4:$KH$77,12+$O$21+$O$22+$O$23,FALSE),".")</f>
        <v>19400</v>
      </c>
      <c r="G83" s="72">
        <f>IFERROR(VLOOKUP($A83&amp;"_"&amp;$C83,'Table1 feeder'!$E$4:$KH$77,13+$O$21+$O$22+$O$23,FALSE),".")</f>
        <v>24600</v>
      </c>
      <c r="H83" s="41"/>
    </row>
    <row r="84" spans="1:8" s="3" customFormat="1" ht="14.25" customHeight="1" x14ac:dyDescent="0.2">
      <c r="A84" s="61" t="s">
        <v>18</v>
      </c>
      <c r="B84" s="54" t="s">
        <v>19</v>
      </c>
      <c r="C84" s="27" t="s">
        <v>96</v>
      </c>
      <c r="D84" s="71">
        <f>IFERROR(VLOOKUP($A84&amp;"_"&amp;$C84,'Table1 feeder'!$E$4:$KH$77,10+$O$21+$O$22+$O$23,FALSE),".")</f>
        <v>680</v>
      </c>
      <c r="E84" s="69">
        <f>IFERROR(VLOOKUP($A84&amp;"_"&amp;$C84,'Table1 feeder'!$E$4:$KH$77,11+$O$21+$O$22+$O$23,FALSE),".")</f>
        <v>11600</v>
      </c>
      <c r="F84" s="69">
        <f>IFERROR(VLOOKUP($A84&amp;"_"&amp;$C84,'Table1 feeder'!$E$4:$KH$77,12+$O$21+$O$22+$O$23,FALSE),".")</f>
        <v>19100</v>
      </c>
      <c r="G84" s="72">
        <f>IFERROR(VLOOKUP($A84&amp;"_"&amp;$C84,'Table1 feeder'!$E$4:$KH$77,13+$O$21+$O$22+$O$23,FALSE),".")</f>
        <v>25800</v>
      </c>
      <c r="H84" s="41"/>
    </row>
    <row r="85" spans="1:8" s="3" customFormat="1" x14ac:dyDescent="0.2">
      <c r="A85" s="61"/>
      <c r="B85" s="54"/>
      <c r="C85" s="24"/>
      <c r="D85" s="71"/>
      <c r="E85" s="69"/>
      <c r="F85" s="69"/>
      <c r="G85" s="72"/>
      <c r="H85" s="21"/>
    </row>
    <row r="86" spans="1:8" s="3" customFormat="1" x14ac:dyDescent="0.2">
      <c r="A86" s="77" t="s">
        <v>20</v>
      </c>
      <c r="B86" s="4" t="s">
        <v>21</v>
      </c>
      <c r="C86" s="27" t="s">
        <v>57</v>
      </c>
      <c r="D86" s="71">
        <f>IFERROR(VLOOKUP($A86&amp;"_"&amp;$C86,'Table1 feeder'!$E$4:$KH$77,10+$O$21+$O$22+$O$23,FALSE),".")</f>
        <v>275</v>
      </c>
      <c r="E86" s="69">
        <f>IFERROR(VLOOKUP($A86&amp;"_"&amp;$C86,'Table1 feeder'!$E$4:$KH$77,11+$O$21+$O$22+$O$23,FALSE),".")</f>
        <v>12300</v>
      </c>
      <c r="F86" s="69">
        <f>IFERROR(VLOOKUP($A86&amp;"_"&amp;$C86,'Table1 feeder'!$E$4:$KH$77,12+$O$21+$O$22+$O$23,FALSE),".")</f>
        <v>16600</v>
      </c>
      <c r="G86" s="72">
        <f>IFERROR(VLOOKUP($A86&amp;"_"&amp;$C86,'Table1 feeder'!$E$4:$KH$77,13+$O$21+$O$22+$O$23,FALSE),".")</f>
        <v>21900</v>
      </c>
      <c r="H86" s="21"/>
    </row>
    <row r="87" spans="1:8" s="3" customFormat="1" x14ac:dyDescent="0.2">
      <c r="A87" s="61" t="s">
        <v>20</v>
      </c>
      <c r="B87" s="54" t="s">
        <v>21</v>
      </c>
      <c r="C87" s="27" t="s">
        <v>306</v>
      </c>
      <c r="D87" s="71">
        <f>IFERROR(VLOOKUP($A87&amp;"_"&amp;$C87,'Table1 feeder'!$E$4:$KH$77,10+$O$21+$O$22+$O$23,FALSE),".")</f>
        <v>6755</v>
      </c>
      <c r="E87" s="69">
        <f>IFERROR(VLOOKUP($A87&amp;"_"&amp;$C87,'Table1 feeder'!$E$4:$KH$77,11+$O$21+$O$22+$O$23,FALSE),".")</f>
        <v>11200</v>
      </c>
      <c r="F87" s="69">
        <f>IFERROR(VLOOKUP($A87&amp;"_"&amp;$C87,'Table1 feeder'!$E$4:$KH$77,12+$O$21+$O$22+$O$23,FALSE),".")</f>
        <v>15900</v>
      </c>
      <c r="G87" s="72">
        <f>IFERROR(VLOOKUP($A87&amp;"_"&amp;$C87,'Table1 feeder'!$E$4:$KH$77,13+$O$21+$O$22+$O$23,FALSE),".")</f>
        <v>19600</v>
      </c>
      <c r="H87" s="21"/>
    </row>
    <row r="88" spans="1:8" s="3" customFormat="1" x14ac:dyDescent="0.2">
      <c r="A88" s="61" t="s">
        <v>20</v>
      </c>
      <c r="B88" s="54" t="s">
        <v>21</v>
      </c>
      <c r="C88" s="27" t="s">
        <v>96</v>
      </c>
      <c r="D88" s="71">
        <f>IFERROR(VLOOKUP($A88&amp;"_"&amp;$C88,'Table1 feeder'!$E$4:$KH$77,10+$O$21+$O$22+$O$23,FALSE),".")</f>
        <v>60</v>
      </c>
      <c r="E88" s="69">
        <f>IFERROR(VLOOKUP($A88&amp;"_"&amp;$C88,'Table1 feeder'!$E$4:$KH$77,11+$O$21+$O$22+$O$23,FALSE),".")</f>
        <v>13300</v>
      </c>
      <c r="F88" s="69">
        <f>IFERROR(VLOOKUP($A88&amp;"_"&amp;$C88,'Table1 feeder'!$E$4:$KH$77,12+$O$21+$O$22+$O$23,FALSE),".")</f>
        <v>19800</v>
      </c>
      <c r="G88" s="72">
        <f>IFERROR(VLOOKUP($A88&amp;"_"&amp;$C88,'Table1 feeder'!$E$4:$KH$77,13+$O$21+$O$22+$O$23,FALSE),".")</f>
        <v>22400</v>
      </c>
      <c r="H88" s="21"/>
    </row>
    <row r="89" spans="1:8" s="3" customFormat="1" x14ac:dyDescent="0.2">
      <c r="A89" s="61"/>
      <c r="B89" s="54"/>
      <c r="C89" s="24"/>
      <c r="D89" s="71"/>
      <c r="E89" s="69"/>
      <c r="F89" s="69"/>
      <c r="G89" s="72"/>
      <c r="H89" s="21"/>
    </row>
    <row r="90" spans="1:8" s="3" customFormat="1" x14ac:dyDescent="0.2">
      <c r="A90" s="77" t="s">
        <v>22</v>
      </c>
      <c r="B90" s="4" t="s">
        <v>56</v>
      </c>
      <c r="C90" s="27" t="s">
        <v>57</v>
      </c>
      <c r="D90" s="71">
        <f>IFERROR(VLOOKUP($A90&amp;"_"&amp;$C90,'Table1 feeder'!$E$4:$KH$77,10+$O$21+$O$22+$O$23,FALSE),".")</f>
        <v>110</v>
      </c>
      <c r="E90" s="69">
        <f>IFERROR(VLOOKUP($A90&amp;"_"&amp;$C90,'Table1 feeder'!$E$4:$KH$77,11+$O$21+$O$22+$O$23,FALSE),".")</f>
        <v>15300</v>
      </c>
      <c r="F90" s="69">
        <f>IFERROR(VLOOKUP($A90&amp;"_"&amp;$C90,'Table1 feeder'!$E$4:$KH$77,12+$O$21+$O$22+$O$23,FALSE),".")</f>
        <v>20500</v>
      </c>
      <c r="G90" s="72">
        <f>IFERROR(VLOOKUP($A90&amp;"_"&amp;$C90,'Table1 feeder'!$E$4:$KH$77,13+$O$21+$O$22+$O$23,FALSE),".")</f>
        <v>25300</v>
      </c>
      <c r="H90" s="21"/>
    </row>
    <row r="91" spans="1:8" s="3" customFormat="1" x14ac:dyDescent="0.2">
      <c r="A91" s="61" t="s">
        <v>22</v>
      </c>
      <c r="B91" s="54" t="s">
        <v>23</v>
      </c>
      <c r="C91" s="27" t="s">
        <v>306</v>
      </c>
      <c r="D91" s="71">
        <f>IFERROR(VLOOKUP($A91&amp;"_"&amp;$C91,'Table1 feeder'!$E$4:$KH$77,10+$O$21+$O$22+$O$23,FALSE),".")</f>
        <v>4110</v>
      </c>
      <c r="E91" s="69">
        <f>IFERROR(VLOOKUP($A91&amp;"_"&amp;$C91,'Table1 feeder'!$E$4:$KH$77,11+$O$21+$O$22+$O$23,FALSE),".")</f>
        <v>13900</v>
      </c>
      <c r="F91" s="69">
        <f>IFERROR(VLOOKUP($A91&amp;"_"&amp;$C91,'Table1 feeder'!$E$4:$KH$77,12+$O$21+$O$22+$O$23,FALSE),".")</f>
        <v>19300</v>
      </c>
      <c r="G91" s="72">
        <f>IFERROR(VLOOKUP($A91&amp;"_"&amp;$C91,'Table1 feeder'!$E$4:$KH$77,13+$O$21+$O$22+$O$23,FALSE),".")</f>
        <v>24500</v>
      </c>
      <c r="H91" s="21"/>
    </row>
    <row r="92" spans="1:8" s="3" customFormat="1" x14ac:dyDescent="0.2">
      <c r="A92" s="61" t="s">
        <v>22</v>
      </c>
      <c r="B92" s="54" t="s">
        <v>23</v>
      </c>
      <c r="C92" s="27" t="s">
        <v>96</v>
      </c>
      <c r="D92" s="71">
        <f>IFERROR(VLOOKUP($A92&amp;"_"&amp;$C92,'Table1 feeder'!$E$4:$KH$77,10+$O$21+$O$22+$O$23,FALSE),".")</f>
        <v>30</v>
      </c>
      <c r="E92" s="69">
        <f>IFERROR(VLOOKUP($A92&amp;"_"&amp;$C92,'Table1 feeder'!$E$4:$KH$77,11+$O$21+$O$22+$O$23,FALSE),".")</f>
        <v>18200</v>
      </c>
      <c r="F92" s="69">
        <f>IFERROR(VLOOKUP($A92&amp;"_"&amp;$C92,'Table1 feeder'!$E$4:$KH$77,12+$O$21+$O$22+$O$23,FALSE),".")</f>
        <v>23700</v>
      </c>
      <c r="G92" s="72">
        <f>IFERROR(VLOOKUP($A92&amp;"_"&amp;$C92,'Table1 feeder'!$E$4:$KH$77,13+$O$21+$O$22+$O$23,FALSE),".")</f>
        <v>26800</v>
      </c>
      <c r="H92" s="21"/>
    </row>
    <row r="93" spans="1:8" s="3" customFormat="1" x14ac:dyDescent="0.2">
      <c r="A93" s="61"/>
      <c r="B93" s="54"/>
      <c r="C93" s="24"/>
      <c r="D93" s="71"/>
      <c r="E93" s="69"/>
      <c r="F93" s="69"/>
      <c r="G93" s="72"/>
      <c r="H93" s="21"/>
    </row>
    <row r="94" spans="1:8" s="3" customFormat="1" x14ac:dyDescent="0.2">
      <c r="A94" s="77" t="s">
        <v>54</v>
      </c>
      <c r="B94" s="56" t="s">
        <v>55</v>
      </c>
      <c r="C94" s="27" t="s">
        <v>57</v>
      </c>
      <c r="D94" s="71">
        <f>IFERROR(VLOOKUP($A94&amp;"_"&amp;$C94,'Table1 feeder'!$E$4:$KH$77,10+$O$21+$O$22+$O$23,FALSE),".")</f>
        <v>55</v>
      </c>
      <c r="E94" s="69">
        <f>IFERROR(VLOOKUP($A94&amp;"_"&amp;$C94,'Table1 feeder'!$E$4:$KH$77,11+$O$21+$O$22+$O$23,FALSE),".")</f>
        <v>13400</v>
      </c>
      <c r="F94" s="69">
        <f>IFERROR(VLOOKUP($A94&amp;"_"&amp;$C94,'Table1 feeder'!$E$4:$KH$77,12+$O$21+$O$22+$O$23,FALSE),".")</f>
        <v>17800</v>
      </c>
      <c r="G94" s="72">
        <f>IFERROR(VLOOKUP($A94&amp;"_"&amp;$C94,'Table1 feeder'!$E$4:$KH$77,13+$O$21+$O$22+$O$23,FALSE),".")</f>
        <v>22900</v>
      </c>
      <c r="H94" s="21"/>
    </row>
    <row r="95" spans="1:8" s="3" customFormat="1" x14ac:dyDescent="0.2">
      <c r="A95" s="61" t="s">
        <v>54</v>
      </c>
      <c r="B95" s="54"/>
      <c r="C95" s="27" t="s">
        <v>306</v>
      </c>
      <c r="D95" s="71">
        <f>IFERROR(VLOOKUP($A95&amp;"_"&amp;$C95,'Table1 feeder'!$E$4:$KH$77,10+$O$21+$O$22+$O$23,FALSE),".")</f>
        <v>6190</v>
      </c>
      <c r="E95" s="69">
        <f>IFERROR(VLOOKUP($A95&amp;"_"&amp;$C95,'Table1 feeder'!$E$4:$KH$77,11+$O$21+$O$22+$O$23,FALSE),".")</f>
        <v>11400</v>
      </c>
      <c r="F95" s="69">
        <f>IFERROR(VLOOKUP($A95&amp;"_"&amp;$C95,'Table1 feeder'!$E$4:$KH$77,12+$O$21+$O$22+$O$23,FALSE),".")</f>
        <v>16300</v>
      </c>
      <c r="G95" s="72">
        <f>IFERROR(VLOOKUP($A95&amp;"_"&amp;$C95,'Table1 feeder'!$E$4:$KH$77,13+$O$21+$O$22+$O$23,FALSE),".")</f>
        <v>20600</v>
      </c>
      <c r="H95" s="21"/>
    </row>
    <row r="96" spans="1:8" s="3" customFormat="1" x14ac:dyDescent="0.2">
      <c r="A96" s="61" t="s">
        <v>54</v>
      </c>
      <c r="B96" s="54"/>
      <c r="C96" s="27" t="s">
        <v>96</v>
      </c>
      <c r="D96" s="71">
        <f>IFERROR(VLOOKUP($A96&amp;"_"&amp;$C96,'Table1 feeder'!$E$4:$KH$77,10+$O$21+$O$22+$O$23,FALSE),".")</f>
        <v>30</v>
      </c>
      <c r="E96" s="69">
        <f>IFERROR(VLOOKUP($A96&amp;"_"&amp;$C96,'Table1 feeder'!$E$4:$KH$77,11+$O$21+$O$22+$O$23,FALSE),".")</f>
        <v>11000</v>
      </c>
      <c r="F96" s="69">
        <f>IFERROR(VLOOKUP($A96&amp;"_"&amp;$C96,'Table1 feeder'!$E$4:$KH$77,12+$O$21+$O$22+$O$23,FALSE),".")</f>
        <v>18900</v>
      </c>
      <c r="G96" s="72">
        <f>IFERROR(VLOOKUP($A96&amp;"_"&amp;$C96,'Table1 feeder'!$E$4:$KH$77,13+$O$21+$O$22+$O$23,FALSE),".")</f>
        <v>23000</v>
      </c>
      <c r="H96" s="21"/>
    </row>
    <row r="97" spans="1:9" s="3" customFormat="1" x14ac:dyDescent="0.2">
      <c r="A97" s="61"/>
      <c r="B97" s="54"/>
      <c r="C97" s="24"/>
      <c r="D97" s="71"/>
      <c r="E97" s="69"/>
      <c r="F97" s="69"/>
      <c r="G97" s="72"/>
      <c r="H97" s="21"/>
    </row>
    <row r="98" spans="1:9" s="3" customFormat="1" x14ac:dyDescent="0.2">
      <c r="A98" s="77" t="s">
        <v>24</v>
      </c>
      <c r="B98" s="4" t="s">
        <v>25</v>
      </c>
      <c r="C98" s="27" t="s">
        <v>57</v>
      </c>
      <c r="D98" s="71">
        <f>IFERROR(VLOOKUP($A98&amp;"_"&amp;$C98,'Table1 feeder'!$E$4:$KH$77,10+$O$21+$O$22+$O$23,FALSE),".")</f>
        <v>50</v>
      </c>
      <c r="E98" s="69">
        <f>IFERROR(VLOOKUP($A98&amp;"_"&amp;$C98,'Table1 feeder'!$E$4:$KH$77,11+$O$21+$O$22+$O$23,FALSE),".")</f>
        <v>13800</v>
      </c>
      <c r="F98" s="69">
        <f>IFERROR(VLOOKUP($A98&amp;"_"&amp;$C98,'Table1 feeder'!$E$4:$KH$77,12+$O$21+$O$22+$O$23,FALSE),".")</f>
        <v>20400</v>
      </c>
      <c r="G98" s="72">
        <f>IFERROR(VLOOKUP($A98&amp;"_"&amp;$C98,'Table1 feeder'!$E$4:$KH$77,13+$O$21+$O$22+$O$23,FALSE),".")</f>
        <v>26200</v>
      </c>
      <c r="H98" s="21"/>
    </row>
    <row r="99" spans="1:9" s="3" customFormat="1" x14ac:dyDescent="0.2">
      <c r="A99" s="61" t="s">
        <v>24</v>
      </c>
      <c r="B99" s="54" t="s">
        <v>25</v>
      </c>
      <c r="C99" s="27" t="s">
        <v>306</v>
      </c>
      <c r="D99" s="71">
        <f>IFERROR(VLOOKUP($A99&amp;"_"&amp;$C99,'Table1 feeder'!$E$4:$KH$77,10+$O$21+$O$22+$O$23,FALSE),".")</f>
        <v>8140</v>
      </c>
      <c r="E99" s="69">
        <f>IFERROR(VLOOKUP($A99&amp;"_"&amp;$C99,'Table1 feeder'!$E$4:$KH$77,11+$O$21+$O$22+$O$23,FALSE),".")</f>
        <v>12100</v>
      </c>
      <c r="F99" s="69">
        <f>IFERROR(VLOOKUP($A99&amp;"_"&amp;$C99,'Table1 feeder'!$E$4:$KH$77,12+$O$21+$O$22+$O$23,FALSE),".")</f>
        <v>17400</v>
      </c>
      <c r="G99" s="72">
        <f>IFERROR(VLOOKUP($A99&amp;"_"&amp;$C99,'Table1 feeder'!$E$4:$KH$77,13+$O$21+$O$22+$O$23,FALSE),".")</f>
        <v>22400</v>
      </c>
      <c r="H99" s="21"/>
    </row>
    <row r="100" spans="1:9" s="3" customFormat="1" x14ac:dyDescent="0.2">
      <c r="A100" s="61" t="s">
        <v>24</v>
      </c>
      <c r="B100" s="54" t="s">
        <v>25</v>
      </c>
      <c r="C100" s="27" t="s">
        <v>96</v>
      </c>
      <c r="D100" s="71">
        <f>IFERROR(VLOOKUP($A100&amp;"_"&amp;$C100,'Table1 feeder'!$E$4:$KH$77,10+$O$21+$O$22+$O$23,FALSE),".")</f>
        <v>40</v>
      </c>
      <c r="E100" s="69">
        <f>IFERROR(VLOOKUP($A100&amp;"_"&amp;$C100,'Table1 feeder'!$E$4:$KH$77,11+$O$21+$O$22+$O$23,FALSE),".")</f>
        <v>16700</v>
      </c>
      <c r="F100" s="69">
        <f>IFERROR(VLOOKUP($A100&amp;"_"&amp;$C100,'Table1 feeder'!$E$4:$KH$77,12+$O$21+$O$22+$O$23,FALSE),".")</f>
        <v>21500</v>
      </c>
      <c r="G100" s="72">
        <f>IFERROR(VLOOKUP($A100&amp;"_"&amp;$C100,'Table1 feeder'!$E$4:$KH$77,13+$O$21+$O$22+$O$23,FALSE),".")</f>
        <v>27400</v>
      </c>
      <c r="H100" s="21"/>
    </row>
    <row r="101" spans="1:9" s="3" customFormat="1" x14ac:dyDescent="0.2">
      <c r="A101" s="61"/>
      <c r="B101" s="54"/>
      <c r="C101" s="24"/>
      <c r="D101" s="71"/>
      <c r="E101" s="69"/>
      <c r="F101" s="69"/>
      <c r="G101" s="72"/>
      <c r="H101" s="21"/>
    </row>
    <row r="102" spans="1:9" s="3" customFormat="1" x14ac:dyDescent="0.2">
      <c r="A102" s="77" t="s">
        <v>26</v>
      </c>
      <c r="B102" s="4" t="s">
        <v>27</v>
      </c>
      <c r="C102" s="27" t="s">
        <v>57</v>
      </c>
      <c r="D102" s="71">
        <f>IFERROR(VLOOKUP($A102&amp;"_"&amp;$C102,'Table1 feeder'!$E$4:$KH$77,10+$O$21+$O$22+$O$23,FALSE),".")</f>
        <v>605</v>
      </c>
      <c r="E102" s="69">
        <f>IFERROR(VLOOKUP($A102&amp;"_"&amp;$C102,'Table1 feeder'!$E$4:$KH$77,11+$O$21+$O$22+$O$23,FALSE),".")</f>
        <v>9700</v>
      </c>
      <c r="F102" s="69">
        <f>IFERROR(VLOOKUP($A102&amp;"_"&amp;$C102,'Table1 feeder'!$E$4:$KH$77,12+$O$21+$O$22+$O$23,FALSE),".")</f>
        <v>14800</v>
      </c>
      <c r="G102" s="72">
        <f>IFERROR(VLOOKUP($A102&amp;"_"&amp;$C102,'Table1 feeder'!$E$4:$KH$77,13+$O$21+$O$22+$O$23,FALSE),".")</f>
        <v>20400</v>
      </c>
      <c r="H102" s="21"/>
      <c r="I102" s="3" t="s">
        <v>7</v>
      </c>
    </row>
    <row r="103" spans="1:9" s="3" customFormat="1" x14ac:dyDescent="0.2">
      <c r="A103" s="61" t="s">
        <v>26</v>
      </c>
      <c r="B103" s="54" t="s">
        <v>27</v>
      </c>
      <c r="C103" s="27" t="s">
        <v>306</v>
      </c>
      <c r="D103" s="71">
        <f>IFERROR(VLOOKUP($A103&amp;"_"&amp;$C103,'Table1 feeder'!$E$4:$KH$77,10+$O$21+$O$22+$O$23,FALSE),".")</f>
        <v>24790</v>
      </c>
      <c r="E103" s="69">
        <f>IFERROR(VLOOKUP($A103&amp;"_"&amp;$C103,'Table1 feeder'!$E$4:$KH$77,11+$O$21+$O$22+$O$23,FALSE),".")</f>
        <v>9700</v>
      </c>
      <c r="F103" s="69">
        <f>IFERROR(VLOOKUP($A103&amp;"_"&amp;$C103,'Table1 feeder'!$E$4:$KH$77,12+$O$21+$O$22+$O$23,FALSE),".")</f>
        <v>14300</v>
      </c>
      <c r="G103" s="72">
        <f>IFERROR(VLOOKUP($A103&amp;"_"&amp;$C103,'Table1 feeder'!$E$4:$KH$77,13+$O$21+$O$22+$O$23,FALSE),".")</f>
        <v>18600</v>
      </c>
      <c r="H103" s="21"/>
    </row>
    <row r="104" spans="1:9" s="3" customFormat="1" x14ac:dyDescent="0.2">
      <c r="A104" s="61" t="s">
        <v>26</v>
      </c>
      <c r="B104" s="54" t="s">
        <v>27</v>
      </c>
      <c r="C104" s="27" t="s">
        <v>96</v>
      </c>
      <c r="D104" s="71">
        <f>IFERROR(VLOOKUP($A104&amp;"_"&amp;$C104,'Table1 feeder'!$E$4:$KH$77,10+$O$21+$O$22+$O$23,FALSE),".")</f>
        <v>365</v>
      </c>
      <c r="E104" s="69">
        <f>IFERROR(VLOOKUP($A104&amp;"_"&amp;$C104,'Table1 feeder'!$E$4:$KH$77,11+$O$21+$O$22+$O$23,FALSE),".")</f>
        <v>9800</v>
      </c>
      <c r="F104" s="69">
        <f>IFERROR(VLOOKUP($A104&amp;"_"&amp;$C104,'Table1 feeder'!$E$4:$KH$77,12+$O$21+$O$22+$O$23,FALSE),".")</f>
        <v>14400</v>
      </c>
      <c r="G104" s="72">
        <f>IFERROR(VLOOKUP($A104&amp;"_"&amp;$C104,'Table1 feeder'!$E$4:$KH$77,13+$O$21+$O$22+$O$23,FALSE),".")</f>
        <v>20000</v>
      </c>
      <c r="H104" s="21"/>
    </row>
    <row r="105" spans="1:9" s="3" customFormat="1" x14ac:dyDescent="0.2">
      <c r="A105" s="61"/>
      <c r="B105" s="54"/>
      <c r="C105" s="24"/>
      <c r="D105" s="71"/>
      <c r="E105" s="69"/>
      <c r="F105" s="69"/>
      <c r="G105" s="72"/>
      <c r="H105" s="21"/>
    </row>
    <row r="106" spans="1:9" s="3" customFormat="1" x14ac:dyDescent="0.2">
      <c r="A106" s="77" t="s">
        <v>28</v>
      </c>
      <c r="B106" s="4" t="s">
        <v>29</v>
      </c>
      <c r="C106" s="27" t="s">
        <v>57</v>
      </c>
      <c r="D106" s="71">
        <f>IFERROR(VLOOKUP($A106&amp;"_"&amp;$C106,'Table1 feeder'!$E$4:$KH$77,10+$O$21+$O$22+$O$23,FALSE),".")</f>
        <v>40</v>
      </c>
      <c r="E106" s="69">
        <f>IFERROR(VLOOKUP($A106&amp;"_"&amp;$C106,'Table1 feeder'!$E$4:$KH$77,11+$O$21+$O$22+$O$23,FALSE),".")</f>
        <v>12600</v>
      </c>
      <c r="F106" s="69">
        <f>IFERROR(VLOOKUP($A106&amp;"_"&amp;$C106,'Table1 feeder'!$E$4:$KH$77,12+$O$21+$O$22+$O$23,FALSE),".")</f>
        <v>17800</v>
      </c>
      <c r="G106" s="72">
        <f>IFERROR(VLOOKUP($A106&amp;"_"&amp;$C106,'Table1 feeder'!$E$4:$KH$77,13+$O$21+$O$22+$O$23,FALSE),".")</f>
        <v>22400</v>
      </c>
      <c r="H106" s="21"/>
    </row>
    <row r="107" spans="1:9" s="3" customFormat="1" x14ac:dyDescent="0.2">
      <c r="A107" s="61" t="s">
        <v>28</v>
      </c>
      <c r="B107" s="54" t="s">
        <v>29</v>
      </c>
      <c r="C107" s="27" t="s">
        <v>306</v>
      </c>
      <c r="D107" s="71">
        <f>IFERROR(VLOOKUP($A107&amp;"_"&amp;$C107,'Table1 feeder'!$E$4:$KH$77,10+$O$21+$O$22+$O$23,FALSE),".")</f>
        <v>11535</v>
      </c>
      <c r="E107" s="69">
        <f>IFERROR(VLOOKUP($A107&amp;"_"&amp;$C107,'Table1 feeder'!$E$4:$KH$77,11+$O$21+$O$22+$O$23,FALSE),".")</f>
        <v>12800</v>
      </c>
      <c r="F107" s="69">
        <f>IFERROR(VLOOKUP($A107&amp;"_"&amp;$C107,'Table1 feeder'!$E$4:$KH$77,12+$O$21+$O$22+$O$23,FALSE),".")</f>
        <v>18300</v>
      </c>
      <c r="G107" s="72">
        <f>IFERROR(VLOOKUP($A107&amp;"_"&amp;$C107,'Table1 feeder'!$E$4:$KH$77,13+$O$21+$O$22+$O$23,FALSE),".")</f>
        <v>21500</v>
      </c>
      <c r="H107" s="21"/>
    </row>
    <row r="108" spans="1:9" s="3" customFormat="1" x14ac:dyDescent="0.2">
      <c r="A108" s="61" t="s">
        <v>28</v>
      </c>
      <c r="B108" s="54" t="s">
        <v>29</v>
      </c>
      <c r="C108" s="27" t="s">
        <v>96</v>
      </c>
      <c r="D108" s="71">
        <f>IFERROR(VLOOKUP($A108&amp;"_"&amp;$C108,'Table1 feeder'!$E$4:$KH$77,10+$O$21+$O$22+$O$23,FALSE),".")</f>
        <v>45</v>
      </c>
      <c r="E108" s="69">
        <f>IFERROR(VLOOKUP($A108&amp;"_"&amp;$C108,'Table1 feeder'!$E$4:$KH$77,11+$O$21+$O$22+$O$23,FALSE),".")</f>
        <v>11800</v>
      </c>
      <c r="F108" s="69">
        <f>IFERROR(VLOOKUP($A108&amp;"_"&amp;$C108,'Table1 feeder'!$E$4:$KH$77,12+$O$21+$O$22+$O$23,FALSE),".")</f>
        <v>15800</v>
      </c>
      <c r="G108" s="72">
        <f>IFERROR(VLOOKUP($A108&amp;"_"&amp;$C108,'Table1 feeder'!$E$4:$KH$77,13+$O$21+$O$22+$O$23,FALSE),".")</f>
        <v>20500</v>
      </c>
      <c r="H108" s="21"/>
    </row>
    <row r="109" spans="1:9" s="3" customFormat="1" x14ac:dyDescent="0.2">
      <c r="A109" s="61"/>
      <c r="B109" s="54"/>
      <c r="C109" s="24"/>
      <c r="D109" s="71"/>
      <c r="E109" s="69"/>
      <c r="F109" s="69"/>
      <c r="G109" s="72"/>
      <c r="H109" s="21"/>
    </row>
    <row r="110" spans="1:9" s="3" customFormat="1" x14ac:dyDescent="0.2">
      <c r="A110" s="77" t="s">
        <v>30</v>
      </c>
      <c r="B110" s="4" t="s">
        <v>31</v>
      </c>
      <c r="C110" s="27" t="s">
        <v>57</v>
      </c>
      <c r="D110" s="71" t="str">
        <f>IFERROR(VLOOKUP($A110&amp;"_"&amp;$C110,'Table1 feeder'!$E$4:$KH$77,10+$O$21+$O$22+$O$23,FALSE),".")</f>
        <v>x</v>
      </c>
      <c r="E110" s="69" t="str">
        <f>IFERROR(VLOOKUP($A110&amp;"_"&amp;$C110,'Table1 feeder'!$E$4:$KH$77,11+$O$21+$O$22+$O$23,FALSE),".")</f>
        <v>x</v>
      </c>
      <c r="F110" s="69" t="str">
        <f>IFERROR(VLOOKUP($A110&amp;"_"&amp;$C110,'Table1 feeder'!$E$4:$KH$77,12+$O$21+$O$22+$O$23,FALSE),".")</f>
        <v>x</v>
      </c>
      <c r="G110" s="72" t="str">
        <f>IFERROR(VLOOKUP($A110&amp;"_"&amp;$C110,'Table1 feeder'!$E$4:$KH$77,13+$O$21+$O$22+$O$23,FALSE),".")</f>
        <v>x</v>
      </c>
      <c r="H110" s="21" t="s">
        <v>7</v>
      </c>
    </row>
    <row r="111" spans="1:9" s="3" customFormat="1" x14ac:dyDescent="0.2">
      <c r="A111" s="61" t="s">
        <v>30</v>
      </c>
      <c r="B111" s="54" t="s">
        <v>31</v>
      </c>
      <c r="C111" s="27" t="s">
        <v>306</v>
      </c>
      <c r="D111" s="71">
        <f>IFERROR(VLOOKUP($A111&amp;"_"&amp;$C111,'Table1 feeder'!$E$4:$KH$77,10+$O$21+$O$22+$O$23,FALSE),".")</f>
        <v>2185</v>
      </c>
      <c r="E111" s="69">
        <f>IFERROR(VLOOKUP($A111&amp;"_"&amp;$C111,'Table1 feeder'!$E$4:$KH$77,11+$O$21+$O$22+$O$23,FALSE),".")</f>
        <v>11900</v>
      </c>
      <c r="F111" s="69">
        <f>IFERROR(VLOOKUP($A111&amp;"_"&amp;$C111,'Table1 feeder'!$E$4:$KH$77,12+$O$21+$O$22+$O$23,FALSE),".")</f>
        <v>19600</v>
      </c>
      <c r="G111" s="72">
        <f>IFERROR(VLOOKUP($A111&amp;"_"&amp;$C111,'Table1 feeder'!$E$4:$KH$77,13+$O$21+$O$22+$O$23,FALSE),".")</f>
        <v>27900</v>
      </c>
      <c r="H111" s="21"/>
    </row>
    <row r="112" spans="1:9" s="3" customFormat="1" x14ac:dyDescent="0.2">
      <c r="A112" s="62" t="s">
        <v>30</v>
      </c>
      <c r="B112" s="26" t="s">
        <v>31</v>
      </c>
      <c r="C112" s="13" t="s">
        <v>96</v>
      </c>
      <c r="D112" s="74" t="str">
        <f>IFERROR(VLOOKUP($A112&amp;"_"&amp;$C112,'Table1 feeder'!$E$4:$KH$77,10+$O$21+$O$22+$O$23,FALSE),".")</f>
        <v>x</v>
      </c>
      <c r="E112" s="70" t="str">
        <f>IFERROR(VLOOKUP($A112&amp;"_"&amp;$C112,'Table1 feeder'!$E$4:$KH$77,11+$O$21+$O$22+$O$23,FALSE),".")</f>
        <v>x</v>
      </c>
      <c r="F112" s="70" t="str">
        <f>IFERROR(VLOOKUP($A112&amp;"_"&amp;$C112,'Table1 feeder'!$E$4:$KH$77,12+$O$21+$O$22+$O$23,FALSE),".")</f>
        <v>x</v>
      </c>
      <c r="G112" s="73" t="str">
        <f>IFERROR(VLOOKUP($A112&amp;"_"&amp;$C112,'Table1 feeder'!$E$4:$KH$77,13+$O$21+$O$22+$O$23,FALSE),".")</f>
        <v>x</v>
      </c>
      <c r="H112" s="21"/>
    </row>
    <row r="113" spans="1:8" s="3" customFormat="1" ht="23.25" customHeight="1" x14ac:dyDescent="0.2">
      <c r="A113" s="124" t="s">
        <v>47</v>
      </c>
      <c r="B113" s="124"/>
      <c r="C113" s="124"/>
      <c r="D113" s="124"/>
      <c r="E113" s="124"/>
      <c r="F113" s="124"/>
      <c r="G113" s="124"/>
      <c r="H113" s="21"/>
    </row>
    <row r="114" spans="1:8" s="3" customFormat="1" x14ac:dyDescent="0.2">
      <c r="A114" s="1" t="s">
        <v>39</v>
      </c>
      <c r="B114" s="1"/>
      <c r="C114" s="1"/>
      <c r="D114" s="20"/>
      <c r="E114" s="19"/>
      <c r="F114" s="19"/>
      <c r="G114" s="22"/>
      <c r="H114" s="21"/>
    </row>
    <row r="115" spans="1:8" s="3" customFormat="1" ht="24" customHeight="1" x14ac:dyDescent="0.2">
      <c r="A115" s="119" t="s">
        <v>260</v>
      </c>
      <c r="B115" s="119"/>
      <c r="C115" s="119"/>
      <c r="D115" s="119"/>
      <c r="E115" s="119"/>
      <c r="F115" s="119"/>
      <c r="G115" s="119"/>
      <c r="H115" s="21"/>
    </row>
    <row r="116" spans="1:8" s="3" customFormat="1" x14ac:dyDescent="0.2">
      <c r="B116" s="1"/>
      <c r="C116" s="1" t="s">
        <v>7</v>
      </c>
      <c r="D116" s="20"/>
      <c r="E116" s="19"/>
      <c r="F116" s="19"/>
      <c r="G116" s="22"/>
      <c r="H116" s="21"/>
    </row>
    <row r="117" spans="1:8" s="3" customFormat="1" ht="22.5" customHeight="1" x14ac:dyDescent="0.2">
      <c r="A117" s="119" t="s">
        <v>294</v>
      </c>
      <c r="B117" s="119"/>
      <c r="C117" s="119"/>
      <c r="D117" s="119"/>
      <c r="E117" s="119"/>
      <c r="F117" s="119"/>
      <c r="G117" s="119"/>
      <c r="H117" s="21"/>
    </row>
    <row r="118" spans="1:8" s="3" customFormat="1" ht="24" customHeight="1" x14ac:dyDescent="0.2">
      <c r="A118" s="119" t="s">
        <v>298</v>
      </c>
      <c r="B118" s="119"/>
      <c r="C118" s="119"/>
      <c r="D118" s="119"/>
      <c r="E118" s="119"/>
      <c r="F118" s="119"/>
      <c r="G118" s="119"/>
      <c r="H118" s="21"/>
    </row>
    <row r="119" spans="1:8" s="3" customFormat="1" ht="25.5" customHeight="1" x14ac:dyDescent="0.2">
      <c r="A119" s="123" t="s">
        <v>299</v>
      </c>
      <c r="B119" s="123"/>
      <c r="C119" s="123"/>
      <c r="D119" s="123"/>
      <c r="E119" s="123"/>
      <c r="F119" s="123"/>
      <c r="G119" s="123"/>
      <c r="H119" s="21"/>
    </row>
    <row r="120" spans="1:8" s="3" customFormat="1" x14ac:dyDescent="0.2">
      <c r="A120" s="99" t="s">
        <v>262</v>
      </c>
      <c r="B120" s="1"/>
      <c r="C120" s="1"/>
      <c r="D120" s="20"/>
      <c r="E120" s="19"/>
      <c r="F120" s="19"/>
      <c r="G120" s="22"/>
      <c r="H120" s="21"/>
    </row>
    <row r="121" spans="1:8" s="3" customFormat="1" ht="26.25" customHeight="1" x14ac:dyDescent="0.2">
      <c r="A121" s="119" t="s">
        <v>304</v>
      </c>
      <c r="B121" s="119"/>
      <c r="C121" s="119"/>
      <c r="D121" s="119"/>
      <c r="E121" s="119"/>
      <c r="F121" s="119"/>
      <c r="G121" s="119"/>
      <c r="H121" s="21"/>
    </row>
    <row r="122" spans="1:8" s="3" customFormat="1" x14ac:dyDescent="0.2">
      <c r="A122" s="107" t="s">
        <v>305</v>
      </c>
      <c r="B122" s="107"/>
      <c r="C122" s="107"/>
      <c r="D122" s="41"/>
      <c r="E122" s="41"/>
      <c r="G122" s="41"/>
      <c r="H122" s="21"/>
    </row>
    <row r="123" spans="1:8" s="3" customFormat="1" x14ac:dyDescent="0.2">
      <c r="H123" s="21"/>
    </row>
    <row r="124" spans="1:8" s="3" customFormat="1" x14ac:dyDescent="0.2">
      <c r="B124" s="119"/>
      <c r="C124" s="119"/>
      <c r="D124" s="20"/>
      <c r="E124" s="19"/>
      <c r="F124" s="19"/>
      <c r="G124" s="19"/>
      <c r="H124" s="21"/>
    </row>
    <row r="125" spans="1:8" s="3" customFormat="1" x14ac:dyDescent="0.2">
      <c r="G125" s="19"/>
      <c r="H125" s="21"/>
    </row>
    <row r="126" spans="1:8" s="3" customFormat="1" x14ac:dyDescent="0.2">
      <c r="G126" s="19"/>
      <c r="H126" s="21"/>
    </row>
    <row r="127" spans="1:8" s="3" customFormat="1" x14ac:dyDescent="0.2">
      <c r="G127" s="19"/>
      <c r="H127" s="21"/>
    </row>
    <row r="128" spans="1:8" s="3" customFormat="1" x14ac:dyDescent="0.2">
      <c r="G128" s="21"/>
      <c r="H128" s="21"/>
    </row>
    <row r="129" spans="2:8" s="3" customFormat="1" x14ac:dyDescent="0.2">
      <c r="G129" s="21"/>
      <c r="H129" s="21"/>
    </row>
    <row r="130" spans="2:8" s="3" customFormat="1" x14ac:dyDescent="0.2">
      <c r="G130" s="21"/>
      <c r="H130" s="21"/>
    </row>
    <row r="131" spans="2:8" s="3" customFormat="1" x14ac:dyDescent="0.2">
      <c r="G131" s="21"/>
      <c r="H131" s="21"/>
    </row>
    <row r="132" spans="2:8" s="3" customFormat="1" x14ac:dyDescent="0.2">
      <c r="G132" s="21"/>
      <c r="H132" s="21"/>
    </row>
    <row r="133" spans="2:8" s="3" customFormat="1" x14ac:dyDescent="0.2">
      <c r="G133" s="21"/>
      <c r="H133" s="21"/>
    </row>
    <row r="134" spans="2:8" s="3" customFormat="1" x14ac:dyDescent="0.2">
      <c r="B134" s="2"/>
      <c r="C134" s="2"/>
      <c r="D134" s="23"/>
      <c r="E134" s="21"/>
      <c r="F134" s="21"/>
      <c r="G134" s="21"/>
      <c r="H134" s="21"/>
    </row>
    <row r="135" spans="2:8" s="3" customFormat="1" x14ac:dyDescent="0.2">
      <c r="B135" s="2"/>
      <c r="C135" s="2"/>
      <c r="D135" s="23"/>
      <c r="E135" s="21"/>
      <c r="F135" s="21"/>
      <c r="G135" s="21"/>
      <c r="H135" s="21"/>
    </row>
    <row r="136" spans="2:8" s="3" customFormat="1" x14ac:dyDescent="0.2">
      <c r="B136" s="2"/>
      <c r="C136" s="2"/>
      <c r="D136" s="23"/>
      <c r="E136" s="21"/>
      <c r="F136" s="21"/>
      <c r="G136" s="21"/>
      <c r="H136" s="21"/>
    </row>
    <row r="137" spans="2:8" s="3" customFormat="1" x14ac:dyDescent="0.2">
      <c r="B137" s="2"/>
      <c r="C137" s="2"/>
      <c r="D137" s="23"/>
      <c r="E137" s="21"/>
      <c r="F137" s="21"/>
      <c r="G137" s="21"/>
      <c r="H137" s="21"/>
    </row>
    <row r="138" spans="2:8" s="3" customFormat="1" x14ac:dyDescent="0.2">
      <c r="B138" s="2"/>
      <c r="C138" s="2"/>
      <c r="D138" s="23"/>
      <c r="E138" s="21"/>
      <c r="F138" s="21"/>
      <c r="G138" s="21"/>
      <c r="H138" s="21"/>
    </row>
    <row r="139" spans="2:8" s="3" customFormat="1" x14ac:dyDescent="0.2">
      <c r="B139" s="2"/>
      <c r="C139" s="2"/>
      <c r="D139" s="23"/>
      <c r="E139" s="21"/>
      <c r="F139" s="21"/>
      <c r="G139" s="21"/>
      <c r="H139" s="21"/>
    </row>
    <row r="140" spans="2:8" s="3" customFormat="1" x14ac:dyDescent="0.2">
      <c r="B140" s="2"/>
      <c r="C140" s="2"/>
      <c r="D140" s="23"/>
      <c r="E140" s="21"/>
      <c r="F140" s="21"/>
      <c r="G140" s="21"/>
      <c r="H140" s="21"/>
    </row>
    <row r="141" spans="2:8" s="3" customFormat="1" x14ac:dyDescent="0.2">
      <c r="B141" s="2"/>
      <c r="C141" s="2"/>
      <c r="D141" s="23"/>
      <c r="E141" s="21"/>
      <c r="F141" s="21"/>
      <c r="G141" s="21"/>
      <c r="H141" s="21"/>
    </row>
    <row r="142" spans="2:8" s="3" customFormat="1" x14ac:dyDescent="0.2">
      <c r="B142" s="2"/>
      <c r="C142" s="2"/>
      <c r="D142" s="23"/>
      <c r="E142" s="21"/>
      <c r="F142" s="21"/>
      <c r="G142" s="21"/>
      <c r="H142" s="21"/>
    </row>
    <row r="143" spans="2:8" s="3" customFormat="1" x14ac:dyDescent="0.2">
      <c r="B143" s="2"/>
      <c r="C143" s="2"/>
      <c r="D143" s="23"/>
      <c r="E143" s="21"/>
      <c r="F143" s="21"/>
      <c r="G143" s="21"/>
      <c r="H143" s="21"/>
    </row>
    <row r="144" spans="2:8" s="3" customFormat="1" x14ac:dyDescent="0.2">
      <c r="B144" s="2"/>
      <c r="C144" s="2"/>
      <c r="D144" s="23"/>
      <c r="E144" s="21"/>
      <c r="F144" s="21"/>
      <c r="G144" s="21"/>
      <c r="H144" s="21"/>
    </row>
    <row r="145" spans="2:8" s="3" customFormat="1" x14ac:dyDescent="0.2">
      <c r="B145" s="2"/>
      <c r="C145" s="2"/>
      <c r="D145" s="23"/>
      <c r="E145" s="21"/>
      <c r="F145" s="21"/>
      <c r="G145" s="21"/>
      <c r="H145" s="21"/>
    </row>
    <row r="146" spans="2:8" s="3" customFormat="1" x14ac:dyDescent="0.2">
      <c r="B146" s="2"/>
      <c r="C146" s="2"/>
      <c r="D146" s="23"/>
      <c r="E146" s="21"/>
      <c r="F146" s="21"/>
      <c r="G146" s="21"/>
      <c r="H146" s="21"/>
    </row>
    <row r="147" spans="2:8" s="3" customFormat="1" x14ac:dyDescent="0.2">
      <c r="B147" s="2"/>
      <c r="C147" s="2"/>
      <c r="D147" s="23"/>
      <c r="E147" s="21"/>
      <c r="F147" s="21"/>
      <c r="G147" s="21"/>
      <c r="H147" s="21"/>
    </row>
    <row r="148" spans="2:8" s="3" customFormat="1" x14ac:dyDescent="0.2">
      <c r="B148" s="2"/>
      <c r="C148" s="2"/>
      <c r="D148" s="23"/>
      <c r="E148" s="21"/>
      <c r="F148" s="21"/>
      <c r="G148" s="21"/>
      <c r="H148" s="21"/>
    </row>
    <row r="149" spans="2:8" s="3" customFormat="1" x14ac:dyDescent="0.2">
      <c r="B149" s="2"/>
      <c r="C149" s="2"/>
      <c r="D149" s="23"/>
      <c r="E149" s="21"/>
      <c r="F149" s="21"/>
      <c r="G149" s="21"/>
      <c r="H149" s="21"/>
    </row>
    <row r="150" spans="2:8" s="3" customFormat="1" x14ac:dyDescent="0.2">
      <c r="B150" s="2"/>
      <c r="C150" s="2"/>
      <c r="D150" s="23"/>
      <c r="E150" s="21"/>
      <c r="F150" s="21"/>
      <c r="G150" s="21"/>
      <c r="H150" s="21"/>
    </row>
    <row r="151" spans="2:8" s="3" customFormat="1" x14ac:dyDescent="0.2">
      <c r="B151" s="2"/>
      <c r="C151" s="2"/>
      <c r="D151" s="23"/>
      <c r="E151" s="21"/>
      <c r="F151" s="21"/>
      <c r="G151" s="21"/>
      <c r="H151" s="21"/>
    </row>
    <row r="152" spans="2:8" s="3" customFormat="1" x14ac:dyDescent="0.2">
      <c r="B152" s="2"/>
      <c r="C152" s="2"/>
      <c r="D152" s="23"/>
      <c r="E152" s="21"/>
      <c r="F152" s="21"/>
      <c r="G152" s="21"/>
      <c r="H152" s="21"/>
    </row>
    <row r="153" spans="2:8" s="3" customFormat="1" x14ac:dyDescent="0.2">
      <c r="B153" s="2"/>
      <c r="C153" s="2"/>
      <c r="D153" s="23"/>
      <c r="E153" s="21"/>
      <c r="F153" s="21"/>
      <c r="G153" s="21"/>
      <c r="H153" s="21"/>
    </row>
    <row r="154" spans="2:8" s="3" customFormat="1" x14ac:dyDescent="0.2">
      <c r="B154" s="2"/>
      <c r="C154" s="2"/>
      <c r="D154" s="23"/>
      <c r="E154" s="21"/>
      <c r="F154" s="21"/>
      <c r="G154" s="21"/>
      <c r="H154" s="21"/>
    </row>
    <row r="155" spans="2:8" s="3" customFormat="1" x14ac:dyDescent="0.2">
      <c r="B155" s="2"/>
      <c r="C155" s="2"/>
      <c r="D155" s="23"/>
      <c r="E155" s="21"/>
      <c r="F155" s="21"/>
      <c r="G155" s="21"/>
      <c r="H155" s="21"/>
    </row>
    <row r="156" spans="2:8" s="3" customFormat="1" x14ac:dyDescent="0.2">
      <c r="B156" s="2"/>
      <c r="C156" s="2"/>
      <c r="D156" s="23"/>
      <c r="E156" s="21"/>
      <c r="F156" s="21"/>
      <c r="G156" s="21"/>
      <c r="H156" s="21"/>
    </row>
    <row r="157" spans="2:8" s="3" customFormat="1" x14ac:dyDescent="0.2">
      <c r="B157" s="2"/>
      <c r="C157" s="2"/>
      <c r="D157" s="23"/>
      <c r="E157" s="21"/>
      <c r="F157" s="21"/>
      <c r="G157" s="21"/>
      <c r="H157" s="21"/>
    </row>
    <row r="158" spans="2:8" s="3" customFormat="1" x14ac:dyDescent="0.2">
      <c r="B158" s="2"/>
      <c r="C158" s="2"/>
      <c r="D158" s="23"/>
      <c r="E158" s="21"/>
      <c r="F158" s="21"/>
      <c r="G158" s="21"/>
      <c r="H158" s="21"/>
    </row>
    <row r="159" spans="2:8" s="3" customFormat="1" x14ac:dyDescent="0.2">
      <c r="B159" s="2"/>
      <c r="C159" s="2"/>
      <c r="D159" s="23"/>
      <c r="E159" s="21"/>
      <c r="F159" s="21"/>
      <c r="G159" s="21"/>
      <c r="H159" s="21"/>
    </row>
    <row r="160" spans="2:8" s="3" customFormat="1" x14ac:dyDescent="0.2">
      <c r="B160" s="2"/>
      <c r="C160" s="2"/>
      <c r="D160" s="23"/>
      <c r="E160" s="21"/>
      <c r="F160" s="21"/>
      <c r="G160" s="21"/>
      <c r="H160" s="21"/>
    </row>
    <row r="161" spans="2:8" s="3" customFormat="1" x14ac:dyDescent="0.2">
      <c r="B161" s="2"/>
      <c r="C161" s="2"/>
      <c r="D161" s="23"/>
      <c r="E161" s="21"/>
      <c r="F161" s="21"/>
      <c r="G161" s="21"/>
      <c r="H161" s="21"/>
    </row>
    <row r="162" spans="2:8" s="3" customFormat="1" x14ac:dyDescent="0.2">
      <c r="B162" s="2"/>
      <c r="C162" s="2"/>
      <c r="D162" s="23"/>
      <c r="E162" s="21"/>
      <c r="F162" s="21"/>
      <c r="G162" s="21"/>
      <c r="H162" s="21"/>
    </row>
    <row r="163" spans="2:8" s="3" customFormat="1" x14ac:dyDescent="0.2">
      <c r="B163" s="2"/>
      <c r="C163" s="2"/>
      <c r="D163" s="23"/>
      <c r="E163" s="21"/>
      <c r="F163" s="21"/>
      <c r="G163" s="21"/>
      <c r="H163" s="21"/>
    </row>
    <row r="164" spans="2:8" s="3" customFormat="1" x14ac:dyDescent="0.2">
      <c r="B164" s="2"/>
      <c r="C164" s="2"/>
      <c r="D164" s="23"/>
      <c r="E164" s="21"/>
      <c r="F164" s="21"/>
      <c r="G164" s="21"/>
      <c r="H164" s="21"/>
    </row>
    <row r="165" spans="2:8" s="3" customFormat="1" x14ac:dyDescent="0.2">
      <c r="B165" s="2"/>
      <c r="C165" s="2"/>
      <c r="D165" s="23"/>
      <c r="E165" s="21"/>
      <c r="F165" s="21"/>
      <c r="G165" s="21"/>
      <c r="H165" s="21"/>
    </row>
    <row r="166" spans="2:8" s="3" customFormat="1" x14ac:dyDescent="0.2">
      <c r="B166" s="2"/>
      <c r="C166" s="2"/>
      <c r="D166" s="23"/>
      <c r="E166" s="21"/>
      <c r="F166" s="21"/>
      <c r="G166" s="21"/>
      <c r="H166" s="21"/>
    </row>
    <row r="167" spans="2:8" s="3" customFormat="1" x14ac:dyDescent="0.2">
      <c r="B167" s="2"/>
      <c r="C167" s="2"/>
      <c r="D167" s="23"/>
      <c r="E167" s="21"/>
      <c r="F167" s="21"/>
      <c r="G167" s="21"/>
      <c r="H167" s="21"/>
    </row>
    <row r="168" spans="2:8" s="3" customFormat="1" x14ac:dyDescent="0.2">
      <c r="B168" s="2"/>
      <c r="C168" s="2"/>
      <c r="D168" s="23"/>
      <c r="E168" s="21"/>
      <c r="F168" s="21"/>
      <c r="G168" s="21"/>
      <c r="H168" s="21"/>
    </row>
    <row r="169" spans="2:8" s="3" customFormat="1" x14ac:dyDescent="0.2">
      <c r="B169" s="2"/>
      <c r="C169" s="2"/>
      <c r="D169" s="23"/>
      <c r="E169" s="21"/>
      <c r="F169" s="21"/>
      <c r="G169" s="21"/>
      <c r="H169" s="21"/>
    </row>
    <row r="170" spans="2:8" s="3" customFormat="1" x14ac:dyDescent="0.2">
      <c r="B170" s="2"/>
      <c r="C170" s="2"/>
      <c r="D170" s="23"/>
      <c r="E170" s="21"/>
      <c r="F170" s="21"/>
      <c r="G170" s="21"/>
      <c r="H170" s="21"/>
    </row>
    <row r="171" spans="2:8" s="3" customFormat="1" x14ac:dyDescent="0.2">
      <c r="B171" s="2"/>
      <c r="C171" s="2"/>
      <c r="D171" s="23"/>
      <c r="E171" s="21"/>
      <c r="F171" s="21"/>
      <c r="G171" s="21"/>
      <c r="H171" s="21"/>
    </row>
    <row r="172" spans="2:8" s="3" customFormat="1" x14ac:dyDescent="0.2">
      <c r="B172" s="2"/>
      <c r="C172" s="2"/>
      <c r="D172" s="23"/>
      <c r="E172" s="21"/>
      <c r="F172" s="21"/>
      <c r="G172" s="21"/>
      <c r="H172" s="21"/>
    </row>
    <row r="173" spans="2:8" s="3" customFormat="1" x14ac:dyDescent="0.2">
      <c r="B173" s="2"/>
      <c r="C173" s="2"/>
      <c r="D173" s="23"/>
      <c r="E173" s="21"/>
      <c r="F173" s="21"/>
      <c r="G173" s="21"/>
      <c r="H173" s="21"/>
    </row>
    <row r="174" spans="2:8" s="3" customFormat="1" x14ac:dyDescent="0.2">
      <c r="B174" s="2"/>
      <c r="C174" s="2"/>
      <c r="D174" s="23"/>
      <c r="E174" s="21"/>
      <c r="F174" s="21"/>
      <c r="G174" s="21"/>
      <c r="H174" s="21"/>
    </row>
    <row r="175" spans="2:8" s="3" customFormat="1" x14ac:dyDescent="0.2">
      <c r="B175" s="2"/>
      <c r="C175" s="2"/>
      <c r="D175" s="23"/>
      <c r="E175" s="21"/>
      <c r="F175" s="21"/>
      <c r="G175" s="21"/>
      <c r="H175" s="21"/>
    </row>
    <row r="176" spans="2:8" s="3" customFormat="1" x14ac:dyDescent="0.2">
      <c r="B176" s="2"/>
      <c r="C176" s="2"/>
      <c r="D176" s="23"/>
      <c r="E176" s="21"/>
      <c r="F176" s="21"/>
      <c r="G176" s="21"/>
      <c r="H176" s="21"/>
    </row>
    <row r="177" spans="2:8" s="3" customFormat="1" x14ac:dyDescent="0.2">
      <c r="B177" s="2"/>
      <c r="C177" s="2"/>
      <c r="D177" s="23"/>
      <c r="E177" s="21"/>
      <c r="F177" s="21"/>
      <c r="G177" s="21"/>
      <c r="H177" s="21"/>
    </row>
    <row r="178" spans="2:8" s="3" customFormat="1" x14ac:dyDescent="0.2">
      <c r="B178" s="2"/>
      <c r="C178" s="2"/>
      <c r="D178" s="23"/>
      <c r="E178" s="21"/>
      <c r="F178" s="21"/>
      <c r="G178" s="21"/>
      <c r="H178" s="21"/>
    </row>
    <row r="179" spans="2:8" s="3" customFormat="1" x14ac:dyDescent="0.2">
      <c r="B179" s="2"/>
      <c r="C179" s="2"/>
      <c r="D179" s="23"/>
      <c r="E179" s="21"/>
      <c r="F179" s="21"/>
      <c r="G179" s="21"/>
      <c r="H179" s="21"/>
    </row>
    <row r="180" spans="2:8" s="3" customFormat="1" x14ac:dyDescent="0.2">
      <c r="B180" s="2"/>
      <c r="C180" s="2"/>
      <c r="D180" s="23"/>
      <c r="E180" s="21"/>
      <c r="F180" s="21"/>
      <c r="G180" s="21"/>
      <c r="H180" s="21"/>
    </row>
    <row r="181" spans="2:8" s="3" customFormat="1" x14ac:dyDescent="0.2">
      <c r="B181" s="2"/>
      <c r="C181" s="2"/>
      <c r="D181" s="23"/>
      <c r="E181" s="21"/>
      <c r="F181" s="21"/>
      <c r="G181" s="21"/>
      <c r="H181" s="21"/>
    </row>
    <row r="182" spans="2:8" s="3" customFormat="1" x14ac:dyDescent="0.2">
      <c r="B182" s="2"/>
      <c r="C182" s="2"/>
      <c r="D182" s="23"/>
      <c r="E182" s="21"/>
      <c r="F182" s="21"/>
      <c r="G182" s="21"/>
      <c r="H182" s="21"/>
    </row>
    <row r="183" spans="2:8" s="3" customFormat="1" x14ac:dyDescent="0.2">
      <c r="B183" s="2"/>
      <c r="C183" s="2"/>
      <c r="D183" s="23"/>
      <c r="E183" s="21"/>
      <c r="F183" s="21"/>
      <c r="G183" s="21"/>
      <c r="H183" s="21"/>
    </row>
    <row r="184" spans="2:8" s="3" customFormat="1" x14ac:dyDescent="0.2">
      <c r="B184" s="2"/>
      <c r="C184" s="2"/>
      <c r="D184" s="23"/>
      <c r="E184" s="21"/>
      <c r="F184" s="21"/>
      <c r="G184" s="21"/>
      <c r="H184" s="21"/>
    </row>
    <row r="185" spans="2:8" s="3" customFormat="1" x14ac:dyDescent="0.2">
      <c r="B185" s="2"/>
      <c r="C185" s="2"/>
      <c r="D185" s="23"/>
      <c r="E185" s="21"/>
      <c r="F185" s="21"/>
      <c r="G185" s="21"/>
      <c r="H185" s="21"/>
    </row>
    <row r="186" spans="2:8" s="3" customFormat="1" x14ac:dyDescent="0.2">
      <c r="B186" s="2"/>
      <c r="C186" s="2"/>
      <c r="D186" s="23"/>
      <c r="E186" s="21"/>
      <c r="F186" s="21"/>
      <c r="G186" s="21"/>
      <c r="H186" s="21"/>
    </row>
    <row r="187" spans="2:8" s="3" customFormat="1" x14ac:dyDescent="0.2">
      <c r="B187" s="2"/>
      <c r="C187" s="2"/>
      <c r="D187" s="23"/>
      <c r="E187" s="21"/>
      <c r="F187" s="21"/>
      <c r="G187" s="21"/>
      <c r="H187" s="21"/>
    </row>
    <row r="188" spans="2:8" s="3" customFormat="1" x14ac:dyDescent="0.2">
      <c r="B188" s="2"/>
      <c r="C188" s="2"/>
      <c r="D188" s="23"/>
      <c r="E188" s="21"/>
      <c r="F188" s="21"/>
      <c r="G188" s="21"/>
      <c r="H188" s="21"/>
    </row>
    <row r="189" spans="2:8" s="3" customFormat="1" x14ac:dyDescent="0.2">
      <c r="B189" s="2"/>
      <c r="C189" s="2"/>
      <c r="D189" s="23"/>
      <c r="E189" s="21"/>
      <c r="F189" s="21"/>
      <c r="G189" s="21"/>
      <c r="H189" s="21"/>
    </row>
    <row r="190" spans="2:8" s="3" customFormat="1" x14ac:dyDescent="0.2">
      <c r="B190" s="2"/>
      <c r="C190" s="2"/>
      <c r="D190" s="23"/>
      <c r="E190" s="21"/>
      <c r="F190" s="21"/>
      <c r="G190" s="21"/>
      <c r="H190" s="21"/>
    </row>
    <row r="191" spans="2:8" s="3" customFormat="1" x14ac:dyDescent="0.2">
      <c r="B191" s="2"/>
      <c r="C191" s="2"/>
      <c r="D191" s="23"/>
      <c r="E191" s="21"/>
      <c r="F191" s="21"/>
      <c r="G191" s="21"/>
      <c r="H191" s="21"/>
    </row>
    <row r="192" spans="2:8" s="3" customFormat="1" x14ac:dyDescent="0.2">
      <c r="B192" s="2"/>
      <c r="C192" s="2"/>
      <c r="D192" s="23"/>
      <c r="E192" s="21"/>
      <c r="F192" s="21"/>
      <c r="G192" s="21"/>
      <c r="H192" s="21"/>
    </row>
    <row r="193" spans="2:8" s="3" customFormat="1" x14ac:dyDescent="0.2">
      <c r="B193" s="2"/>
      <c r="C193" s="2"/>
      <c r="D193" s="23"/>
      <c r="E193" s="21"/>
      <c r="F193" s="21"/>
      <c r="G193" s="21"/>
      <c r="H193" s="21"/>
    </row>
    <row r="194" spans="2:8" s="3" customFormat="1" x14ac:dyDescent="0.2">
      <c r="B194" s="2"/>
      <c r="C194" s="2"/>
      <c r="D194" s="23"/>
      <c r="E194" s="21"/>
      <c r="F194" s="21"/>
      <c r="G194" s="21"/>
      <c r="H194" s="21"/>
    </row>
    <row r="195" spans="2:8" s="3" customFormat="1" x14ac:dyDescent="0.2">
      <c r="B195" s="2"/>
      <c r="C195" s="2"/>
      <c r="D195" s="23"/>
      <c r="E195" s="21"/>
      <c r="F195" s="21"/>
      <c r="G195" s="21"/>
      <c r="H195" s="21"/>
    </row>
    <row r="196" spans="2:8" s="3" customFormat="1" x14ac:dyDescent="0.2">
      <c r="B196" s="2"/>
      <c r="C196" s="2"/>
      <c r="D196" s="23"/>
      <c r="E196" s="21"/>
      <c r="F196" s="21"/>
      <c r="G196" s="21"/>
      <c r="H196" s="21"/>
    </row>
    <row r="197" spans="2:8" s="3" customFormat="1" x14ac:dyDescent="0.2">
      <c r="B197" s="2"/>
      <c r="C197" s="2"/>
      <c r="D197" s="23"/>
      <c r="E197" s="21"/>
      <c r="F197" s="21"/>
      <c r="G197" s="21"/>
      <c r="H197" s="21"/>
    </row>
    <row r="198" spans="2:8" s="3" customFormat="1" x14ac:dyDescent="0.2">
      <c r="B198" s="2"/>
      <c r="C198" s="2"/>
      <c r="D198" s="23"/>
      <c r="E198" s="21"/>
      <c r="F198" s="21"/>
      <c r="G198" s="21"/>
      <c r="H198" s="21"/>
    </row>
    <row r="199" spans="2:8" s="3" customFormat="1" x14ac:dyDescent="0.2">
      <c r="B199" s="2"/>
      <c r="C199" s="2"/>
      <c r="D199" s="23"/>
      <c r="E199" s="21"/>
      <c r="F199" s="21"/>
      <c r="G199" s="21"/>
      <c r="H199" s="21"/>
    </row>
    <row r="200" spans="2:8" s="3" customFormat="1" x14ac:dyDescent="0.2">
      <c r="B200" s="2"/>
      <c r="C200" s="2"/>
      <c r="D200" s="23"/>
      <c r="E200" s="21"/>
      <c r="F200" s="21"/>
      <c r="G200" s="21"/>
      <c r="H200" s="21"/>
    </row>
    <row r="201" spans="2:8" s="3" customFormat="1" x14ac:dyDescent="0.2">
      <c r="B201" s="2"/>
      <c r="C201" s="2"/>
      <c r="D201" s="23"/>
      <c r="E201" s="21"/>
      <c r="F201" s="21"/>
      <c r="G201" s="21"/>
      <c r="H201" s="21"/>
    </row>
    <row r="202" spans="2:8" s="3" customFormat="1" x14ac:dyDescent="0.2">
      <c r="B202" s="2"/>
      <c r="C202" s="2"/>
      <c r="D202" s="23"/>
      <c r="E202" s="21"/>
      <c r="F202" s="21"/>
      <c r="G202" s="21"/>
      <c r="H202" s="21"/>
    </row>
    <row r="203" spans="2:8" s="3" customFormat="1" x14ac:dyDescent="0.2">
      <c r="B203" s="2"/>
      <c r="C203" s="2"/>
      <c r="D203" s="23"/>
      <c r="E203" s="21"/>
      <c r="F203" s="21"/>
      <c r="G203" s="21"/>
      <c r="H203" s="21"/>
    </row>
    <row r="204" spans="2:8" s="3" customFormat="1" x14ac:dyDescent="0.2">
      <c r="B204" s="2"/>
      <c r="C204" s="2"/>
      <c r="D204" s="23"/>
      <c r="E204" s="21"/>
      <c r="F204" s="21"/>
      <c r="G204" s="21"/>
      <c r="H204" s="21"/>
    </row>
    <row r="205" spans="2:8" s="3" customFormat="1" x14ac:dyDescent="0.2">
      <c r="B205" s="2"/>
      <c r="C205" s="2"/>
      <c r="D205" s="23"/>
      <c r="E205" s="21"/>
      <c r="F205" s="21"/>
      <c r="G205" s="21"/>
      <c r="H205" s="21"/>
    </row>
    <row r="206" spans="2:8" s="3" customFormat="1" x14ac:dyDescent="0.2">
      <c r="B206" s="2"/>
      <c r="C206" s="2"/>
      <c r="D206" s="23"/>
      <c r="E206" s="21"/>
      <c r="F206" s="21"/>
      <c r="G206" s="21"/>
      <c r="H206" s="21"/>
    </row>
    <row r="207" spans="2:8" s="3" customFormat="1" x14ac:dyDescent="0.2">
      <c r="B207" s="2"/>
      <c r="C207" s="2"/>
      <c r="D207" s="23"/>
      <c r="E207" s="21"/>
      <c r="F207" s="21"/>
      <c r="G207" s="21"/>
      <c r="H207" s="21"/>
    </row>
    <row r="208" spans="2:8" s="3" customFormat="1" x14ac:dyDescent="0.2">
      <c r="B208" s="2"/>
      <c r="C208" s="2"/>
      <c r="D208" s="23"/>
      <c r="E208" s="21"/>
      <c r="F208" s="21"/>
      <c r="G208" s="21"/>
      <c r="H208" s="21"/>
    </row>
    <row r="209" spans="2:8" s="3" customFormat="1" x14ac:dyDescent="0.2">
      <c r="B209" s="2"/>
      <c r="C209" s="2"/>
      <c r="D209" s="23"/>
      <c r="E209" s="21"/>
      <c r="F209" s="21"/>
      <c r="G209" s="21"/>
      <c r="H209" s="21"/>
    </row>
    <row r="210" spans="2:8" s="3" customFormat="1" x14ac:dyDescent="0.2">
      <c r="B210" s="2"/>
      <c r="C210" s="2"/>
      <c r="D210" s="23"/>
      <c r="E210" s="21"/>
      <c r="F210" s="21"/>
      <c r="G210" s="21"/>
      <c r="H210" s="21"/>
    </row>
    <row r="211" spans="2:8" s="3" customFormat="1" x14ac:dyDescent="0.2">
      <c r="B211" s="2"/>
      <c r="C211" s="2"/>
      <c r="D211" s="23"/>
      <c r="E211" s="21"/>
      <c r="F211" s="21"/>
      <c r="G211" s="21"/>
      <c r="H211" s="21"/>
    </row>
    <row r="212" spans="2:8" s="3" customFormat="1" x14ac:dyDescent="0.2">
      <c r="B212" s="2"/>
      <c r="C212" s="2"/>
      <c r="D212" s="23"/>
      <c r="E212" s="21"/>
      <c r="F212" s="21"/>
      <c r="G212" s="21"/>
      <c r="H212" s="21"/>
    </row>
    <row r="213" spans="2:8" s="3" customFormat="1" x14ac:dyDescent="0.2">
      <c r="B213" s="2"/>
      <c r="C213" s="2"/>
      <c r="D213" s="23"/>
      <c r="E213" s="21"/>
      <c r="F213" s="21"/>
      <c r="G213" s="21"/>
      <c r="H213" s="21"/>
    </row>
    <row r="214" spans="2:8" s="3" customFormat="1" x14ac:dyDescent="0.2">
      <c r="B214" s="2"/>
      <c r="C214" s="2"/>
      <c r="D214" s="23"/>
      <c r="E214" s="21"/>
      <c r="F214" s="21"/>
      <c r="G214" s="21"/>
      <c r="H214" s="21"/>
    </row>
    <row r="215" spans="2:8" s="3" customFormat="1" x14ac:dyDescent="0.2">
      <c r="B215" s="2"/>
      <c r="C215" s="2"/>
      <c r="D215" s="23"/>
      <c r="E215" s="21"/>
      <c r="F215" s="21"/>
      <c r="G215" s="21"/>
      <c r="H215" s="21"/>
    </row>
    <row r="216" spans="2:8" s="3" customFormat="1" x14ac:dyDescent="0.2">
      <c r="B216" s="2"/>
      <c r="C216" s="2"/>
      <c r="D216" s="23"/>
      <c r="E216" s="21"/>
      <c r="F216" s="21"/>
      <c r="G216" s="21"/>
      <c r="H216" s="21"/>
    </row>
    <row r="217" spans="2:8" s="3" customFormat="1" x14ac:dyDescent="0.2">
      <c r="B217" s="2"/>
      <c r="C217" s="2"/>
      <c r="D217" s="23"/>
      <c r="E217" s="21"/>
      <c r="F217" s="21"/>
      <c r="G217" s="21"/>
      <c r="H217" s="21"/>
    </row>
    <row r="218" spans="2:8" s="3" customFormat="1" x14ac:dyDescent="0.2">
      <c r="B218" s="2"/>
      <c r="C218" s="2"/>
      <c r="D218" s="23"/>
      <c r="E218" s="21"/>
      <c r="F218" s="21"/>
      <c r="G218" s="21"/>
      <c r="H218" s="21"/>
    </row>
    <row r="219" spans="2:8" s="3" customFormat="1" x14ac:dyDescent="0.2">
      <c r="B219" s="2"/>
      <c r="C219" s="2"/>
      <c r="D219" s="23"/>
      <c r="E219" s="21"/>
      <c r="F219" s="21"/>
      <c r="G219" s="21"/>
      <c r="H219" s="21"/>
    </row>
    <row r="220" spans="2:8" s="3" customFormat="1" x14ac:dyDescent="0.2">
      <c r="B220" s="2"/>
      <c r="C220" s="2"/>
      <c r="D220" s="23"/>
      <c r="E220" s="21"/>
      <c r="F220" s="21"/>
      <c r="G220" s="21"/>
      <c r="H220" s="21"/>
    </row>
    <row r="221" spans="2:8" s="3" customFormat="1" x14ac:dyDescent="0.2">
      <c r="B221" s="2"/>
      <c r="C221" s="2"/>
      <c r="D221" s="23"/>
      <c r="E221" s="21"/>
      <c r="F221" s="21"/>
      <c r="G221" s="21"/>
      <c r="H221" s="21"/>
    </row>
    <row r="222" spans="2:8" s="3" customFormat="1" x14ac:dyDescent="0.2">
      <c r="B222" s="2"/>
      <c r="C222" s="2"/>
      <c r="D222" s="23"/>
      <c r="E222" s="21"/>
      <c r="F222" s="21"/>
      <c r="G222" s="21"/>
      <c r="H222" s="21"/>
    </row>
    <row r="223" spans="2:8" s="3" customFormat="1" x14ac:dyDescent="0.2">
      <c r="B223" s="2"/>
      <c r="C223" s="2"/>
      <c r="D223" s="23"/>
      <c r="E223" s="21"/>
      <c r="F223" s="21"/>
      <c r="G223" s="21"/>
      <c r="H223" s="21"/>
    </row>
    <row r="224" spans="2:8" s="3" customFormat="1" x14ac:dyDescent="0.2">
      <c r="B224" s="2"/>
      <c r="C224" s="2"/>
      <c r="D224" s="23"/>
      <c r="E224" s="21"/>
      <c r="F224" s="21"/>
      <c r="G224" s="21"/>
      <c r="H224" s="21"/>
    </row>
    <row r="225" spans="2:8" s="3" customFormat="1" x14ac:dyDescent="0.2">
      <c r="B225" s="2"/>
      <c r="C225" s="2"/>
      <c r="D225" s="23"/>
      <c r="E225" s="21"/>
      <c r="F225" s="21"/>
      <c r="G225" s="21"/>
      <c r="H225" s="21"/>
    </row>
    <row r="226" spans="2:8" s="3" customFormat="1" x14ac:dyDescent="0.2">
      <c r="B226" s="2"/>
      <c r="C226" s="2"/>
      <c r="D226" s="23"/>
      <c r="E226" s="21"/>
      <c r="F226" s="21"/>
      <c r="G226" s="21"/>
      <c r="H226" s="21"/>
    </row>
    <row r="227" spans="2:8" s="3" customFormat="1" x14ac:dyDescent="0.2">
      <c r="B227" s="2"/>
      <c r="C227" s="2"/>
      <c r="D227" s="23"/>
      <c r="E227" s="21"/>
      <c r="F227" s="21"/>
      <c r="G227" s="21"/>
      <c r="H227" s="21"/>
    </row>
    <row r="228" spans="2:8" s="3" customFormat="1" x14ac:dyDescent="0.2">
      <c r="B228" s="2"/>
      <c r="C228" s="2"/>
      <c r="D228" s="23"/>
      <c r="E228" s="21"/>
      <c r="F228" s="21"/>
      <c r="G228" s="21"/>
      <c r="H228" s="21"/>
    </row>
    <row r="229" spans="2:8" s="3" customFormat="1" x14ac:dyDescent="0.2">
      <c r="B229" s="2"/>
      <c r="C229" s="2"/>
      <c r="D229" s="23"/>
      <c r="E229" s="21"/>
      <c r="F229" s="21"/>
      <c r="G229" s="21"/>
      <c r="H229" s="21"/>
    </row>
    <row r="230" spans="2:8" s="3" customFormat="1" x14ac:dyDescent="0.2">
      <c r="B230" s="2"/>
      <c r="C230" s="2"/>
      <c r="D230" s="23"/>
      <c r="E230" s="21"/>
      <c r="F230" s="21"/>
      <c r="G230" s="21"/>
      <c r="H230" s="21"/>
    </row>
    <row r="231" spans="2:8" s="3" customFormat="1" x14ac:dyDescent="0.2">
      <c r="B231" s="2"/>
      <c r="C231" s="2"/>
      <c r="D231" s="23"/>
      <c r="E231" s="21"/>
      <c r="F231" s="21"/>
      <c r="G231" s="21"/>
      <c r="H231" s="21"/>
    </row>
    <row r="232" spans="2:8" s="3" customFormat="1" x14ac:dyDescent="0.2">
      <c r="B232" s="2"/>
      <c r="C232" s="2"/>
      <c r="D232" s="23"/>
      <c r="E232" s="21"/>
      <c r="F232" s="21"/>
      <c r="G232" s="21"/>
      <c r="H232" s="21"/>
    </row>
    <row r="233" spans="2:8" s="3" customFormat="1" x14ac:dyDescent="0.2">
      <c r="B233" s="2"/>
      <c r="C233" s="2"/>
      <c r="D233" s="23"/>
      <c r="E233" s="21"/>
      <c r="F233" s="21"/>
      <c r="G233" s="21"/>
      <c r="H233" s="21"/>
    </row>
    <row r="234" spans="2:8" s="3" customFormat="1" x14ac:dyDescent="0.2">
      <c r="B234" s="2"/>
      <c r="C234" s="2"/>
      <c r="D234" s="23"/>
      <c r="E234" s="21"/>
      <c r="F234" s="21"/>
      <c r="G234" s="21"/>
      <c r="H234" s="21"/>
    </row>
    <row r="235" spans="2:8" s="3" customFormat="1" x14ac:dyDescent="0.2">
      <c r="B235" s="2"/>
      <c r="C235" s="2"/>
      <c r="D235" s="23"/>
      <c r="E235" s="21"/>
      <c r="F235" s="21"/>
      <c r="G235" s="21"/>
      <c r="H235" s="21"/>
    </row>
    <row r="236" spans="2:8" s="3" customFormat="1" x14ac:dyDescent="0.2">
      <c r="B236" s="2"/>
      <c r="C236" s="2"/>
      <c r="D236" s="23"/>
      <c r="E236" s="21"/>
      <c r="F236" s="21"/>
      <c r="G236" s="21"/>
      <c r="H236" s="21"/>
    </row>
    <row r="237" spans="2:8" s="3" customFormat="1" x14ac:dyDescent="0.2">
      <c r="B237" s="2"/>
      <c r="C237" s="2"/>
      <c r="D237" s="23"/>
      <c r="E237" s="21"/>
      <c r="F237" s="21"/>
      <c r="G237" s="21"/>
      <c r="H237" s="21"/>
    </row>
    <row r="238" spans="2:8" s="3" customFormat="1" x14ac:dyDescent="0.2">
      <c r="B238" s="2"/>
      <c r="C238" s="2"/>
      <c r="D238" s="23"/>
      <c r="E238" s="21"/>
      <c r="F238" s="21"/>
      <c r="G238" s="21"/>
      <c r="H238" s="21"/>
    </row>
    <row r="239" spans="2:8" s="3" customFormat="1" x14ac:dyDescent="0.2">
      <c r="B239" s="2"/>
      <c r="C239" s="2"/>
      <c r="D239" s="23"/>
      <c r="E239" s="21"/>
      <c r="F239" s="21"/>
      <c r="G239" s="21"/>
      <c r="H239" s="21"/>
    </row>
    <row r="240" spans="2:8" s="3" customFormat="1" x14ac:dyDescent="0.2">
      <c r="B240" s="2"/>
      <c r="C240" s="2"/>
      <c r="D240" s="23"/>
      <c r="E240" s="21"/>
      <c r="F240" s="21"/>
      <c r="G240" s="21"/>
      <c r="H240" s="21"/>
    </row>
    <row r="241" spans="2:8" s="3" customFormat="1" x14ac:dyDescent="0.2">
      <c r="B241" s="2"/>
      <c r="C241" s="2"/>
      <c r="D241" s="23"/>
      <c r="E241" s="21"/>
      <c r="F241" s="21"/>
      <c r="G241" s="21"/>
      <c r="H241" s="21"/>
    </row>
    <row r="242" spans="2:8" s="3" customFormat="1" x14ac:dyDescent="0.2">
      <c r="B242" s="2"/>
      <c r="C242" s="2"/>
      <c r="D242" s="23"/>
      <c r="E242" s="21"/>
      <c r="F242" s="21"/>
      <c r="G242" s="21"/>
      <c r="H242" s="21"/>
    </row>
    <row r="243" spans="2:8" s="3" customFormat="1" x14ac:dyDescent="0.2">
      <c r="B243" s="2"/>
      <c r="C243" s="2"/>
      <c r="D243" s="23"/>
      <c r="E243" s="21"/>
      <c r="F243" s="21"/>
      <c r="G243" s="21"/>
      <c r="H243" s="21"/>
    </row>
    <row r="244" spans="2:8" s="3" customFormat="1" x14ac:dyDescent="0.2">
      <c r="B244" s="2"/>
      <c r="C244" s="2"/>
      <c r="D244" s="23"/>
      <c r="E244" s="21"/>
      <c r="F244" s="21"/>
      <c r="G244" s="21"/>
      <c r="H244" s="21"/>
    </row>
    <row r="245" spans="2:8" s="3" customFormat="1" x14ac:dyDescent="0.2">
      <c r="B245" s="2"/>
      <c r="C245" s="2"/>
      <c r="D245" s="23"/>
      <c r="E245" s="21"/>
      <c r="F245" s="21"/>
      <c r="G245" s="21"/>
      <c r="H245" s="21"/>
    </row>
    <row r="246" spans="2:8" s="3" customFormat="1" x14ac:dyDescent="0.2">
      <c r="B246" s="2"/>
      <c r="C246" s="2"/>
      <c r="D246" s="23"/>
      <c r="E246" s="21"/>
      <c r="F246" s="21"/>
      <c r="G246" s="21"/>
      <c r="H246" s="21"/>
    </row>
    <row r="247" spans="2:8" s="3" customFormat="1" x14ac:dyDescent="0.2">
      <c r="B247" s="2"/>
      <c r="C247" s="2"/>
      <c r="D247" s="23"/>
      <c r="E247" s="21"/>
      <c r="F247" s="21"/>
      <c r="G247" s="21"/>
      <c r="H247" s="21"/>
    </row>
    <row r="248" spans="2:8" s="3" customFormat="1" x14ac:dyDescent="0.2">
      <c r="B248" s="2"/>
      <c r="C248" s="2"/>
      <c r="D248" s="23"/>
      <c r="E248" s="21"/>
      <c r="F248" s="21"/>
      <c r="G248" s="21"/>
      <c r="H248" s="21"/>
    </row>
    <row r="249" spans="2:8" s="3" customFormat="1" x14ac:dyDescent="0.2">
      <c r="B249" s="2"/>
      <c r="C249" s="2"/>
      <c r="D249" s="23"/>
      <c r="E249" s="21"/>
      <c r="F249" s="21"/>
      <c r="G249" s="21"/>
      <c r="H249" s="21"/>
    </row>
    <row r="250" spans="2:8" s="3" customFormat="1" x14ac:dyDescent="0.2">
      <c r="B250" s="2"/>
      <c r="C250" s="2"/>
      <c r="D250" s="23"/>
      <c r="E250" s="21"/>
      <c r="F250" s="21"/>
      <c r="G250" s="21"/>
      <c r="H250" s="21"/>
    </row>
    <row r="251" spans="2:8" s="3" customFormat="1" x14ac:dyDescent="0.2">
      <c r="B251" s="2"/>
      <c r="C251" s="2"/>
      <c r="D251" s="23"/>
      <c r="E251" s="21"/>
      <c r="F251" s="21"/>
      <c r="G251" s="21"/>
      <c r="H251" s="21"/>
    </row>
    <row r="252" spans="2:8" s="3" customFormat="1" x14ac:dyDescent="0.2">
      <c r="B252" s="2"/>
      <c r="C252" s="2"/>
      <c r="D252" s="23"/>
      <c r="E252" s="21"/>
      <c r="F252" s="21"/>
      <c r="G252" s="21"/>
      <c r="H252" s="21"/>
    </row>
    <row r="253" spans="2:8" s="3" customFormat="1" x14ac:dyDescent="0.2">
      <c r="B253" s="2"/>
      <c r="C253" s="2"/>
      <c r="D253" s="23"/>
      <c r="E253" s="21"/>
      <c r="F253" s="21"/>
      <c r="G253" s="21"/>
      <c r="H253" s="21"/>
    </row>
    <row r="254" spans="2:8" s="3" customFormat="1" x14ac:dyDescent="0.2">
      <c r="B254" s="2"/>
      <c r="C254" s="2"/>
      <c r="D254" s="23"/>
      <c r="E254" s="21"/>
      <c r="F254" s="21"/>
      <c r="G254" s="21"/>
      <c r="H254" s="21"/>
    </row>
    <row r="255" spans="2:8" s="3" customFormat="1" x14ac:dyDescent="0.2">
      <c r="B255" s="2"/>
      <c r="C255" s="2"/>
      <c r="D255" s="23"/>
      <c r="E255" s="21"/>
      <c r="F255" s="21"/>
      <c r="G255" s="21"/>
      <c r="H255" s="21"/>
    </row>
    <row r="256" spans="2:8" s="3" customFormat="1" x14ac:dyDescent="0.2">
      <c r="B256" s="2"/>
      <c r="C256" s="2"/>
      <c r="D256" s="23"/>
      <c r="E256" s="21"/>
      <c r="F256" s="21"/>
      <c r="G256" s="21"/>
      <c r="H256" s="21"/>
    </row>
    <row r="257" spans="2:8" s="3" customFormat="1" x14ac:dyDescent="0.2">
      <c r="B257" s="2"/>
      <c r="C257" s="2"/>
      <c r="D257" s="23"/>
      <c r="E257" s="21"/>
      <c r="F257" s="21"/>
      <c r="G257" s="21"/>
      <c r="H257" s="21"/>
    </row>
    <row r="258" spans="2:8" s="3" customFormat="1" x14ac:dyDescent="0.2">
      <c r="B258" s="2"/>
      <c r="C258" s="2"/>
      <c r="D258" s="23"/>
      <c r="E258" s="21"/>
      <c r="F258" s="21"/>
      <c r="G258" s="21"/>
      <c r="H258" s="21"/>
    </row>
    <row r="259" spans="2:8" s="3" customFormat="1" x14ac:dyDescent="0.2">
      <c r="B259" s="2"/>
      <c r="C259" s="2"/>
      <c r="D259" s="23"/>
      <c r="E259" s="21"/>
      <c r="F259" s="21"/>
      <c r="G259" s="21"/>
      <c r="H259" s="21"/>
    </row>
    <row r="260" spans="2:8" s="3" customFormat="1" x14ac:dyDescent="0.2">
      <c r="B260" s="2"/>
      <c r="C260" s="2"/>
      <c r="D260" s="23"/>
      <c r="E260" s="21"/>
      <c r="F260" s="21"/>
      <c r="G260" s="21"/>
      <c r="H260" s="21"/>
    </row>
    <row r="261" spans="2:8" s="3" customFormat="1" x14ac:dyDescent="0.2">
      <c r="B261" s="2"/>
      <c r="C261" s="2"/>
      <c r="D261" s="23"/>
      <c r="E261" s="21"/>
      <c r="F261" s="21"/>
      <c r="G261" s="21"/>
      <c r="H261" s="21"/>
    </row>
    <row r="262" spans="2:8" s="3" customFormat="1" x14ac:dyDescent="0.2">
      <c r="B262" s="2"/>
      <c r="C262" s="2"/>
      <c r="D262" s="23"/>
      <c r="E262" s="21"/>
      <c r="F262" s="21"/>
      <c r="G262" s="21"/>
      <c r="H262" s="21"/>
    </row>
    <row r="263" spans="2:8" s="3" customFormat="1" x14ac:dyDescent="0.2">
      <c r="B263" s="2"/>
      <c r="C263" s="2"/>
      <c r="D263" s="23"/>
      <c r="E263" s="21"/>
      <c r="F263" s="21"/>
      <c r="G263" s="21"/>
      <c r="H263" s="21"/>
    </row>
    <row r="264" spans="2:8" s="3" customFormat="1" x14ac:dyDescent="0.2">
      <c r="B264" s="2"/>
      <c r="C264" s="2"/>
      <c r="D264" s="23"/>
      <c r="E264" s="21"/>
      <c r="F264" s="21"/>
      <c r="G264" s="21"/>
      <c r="H264" s="21"/>
    </row>
    <row r="265" spans="2:8" s="3" customFormat="1" x14ac:dyDescent="0.2">
      <c r="B265" s="2"/>
      <c r="C265" s="2"/>
      <c r="D265" s="23"/>
      <c r="E265" s="21"/>
      <c r="F265" s="21"/>
      <c r="G265" s="21"/>
      <c r="H265" s="21"/>
    </row>
    <row r="266" spans="2:8" s="3" customFormat="1" x14ac:dyDescent="0.2">
      <c r="B266" s="2"/>
      <c r="C266" s="2"/>
      <c r="D266" s="23"/>
      <c r="E266" s="21"/>
      <c r="F266" s="21"/>
      <c r="G266" s="21"/>
      <c r="H266" s="21"/>
    </row>
    <row r="267" spans="2:8" s="3" customFormat="1" x14ac:dyDescent="0.2">
      <c r="B267" s="2"/>
      <c r="C267" s="2"/>
      <c r="D267" s="23"/>
      <c r="E267" s="21"/>
      <c r="F267" s="21"/>
      <c r="G267" s="21"/>
      <c r="H267" s="21"/>
    </row>
    <row r="268" spans="2:8" s="3" customFormat="1" x14ac:dyDescent="0.2">
      <c r="B268" s="2"/>
      <c r="C268" s="2"/>
      <c r="D268" s="23"/>
      <c r="E268" s="21"/>
      <c r="F268" s="21"/>
      <c r="G268" s="21"/>
      <c r="H268" s="21"/>
    </row>
    <row r="269" spans="2:8" s="3" customFormat="1" x14ac:dyDescent="0.2">
      <c r="B269" s="2"/>
      <c r="C269" s="2"/>
      <c r="D269" s="23"/>
      <c r="E269" s="21"/>
      <c r="F269" s="21"/>
      <c r="G269" s="21"/>
      <c r="H269" s="21"/>
    </row>
    <row r="270" spans="2:8" s="3" customFormat="1" x14ac:dyDescent="0.2">
      <c r="B270" s="2"/>
      <c r="C270" s="2"/>
      <c r="D270" s="23"/>
      <c r="E270" s="21"/>
      <c r="F270" s="21"/>
      <c r="G270" s="21"/>
      <c r="H270" s="21"/>
    </row>
    <row r="271" spans="2:8" s="3" customFormat="1" x14ac:dyDescent="0.2">
      <c r="B271" s="2"/>
      <c r="C271" s="2"/>
      <c r="D271" s="23"/>
      <c r="E271" s="21"/>
      <c r="F271" s="21"/>
      <c r="G271" s="21"/>
      <c r="H271" s="21"/>
    </row>
    <row r="272" spans="2:8" s="3" customFormat="1" x14ac:dyDescent="0.2">
      <c r="B272" s="2"/>
      <c r="C272" s="2"/>
      <c r="D272" s="23"/>
      <c r="E272" s="21"/>
      <c r="F272" s="21"/>
      <c r="G272" s="21"/>
      <c r="H272" s="21"/>
    </row>
    <row r="273" spans="2:8" s="3" customFormat="1" x14ac:dyDescent="0.2">
      <c r="B273" s="2"/>
      <c r="C273" s="2"/>
      <c r="D273" s="23"/>
      <c r="E273" s="21"/>
      <c r="F273" s="21"/>
      <c r="G273" s="21"/>
      <c r="H273" s="21"/>
    </row>
    <row r="274" spans="2:8" s="3" customFormat="1" x14ac:dyDescent="0.2">
      <c r="B274" s="2"/>
      <c r="C274" s="2"/>
      <c r="D274" s="23"/>
      <c r="E274" s="21"/>
      <c r="F274" s="21"/>
      <c r="G274" s="21"/>
      <c r="H274" s="21"/>
    </row>
    <row r="275" spans="2:8" s="3" customFormat="1" x14ac:dyDescent="0.2">
      <c r="B275" s="2"/>
      <c r="C275" s="2"/>
      <c r="D275" s="23"/>
      <c r="E275" s="21"/>
      <c r="F275" s="21"/>
      <c r="G275" s="21"/>
      <c r="H275" s="21"/>
    </row>
    <row r="276" spans="2:8" s="3" customFormat="1" x14ac:dyDescent="0.2">
      <c r="B276" s="2"/>
      <c r="C276" s="2"/>
      <c r="D276" s="23"/>
      <c r="E276" s="21"/>
      <c r="F276" s="21"/>
      <c r="G276" s="21"/>
      <c r="H276" s="21"/>
    </row>
    <row r="277" spans="2:8" s="3" customFormat="1" x14ac:dyDescent="0.2">
      <c r="B277" s="2"/>
      <c r="C277" s="2"/>
      <c r="D277" s="23"/>
      <c r="E277" s="21"/>
      <c r="F277" s="21"/>
      <c r="G277" s="21"/>
      <c r="H277" s="21"/>
    </row>
    <row r="278" spans="2:8" s="3" customFormat="1" x14ac:dyDescent="0.2">
      <c r="B278" s="2"/>
      <c r="C278" s="2"/>
      <c r="D278" s="23"/>
      <c r="E278" s="21"/>
      <c r="F278" s="21"/>
      <c r="G278" s="21"/>
      <c r="H278" s="21"/>
    </row>
    <row r="279" spans="2:8" s="3" customFormat="1" x14ac:dyDescent="0.2">
      <c r="B279" s="2"/>
      <c r="C279" s="2"/>
      <c r="D279" s="23"/>
      <c r="E279" s="21"/>
      <c r="F279" s="21"/>
      <c r="G279" s="21"/>
      <c r="H279" s="21"/>
    </row>
    <row r="280" spans="2:8" s="3" customFormat="1" x14ac:dyDescent="0.2">
      <c r="B280" s="2"/>
      <c r="C280" s="2"/>
      <c r="D280" s="23"/>
      <c r="E280" s="21"/>
      <c r="F280" s="21"/>
      <c r="G280" s="21"/>
      <c r="H280" s="21"/>
    </row>
    <row r="281" spans="2:8" s="3" customFormat="1" x14ac:dyDescent="0.2">
      <c r="B281" s="2"/>
      <c r="C281" s="2"/>
      <c r="D281" s="23"/>
      <c r="E281" s="21"/>
      <c r="F281" s="21"/>
      <c r="G281" s="21"/>
      <c r="H281" s="21"/>
    </row>
    <row r="282" spans="2:8" s="3" customFormat="1" x14ac:dyDescent="0.2">
      <c r="B282" s="2"/>
      <c r="C282" s="2"/>
      <c r="D282" s="23"/>
      <c r="E282" s="21"/>
      <c r="F282" s="21"/>
      <c r="G282" s="21"/>
      <c r="H282" s="21"/>
    </row>
    <row r="283" spans="2:8" s="3" customFormat="1" x14ac:dyDescent="0.2">
      <c r="B283" s="2"/>
      <c r="C283" s="2"/>
      <c r="D283" s="23"/>
      <c r="E283" s="21"/>
      <c r="F283" s="21"/>
      <c r="G283" s="21"/>
      <c r="H283" s="21"/>
    </row>
    <row r="284" spans="2:8" s="3" customFormat="1" x14ac:dyDescent="0.2">
      <c r="B284" s="2"/>
      <c r="C284" s="2"/>
      <c r="D284" s="23"/>
      <c r="E284" s="21"/>
      <c r="F284" s="21"/>
      <c r="G284" s="21"/>
      <c r="H284" s="21"/>
    </row>
    <row r="285" spans="2:8" s="3" customFormat="1" x14ac:dyDescent="0.2">
      <c r="B285" s="2"/>
      <c r="C285" s="2"/>
      <c r="D285" s="23"/>
      <c r="E285" s="21"/>
      <c r="F285" s="21"/>
      <c r="G285" s="21"/>
      <c r="H285" s="21"/>
    </row>
    <row r="286" spans="2:8" s="3" customFormat="1" x14ac:dyDescent="0.2">
      <c r="B286" s="2"/>
      <c r="C286" s="2"/>
      <c r="D286" s="23"/>
      <c r="E286" s="21"/>
      <c r="F286" s="21"/>
      <c r="G286" s="21"/>
      <c r="H286" s="21"/>
    </row>
    <row r="287" spans="2:8" s="3" customFormat="1" x14ac:dyDescent="0.2">
      <c r="B287" s="2"/>
      <c r="C287" s="2"/>
      <c r="D287" s="23"/>
      <c r="E287" s="21"/>
      <c r="F287" s="21"/>
      <c r="G287" s="21"/>
      <c r="H287" s="21"/>
    </row>
    <row r="288" spans="2:8" s="3" customFormat="1" x14ac:dyDescent="0.2">
      <c r="B288" s="2"/>
      <c r="C288" s="2"/>
      <c r="D288" s="23"/>
      <c r="E288" s="21"/>
      <c r="F288" s="21"/>
      <c r="G288" s="21"/>
      <c r="H288" s="21"/>
    </row>
    <row r="289" spans="2:8" s="3" customFormat="1" x14ac:dyDescent="0.2">
      <c r="B289" s="2"/>
      <c r="C289" s="2"/>
      <c r="D289" s="23"/>
      <c r="E289" s="21"/>
      <c r="F289" s="21"/>
      <c r="G289" s="21"/>
      <c r="H289" s="21"/>
    </row>
    <row r="290" spans="2:8" s="3" customFormat="1" x14ac:dyDescent="0.2">
      <c r="B290" s="2"/>
      <c r="C290" s="2"/>
      <c r="D290" s="23"/>
      <c r="E290" s="21"/>
      <c r="F290" s="21"/>
      <c r="G290" s="21"/>
      <c r="H290" s="21"/>
    </row>
    <row r="291" spans="2:8" s="3" customFormat="1" x14ac:dyDescent="0.2">
      <c r="B291" s="2"/>
      <c r="C291" s="2"/>
      <c r="D291" s="23"/>
      <c r="E291" s="21"/>
      <c r="F291" s="21"/>
      <c r="G291" s="21"/>
      <c r="H291" s="21"/>
    </row>
    <row r="292" spans="2:8" s="3" customFormat="1" x14ac:dyDescent="0.2">
      <c r="B292" s="2"/>
      <c r="C292" s="2"/>
      <c r="D292" s="23"/>
      <c r="E292" s="21"/>
      <c r="F292" s="21"/>
      <c r="G292" s="21"/>
      <c r="H292" s="21"/>
    </row>
    <row r="293" spans="2:8" s="3" customFormat="1" x14ac:dyDescent="0.2">
      <c r="B293" s="2"/>
      <c r="C293" s="2"/>
      <c r="D293" s="23"/>
      <c r="E293" s="21"/>
      <c r="F293" s="21"/>
      <c r="G293" s="21"/>
      <c r="H293" s="21"/>
    </row>
    <row r="294" spans="2:8" s="3" customFormat="1" x14ac:dyDescent="0.2">
      <c r="B294" s="2"/>
      <c r="C294" s="2"/>
      <c r="D294" s="23"/>
      <c r="E294" s="21"/>
      <c r="F294" s="21"/>
      <c r="G294" s="21"/>
      <c r="H294" s="21"/>
    </row>
    <row r="295" spans="2:8" s="3" customFormat="1" x14ac:dyDescent="0.2">
      <c r="B295" s="2"/>
      <c r="C295" s="2"/>
      <c r="D295" s="23"/>
      <c r="E295" s="21"/>
      <c r="F295" s="21"/>
      <c r="G295" s="21"/>
      <c r="H295" s="21"/>
    </row>
    <row r="296" spans="2:8" s="3" customFormat="1" x14ac:dyDescent="0.2">
      <c r="B296" s="2"/>
      <c r="C296" s="2"/>
      <c r="D296" s="23"/>
      <c r="E296" s="21"/>
      <c r="F296" s="21"/>
      <c r="G296" s="21"/>
      <c r="H296" s="21"/>
    </row>
    <row r="297" spans="2:8" s="3" customFormat="1" x14ac:dyDescent="0.2">
      <c r="B297" s="2"/>
      <c r="C297" s="2"/>
      <c r="D297" s="23"/>
      <c r="E297" s="21"/>
      <c r="F297" s="21"/>
      <c r="G297" s="21"/>
      <c r="H297" s="21"/>
    </row>
    <row r="298" spans="2:8" s="3" customFormat="1" x14ac:dyDescent="0.2">
      <c r="B298" s="2"/>
      <c r="C298" s="2"/>
      <c r="D298" s="23"/>
      <c r="E298" s="21"/>
      <c r="F298" s="21"/>
      <c r="G298" s="21"/>
      <c r="H298" s="21"/>
    </row>
    <row r="299" spans="2:8" s="3" customFormat="1" x14ac:dyDescent="0.2">
      <c r="B299" s="2"/>
      <c r="C299" s="2"/>
      <c r="D299" s="23"/>
      <c r="E299" s="21"/>
      <c r="F299" s="21"/>
      <c r="G299" s="21"/>
      <c r="H299" s="21"/>
    </row>
    <row r="300" spans="2:8" s="3" customFormat="1" x14ac:dyDescent="0.2">
      <c r="B300" s="2"/>
      <c r="C300" s="2"/>
      <c r="D300" s="23"/>
      <c r="E300" s="21"/>
      <c r="F300" s="21"/>
      <c r="G300" s="21"/>
      <c r="H300" s="21"/>
    </row>
    <row r="301" spans="2:8" s="3" customFormat="1" x14ac:dyDescent="0.2">
      <c r="B301" s="2"/>
      <c r="C301" s="2"/>
      <c r="D301" s="23"/>
      <c r="E301" s="21"/>
      <c r="F301" s="21"/>
      <c r="G301" s="21"/>
      <c r="H301" s="21"/>
    </row>
    <row r="302" spans="2:8" s="3" customFormat="1" x14ac:dyDescent="0.2">
      <c r="B302" s="2"/>
      <c r="C302" s="2"/>
      <c r="D302" s="23"/>
      <c r="E302" s="21"/>
      <c r="F302" s="21"/>
      <c r="G302" s="21"/>
      <c r="H302" s="21"/>
    </row>
    <row r="303" spans="2:8" s="3" customFormat="1" x14ac:dyDescent="0.2">
      <c r="B303" s="2"/>
      <c r="C303" s="2"/>
      <c r="D303" s="23"/>
      <c r="E303" s="21"/>
      <c r="F303" s="21"/>
      <c r="G303" s="21"/>
      <c r="H303" s="21"/>
    </row>
    <row r="304" spans="2:8" s="3" customFormat="1" x14ac:dyDescent="0.2">
      <c r="B304" s="2"/>
      <c r="C304" s="2"/>
      <c r="D304" s="23"/>
      <c r="E304" s="21"/>
      <c r="F304" s="21"/>
      <c r="G304" s="21"/>
      <c r="H304" s="21"/>
    </row>
    <row r="305" spans="2:8" s="3" customFormat="1" x14ac:dyDescent="0.2">
      <c r="B305" s="2"/>
      <c r="C305" s="2"/>
      <c r="D305" s="23"/>
      <c r="E305" s="21"/>
      <c r="F305" s="21"/>
      <c r="G305" s="21"/>
      <c r="H305" s="21"/>
    </row>
    <row r="306" spans="2:8" s="3" customFormat="1" x14ac:dyDescent="0.2">
      <c r="B306" s="2"/>
      <c r="C306" s="2"/>
      <c r="D306" s="23"/>
      <c r="E306" s="21"/>
      <c r="F306" s="21"/>
      <c r="G306" s="21"/>
      <c r="H306" s="21"/>
    </row>
    <row r="307" spans="2:8" s="3" customFormat="1" x14ac:dyDescent="0.2">
      <c r="B307" s="2"/>
      <c r="C307" s="2"/>
      <c r="D307" s="23"/>
      <c r="E307" s="21"/>
      <c r="F307" s="21"/>
      <c r="G307" s="21"/>
      <c r="H307" s="21"/>
    </row>
    <row r="308" spans="2:8" s="3" customFormat="1" x14ac:dyDescent="0.2">
      <c r="B308" s="2"/>
      <c r="C308" s="2"/>
      <c r="D308" s="23"/>
      <c r="E308" s="21"/>
      <c r="F308" s="21"/>
      <c r="G308" s="21"/>
      <c r="H308" s="21"/>
    </row>
    <row r="309" spans="2:8" s="3" customFormat="1" x14ac:dyDescent="0.2">
      <c r="B309" s="2"/>
      <c r="C309" s="2"/>
      <c r="D309" s="23"/>
      <c r="E309" s="21"/>
      <c r="F309" s="21"/>
      <c r="G309" s="21"/>
      <c r="H309" s="21"/>
    </row>
    <row r="310" spans="2:8" s="3" customFormat="1" x14ac:dyDescent="0.2">
      <c r="B310" s="2"/>
      <c r="C310" s="2"/>
      <c r="D310" s="23"/>
      <c r="E310" s="21"/>
      <c r="F310" s="21"/>
      <c r="G310" s="21"/>
      <c r="H310" s="21"/>
    </row>
    <row r="311" spans="2:8" s="3" customFormat="1" x14ac:dyDescent="0.2">
      <c r="B311" s="2"/>
      <c r="C311" s="2"/>
      <c r="D311" s="23"/>
      <c r="E311" s="21"/>
      <c r="F311" s="21"/>
      <c r="G311" s="21"/>
      <c r="H311" s="21"/>
    </row>
    <row r="312" spans="2:8" s="3" customFormat="1" x14ac:dyDescent="0.2">
      <c r="B312" s="2"/>
      <c r="C312" s="2"/>
      <c r="D312" s="23"/>
      <c r="E312" s="21"/>
      <c r="F312" s="21"/>
      <c r="G312" s="21"/>
      <c r="H312" s="21"/>
    </row>
    <row r="313" spans="2:8" s="3" customFormat="1" x14ac:dyDescent="0.2">
      <c r="B313" s="2"/>
      <c r="C313" s="2"/>
      <c r="D313" s="23"/>
      <c r="E313" s="21"/>
      <c r="F313" s="21"/>
      <c r="G313" s="21"/>
      <c r="H313" s="21"/>
    </row>
    <row r="314" spans="2:8" s="3" customFormat="1" x14ac:dyDescent="0.2">
      <c r="B314" s="2"/>
      <c r="C314" s="2"/>
      <c r="D314" s="23"/>
      <c r="E314" s="21"/>
      <c r="F314" s="21"/>
      <c r="G314" s="21"/>
      <c r="H314" s="21"/>
    </row>
    <row r="315" spans="2:8" s="3" customFormat="1" x14ac:dyDescent="0.2">
      <c r="B315" s="2"/>
      <c r="C315" s="2"/>
      <c r="D315" s="23"/>
      <c r="E315" s="21"/>
      <c r="F315" s="21"/>
      <c r="G315" s="21"/>
      <c r="H315" s="21"/>
    </row>
    <row r="316" spans="2:8" s="3" customFormat="1" x14ac:dyDescent="0.2">
      <c r="B316" s="2"/>
      <c r="C316" s="2"/>
      <c r="D316" s="23"/>
      <c r="E316" s="21"/>
      <c r="F316" s="21"/>
      <c r="G316" s="21"/>
      <c r="H316" s="21"/>
    </row>
    <row r="317" spans="2:8" s="3" customFormat="1" x14ac:dyDescent="0.2">
      <c r="B317" s="2"/>
      <c r="C317" s="2"/>
      <c r="D317" s="23"/>
      <c r="E317" s="21"/>
      <c r="F317" s="21"/>
      <c r="G317" s="21"/>
      <c r="H317" s="21"/>
    </row>
    <row r="318" spans="2:8" s="3" customFormat="1" x14ac:dyDescent="0.2">
      <c r="B318" s="2"/>
      <c r="C318" s="2"/>
      <c r="D318" s="23"/>
      <c r="E318" s="21"/>
      <c r="F318" s="21"/>
      <c r="G318" s="21"/>
      <c r="H318" s="21"/>
    </row>
    <row r="319" spans="2:8" s="3" customFormat="1" x14ac:dyDescent="0.2">
      <c r="B319" s="2"/>
      <c r="C319" s="2"/>
      <c r="D319" s="23"/>
      <c r="E319" s="21"/>
      <c r="F319" s="21"/>
      <c r="G319" s="21"/>
      <c r="H319" s="21"/>
    </row>
    <row r="320" spans="2:8" s="3" customFormat="1" x14ac:dyDescent="0.2">
      <c r="B320" s="2"/>
      <c r="C320" s="2"/>
      <c r="D320" s="23"/>
      <c r="E320" s="21"/>
      <c r="F320" s="21"/>
      <c r="G320" s="21"/>
      <c r="H320" s="21"/>
    </row>
    <row r="321" spans="2:8" s="3" customFormat="1" x14ac:dyDescent="0.2">
      <c r="B321" s="2"/>
      <c r="C321" s="2"/>
      <c r="D321" s="23"/>
      <c r="E321" s="21"/>
      <c r="F321" s="21"/>
      <c r="G321" s="21"/>
      <c r="H321" s="21"/>
    </row>
    <row r="322" spans="2:8" s="3" customFormat="1" x14ac:dyDescent="0.2">
      <c r="B322" s="2"/>
      <c r="C322" s="2"/>
      <c r="D322" s="23"/>
      <c r="E322" s="21"/>
      <c r="F322" s="21"/>
      <c r="G322" s="21"/>
      <c r="H322" s="21"/>
    </row>
    <row r="323" spans="2:8" s="3" customFormat="1" x14ac:dyDescent="0.2">
      <c r="B323" s="2"/>
      <c r="C323" s="2"/>
      <c r="D323" s="23"/>
      <c r="E323" s="21"/>
      <c r="F323" s="21"/>
      <c r="G323" s="21"/>
      <c r="H323" s="21"/>
    </row>
    <row r="324" spans="2:8" s="3" customFormat="1" x14ac:dyDescent="0.2">
      <c r="B324" s="2"/>
      <c r="C324" s="2"/>
      <c r="D324" s="23"/>
      <c r="E324" s="21"/>
      <c r="F324" s="21"/>
      <c r="G324" s="21"/>
      <c r="H324" s="21"/>
    </row>
    <row r="325" spans="2:8" s="3" customFormat="1" x14ac:dyDescent="0.2">
      <c r="B325" s="2"/>
      <c r="C325" s="2"/>
      <c r="D325" s="23"/>
      <c r="E325" s="21"/>
      <c r="F325" s="21"/>
      <c r="G325" s="21"/>
      <c r="H325" s="21"/>
    </row>
    <row r="326" spans="2:8" s="3" customFormat="1" x14ac:dyDescent="0.2">
      <c r="B326" s="2"/>
      <c r="C326" s="2"/>
      <c r="D326" s="23"/>
      <c r="E326" s="21"/>
      <c r="F326" s="21"/>
      <c r="G326" s="21"/>
      <c r="H326" s="21"/>
    </row>
    <row r="327" spans="2:8" s="3" customFormat="1" x14ac:dyDescent="0.2">
      <c r="B327" s="2"/>
      <c r="C327" s="2"/>
      <c r="D327" s="23"/>
      <c r="E327" s="21"/>
      <c r="F327" s="21"/>
      <c r="G327" s="21"/>
      <c r="H327" s="21"/>
    </row>
    <row r="328" spans="2:8" s="3" customFormat="1" x14ac:dyDescent="0.2">
      <c r="B328" s="2"/>
      <c r="C328" s="2"/>
      <c r="D328" s="23"/>
      <c r="E328" s="21"/>
      <c r="F328" s="21"/>
      <c r="G328" s="21"/>
      <c r="H328" s="21"/>
    </row>
    <row r="329" spans="2:8" s="3" customFormat="1" x14ac:dyDescent="0.2">
      <c r="B329" s="2"/>
      <c r="C329" s="2"/>
      <c r="D329" s="23"/>
      <c r="E329" s="21"/>
      <c r="F329" s="21"/>
      <c r="G329" s="21"/>
      <c r="H329" s="21"/>
    </row>
    <row r="330" spans="2:8" s="3" customFormat="1" x14ac:dyDescent="0.2">
      <c r="B330" s="2"/>
      <c r="C330" s="2"/>
      <c r="D330" s="23"/>
      <c r="E330" s="21"/>
      <c r="F330" s="21"/>
      <c r="G330" s="21"/>
      <c r="H330" s="21"/>
    </row>
    <row r="331" spans="2:8" s="3" customFormat="1" x14ac:dyDescent="0.2">
      <c r="B331" s="2"/>
      <c r="C331" s="2"/>
      <c r="D331" s="23"/>
      <c r="E331" s="21"/>
      <c r="F331" s="21"/>
      <c r="G331" s="21"/>
      <c r="H331" s="21"/>
    </row>
    <row r="332" spans="2:8" s="3" customFormat="1" x14ac:dyDescent="0.2">
      <c r="B332" s="2"/>
      <c r="C332" s="2"/>
      <c r="D332" s="23"/>
      <c r="E332" s="21"/>
      <c r="F332" s="21"/>
      <c r="G332" s="21"/>
      <c r="H332" s="21"/>
    </row>
    <row r="333" spans="2:8" s="3" customFormat="1" x14ac:dyDescent="0.2">
      <c r="B333" s="2"/>
      <c r="C333" s="2"/>
      <c r="D333" s="23"/>
      <c r="E333" s="21"/>
      <c r="F333" s="21"/>
      <c r="G333" s="21"/>
      <c r="H333" s="21"/>
    </row>
    <row r="334" spans="2:8" s="3" customFormat="1" x14ac:dyDescent="0.2">
      <c r="B334" s="2"/>
      <c r="C334" s="2"/>
      <c r="D334" s="23"/>
      <c r="E334" s="21"/>
      <c r="F334" s="21"/>
      <c r="G334" s="21"/>
      <c r="H334" s="21"/>
    </row>
    <row r="335" spans="2:8" s="3" customFormat="1" x14ac:dyDescent="0.2">
      <c r="B335" s="2"/>
      <c r="C335" s="2"/>
      <c r="D335" s="23"/>
      <c r="E335" s="21"/>
      <c r="F335" s="21"/>
      <c r="G335" s="21"/>
      <c r="H335" s="21"/>
    </row>
    <row r="336" spans="2:8" s="3" customFormat="1" x14ac:dyDescent="0.2">
      <c r="B336" s="2"/>
      <c r="C336" s="2"/>
      <c r="D336" s="23"/>
      <c r="E336" s="21"/>
      <c r="F336" s="21"/>
      <c r="G336" s="21"/>
      <c r="H336" s="21"/>
    </row>
    <row r="337" spans="2:8" s="3" customFormat="1" x14ac:dyDescent="0.2">
      <c r="B337" s="2"/>
      <c r="C337" s="2"/>
      <c r="D337" s="23"/>
      <c r="E337" s="21"/>
      <c r="F337" s="21"/>
      <c r="G337" s="21"/>
      <c r="H337" s="21"/>
    </row>
    <row r="338" spans="2:8" s="3" customFormat="1" x14ac:dyDescent="0.2">
      <c r="B338" s="2"/>
      <c r="C338" s="2"/>
      <c r="D338" s="23"/>
      <c r="E338" s="21"/>
      <c r="F338" s="21"/>
      <c r="G338" s="21"/>
      <c r="H338" s="21"/>
    </row>
    <row r="339" spans="2:8" s="3" customFormat="1" x14ac:dyDescent="0.2">
      <c r="B339" s="2"/>
      <c r="C339" s="2"/>
      <c r="D339" s="23"/>
      <c r="E339" s="21"/>
      <c r="F339" s="21"/>
      <c r="G339" s="21"/>
      <c r="H339" s="21"/>
    </row>
    <row r="340" spans="2:8" s="3" customFormat="1" x14ac:dyDescent="0.2">
      <c r="B340" s="2"/>
      <c r="C340" s="2"/>
      <c r="D340" s="23"/>
      <c r="E340" s="21"/>
      <c r="F340" s="21"/>
      <c r="G340" s="21"/>
      <c r="H340" s="21"/>
    </row>
    <row r="341" spans="2:8" s="3" customFormat="1" x14ac:dyDescent="0.2">
      <c r="B341" s="2"/>
      <c r="C341" s="2"/>
      <c r="D341" s="23"/>
      <c r="E341" s="21"/>
      <c r="F341" s="21"/>
      <c r="G341" s="21"/>
      <c r="H341" s="21"/>
    </row>
    <row r="342" spans="2:8" s="3" customFormat="1" x14ac:dyDescent="0.2">
      <c r="B342" s="2"/>
      <c r="C342" s="2"/>
      <c r="D342" s="23"/>
      <c r="E342" s="21"/>
      <c r="F342" s="21"/>
      <c r="G342" s="21"/>
      <c r="H342" s="21"/>
    </row>
    <row r="343" spans="2:8" s="3" customFormat="1" x14ac:dyDescent="0.2">
      <c r="B343" s="2"/>
      <c r="C343" s="2"/>
      <c r="D343" s="23"/>
      <c r="E343" s="21"/>
      <c r="F343" s="21"/>
      <c r="G343" s="21"/>
      <c r="H343" s="21"/>
    </row>
    <row r="344" spans="2:8" s="3" customFormat="1" x14ac:dyDescent="0.2">
      <c r="B344" s="2"/>
      <c r="C344" s="2"/>
      <c r="D344" s="23"/>
      <c r="E344" s="21"/>
      <c r="F344" s="21"/>
      <c r="G344" s="21"/>
      <c r="H344" s="21"/>
    </row>
    <row r="345" spans="2:8" s="3" customFormat="1" x14ac:dyDescent="0.2">
      <c r="B345" s="2"/>
      <c r="C345" s="2"/>
      <c r="D345" s="23"/>
      <c r="E345" s="21"/>
      <c r="F345" s="21"/>
      <c r="G345" s="21"/>
      <c r="H345" s="21"/>
    </row>
    <row r="346" spans="2:8" s="3" customFormat="1" x14ac:dyDescent="0.2">
      <c r="B346" s="2"/>
      <c r="C346" s="2"/>
      <c r="D346" s="23"/>
      <c r="E346" s="21"/>
      <c r="F346" s="21"/>
      <c r="G346" s="21"/>
      <c r="H346" s="21"/>
    </row>
    <row r="347" spans="2:8" s="3" customFormat="1" x14ac:dyDescent="0.2">
      <c r="B347" s="2"/>
      <c r="C347" s="2"/>
      <c r="D347" s="23"/>
      <c r="E347" s="21"/>
      <c r="F347" s="21"/>
      <c r="G347" s="21"/>
      <c r="H347" s="21"/>
    </row>
    <row r="348" spans="2:8" s="3" customFormat="1" x14ac:dyDescent="0.2">
      <c r="B348" s="2"/>
      <c r="C348" s="2"/>
      <c r="D348" s="23"/>
      <c r="E348" s="21"/>
      <c r="F348" s="21"/>
      <c r="G348" s="21"/>
      <c r="H348" s="21"/>
    </row>
    <row r="349" spans="2:8" s="3" customFormat="1" x14ac:dyDescent="0.2">
      <c r="B349" s="2"/>
      <c r="C349" s="2"/>
      <c r="D349" s="23"/>
      <c r="E349" s="21"/>
      <c r="F349" s="21"/>
      <c r="G349" s="21"/>
      <c r="H349" s="21"/>
    </row>
    <row r="350" spans="2:8" s="3" customFormat="1" x14ac:dyDescent="0.2">
      <c r="B350" s="2"/>
      <c r="C350" s="2"/>
      <c r="D350" s="23"/>
      <c r="E350" s="21"/>
      <c r="F350" s="21"/>
      <c r="G350" s="21"/>
      <c r="H350" s="21"/>
    </row>
    <row r="351" spans="2:8" s="3" customFormat="1" x14ac:dyDescent="0.2">
      <c r="B351" s="2"/>
      <c r="C351" s="2"/>
      <c r="D351" s="23"/>
      <c r="E351" s="21"/>
      <c r="F351" s="21"/>
      <c r="G351" s="21"/>
      <c r="H351" s="21"/>
    </row>
    <row r="352" spans="2:8" s="3" customFormat="1" x14ac:dyDescent="0.2">
      <c r="B352" s="2"/>
      <c r="C352" s="2"/>
      <c r="D352" s="23"/>
      <c r="E352" s="21"/>
      <c r="F352" s="21"/>
      <c r="G352" s="21"/>
      <c r="H352" s="21"/>
    </row>
    <row r="353" spans="2:8" s="3" customFormat="1" x14ac:dyDescent="0.2">
      <c r="B353" s="2"/>
      <c r="C353" s="2"/>
      <c r="D353" s="23"/>
      <c r="E353" s="21"/>
      <c r="F353" s="21"/>
      <c r="G353" s="21"/>
      <c r="H353" s="21"/>
    </row>
    <row r="354" spans="2:8" s="3" customFormat="1" x14ac:dyDescent="0.2">
      <c r="B354" s="2"/>
      <c r="C354" s="2"/>
      <c r="D354" s="23"/>
      <c r="E354" s="21"/>
      <c r="F354" s="21"/>
      <c r="G354" s="21"/>
      <c r="H354" s="21"/>
    </row>
    <row r="355" spans="2:8" s="3" customFormat="1" x14ac:dyDescent="0.2">
      <c r="B355" s="2"/>
      <c r="C355" s="2"/>
      <c r="D355" s="23"/>
      <c r="E355" s="21"/>
      <c r="F355" s="21"/>
      <c r="G355" s="21"/>
      <c r="H355" s="21"/>
    </row>
    <row r="356" spans="2:8" s="3" customFormat="1" x14ac:dyDescent="0.2">
      <c r="B356" s="2"/>
      <c r="C356" s="2"/>
      <c r="D356" s="23"/>
      <c r="E356" s="21"/>
      <c r="F356" s="21"/>
      <c r="G356" s="21"/>
      <c r="H356" s="21"/>
    </row>
    <row r="357" spans="2:8" s="3" customFormat="1" x14ac:dyDescent="0.2">
      <c r="B357" s="2"/>
      <c r="C357" s="2"/>
      <c r="D357" s="23"/>
      <c r="E357" s="21"/>
      <c r="F357" s="21"/>
      <c r="G357" s="21"/>
      <c r="H357" s="21"/>
    </row>
    <row r="358" spans="2:8" s="3" customFormat="1" x14ac:dyDescent="0.2">
      <c r="B358" s="2"/>
      <c r="C358" s="2"/>
      <c r="D358" s="23"/>
      <c r="E358" s="21"/>
      <c r="F358" s="21"/>
      <c r="G358" s="21"/>
      <c r="H358" s="21"/>
    </row>
    <row r="359" spans="2:8" s="3" customFormat="1" x14ac:dyDescent="0.2">
      <c r="B359" s="2"/>
      <c r="C359" s="2"/>
      <c r="D359" s="23"/>
      <c r="E359" s="21"/>
      <c r="F359" s="21"/>
      <c r="G359" s="21"/>
      <c r="H359" s="21"/>
    </row>
    <row r="360" spans="2:8" s="3" customFormat="1" x14ac:dyDescent="0.2">
      <c r="B360" s="2"/>
      <c r="C360" s="2"/>
      <c r="D360" s="23"/>
      <c r="E360" s="21"/>
      <c r="F360" s="21"/>
      <c r="G360" s="21"/>
      <c r="H360" s="21"/>
    </row>
    <row r="361" spans="2:8" s="3" customFormat="1" x14ac:dyDescent="0.2">
      <c r="B361" s="2"/>
      <c r="C361" s="2"/>
      <c r="D361" s="23"/>
      <c r="E361" s="21"/>
      <c r="F361" s="21"/>
      <c r="G361" s="21"/>
      <c r="H361" s="21"/>
    </row>
    <row r="362" spans="2:8" s="3" customFormat="1" x14ac:dyDescent="0.2">
      <c r="B362" s="2"/>
      <c r="C362" s="2"/>
      <c r="D362" s="23"/>
      <c r="E362" s="21"/>
      <c r="F362" s="21"/>
      <c r="G362" s="21"/>
      <c r="H362" s="21"/>
    </row>
    <row r="363" spans="2:8" s="3" customFormat="1" x14ac:dyDescent="0.2">
      <c r="B363" s="2"/>
      <c r="C363" s="2"/>
      <c r="D363" s="23"/>
      <c r="E363" s="21"/>
      <c r="F363" s="21"/>
      <c r="G363" s="21"/>
      <c r="H363" s="21"/>
    </row>
    <row r="364" spans="2:8" s="3" customFormat="1" x14ac:dyDescent="0.2">
      <c r="B364" s="2"/>
      <c r="C364" s="2"/>
      <c r="D364" s="23"/>
      <c r="E364" s="21"/>
      <c r="F364" s="21"/>
      <c r="G364" s="21"/>
      <c r="H364" s="21"/>
    </row>
    <row r="365" spans="2:8" s="3" customFormat="1" x14ac:dyDescent="0.2">
      <c r="B365" s="2"/>
      <c r="C365" s="2"/>
      <c r="D365" s="23"/>
      <c r="E365" s="21"/>
      <c r="F365" s="21"/>
      <c r="G365" s="21"/>
      <c r="H365" s="21"/>
    </row>
    <row r="366" spans="2:8" s="3" customFormat="1" x14ac:dyDescent="0.2">
      <c r="B366" s="2"/>
      <c r="C366" s="2"/>
      <c r="D366" s="23"/>
      <c r="E366" s="21"/>
      <c r="F366" s="21"/>
      <c r="G366" s="21"/>
      <c r="H366" s="21"/>
    </row>
    <row r="367" spans="2:8" s="3" customFormat="1" x14ac:dyDescent="0.2">
      <c r="B367" s="2"/>
      <c r="C367" s="2"/>
      <c r="D367" s="23"/>
      <c r="E367" s="21"/>
      <c r="F367" s="21"/>
      <c r="G367" s="21"/>
      <c r="H367" s="21"/>
    </row>
    <row r="368" spans="2:8" s="3" customFormat="1" x14ac:dyDescent="0.2">
      <c r="B368" s="2"/>
      <c r="C368" s="2"/>
      <c r="D368" s="23"/>
      <c r="E368" s="21"/>
      <c r="F368" s="21"/>
      <c r="G368" s="21"/>
      <c r="H368" s="21"/>
    </row>
    <row r="369" spans="2:8" s="3" customFormat="1" x14ac:dyDescent="0.2">
      <c r="B369" s="2"/>
      <c r="C369" s="2"/>
      <c r="D369" s="23"/>
      <c r="E369" s="21"/>
      <c r="F369" s="21"/>
      <c r="G369" s="21"/>
      <c r="H369" s="21"/>
    </row>
    <row r="370" spans="2:8" s="3" customFormat="1" x14ac:dyDescent="0.2">
      <c r="B370" s="2"/>
      <c r="C370" s="2"/>
      <c r="D370" s="23"/>
      <c r="E370" s="21"/>
      <c r="F370" s="21"/>
      <c r="G370" s="21"/>
      <c r="H370" s="21"/>
    </row>
    <row r="371" spans="2:8" s="3" customFormat="1" x14ac:dyDescent="0.2">
      <c r="B371" s="2"/>
      <c r="C371" s="2"/>
      <c r="D371" s="23"/>
      <c r="E371" s="21"/>
      <c r="F371" s="21"/>
      <c r="G371" s="21"/>
      <c r="H371" s="21"/>
    </row>
    <row r="372" spans="2:8" s="3" customFormat="1" x14ac:dyDescent="0.2">
      <c r="B372" s="2"/>
      <c r="C372" s="2"/>
      <c r="D372" s="23"/>
      <c r="E372" s="21"/>
      <c r="F372" s="21"/>
      <c r="G372" s="21"/>
      <c r="H372" s="21"/>
    </row>
    <row r="373" spans="2:8" s="3" customFormat="1" x14ac:dyDescent="0.2">
      <c r="B373" s="2"/>
      <c r="C373" s="2"/>
      <c r="D373" s="23"/>
      <c r="E373" s="21"/>
      <c r="F373" s="21"/>
      <c r="G373" s="21"/>
      <c r="H373" s="21"/>
    </row>
    <row r="374" spans="2:8" s="3" customFormat="1" x14ac:dyDescent="0.2">
      <c r="B374" s="2"/>
      <c r="C374" s="2"/>
      <c r="D374" s="23"/>
      <c r="E374" s="21"/>
      <c r="F374" s="21"/>
      <c r="G374" s="21"/>
      <c r="H374" s="21"/>
    </row>
    <row r="375" spans="2:8" s="3" customFormat="1" x14ac:dyDescent="0.2">
      <c r="B375" s="2"/>
      <c r="C375" s="2"/>
      <c r="D375" s="23"/>
      <c r="E375" s="21"/>
      <c r="F375" s="21"/>
      <c r="G375" s="21"/>
      <c r="H375" s="21"/>
    </row>
    <row r="376" spans="2:8" s="3" customFormat="1" x14ac:dyDescent="0.2">
      <c r="B376" s="2"/>
      <c r="C376" s="2"/>
      <c r="D376" s="23"/>
      <c r="E376" s="21"/>
      <c r="F376" s="21"/>
      <c r="G376" s="21"/>
      <c r="H376" s="21"/>
    </row>
    <row r="377" spans="2:8" s="3" customFormat="1" x14ac:dyDescent="0.2">
      <c r="B377" s="2"/>
      <c r="C377" s="2"/>
      <c r="D377" s="23"/>
      <c r="E377" s="21"/>
      <c r="F377" s="21"/>
      <c r="G377" s="21"/>
      <c r="H377" s="21"/>
    </row>
    <row r="378" spans="2:8" s="3" customFormat="1" x14ac:dyDescent="0.2">
      <c r="B378" s="2"/>
      <c r="C378" s="2"/>
      <c r="D378" s="23"/>
      <c r="E378" s="21"/>
      <c r="F378" s="21"/>
      <c r="G378" s="21"/>
      <c r="H378" s="21"/>
    </row>
    <row r="379" spans="2:8" s="3" customFormat="1" x14ac:dyDescent="0.2">
      <c r="B379" s="2"/>
      <c r="C379" s="2"/>
      <c r="D379" s="23"/>
      <c r="E379" s="21"/>
      <c r="F379" s="21"/>
      <c r="G379" s="21"/>
      <c r="H379" s="21"/>
    </row>
    <row r="380" spans="2:8" s="3" customFormat="1" x14ac:dyDescent="0.2">
      <c r="B380" s="2"/>
      <c r="C380" s="2"/>
      <c r="D380" s="23"/>
      <c r="E380" s="21"/>
      <c r="F380" s="21"/>
      <c r="G380" s="21"/>
      <c r="H380" s="21"/>
    </row>
    <row r="381" spans="2:8" s="3" customFormat="1" x14ac:dyDescent="0.2">
      <c r="B381" s="2"/>
      <c r="C381" s="2"/>
      <c r="D381" s="23"/>
      <c r="E381" s="21"/>
      <c r="F381" s="21"/>
      <c r="G381" s="21"/>
      <c r="H381" s="21"/>
    </row>
    <row r="382" spans="2:8" s="3" customFormat="1" x14ac:dyDescent="0.2">
      <c r="B382" s="2"/>
      <c r="C382" s="2"/>
      <c r="D382" s="23"/>
      <c r="E382" s="21"/>
      <c r="F382" s="21"/>
      <c r="G382" s="21"/>
      <c r="H382" s="21"/>
    </row>
    <row r="383" spans="2:8" s="3" customFormat="1" x14ac:dyDescent="0.2">
      <c r="B383" s="2"/>
      <c r="C383" s="2"/>
      <c r="D383" s="23"/>
      <c r="E383" s="21"/>
      <c r="F383" s="21"/>
      <c r="G383" s="21"/>
      <c r="H383" s="21"/>
    </row>
    <row r="384" spans="2:8" s="3" customFormat="1" x14ac:dyDescent="0.2">
      <c r="B384" s="2"/>
      <c r="C384" s="2"/>
      <c r="D384" s="23"/>
      <c r="E384" s="21"/>
      <c r="F384" s="21"/>
      <c r="G384" s="21"/>
      <c r="H384" s="21"/>
    </row>
    <row r="385" spans="2:8" s="3" customFormat="1" x14ac:dyDescent="0.2">
      <c r="B385" s="2"/>
      <c r="C385" s="2"/>
      <c r="D385" s="23"/>
      <c r="E385" s="21"/>
      <c r="F385" s="21"/>
      <c r="G385" s="21"/>
      <c r="H385" s="21"/>
    </row>
    <row r="386" spans="2:8" s="3" customFormat="1" x14ac:dyDescent="0.2">
      <c r="B386" s="2"/>
      <c r="C386" s="2"/>
      <c r="D386" s="23"/>
      <c r="E386" s="21"/>
      <c r="F386" s="21"/>
      <c r="G386" s="21"/>
      <c r="H386" s="21"/>
    </row>
    <row r="387" spans="2:8" s="3" customFormat="1" x14ac:dyDescent="0.2">
      <c r="B387" s="2"/>
      <c r="C387" s="2"/>
      <c r="D387" s="23"/>
      <c r="E387" s="21"/>
      <c r="F387" s="21"/>
      <c r="G387" s="21"/>
      <c r="H387" s="21"/>
    </row>
    <row r="388" spans="2:8" s="3" customFormat="1" x14ac:dyDescent="0.2">
      <c r="B388" s="2"/>
      <c r="C388" s="2"/>
      <c r="D388" s="23"/>
      <c r="E388" s="21"/>
      <c r="F388" s="21"/>
      <c r="G388" s="21"/>
      <c r="H388" s="21"/>
    </row>
    <row r="389" spans="2:8" s="3" customFormat="1" x14ac:dyDescent="0.2">
      <c r="B389" s="2"/>
      <c r="C389" s="2"/>
      <c r="D389" s="23"/>
      <c r="E389" s="21"/>
      <c r="F389" s="21"/>
      <c r="G389" s="21"/>
      <c r="H389" s="21"/>
    </row>
    <row r="390" spans="2:8" s="3" customFormat="1" x14ac:dyDescent="0.2">
      <c r="B390" s="2"/>
      <c r="C390" s="2"/>
      <c r="D390" s="23"/>
      <c r="E390" s="21"/>
      <c r="F390" s="21"/>
      <c r="G390" s="21"/>
      <c r="H390" s="21"/>
    </row>
    <row r="391" spans="2:8" s="3" customFormat="1" x14ac:dyDescent="0.2">
      <c r="B391" s="2"/>
      <c r="C391" s="2"/>
      <c r="D391" s="23"/>
      <c r="E391" s="21"/>
      <c r="F391" s="21"/>
      <c r="G391" s="21"/>
      <c r="H391" s="21"/>
    </row>
    <row r="392" spans="2:8" s="3" customFormat="1" x14ac:dyDescent="0.2">
      <c r="B392" s="2"/>
      <c r="C392" s="2"/>
      <c r="D392" s="23"/>
      <c r="E392" s="21"/>
      <c r="F392" s="21"/>
      <c r="G392" s="21"/>
      <c r="H392" s="21"/>
    </row>
    <row r="393" spans="2:8" s="3" customFormat="1" x14ac:dyDescent="0.2">
      <c r="B393" s="2"/>
      <c r="C393" s="2"/>
      <c r="D393" s="23"/>
      <c r="E393" s="21"/>
      <c r="F393" s="21"/>
      <c r="G393" s="21"/>
      <c r="H393" s="21"/>
    </row>
    <row r="394" spans="2:8" s="3" customFormat="1" x14ac:dyDescent="0.2">
      <c r="B394" s="2"/>
      <c r="C394" s="2"/>
      <c r="D394" s="23"/>
      <c r="E394" s="21"/>
      <c r="F394" s="21"/>
      <c r="G394" s="21"/>
      <c r="H394" s="21"/>
    </row>
    <row r="395" spans="2:8" s="3" customFormat="1" x14ac:dyDescent="0.2">
      <c r="B395" s="2"/>
      <c r="C395" s="2"/>
      <c r="D395" s="23"/>
      <c r="E395" s="21"/>
      <c r="F395" s="21"/>
      <c r="G395" s="21"/>
      <c r="H395" s="21"/>
    </row>
    <row r="396" spans="2:8" s="3" customFormat="1" x14ac:dyDescent="0.2">
      <c r="B396" s="2"/>
      <c r="C396" s="2"/>
      <c r="D396" s="23"/>
      <c r="E396" s="21"/>
      <c r="F396" s="21"/>
      <c r="G396" s="21"/>
      <c r="H396" s="21"/>
    </row>
    <row r="397" spans="2:8" s="3" customFormat="1" x14ac:dyDescent="0.2">
      <c r="B397" s="2"/>
      <c r="C397" s="2"/>
      <c r="D397" s="23"/>
      <c r="E397" s="21"/>
      <c r="F397" s="21"/>
      <c r="G397" s="21"/>
      <c r="H397" s="21"/>
    </row>
    <row r="398" spans="2:8" s="3" customFormat="1" x14ac:dyDescent="0.2">
      <c r="B398" s="2"/>
      <c r="C398" s="2"/>
      <c r="D398" s="23"/>
      <c r="E398" s="21"/>
      <c r="F398" s="21"/>
      <c r="G398" s="21"/>
      <c r="H398" s="21"/>
    </row>
    <row r="399" spans="2:8" s="3" customFormat="1" x14ac:dyDescent="0.2">
      <c r="B399" s="2"/>
      <c r="C399" s="2"/>
      <c r="D399" s="23"/>
      <c r="E399" s="21"/>
      <c r="F399" s="21"/>
      <c r="G399" s="21"/>
      <c r="H399" s="21"/>
    </row>
    <row r="400" spans="2:8" s="3" customFormat="1" x14ac:dyDescent="0.2">
      <c r="B400" s="2"/>
      <c r="C400" s="2"/>
      <c r="D400" s="23"/>
      <c r="E400" s="21"/>
      <c r="F400" s="21"/>
      <c r="G400" s="21"/>
      <c r="H400" s="21"/>
    </row>
    <row r="401" spans="2:8" s="3" customFormat="1" x14ac:dyDescent="0.2">
      <c r="B401" s="2"/>
      <c r="C401" s="2"/>
      <c r="D401" s="23"/>
      <c r="E401" s="21"/>
      <c r="F401" s="21"/>
      <c r="G401" s="21"/>
      <c r="H401" s="21"/>
    </row>
    <row r="402" spans="2:8" s="3" customFormat="1" x14ac:dyDescent="0.2">
      <c r="B402" s="2"/>
      <c r="C402" s="2"/>
      <c r="D402" s="23"/>
      <c r="E402" s="21"/>
      <c r="F402" s="21"/>
      <c r="G402" s="21"/>
      <c r="H402" s="21"/>
    </row>
    <row r="403" spans="2:8" s="3" customFormat="1" x14ac:dyDescent="0.2">
      <c r="B403" s="2"/>
      <c r="C403" s="2"/>
      <c r="D403" s="23"/>
      <c r="E403" s="21"/>
      <c r="F403" s="21"/>
      <c r="G403" s="21"/>
      <c r="H403" s="21"/>
    </row>
    <row r="404" spans="2:8" s="3" customFormat="1" x14ac:dyDescent="0.2">
      <c r="B404" s="2"/>
      <c r="C404" s="2"/>
      <c r="D404" s="23"/>
      <c r="E404" s="21"/>
      <c r="F404" s="21"/>
      <c r="G404" s="21"/>
      <c r="H404" s="21"/>
    </row>
    <row r="405" spans="2:8" s="3" customFormat="1" x14ac:dyDescent="0.2">
      <c r="B405" s="2"/>
      <c r="C405" s="2"/>
      <c r="D405" s="23"/>
      <c r="E405" s="21"/>
      <c r="F405" s="21"/>
      <c r="G405" s="21"/>
      <c r="H405" s="21"/>
    </row>
    <row r="406" spans="2:8" s="3" customFormat="1" x14ac:dyDescent="0.2">
      <c r="B406" s="2"/>
      <c r="C406" s="2"/>
      <c r="D406" s="23"/>
      <c r="E406" s="21"/>
      <c r="F406" s="21"/>
      <c r="G406" s="21"/>
      <c r="H406" s="21"/>
    </row>
    <row r="407" spans="2:8" s="3" customFormat="1" x14ac:dyDescent="0.2">
      <c r="B407" s="2"/>
      <c r="C407" s="2"/>
      <c r="D407" s="23"/>
      <c r="E407" s="21"/>
      <c r="F407" s="21"/>
      <c r="G407" s="21"/>
      <c r="H407" s="21"/>
    </row>
    <row r="408" spans="2:8" s="3" customFormat="1" x14ac:dyDescent="0.2">
      <c r="B408" s="2"/>
      <c r="C408" s="2"/>
      <c r="D408" s="23"/>
      <c r="E408" s="21"/>
      <c r="F408" s="21"/>
      <c r="G408" s="21"/>
      <c r="H408" s="21"/>
    </row>
    <row r="409" spans="2:8" s="3" customFormat="1" x14ac:dyDescent="0.2">
      <c r="B409" s="2"/>
      <c r="C409" s="2"/>
      <c r="D409" s="23"/>
      <c r="E409" s="21"/>
      <c r="F409" s="21"/>
      <c r="G409" s="21"/>
      <c r="H409" s="21"/>
    </row>
    <row r="410" spans="2:8" s="3" customFormat="1" x14ac:dyDescent="0.2">
      <c r="B410" s="2"/>
      <c r="C410" s="2"/>
      <c r="D410" s="23"/>
      <c r="E410" s="21"/>
      <c r="F410" s="21"/>
      <c r="G410" s="21"/>
      <c r="H410" s="21"/>
    </row>
    <row r="411" spans="2:8" s="3" customFormat="1" x14ac:dyDescent="0.2">
      <c r="B411" s="2"/>
      <c r="C411" s="2"/>
      <c r="D411" s="23"/>
      <c r="E411" s="21"/>
      <c r="F411" s="21"/>
      <c r="G411" s="21"/>
      <c r="H411" s="21"/>
    </row>
    <row r="412" spans="2:8" s="3" customFormat="1" x14ac:dyDescent="0.2">
      <c r="B412" s="2"/>
      <c r="C412" s="2"/>
      <c r="D412" s="23"/>
      <c r="E412" s="21"/>
      <c r="F412" s="21"/>
      <c r="G412" s="21"/>
      <c r="H412" s="21"/>
    </row>
    <row r="413" spans="2:8" s="3" customFormat="1" x14ac:dyDescent="0.2">
      <c r="B413" s="2"/>
      <c r="C413" s="2"/>
      <c r="D413" s="23"/>
      <c r="E413" s="21"/>
      <c r="F413" s="21"/>
      <c r="G413" s="21"/>
      <c r="H413" s="21"/>
    </row>
    <row r="414" spans="2:8" s="3" customFormat="1" x14ac:dyDescent="0.2">
      <c r="B414" s="2"/>
      <c r="C414" s="2"/>
      <c r="D414" s="23"/>
      <c r="E414" s="21"/>
      <c r="F414" s="21"/>
      <c r="G414" s="21"/>
      <c r="H414" s="21"/>
    </row>
    <row r="415" spans="2:8" s="3" customFormat="1" x14ac:dyDescent="0.2">
      <c r="B415" s="2"/>
      <c r="C415" s="2"/>
      <c r="D415" s="23"/>
      <c r="E415" s="21"/>
      <c r="F415" s="21"/>
      <c r="G415" s="21"/>
      <c r="H415" s="21"/>
    </row>
    <row r="416" spans="2:8" s="3" customFormat="1" x14ac:dyDescent="0.2">
      <c r="B416" s="2"/>
      <c r="C416" s="2"/>
      <c r="D416" s="23"/>
      <c r="E416" s="21"/>
      <c r="F416" s="21"/>
      <c r="G416" s="21"/>
      <c r="H416" s="21"/>
    </row>
    <row r="417" spans="2:8" s="3" customFormat="1" x14ac:dyDescent="0.2">
      <c r="B417" s="2"/>
      <c r="C417" s="2"/>
      <c r="D417" s="23"/>
      <c r="E417" s="21"/>
      <c r="F417" s="21"/>
      <c r="G417" s="21"/>
      <c r="H417" s="21"/>
    </row>
    <row r="418" spans="2:8" s="3" customFormat="1" x14ac:dyDescent="0.2">
      <c r="B418" s="2"/>
      <c r="C418" s="2"/>
      <c r="D418" s="23"/>
      <c r="E418" s="21"/>
      <c r="F418" s="21"/>
      <c r="G418" s="21"/>
      <c r="H418" s="21"/>
    </row>
    <row r="419" spans="2:8" s="3" customFormat="1" x14ac:dyDescent="0.2">
      <c r="B419" s="2"/>
      <c r="C419" s="2"/>
      <c r="D419" s="23"/>
      <c r="E419" s="21"/>
      <c r="F419" s="21"/>
      <c r="G419" s="21"/>
      <c r="H419" s="21"/>
    </row>
    <row r="420" spans="2:8" s="3" customFormat="1" x14ac:dyDescent="0.2">
      <c r="B420" s="2"/>
      <c r="C420" s="2"/>
      <c r="D420" s="23"/>
      <c r="E420" s="21"/>
      <c r="F420" s="21"/>
      <c r="G420" s="21"/>
      <c r="H420" s="21"/>
    </row>
    <row r="421" spans="2:8" s="3" customFormat="1" x14ac:dyDescent="0.2">
      <c r="B421" s="2"/>
      <c r="C421" s="2"/>
      <c r="D421" s="23"/>
      <c r="E421" s="21"/>
      <c r="F421" s="21"/>
      <c r="G421" s="21"/>
      <c r="H421" s="21"/>
    </row>
    <row r="422" spans="2:8" s="3" customFormat="1" x14ac:dyDescent="0.2">
      <c r="B422" s="2"/>
      <c r="C422" s="2"/>
      <c r="D422" s="23"/>
      <c r="E422" s="21"/>
      <c r="F422" s="21"/>
      <c r="G422" s="21"/>
      <c r="H422" s="21"/>
    </row>
    <row r="423" spans="2:8" s="3" customFormat="1" x14ac:dyDescent="0.2">
      <c r="B423" s="2"/>
      <c r="C423" s="2"/>
      <c r="D423" s="23"/>
      <c r="E423" s="21"/>
      <c r="F423" s="21"/>
      <c r="G423" s="21"/>
      <c r="H423" s="21"/>
    </row>
    <row r="424" spans="2:8" s="3" customFormat="1" x14ac:dyDescent="0.2">
      <c r="B424" s="2"/>
      <c r="C424" s="2"/>
      <c r="D424" s="23"/>
      <c r="E424" s="21"/>
      <c r="F424" s="21"/>
      <c r="G424" s="21"/>
      <c r="H424" s="21"/>
    </row>
    <row r="425" spans="2:8" s="3" customFormat="1" x14ac:dyDescent="0.2">
      <c r="B425" s="2"/>
      <c r="C425" s="2"/>
      <c r="D425" s="23"/>
      <c r="E425" s="21"/>
      <c r="F425" s="21"/>
      <c r="G425" s="21"/>
      <c r="H425" s="21"/>
    </row>
    <row r="426" spans="2:8" s="3" customFormat="1" x14ac:dyDescent="0.2">
      <c r="B426" s="2"/>
      <c r="C426" s="2"/>
      <c r="D426" s="23"/>
      <c r="E426" s="21"/>
      <c r="F426" s="21"/>
      <c r="G426" s="21"/>
      <c r="H426" s="21"/>
    </row>
    <row r="427" spans="2:8" s="3" customFormat="1" x14ac:dyDescent="0.2">
      <c r="B427" s="2"/>
      <c r="C427" s="2"/>
      <c r="D427" s="23"/>
      <c r="E427" s="21"/>
      <c r="F427" s="21"/>
      <c r="G427" s="21"/>
      <c r="H427" s="21"/>
    </row>
    <row r="428" spans="2:8" s="3" customFormat="1" x14ac:dyDescent="0.2">
      <c r="B428" s="2"/>
      <c r="C428" s="2"/>
      <c r="D428" s="23"/>
      <c r="E428" s="21"/>
      <c r="F428" s="21"/>
      <c r="G428" s="21"/>
      <c r="H428" s="21"/>
    </row>
    <row r="429" spans="2:8" s="3" customFormat="1" x14ac:dyDescent="0.2">
      <c r="B429" s="2"/>
      <c r="C429" s="2"/>
      <c r="D429" s="23"/>
      <c r="E429" s="21"/>
      <c r="F429" s="21"/>
      <c r="G429" s="21"/>
      <c r="H429" s="21"/>
    </row>
    <row r="430" spans="2:8" s="3" customFormat="1" x14ac:dyDescent="0.2">
      <c r="B430" s="2"/>
      <c r="C430" s="2"/>
      <c r="D430" s="23"/>
      <c r="E430" s="21"/>
      <c r="F430" s="21"/>
      <c r="G430" s="21"/>
      <c r="H430" s="21"/>
    </row>
    <row r="431" spans="2:8" s="3" customFormat="1" x14ac:dyDescent="0.2">
      <c r="B431" s="2"/>
      <c r="C431" s="2"/>
      <c r="D431" s="23"/>
      <c r="E431" s="21"/>
      <c r="F431" s="21"/>
      <c r="G431" s="21"/>
      <c r="H431" s="21"/>
    </row>
    <row r="432" spans="2:8" s="3" customFormat="1" x14ac:dyDescent="0.2">
      <c r="B432" s="2"/>
      <c r="C432" s="2"/>
      <c r="D432" s="23"/>
      <c r="E432" s="21"/>
      <c r="F432" s="21"/>
      <c r="G432" s="21"/>
      <c r="H432" s="21"/>
    </row>
    <row r="433" spans="2:8" s="3" customFormat="1" x14ac:dyDescent="0.2">
      <c r="B433" s="2"/>
      <c r="C433" s="2"/>
      <c r="D433" s="23"/>
      <c r="E433" s="21"/>
      <c r="F433" s="21"/>
      <c r="G433" s="21"/>
      <c r="H433" s="21"/>
    </row>
    <row r="434" spans="2:8" s="3" customFormat="1" x14ac:dyDescent="0.2">
      <c r="B434" s="2"/>
      <c r="C434" s="2"/>
      <c r="D434" s="23"/>
      <c r="E434" s="21"/>
      <c r="F434" s="21"/>
      <c r="G434" s="21"/>
      <c r="H434" s="21"/>
    </row>
    <row r="435" spans="2:8" s="3" customFormat="1" x14ac:dyDescent="0.2">
      <c r="B435" s="2"/>
      <c r="C435" s="2"/>
      <c r="D435" s="23"/>
      <c r="E435" s="21"/>
      <c r="F435" s="21"/>
      <c r="G435" s="21"/>
      <c r="H435" s="21"/>
    </row>
    <row r="436" spans="2:8" s="3" customFormat="1" x14ac:dyDescent="0.2">
      <c r="B436" s="2"/>
      <c r="C436" s="2"/>
      <c r="D436" s="23"/>
      <c r="E436" s="21"/>
      <c r="F436" s="21"/>
      <c r="G436" s="21"/>
      <c r="H436" s="21"/>
    </row>
    <row r="437" spans="2:8" s="3" customFormat="1" x14ac:dyDescent="0.2">
      <c r="B437" s="2"/>
      <c r="C437" s="2"/>
      <c r="D437" s="23"/>
      <c r="E437" s="21"/>
      <c r="F437" s="21"/>
      <c r="G437" s="21"/>
      <c r="H437" s="21"/>
    </row>
    <row r="438" spans="2:8" s="3" customFormat="1" x14ac:dyDescent="0.2">
      <c r="B438" s="2"/>
      <c r="C438" s="2"/>
      <c r="D438" s="23"/>
      <c r="E438" s="21"/>
      <c r="F438" s="21"/>
      <c r="G438" s="21"/>
      <c r="H438" s="21"/>
    </row>
    <row r="439" spans="2:8" s="3" customFormat="1" x14ac:dyDescent="0.2">
      <c r="B439" s="2"/>
      <c r="C439" s="2"/>
      <c r="D439" s="23"/>
      <c r="E439" s="21"/>
      <c r="F439" s="21"/>
      <c r="G439" s="21"/>
      <c r="H439" s="21"/>
    </row>
    <row r="440" spans="2:8" s="3" customFormat="1" x14ac:dyDescent="0.2">
      <c r="B440" s="2"/>
      <c r="C440" s="2"/>
      <c r="D440" s="23"/>
      <c r="E440" s="21"/>
      <c r="F440" s="21"/>
      <c r="G440" s="21"/>
      <c r="H440" s="21"/>
    </row>
    <row r="441" spans="2:8" s="3" customFormat="1" x14ac:dyDescent="0.2">
      <c r="B441" s="2"/>
      <c r="C441" s="2"/>
      <c r="D441" s="23"/>
      <c r="E441" s="21"/>
      <c r="F441" s="21"/>
      <c r="G441" s="21"/>
      <c r="H441" s="21"/>
    </row>
    <row r="442" spans="2:8" s="3" customFormat="1" x14ac:dyDescent="0.2">
      <c r="B442" s="2"/>
      <c r="C442" s="2"/>
      <c r="D442" s="23"/>
      <c r="E442" s="21"/>
      <c r="F442" s="21"/>
      <c r="G442" s="21"/>
      <c r="H442" s="21"/>
    </row>
    <row r="443" spans="2:8" s="3" customFormat="1" x14ac:dyDescent="0.2">
      <c r="B443" s="2"/>
      <c r="C443" s="2"/>
      <c r="D443" s="23"/>
      <c r="E443" s="21"/>
      <c r="F443" s="21"/>
      <c r="G443" s="21"/>
      <c r="H443" s="21"/>
    </row>
    <row r="444" spans="2:8" s="3" customFormat="1" x14ac:dyDescent="0.2">
      <c r="B444" s="2"/>
      <c r="C444" s="2"/>
      <c r="D444" s="23"/>
      <c r="E444" s="21"/>
      <c r="F444" s="21"/>
      <c r="G444" s="21"/>
      <c r="H444" s="21"/>
    </row>
    <row r="445" spans="2:8" s="3" customFormat="1" x14ac:dyDescent="0.2">
      <c r="B445" s="2"/>
      <c r="C445" s="2"/>
      <c r="D445" s="23"/>
      <c r="E445" s="21"/>
      <c r="F445" s="21"/>
      <c r="G445" s="21"/>
      <c r="H445" s="21"/>
    </row>
    <row r="446" spans="2:8" s="3" customFormat="1" x14ac:dyDescent="0.2">
      <c r="B446" s="2"/>
      <c r="C446" s="2"/>
      <c r="D446" s="23"/>
      <c r="E446" s="21"/>
      <c r="F446" s="21"/>
      <c r="G446" s="21"/>
      <c r="H446" s="21"/>
    </row>
    <row r="447" spans="2:8" s="3" customFormat="1" x14ac:dyDescent="0.2">
      <c r="B447" s="2"/>
      <c r="C447" s="2"/>
      <c r="D447" s="23"/>
      <c r="E447" s="21"/>
      <c r="F447" s="21"/>
      <c r="G447" s="21"/>
      <c r="H447" s="21"/>
    </row>
    <row r="448" spans="2:8" s="3" customFormat="1" x14ac:dyDescent="0.2">
      <c r="B448" s="2"/>
      <c r="C448" s="2"/>
      <c r="D448" s="23"/>
      <c r="E448" s="21"/>
      <c r="F448" s="21"/>
      <c r="G448" s="21"/>
      <c r="H448" s="21"/>
    </row>
    <row r="449" spans="2:8" s="3" customFormat="1" x14ac:dyDescent="0.2">
      <c r="B449" s="2"/>
      <c r="C449" s="2"/>
      <c r="D449" s="23"/>
      <c r="E449" s="21"/>
      <c r="F449" s="21"/>
      <c r="G449" s="21"/>
      <c r="H449" s="21"/>
    </row>
    <row r="450" spans="2:8" s="3" customFormat="1" x14ac:dyDescent="0.2">
      <c r="B450" s="2"/>
      <c r="C450" s="2"/>
      <c r="D450" s="23"/>
      <c r="E450" s="21"/>
      <c r="F450" s="21"/>
      <c r="G450" s="21"/>
      <c r="H450" s="21"/>
    </row>
    <row r="451" spans="2:8" s="3" customFormat="1" x14ac:dyDescent="0.2">
      <c r="B451" s="2"/>
      <c r="C451" s="2"/>
      <c r="D451" s="23"/>
      <c r="E451" s="21"/>
      <c r="F451" s="21"/>
      <c r="G451" s="21"/>
      <c r="H451" s="21"/>
    </row>
    <row r="452" spans="2:8" s="3" customFormat="1" x14ac:dyDescent="0.2">
      <c r="B452" s="2"/>
      <c r="C452" s="2"/>
      <c r="D452" s="23"/>
      <c r="E452" s="21"/>
      <c r="F452" s="21"/>
      <c r="G452" s="21"/>
      <c r="H452" s="21"/>
    </row>
    <row r="453" spans="2:8" s="3" customFormat="1" x14ac:dyDescent="0.2">
      <c r="B453" s="2"/>
      <c r="C453" s="2"/>
      <c r="D453" s="23"/>
      <c r="E453" s="21"/>
      <c r="F453" s="21"/>
      <c r="G453" s="21"/>
      <c r="H453" s="21"/>
    </row>
    <row r="454" spans="2:8" s="3" customFormat="1" x14ac:dyDescent="0.2">
      <c r="B454" s="2"/>
      <c r="C454" s="2"/>
      <c r="D454" s="23"/>
      <c r="E454" s="21"/>
      <c r="F454" s="21"/>
      <c r="G454" s="21"/>
      <c r="H454" s="21"/>
    </row>
    <row r="455" spans="2:8" s="3" customFormat="1" x14ac:dyDescent="0.2">
      <c r="B455" s="2"/>
      <c r="C455" s="2"/>
      <c r="D455" s="23"/>
      <c r="E455" s="21"/>
      <c r="F455" s="21"/>
      <c r="G455" s="21"/>
      <c r="H455" s="21"/>
    </row>
    <row r="456" spans="2:8" s="3" customFormat="1" x14ac:dyDescent="0.2">
      <c r="B456" s="2"/>
      <c r="C456" s="2"/>
      <c r="D456" s="23"/>
      <c r="E456" s="21"/>
      <c r="F456" s="21"/>
      <c r="G456" s="21"/>
      <c r="H456" s="21"/>
    </row>
    <row r="457" spans="2:8" s="3" customFormat="1" x14ac:dyDescent="0.2">
      <c r="B457" s="2"/>
      <c r="C457" s="2"/>
      <c r="D457" s="23"/>
      <c r="E457" s="21"/>
      <c r="F457" s="21"/>
      <c r="G457" s="21"/>
      <c r="H457" s="21"/>
    </row>
    <row r="458" spans="2:8" s="3" customFormat="1" x14ac:dyDescent="0.2">
      <c r="B458" s="2"/>
      <c r="C458" s="2"/>
      <c r="D458" s="23"/>
      <c r="E458" s="21"/>
      <c r="F458" s="21"/>
      <c r="G458" s="21"/>
      <c r="H458" s="21"/>
    </row>
    <row r="459" spans="2:8" s="3" customFormat="1" x14ac:dyDescent="0.2">
      <c r="B459" s="2"/>
      <c r="C459" s="2"/>
      <c r="D459" s="23"/>
      <c r="E459" s="21"/>
      <c r="F459" s="21"/>
      <c r="G459" s="21"/>
      <c r="H459" s="21"/>
    </row>
    <row r="460" spans="2:8" s="3" customFormat="1" x14ac:dyDescent="0.2">
      <c r="B460" s="2"/>
      <c r="C460" s="2"/>
      <c r="D460" s="23"/>
      <c r="E460" s="21"/>
      <c r="F460" s="21"/>
      <c r="G460" s="21"/>
      <c r="H460" s="21"/>
    </row>
    <row r="461" spans="2:8" s="3" customFormat="1" x14ac:dyDescent="0.2">
      <c r="B461" s="2"/>
      <c r="C461" s="2"/>
      <c r="D461" s="23"/>
      <c r="E461" s="21"/>
      <c r="F461" s="21"/>
      <c r="G461" s="21"/>
      <c r="H461" s="21"/>
    </row>
    <row r="462" spans="2:8" s="3" customFormat="1" x14ac:dyDescent="0.2">
      <c r="B462" s="2"/>
      <c r="C462" s="2"/>
      <c r="D462" s="23"/>
      <c r="E462" s="21"/>
      <c r="F462" s="21"/>
      <c r="G462" s="21"/>
      <c r="H462" s="21"/>
    </row>
    <row r="463" spans="2:8" s="3" customFormat="1" x14ac:dyDescent="0.2">
      <c r="B463" s="2"/>
      <c r="C463" s="2"/>
      <c r="D463" s="23"/>
      <c r="E463" s="21"/>
      <c r="F463" s="21"/>
      <c r="G463" s="21"/>
      <c r="H463" s="21"/>
    </row>
    <row r="464" spans="2:8" s="3" customFormat="1" x14ac:dyDescent="0.2">
      <c r="B464" s="2"/>
      <c r="C464" s="2"/>
      <c r="D464" s="23"/>
      <c r="E464" s="21"/>
      <c r="F464" s="21"/>
      <c r="G464" s="21"/>
      <c r="H464" s="21"/>
    </row>
    <row r="465" spans="2:8" s="3" customFormat="1" x14ac:dyDescent="0.2">
      <c r="B465" s="2"/>
      <c r="C465" s="2"/>
      <c r="D465" s="23"/>
      <c r="E465" s="21"/>
      <c r="F465" s="21"/>
      <c r="G465" s="21"/>
      <c r="H465" s="21"/>
    </row>
    <row r="466" spans="2:8" s="3" customFormat="1" x14ac:dyDescent="0.2">
      <c r="B466" s="2"/>
      <c r="C466" s="2"/>
      <c r="D466" s="23"/>
      <c r="E466" s="21"/>
      <c r="F466" s="21"/>
      <c r="G466" s="21"/>
      <c r="H466" s="21"/>
    </row>
    <row r="467" spans="2:8" s="3" customFormat="1" x14ac:dyDescent="0.2">
      <c r="B467" s="2"/>
      <c r="C467" s="2"/>
      <c r="D467" s="23"/>
      <c r="E467" s="21"/>
      <c r="F467" s="21"/>
      <c r="G467" s="21"/>
      <c r="H467" s="21"/>
    </row>
    <row r="468" spans="2:8" s="3" customFormat="1" x14ac:dyDescent="0.2">
      <c r="B468" s="2"/>
      <c r="C468" s="2"/>
      <c r="D468" s="23"/>
      <c r="E468" s="21"/>
      <c r="F468" s="21"/>
      <c r="G468" s="21"/>
      <c r="H468" s="21"/>
    </row>
    <row r="469" spans="2:8" s="3" customFormat="1" x14ac:dyDescent="0.2">
      <c r="B469" s="2"/>
      <c r="C469" s="2"/>
      <c r="D469" s="23"/>
      <c r="E469" s="21"/>
      <c r="F469" s="21"/>
      <c r="G469" s="21"/>
      <c r="H469" s="21"/>
    </row>
    <row r="470" spans="2:8" s="3" customFormat="1" x14ac:dyDescent="0.2">
      <c r="B470" s="2"/>
      <c r="C470" s="2"/>
      <c r="D470" s="23"/>
      <c r="E470" s="21"/>
      <c r="F470" s="21"/>
      <c r="G470" s="21"/>
      <c r="H470" s="21"/>
    </row>
    <row r="471" spans="2:8" s="3" customFormat="1" x14ac:dyDescent="0.2">
      <c r="B471" s="2"/>
      <c r="C471" s="2"/>
      <c r="D471" s="23"/>
      <c r="E471" s="21"/>
      <c r="F471" s="21"/>
      <c r="G471" s="21"/>
      <c r="H471" s="21"/>
    </row>
    <row r="472" spans="2:8" s="3" customFormat="1" x14ac:dyDescent="0.2">
      <c r="B472" s="2"/>
      <c r="C472" s="2"/>
      <c r="D472" s="23"/>
      <c r="E472" s="21"/>
      <c r="F472" s="21"/>
      <c r="G472" s="21"/>
      <c r="H472" s="21"/>
    </row>
    <row r="473" spans="2:8" s="3" customFormat="1" x14ac:dyDescent="0.2">
      <c r="B473" s="2"/>
      <c r="C473" s="2"/>
      <c r="D473" s="23"/>
      <c r="E473" s="21"/>
      <c r="F473" s="21"/>
      <c r="G473" s="21"/>
      <c r="H473" s="21"/>
    </row>
    <row r="474" spans="2:8" s="3" customFormat="1" x14ac:dyDescent="0.2">
      <c r="B474" s="2"/>
      <c r="C474" s="2"/>
      <c r="D474" s="23"/>
      <c r="E474" s="21"/>
      <c r="F474" s="21"/>
      <c r="G474" s="21"/>
      <c r="H474" s="21"/>
    </row>
    <row r="475" spans="2:8" s="3" customFormat="1" x14ac:dyDescent="0.2">
      <c r="B475" s="2"/>
      <c r="C475" s="2"/>
      <c r="D475" s="23"/>
      <c r="E475" s="21"/>
      <c r="F475" s="21"/>
      <c r="G475" s="21"/>
      <c r="H475" s="21"/>
    </row>
    <row r="476" spans="2:8" s="3" customFormat="1" x14ac:dyDescent="0.2">
      <c r="B476" s="2"/>
      <c r="C476" s="2"/>
      <c r="D476" s="23"/>
      <c r="E476" s="21"/>
      <c r="F476" s="21"/>
      <c r="G476" s="21"/>
      <c r="H476" s="21"/>
    </row>
    <row r="477" spans="2:8" s="3" customFormat="1" x14ac:dyDescent="0.2">
      <c r="B477" s="2"/>
      <c r="C477" s="2"/>
      <c r="D477" s="23"/>
      <c r="E477" s="21"/>
      <c r="F477" s="21"/>
      <c r="G477" s="21"/>
      <c r="H477" s="21"/>
    </row>
    <row r="478" spans="2:8" s="3" customFormat="1" x14ac:dyDescent="0.2">
      <c r="B478" s="2"/>
      <c r="C478" s="2"/>
      <c r="D478" s="23"/>
      <c r="E478" s="21"/>
      <c r="F478" s="21"/>
      <c r="G478" s="21"/>
      <c r="H478" s="21"/>
    </row>
    <row r="479" spans="2:8" s="3" customFormat="1" x14ac:dyDescent="0.2">
      <c r="B479" s="2"/>
      <c r="C479" s="2"/>
      <c r="D479" s="23"/>
      <c r="E479" s="21"/>
      <c r="F479" s="21"/>
      <c r="G479" s="21"/>
      <c r="H479" s="21"/>
    </row>
    <row r="480" spans="2:8" s="3" customFormat="1" x14ac:dyDescent="0.2">
      <c r="B480" s="2"/>
      <c r="C480" s="2"/>
      <c r="D480" s="23"/>
      <c r="E480" s="21"/>
      <c r="F480" s="21"/>
      <c r="G480" s="21"/>
      <c r="H480" s="21"/>
    </row>
    <row r="481" spans="2:8" s="3" customFormat="1" x14ac:dyDescent="0.2">
      <c r="B481" s="2"/>
      <c r="C481" s="2"/>
      <c r="D481" s="23"/>
      <c r="E481" s="21"/>
      <c r="F481" s="21"/>
      <c r="G481" s="21"/>
      <c r="H481" s="21"/>
    </row>
    <row r="482" spans="2:8" s="3" customFormat="1" x14ac:dyDescent="0.2">
      <c r="B482" s="2"/>
      <c r="C482" s="2"/>
      <c r="D482" s="23"/>
      <c r="E482" s="21"/>
      <c r="F482" s="21"/>
      <c r="G482" s="21"/>
      <c r="H482" s="21"/>
    </row>
    <row r="483" spans="2:8" s="3" customFormat="1" x14ac:dyDescent="0.2">
      <c r="B483" s="2"/>
      <c r="C483" s="2"/>
      <c r="D483" s="23"/>
      <c r="E483" s="21"/>
      <c r="F483" s="21"/>
      <c r="G483" s="21"/>
      <c r="H483" s="21"/>
    </row>
    <row r="484" spans="2:8" s="3" customFormat="1" x14ac:dyDescent="0.2">
      <c r="B484" s="2"/>
      <c r="C484" s="2"/>
      <c r="D484" s="23"/>
      <c r="E484" s="21"/>
      <c r="F484" s="21"/>
      <c r="G484" s="21"/>
      <c r="H484" s="21"/>
    </row>
    <row r="485" spans="2:8" s="3" customFormat="1" x14ac:dyDescent="0.2">
      <c r="B485" s="2"/>
      <c r="C485" s="2"/>
      <c r="D485" s="23"/>
      <c r="E485" s="21"/>
      <c r="F485" s="21"/>
      <c r="G485" s="21"/>
      <c r="H485" s="21"/>
    </row>
    <row r="486" spans="2:8" s="3" customFormat="1" x14ac:dyDescent="0.2">
      <c r="B486" s="2"/>
      <c r="C486" s="2"/>
      <c r="D486" s="23"/>
      <c r="E486" s="21"/>
      <c r="F486" s="21"/>
      <c r="G486" s="21"/>
      <c r="H486" s="21"/>
    </row>
    <row r="487" spans="2:8" s="3" customFormat="1" x14ac:dyDescent="0.2">
      <c r="B487" s="2"/>
      <c r="C487" s="2"/>
      <c r="D487" s="23"/>
      <c r="E487" s="21"/>
      <c r="F487" s="21"/>
      <c r="G487" s="21"/>
      <c r="H487" s="21"/>
    </row>
    <row r="488" spans="2:8" s="3" customFormat="1" x14ac:dyDescent="0.2">
      <c r="B488" s="2"/>
      <c r="C488" s="2"/>
      <c r="D488" s="23"/>
      <c r="E488" s="21"/>
      <c r="F488" s="21"/>
      <c r="G488" s="21"/>
      <c r="H488" s="21"/>
    </row>
    <row r="489" spans="2:8" s="3" customFormat="1" x14ac:dyDescent="0.2">
      <c r="B489" s="2"/>
      <c r="C489" s="2"/>
      <c r="D489" s="23"/>
      <c r="E489" s="21"/>
      <c r="F489" s="21"/>
      <c r="G489" s="21"/>
      <c r="H489" s="21"/>
    </row>
    <row r="490" spans="2:8" s="3" customFormat="1" x14ac:dyDescent="0.2">
      <c r="B490" s="2"/>
      <c r="C490" s="2"/>
      <c r="D490" s="23"/>
      <c r="E490" s="21"/>
      <c r="F490" s="21"/>
      <c r="G490" s="21"/>
      <c r="H490" s="21"/>
    </row>
    <row r="491" spans="2:8" s="3" customFormat="1" x14ac:dyDescent="0.2">
      <c r="B491" s="2"/>
      <c r="C491" s="2"/>
      <c r="D491" s="23"/>
      <c r="E491" s="21"/>
      <c r="F491" s="21"/>
      <c r="G491" s="21"/>
      <c r="H491" s="21"/>
    </row>
    <row r="492" spans="2:8" s="3" customFormat="1" x14ac:dyDescent="0.2">
      <c r="B492" s="2"/>
      <c r="C492" s="2"/>
      <c r="D492" s="23"/>
      <c r="E492" s="21"/>
      <c r="F492" s="21"/>
      <c r="G492" s="21"/>
      <c r="H492" s="21"/>
    </row>
    <row r="493" spans="2:8" s="3" customFormat="1" x14ac:dyDescent="0.2">
      <c r="B493" s="2"/>
      <c r="C493" s="2"/>
      <c r="D493" s="23"/>
      <c r="E493" s="21"/>
      <c r="F493" s="21"/>
      <c r="G493" s="21"/>
      <c r="H493" s="21"/>
    </row>
    <row r="494" spans="2:8" s="3" customFormat="1" x14ac:dyDescent="0.2">
      <c r="B494" s="2"/>
      <c r="C494" s="2"/>
      <c r="D494" s="23"/>
      <c r="E494" s="21"/>
      <c r="F494" s="21"/>
      <c r="G494" s="21"/>
      <c r="H494" s="21"/>
    </row>
    <row r="495" spans="2:8" s="3" customFormat="1" x14ac:dyDescent="0.2">
      <c r="B495" s="2"/>
      <c r="C495" s="2"/>
      <c r="D495" s="23"/>
      <c r="E495" s="21"/>
      <c r="F495" s="21"/>
      <c r="G495" s="21"/>
      <c r="H495" s="21"/>
    </row>
    <row r="496" spans="2:8" s="3" customFormat="1" x14ac:dyDescent="0.2">
      <c r="B496" s="2"/>
      <c r="C496" s="2"/>
      <c r="D496" s="23"/>
      <c r="E496" s="21"/>
      <c r="F496" s="21"/>
      <c r="G496" s="21"/>
      <c r="H496" s="21"/>
    </row>
    <row r="497" spans="2:8" s="3" customFormat="1" x14ac:dyDescent="0.2">
      <c r="B497" s="2"/>
      <c r="C497" s="2"/>
      <c r="D497" s="23"/>
      <c r="E497" s="21"/>
      <c r="F497" s="21"/>
      <c r="G497" s="21"/>
      <c r="H497" s="21"/>
    </row>
    <row r="498" spans="2:8" s="3" customFormat="1" x14ac:dyDescent="0.2">
      <c r="B498" s="2"/>
      <c r="C498" s="2"/>
      <c r="D498" s="23"/>
      <c r="E498" s="21"/>
      <c r="F498" s="21"/>
      <c r="G498" s="21"/>
      <c r="H498" s="21"/>
    </row>
    <row r="499" spans="2:8" s="3" customFormat="1" x14ac:dyDescent="0.2">
      <c r="B499" s="2"/>
      <c r="C499" s="2"/>
      <c r="D499" s="23"/>
      <c r="E499" s="21"/>
      <c r="F499" s="21"/>
      <c r="G499" s="21"/>
      <c r="H499" s="21"/>
    </row>
    <row r="500" spans="2:8" s="3" customFormat="1" x14ac:dyDescent="0.2">
      <c r="B500" s="2"/>
      <c r="C500" s="2"/>
      <c r="D500" s="23"/>
      <c r="E500" s="21"/>
      <c r="F500" s="21"/>
      <c r="G500" s="21"/>
      <c r="H500" s="21"/>
    </row>
    <row r="501" spans="2:8" s="3" customFormat="1" x14ac:dyDescent="0.2">
      <c r="B501" s="2"/>
      <c r="C501" s="2"/>
      <c r="D501" s="23"/>
      <c r="E501" s="21"/>
      <c r="F501" s="21"/>
      <c r="G501" s="21"/>
      <c r="H501" s="21"/>
    </row>
    <row r="502" spans="2:8" s="3" customFormat="1" x14ac:dyDescent="0.2">
      <c r="B502" s="2"/>
      <c r="C502" s="2"/>
      <c r="D502" s="23"/>
      <c r="E502" s="21"/>
      <c r="F502" s="21"/>
      <c r="G502" s="21"/>
      <c r="H502" s="21"/>
    </row>
    <row r="503" spans="2:8" s="3" customFormat="1" x14ac:dyDescent="0.2">
      <c r="B503" s="2"/>
      <c r="C503" s="2"/>
      <c r="D503" s="23"/>
      <c r="E503" s="21"/>
      <c r="F503" s="21"/>
      <c r="G503" s="21"/>
      <c r="H503" s="21"/>
    </row>
    <row r="504" spans="2:8" s="3" customFormat="1" x14ac:dyDescent="0.2">
      <c r="B504" s="2"/>
      <c r="C504" s="2"/>
      <c r="D504" s="23"/>
      <c r="E504" s="21"/>
      <c r="F504" s="21"/>
      <c r="G504" s="21"/>
      <c r="H504" s="21"/>
    </row>
    <row r="505" spans="2:8" s="3" customFormat="1" x14ac:dyDescent="0.2">
      <c r="B505" s="2"/>
      <c r="C505" s="2"/>
      <c r="D505" s="23"/>
      <c r="E505" s="21"/>
      <c r="F505" s="21"/>
      <c r="G505" s="21"/>
      <c r="H505" s="21"/>
    </row>
    <row r="506" spans="2:8" s="3" customFormat="1" x14ac:dyDescent="0.2">
      <c r="B506" s="2"/>
      <c r="C506" s="2"/>
      <c r="D506" s="23"/>
      <c r="E506" s="21"/>
      <c r="F506" s="21"/>
      <c r="G506" s="21"/>
      <c r="H506" s="21"/>
    </row>
    <row r="507" spans="2:8" s="3" customFormat="1" x14ac:dyDescent="0.2">
      <c r="B507" s="2"/>
      <c r="C507" s="2"/>
      <c r="D507" s="23"/>
      <c r="E507" s="21"/>
      <c r="F507" s="21"/>
      <c r="G507" s="21"/>
      <c r="H507" s="21"/>
    </row>
    <row r="508" spans="2:8" s="3" customFormat="1" x14ac:dyDescent="0.2">
      <c r="B508" s="2"/>
      <c r="C508" s="2"/>
      <c r="D508" s="23"/>
      <c r="E508" s="21"/>
      <c r="F508" s="21"/>
      <c r="G508" s="21"/>
      <c r="H508" s="21"/>
    </row>
    <row r="509" spans="2:8" s="3" customFormat="1" x14ac:dyDescent="0.2">
      <c r="B509" s="2"/>
      <c r="C509" s="2"/>
      <c r="D509" s="23"/>
      <c r="E509" s="21"/>
      <c r="F509" s="21"/>
      <c r="G509" s="21"/>
      <c r="H509" s="21"/>
    </row>
    <row r="510" spans="2:8" s="3" customFormat="1" x14ac:dyDescent="0.2">
      <c r="B510" s="2"/>
      <c r="C510" s="2"/>
      <c r="D510" s="23"/>
      <c r="E510" s="21"/>
      <c r="F510" s="21"/>
      <c r="G510" s="21"/>
      <c r="H510" s="21"/>
    </row>
    <row r="511" spans="2:8" s="3" customFormat="1" x14ac:dyDescent="0.2">
      <c r="B511" s="2"/>
      <c r="C511" s="2"/>
      <c r="D511" s="23"/>
      <c r="E511" s="21"/>
      <c r="F511" s="21"/>
      <c r="G511" s="21"/>
      <c r="H511" s="21"/>
    </row>
    <row r="512" spans="2:8" s="3" customFormat="1" x14ac:dyDescent="0.2">
      <c r="B512" s="2"/>
      <c r="C512" s="2"/>
      <c r="D512" s="23"/>
      <c r="E512" s="21"/>
      <c r="F512" s="21"/>
      <c r="G512" s="21"/>
      <c r="H512" s="21"/>
    </row>
    <row r="513" spans="2:8" s="3" customFormat="1" x14ac:dyDescent="0.2">
      <c r="B513" s="2"/>
      <c r="C513" s="2"/>
      <c r="D513" s="23"/>
      <c r="E513" s="21"/>
      <c r="F513" s="21"/>
      <c r="G513" s="21"/>
      <c r="H513" s="21"/>
    </row>
    <row r="514" spans="2:8" s="3" customFormat="1" x14ac:dyDescent="0.2">
      <c r="B514" s="2"/>
      <c r="C514" s="2"/>
      <c r="D514" s="23"/>
      <c r="E514" s="21"/>
      <c r="F514" s="21"/>
      <c r="G514" s="21"/>
      <c r="H514" s="21"/>
    </row>
    <row r="515" spans="2:8" s="3" customFormat="1" x14ac:dyDescent="0.2">
      <c r="B515" s="2"/>
      <c r="C515" s="2"/>
      <c r="D515" s="23"/>
      <c r="E515" s="21"/>
      <c r="F515" s="21"/>
      <c r="G515" s="21"/>
      <c r="H515" s="21"/>
    </row>
    <row r="516" spans="2:8" s="3" customFormat="1" x14ac:dyDescent="0.2">
      <c r="B516" s="2"/>
      <c r="C516" s="2"/>
      <c r="D516" s="23"/>
      <c r="E516" s="21"/>
      <c r="F516" s="21"/>
      <c r="G516" s="21"/>
      <c r="H516" s="21"/>
    </row>
    <row r="517" spans="2:8" s="3" customFormat="1" x14ac:dyDescent="0.2">
      <c r="B517" s="2"/>
      <c r="C517" s="2"/>
      <c r="D517" s="23"/>
      <c r="E517" s="21"/>
      <c r="F517" s="21"/>
      <c r="G517" s="21"/>
      <c r="H517" s="21"/>
    </row>
    <row r="518" spans="2:8" s="3" customFormat="1" x14ac:dyDescent="0.2">
      <c r="B518" s="2"/>
      <c r="C518" s="2"/>
      <c r="D518" s="23"/>
      <c r="E518" s="21"/>
      <c r="F518" s="21"/>
      <c r="G518" s="21"/>
      <c r="H518" s="21"/>
    </row>
    <row r="519" spans="2:8" s="3" customFormat="1" x14ac:dyDescent="0.2">
      <c r="B519" s="2"/>
      <c r="C519" s="2"/>
      <c r="D519" s="23"/>
      <c r="E519" s="21"/>
      <c r="F519" s="21"/>
      <c r="G519" s="21"/>
      <c r="H519" s="21"/>
    </row>
    <row r="520" spans="2:8" s="3" customFormat="1" x14ac:dyDescent="0.2">
      <c r="B520" s="2"/>
      <c r="C520" s="2"/>
      <c r="D520" s="23"/>
      <c r="E520" s="21"/>
      <c r="F520" s="21"/>
      <c r="G520" s="21"/>
      <c r="H520" s="21"/>
    </row>
    <row r="521" spans="2:8" s="3" customFormat="1" x14ac:dyDescent="0.2">
      <c r="B521" s="2"/>
      <c r="C521" s="2"/>
      <c r="D521" s="23"/>
      <c r="E521" s="21"/>
      <c r="F521" s="21"/>
      <c r="G521" s="21"/>
      <c r="H521" s="21"/>
    </row>
    <row r="522" spans="2:8" s="3" customFormat="1" x14ac:dyDescent="0.2">
      <c r="B522" s="2"/>
      <c r="C522" s="2"/>
      <c r="D522" s="23"/>
      <c r="E522" s="21"/>
      <c r="F522" s="21"/>
      <c r="G522" s="21"/>
      <c r="H522" s="21"/>
    </row>
    <row r="523" spans="2:8" s="3" customFormat="1" x14ac:dyDescent="0.2">
      <c r="B523" s="2"/>
      <c r="C523" s="2"/>
      <c r="D523" s="23"/>
      <c r="E523" s="21"/>
      <c r="F523" s="21"/>
      <c r="G523" s="21"/>
      <c r="H523" s="21"/>
    </row>
    <row r="524" spans="2:8" s="3" customFormat="1" x14ac:dyDescent="0.2">
      <c r="B524" s="2"/>
      <c r="C524" s="2"/>
      <c r="D524" s="23"/>
      <c r="E524" s="21"/>
      <c r="F524" s="21"/>
      <c r="G524" s="21"/>
      <c r="H524" s="21"/>
    </row>
    <row r="525" spans="2:8" s="3" customFormat="1" x14ac:dyDescent="0.2">
      <c r="B525" s="2"/>
      <c r="C525" s="2"/>
      <c r="D525" s="23"/>
      <c r="E525" s="21"/>
      <c r="F525" s="21"/>
      <c r="G525" s="21"/>
      <c r="H525" s="21"/>
    </row>
    <row r="526" spans="2:8" s="3" customFormat="1" x14ac:dyDescent="0.2">
      <c r="B526" s="2"/>
      <c r="C526" s="2"/>
      <c r="D526" s="23"/>
      <c r="E526" s="21"/>
      <c r="F526" s="21"/>
      <c r="G526" s="21"/>
      <c r="H526" s="21"/>
    </row>
    <row r="527" spans="2:8" s="3" customFormat="1" x14ac:dyDescent="0.2">
      <c r="B527" s="2"/>
      <c r="C527" s="2"/>
      <c r="D527" s="23"/>
      <c r="E527" s="21"/>
      <c r="F527" s="21"/>
      <c r="G527" s="21"/>
      <c r="H527" s="21"/>
    </row>
    <row r="528" spans="2:8" s="3" customFormat="1" x14ac:dyDescent="0.2">
      <c r="B528" s="2"/>
      <c r="C528" s="2"/>
      <c r="D528" s="23"/>
      <c r="E528" s="21"/>
      <c r="F528" s="21"/>
      <c r="G528" s="21"/>
      <c r="H528" s="21"/>
    </row>
    <row r="529" spans="2:8" s="3" customFormat="1" x14ac:dyDescent="0.2">
      <c r="B529" s="2"/>
      <c r="C529" s="2"/>
      <c r="D529" s="23"/>
      <c r="E529" s="21"/>
      <c r="F529" s="21"/>
      <c r="G529" s="21"/>
      <c r="H529" s="21"/>
    </row>
    <row r="530" spans="2:8" s="3" customFormat="1" x14ac:dyDescent="0.2">
      <c r="B530" s="2"/>
      <c r="C530" s="2"/>
      <c r="D530" s="23"/>
      <c r="E530" s="21"/>
      <c r="F530" s="21"/>
      <c r="G530" s="21"/>
      <c r="H530" s="21"/>
    </row>
    <row r="531" spans="2:8" s="3" customFormat="1" x14ac:dyDescent="0.2">
      <c r="B531" s="2"/>
      <c r="C531" s="2"/>
      <c r="D531" s="23"/>
      <c r="E531" s="21"/>
      <c r="F531" s="21"/>
      <c r="G531" s="21"/>
      <c r="H531" s="21"/>
    </row>
    <row r="532" spans="2:8" s="3" customFormat="1" x14ac:dyDescent="0.2">
      <c r="B532" s="2"/>
      <c r="C532" s="2"/>
      <c r="D532" s="23"/>
      <c r="E532" s="21"/>
      <c r="F532" s="21"/>
      <c r="G532" s="21"/>
      <c r="H532" s="21"/>
    </row>
    <row r="533" spans="2:8" s="3" customFormat="1" x14ac:dyDescent="0.2">
      <c r="B533" s="2"/>
      <c r="C533" s="2"/>
      <c r="D533" s="23"/>
      <c r="E533" s="21"/>
      <c r="F533" s="21"/>
      <c r="G533" s="21"/>
      <c r="H533" s="21"/>
    </row>
    <row r="534" spans="2:8" s="3" customFormat="1" x14ac:dyDescent="0.2">
      <c r="B534" s="2"/>
      <c r="C534" s="2"/>
      <c r="D534" s="23"/>
      <c r="E534" s="21"/>
      <c r="F534" s="21"/>
      <c r="G534" s="21"/>
      <c r="H534" s="21"/>
    </row>
    <row r="535" spans="2:8" s="3" customFormat="1" x14ac:dyDescent="0.2">
      <c r="B535" s="2"/>
      <c r="C535" s="2"/>
      <c r="D535" s="23"/>
      <c r="E535" s="21"/>
      <c r="F535" s="21"/>
      <c r="G535" s="21"/>
      <c r="H535" s="21"/>
    </row>
    <row r="536" spans="2:8" s="3" customFormat="1" x14ac:dyDescent="0.2">
      <c r="B536" s="2"/>
      <c r="C536" s="2"/>
      <c r="D536" s="23"/>
      <c r="E536" s="21"/>
      <c r="F536" s="21"/>
      <c r="G536" s="21"/>
      <c r="H536" s="21"/>
    </row>
    <row r="537" spans="2:8" s="3" customFormat="1" x14ac:dyDescent="0.2">
      <c r="B537" s="2"/>
      <c r="C537" s="2"/>
      <c r="D537" s="23"/>
      <c r="E537" s="21"/>
      <c r="F537" s="21"/>
      <c r="G537" s="21"/>
      <c r="H537" s="21"/>
    </row>
    <row r="538" spans="2:8" s="3" customFormat="1" x14ac:dyDescent="0.2">
      <c r="B538" s="2"/>
      <c r="C538" s="2"/>
      <c r="D538" s="23"/>
      <c r="E538" s="21"/>
      <c r="F538" s="21"/>
      <c r="G538" s="21"/>
      <c r="H538" s="21"/>
    </row>
    <row r="539" spans="2:8" s="3" customFormat="1" x14ac:dyDescent="0.2">
      <c r="B539" s="2"/>
      <c r="C539" s="2"/>
      <c r="D539" s="23"/>
      <c r="E539" s="21"/>
      <c r="F539" s="21"/>
      <c r="G539" s="21"/>
      <c r="H539" s="21"/>
    </row>
    <row r="540" spans="2:8" s="3" customFormat="1" x14ac:dyDescent="0.2">
      <c r="B540" s="2"/>
      <c r="C540" s="2"/>
      <c r="D540" s="23"/>
      <c r="E540" s="21"/>
      <c r="F540" s="21"/>
      <c r="G540" s="21"/>
      <c r="H540" s="21"/>
    </row>
    <row r="541" spans="2:8" s="3" customFormat="1" x14ac:dyDescent="0.2">
      <c r="B541" s="2"/>
      <c r="C541" s="2"/>
      <c r="D541" s="23"/>
      <c r="E541" s="21"/>
      <c r="F541" s="21"/>
      <c r="G541" s="21"/>
      <c r="H541" s="21"/>
    </row>
    <row r="542" spans="2:8" s="3" customFormat="1" x14ac:dyDescent="0.2">
      <c r="B542" s="2"/>
      <c r="C542" s="2"/>
      <c r="D542" s="23"/>
      <c r="E542" s="21"/>
      <c r="F542" s="21"/>
      <c r="G542" s="21"/>
      <c r="H542" s="21"/>
    </row>
    <row r="543" spans="2:8" s="3" customFormat="1" x14ac:dyDescent="0.2">
      <c r="B543" s="2"/>
      <c r="C543" s="2"/>
      <c r="D543" s="23"/>
      <c r="E543" s="21"/>
      <c r="F543" s="21"/>
      <c r="G543" s="21"/>
      <c r="H543" s="21"/>
    </row>
    <row r="544" spans="2:8" s="3" customFormat="1" x14ac:dyDescent="0.2">
      <c r="B544" s="2"/>
      <c r="C544" s="2"/>
      <c r="D544" s="23"/>
      <c r="E544" s="21"/>
      <c r="F544" s="21"/>
      <c r="G544" s="21"/>
      <c r="H544" s="21"/>
    </row>
    <row r="545" spans="2:8" s="3" customFormat="1" x14ac:dyDescent="0.2">
      <c r="B545" s="2"/>
      <c r="C545" s="2"/>
      <c r="D545" s="23"/>
      <c r="E545" s="21"/>
      <c r="F545" s="21"/>
      <c r="G545" s="21"/>
      <c r="H545" s="21"/>
    </row>
    <row r="546" spans="2:8" s="3" customFormat="1" x14ac:dyDescent="0.2">
      <c r="B546" s="2"/>
      <c r="C546" s="2"/>
      <c r="D546" s="23"/>
      <c r="E546" s="21"/>
      <c r="F546" s="21"/>
      <c r="G546" s="21"/>
      <c r="H546" s="21"/>
    </row>
    <row r="547" spans="2:8" s="3" customFormat="1" x14ac:dyDescent="0.2">
      <c r="B547" s="2"/>
      <c r="C547" s="2"/>
      <c r="D547" s="23"/>
      <c r="E547" s="21"/>
      <c r="F547" s="21"/>
      <c r="G547" s="21"/>
      <c r="H547" s="21"/>
    </row>
    <row r="548" spans="2:8" s="3" customFormat="1" x14ac:dyDescent="0.2">
      <c r="B548" s="2"/>
      <c r="C548" s="2"/>
      <c r="D548" s="23"/>
      <c r="E548" s="21"/>
      <c r="F548" s="21"/>
      <c r="G548" s="21"/>
      <c r="H548" s="21"/>
    </row>
    <row r="549" spans="2:8" s="3" customFormat="1" x14ac:dyDescent="0.2">
      <c r="B549" s="2"/>
      <c r="C549" s="2"/>
      <c r="D549" s="23"/>
      <c r="E549" s="21"/>
      <c r="F549" s="21"/>
      <c r="G549" s="21"/>
      <c r="H549" s="21"/>
    </row>
    <row r="550" spans="2:8" s="3" customFormat="1" x14ac:dyDescent="0.2">
      <c r="B550" s="2"/>
      <c r="C550" s="2"/>
      <c r="D550" s="23"/>
      <c r="E550" s="21"/>
      <c r="F550" s="21"/>
      <c r="G550" s="21"/>
      <c r="H550" s="21"/>
    </row>
    <row r="551" spans="2:8" s="3" customFormat="1" x14ac:dyDescent="0.2">
      <c r="B551" s="2"/>
      <c r="C551" s="2"/>
      <c r="D551" s="23"/>
      <c r="E551" s="21"/>
      <c r="F551" s="21"/>
      <c r="G551" s="21"/>
      <c r="H551" s="21"/>
    </row>
    <row r="552" spans="2:8" s="3" customFormat="1" x14ac:dyDescent="0.2">
      <c r="B552" s="2"/>
      <c r="C552" s="2"/>
      <c r="D552" s="23"/>
      <c r="E552" s="21"/>
      <c r="F552" s="21"/>
      <c r="G552" s="21"/>
      <c r="H552" s="21"/>
    </row>
    <row r="553" spans="2:8" s="3" customFormat="1" x14ac:dyDescent="0.2">
      <c r="B553" s="2"/>
      <c r="C553" s="2"/>
      <c r="D553" s="23"/>
      <c r="E553" s="21"/>
      <c r="F553" s="21"/>
      <c r="G553" s="21"/>
      <c r="H553" s="21"/>
    </row>
    <row r="554" spans="2:8" s="3" customFormat="1" x14ac:dyDescent="0.2">
      <c r="B554" s="2"/>
      <c r="C554" s="2"/>
      <c r="D554" s="23"/>
      <c r="E554" s="21"/>
      <c r="F554" s="21"/>
      <c r="G554" s="21"/>
      <c r="H554" s="21"/>
    </row>
    <row r="555" spans="2:8" s="3" customFormat="1" x14ac:dyDescent="0.2">
      <c r="B555" s="2"/>
      <c r="C555" s="2"/>
      <c r="D555" s="23"/>
      <c r="E555" s="21"/>
      <c r="F555" s="21"/>
      <c r="G555" s="21"/>
      <c r="H555" s="21"/>
    </row>
    <row r="556" spans="2:8" s="3" customFormat="1" x14ac:dyDescent="0.2">
      <c r="B556" s="2"/>
      <c r="C556" s="2"/>
      <c r="D556" s="23"/>
      <c r="E556" s="21"/>
      <c r="F556" s="21"/>
      <c r="G556" s="21"/>
      <c r="H556" s="21"/>
    </row>
    <row r="557" spans="2:8" s="3" customFormat="1" x14ac:dyDescent="0.2">
      <c r="B557" s="2"/>
      <c r="C557" s="2"/>
      <c r="D557" s="23"/>
      <c r="E557" s="21"/>
      <c r="F557" s="21"/>
      <c r="G557" s="21"/>
      <c r="H557" s="21"/>
    </row>
    <row r="558" spans="2:8" s="3" customFormat="1" x14ac:dyDescent="0.2">
      <c r="B558" s="2"/>
      <c r="C558" s="2"/>
      <c r="D558" s="23"/>
      <c r="E558" s="21"/>
      <c r="F558" s="21"/>
      <c r="G558" s="21"/>
      <c r="H558" s="21"/>
    </row>
    <row r="559" spans="2:8" s="3" customFormat="1" x14ac:dyDescent="0.2">
      <c r="B559" s="2"/>
      <c r="C559" s="2"/>
      <c r="D559" s="23"/>
      <c r="E559" s="21"/>
      <c r="F559" s="21"/>
      <c r="G559" s="21"/>
      <c r="H559" s="21"/>
    </row>
    <row r="560" spans="2:8" s="3" customFormat="1" x14ac:dyDescent="0.2">
      <c r="B560" s="2"/>
      <c r="C560" s="2"/>
      <c r="D560" s="23"/>
      <c r="E560" s="21"/>
      <c r="F560" s="21"/>
      <c r="G560" s="21"/>
      <c r="H560" s="21"/>
    </row>
    <row r="561" spans="2:8" s="3" customFormat="1" x14ac:dyDescent="0.2">
      <c r="B561" s="2"/>
      <c r="C561" s="2"/>
      <c r="D561" s="23"/>
      <c r="E561" s="21"/>
      <c r="F561" s="21"/>
      <c r="G561" s="21"/>
      <c r="H561" s="21"/>
    </row>
    <row r="562" spans="2:8" s="3" customFormat="1" x14ac:dyDescent="0.2">
      <c r="B562" s="2"/>
      <c r="C562" s="2"/>
      <c r="D562" s="23"/>
      <c r="E562" s="21"/>
      <c r="F562" s="21"/>
      <c r="G562" s="21"/>
      <c r="H562" s="21"/>
    </row>
    <row r="563" spans="2:8" s="3" customFormat="1" x14ac:dyDescent="0.2">
      <c r="B563" s="2"/>
      <c r="C563" s="2"/>
      <c r="D563" s="23"/>
      <c r="E563" s="21"/>
      <c r="F563" s="21"/>
      <c r="G563" s="21"/>
      <c r="H563" s="21"/>
    </row>
    <row r="564" spans="2:8" s="3" customFormat="1" x14ac:dyDescent="0.2">
      <c r="B564" s="2"/>
      <c r="C564" s="2"/>
      <c r="D564" s="23"/>
      <c r="E564" s="21"/>
      <c r="F564" s="21"/>
      <c r="G564" s="21"/>
      <c r="H564" s="21"/>
    </row>
    <row r="565" spans="2:8" s="3" customFormat="1" x14ac:dyDescent="0.2">
      <c r="B565" s="2"/>
      <c r="C565" s="2"/>
      <c r="D565" s="23"/>
      <c r="E565" s="21"/>
      <c r="F565" s="21"/>
      <c r="G565" s="21"/>
      <c r="H565" s="21"/>
    </row>
    <row r="566" spans="2:8" s="3" customFormat="1" x14ac:dyDescent="0.2">
      <c r="B566" s="2"/>
      <c r="C566" s="2"/>
      <c r="D566" s="23"/>
      <c r="E566" s="21"/>
      <c r="F566" s="21"/>
      <c r="G566" s="21"/>
      <c r="H566" s="21"/>
    </row>
    <row r="567" spans="2:8" s="3" customFormat="1" x14ac:dyDescent="0.2">
      <c r="B567" s="2"/>
      <c r="C567" s="2"/>
      <c r="D567" s="23"/>
      <c r="E567" s="21"/>
      <c r="F567" s="21"/>
      <c r="G567" s="21"/>
      <c r="H567" s="21"/>
    </row>
    <row r="568" spans="2:8" s="3" customFormat="1" x14ac:dyDescent="0.2">
      <c r="B568" s="2"/>
      <c r="C568" s="2"/>
      <c r="D568" s="23"/>
      <c r="E568" s="21"/>
      <c r="F568" s="21"/>
      <c r="G568" s="21"/>
      <c r="H568" s="21"/>
    </row>
    <row r="569" spans="2:8" s="3" customFormat="1" x14ac:dyDescent="0.2">
      <c r="B569" s="2"/>
      <c r="C569" s="2"/>
      <c r="D569" s="23"/>
      <c r="E569" s="21"/>
      <c r="F569" s="21"/>
      <c r="G569" s="21"/>
      <c r="H569" s="21"/>
    </row>
    <row r="570" spans="2:8" s="3" customFormat="1" x14ac:dyDescent="0.2">
      <c r="B570" s="2"/>
      <c r="C570" s="2"/>
      <c r="D570" s="23"/>
      <c r="E570" s="21"/>
      <c r="F570" s="21"/>
      <c r="G570" s="21"/>
      <c r="H570" s="21"/>
    </row>
    <row r="571" spans="2:8" s="3" customFormat="1" x14ac:dyDescent="0.2">
      <c r="B571" s="2"/>
      <c r="C571" s="2"/>
      <c r="D571" s="23"/>
      <c r="E571" s="21"/>
      <c r="F571" s="21"/>
      <c r="G571" s="21"/>
      <c r="H571" s="21"/>
    </row>
    <row r="572" spans="2:8" s="3" customFormat="1" x14ac:dyDescent="0.2">
      <c r="B572" s="2"/>
      <c r="C572" s="2"/>
      <c r="D572" s="23"/>
      <c r="E572" s="21"/>
      <c r="F572" s="21"/>
      <c r="G572" s="21"/>
      <c r="H572" s="21"/>
    </row>
    <row r="573" spans="2:8" s="3" customFormat="1" x14ac:dyDescent="0.2">
      <c r="B573" s="2"/>
      <c r="C573" s="2"/>
      <c r="D573" s="23"/>
      <c r="E573" s="21"/>
      <c r="F573" s="21"/>
      <c r="G573" s="21"/>
      <c r="H573" s="21"/>
    </row>
    <row r="574" spans="2:8" s="3" customFormat="1" x14ac:dyDescent="0.2">
      <c r="B574" s="2"/>
      <c r="C574" s="2"/>
      <c r="D574" s="23"/>
      <c r="E574" s="21"/>
      <c r="F574" s="21"/>
      <c r="G574" s="21"/>
      <c r="H574" s="21"/>
    </row>
    <row r="575" spans="2:8" s="3" customFormat="1" x14ac:dyDescent="0.2">
      <c r="B575" s="2"/>
      <c r="C575" s="2"/>
      <c r="D575" s="23"/>
      <c r="E575" s="21"/>
      <c r="F575" s="21"/>
      <c r="G575" s="21"/>
      <c r="H575" s="21"/>
    </row>
    <row r="576" spans="2:8" s="3" customFormat="1" x14ac:dyDescent="0.2">
      <c r="B576" s="2"/>
      <c r="C576" s="2"/>
      <c r="D576" s="23"/>
      <c r="E576" s="21"/>
      <c r="F576" s="21"/>
      <c r="G576" s="21"/>
      <c r="H576" s="21"/>
    </row>
    <row r="577" spans="2:8" s="3" customFormat="1" x14ac:dyDescent="0.2">
      <c r="B577" s="2"/>
      <c r="C577" s="2"/>
      <c r="D577" s="23"/>
      <c r="E577" s="21"/>
      <c r="F577" s="21"/>
      <c r="G577" s="21"/>
      <c r="H577" s="21"/>
    </row>
    <row r="578" spans="2:8" s="3" customFormat="1" x14ac:dyDescent="0.2">
      <c r="B578" s="2"/>
      <c r="C578" s="2"/>
      <c r="D578" s="23"/>
      <c r="E578" s="21"/>
      <c r="F578" s="21"/>
      <c r="G578" s="21"/>
      <c r="H578" s="21"/>
    </row>
    <row r="579" spans="2:8" s="3" customFormat="1" x14ac:dyDescent="0.2">
      <c r="B579" s="2"/>
      <c r="C579" s="2"/>
      <c r="D579" s="23"/>
      <c r="E579" s="21"/>
      <c r="F579" s="21"/>
      <c r="G579" s="21"/>
      <c r="H579" s="21"/>
    </row>
    <row r="580" spans="2:8" s="3" customFormat="1" x14ac:dyDescent="0.2">
      <c r="B580" s="2"/>
      <c r="C580" s="2"/>
      <c r="D580" s="23"/>
      <c r="E580" s="21"/>
      <c r="F580" s="21"/>
      <c r="G580" s="21"/>
      <c r="H580" s="21"/>
    </row>
    <row r="581" spans="2:8" s="3" customFormat="1" x14ac:dyDescent="0.2">
      <c r="B581" s="2"/>
      <c r="C581" s="2"/>
      <c r="D581" s="23"/>
      <c r="E581" s="21"/>
      <c r="F581" s="21"/>
      <c r="G581" s="21"/>
      <c r="H581" s="21"/>
    </row>
    <row r="582" spans="2:8" s="3" customFormat="1" x14ac:dyDescent="0.2">
      <c r="B582" s="2"/>
      <c r="C582" s="2"/>
      <c r="D582" s="23"/>
      <c r="E582" s="21"/>
      <c r="F582" s="21"/>
      <c r="G582" s="21"/>
      <c r="H582" s="21"/>
    </row>
    <row r="583" spans="2:8" s="3" customFormat="1" x14ac:dyDescent="0.2">
      <c r="B583" s="2"/>
      <c r="C583" s="2"/>
      <c r="D583" s="23"/>
      <c r="E583" s="21"/>
      <c r="F583" s="21"/>
      <c r="G583" s="21"/>
      <c r="H583" s="21"/>
    </row>
    <row r="584" spans="2:8" s="3" customFormat="1" x14ac:dyDescent="0.2">
      <c r="B584" s="2"/>
      <c r="C584" s="2"/>
      <c r="D584" s="23"/>
      <c r="E584" s="21"/>
      <c r="F584" s="21"/>
      <c r="G584" s="21"/>
      <c r="H584" s="21"/>
    </row>
    <row r="585" spans="2:8" s="3" customFormat="1" x14ac:dyDescent="0.2">
      <c r="B585" s="2"/>
      <c r="C585" s="2"/>
      <c r="D585" s="23"/>
      <c r="E585" s="21"/>
      <c r="F585" s="21"/>
      <c r="G585" s="21"/>
      <c r="H585" s="21"/>
    </row>
    <row r="586" spans="2:8" s="3" customFormat="1" x14ac:dyDescent="0.2">
      <c r="B586" s="2"/>
      <c r="C586" s="2"/>
      <c r="D586" s="23"/>
      <c r="E586" s="21"/>
      <c r="F586" s="21"/>
      <c r="G586" s="21"/>
      <c r="H586" s="21"/>
    </row>
    <row r="587" spans="2:8" s="3" customFormat="1" x14ac:dyDescent="0.2">
      <c r="B587" s="2"/>
      <c r="C587" s="2"/>
      <c r="D587" s="23"/>
      <c r="E587" s="21"/>
      <c r="F587" s="21"/>
      <c r="G587" s="21"/>
      <c r="H587" s="21"/>
    </row>
    <row r="588" spans="2:8" s="3" customFormat="1" x14ac:dyDescent="0.2">
      <c r="B588" s="2"/>
      <c r="C588" s="2"/>
      <c r="D588" s="23"/>
      <c r="E588" s="21"/>
      <c r="F588" s="21"/>
      <c r="G588" s="21"/>
      <c r="H588" s="21"/>
    </row>
    <row r="589" spans="2:8" s="3" customFormat="1" x14ac:dyDescent="0.2">
      <c r="B589" s="2"/>
      <c r="C589" s="2"/>
      <c r="D589" s="23"/>
      <c r="E589" s="21"/>
      <c r="F589" s="21"/>
      <c r="G589" s="21"/>
      <c r="H589" s="21"/>
    </row>
    <row r="590" spans="2:8" s="3" customFormat="1" x14ac:dyDescent="0.2">
      <c r="B590" s="2"/>
      <c r="C590" s="2"/>
      <c r="D590" s="23"/>
      <c r="E590" s="21"/>
      <c r="F590" s="21"/>
      <c r="G590" s="21"/>
      <c r="H590" s="21"/>
    </row>
    <row r="591" spans="2:8" s="3" customFormat="1" x14ac:dyDescent="0.2">
      <c r="B591" s="2"/>
      <c r="C591" s="2"/>
      <c r="D591" s="23"/>
      <c r="E591" s="21"/>
      <c r="F591" s="21"/>
      <c r="G591" s="21"/>
      <c r="H591" s="21"/>
    </row>
    <row r="592" spans="2:8" s="3" customFormat="1" x14ac:dyDescent="0.2">
      <c r="B592" s="2"/>
      <c r="C592" s="2"/>
      <c r="D592" s="23"/>
      <c r="E592" s="21"/>
      <c r="F592" s="21"/>
      <c r="G592" s="21"/>
      <c r="H592" s="21"/>
    </row>
    <row r="593" spans="2:8" s="3" customFormat="1" x14ac:dyDescent="0.2">
      <c r="B593" s="2"/>
      <c r="C593" s="2"/>
      <c r="D593" s="23"/>
      <c r="E593" s="21"/>
      <c r="F593" s="21"/>
      <c r="G593" s="21"/>
      <c r="H593" s="21"/>
    </row>
    <row r="594" spans="2:8" s="3" customFormat="1" x14ac:dyDescent="0.2">
      <c r="B594" s="2"/>
      <c r="C594" s="2"/>
      <c r="D594" s="23"/>
      <c r="E594" s="21"/>
      <c r="F594" s="21"/>
      <c r="G594" s="21"/>
      <c r="H594" s="21"/>
    </row>
    <row r="595" spans="2:8" s="3" customFormat="1" x14ac:dyDescent="0.2">
      <c r="B595" s="2"/>
      <c r="C595" s="2"/>
      <c r="D595" s="23"/>
      <c r="E595" s="21"/>
      <c r="F595" s="21"/>
      <c r="G595" s="21"/>
      <c r="H595" s="21"/>
    </row>
    <row r="596" spans="2:8" s="3" customFormat="1" x14ac:dyDescent="0.2">
      <c r="B596" s="2"/>
      <c r="C596" s="2"/>
      <c r="D596" s="23"/>
      <c r="E596" s="21"/>
      <c r="F596" s="21"/>
      <c r="G596" s="21"/>
      <c r="H596" s="21"/>
    </row>
    <row r="597" spans="2:8" s="3" customFormat="1" x14ac:dyDescent="0.2">
      <c r="B597" s="2"/>
      <c r="C597" s="2"/>
      <c r="D597" s="23"/>
      <c r="E597" s="21"/>
      <c r="F597" s="21"/>
      <c r="G597" s="21"/>
      <c r="H597" s="21"/>
    </row>
    <row r="598" spans="2:8" s="3" customFormat="1" x14ac:dyDescent="0.2">
      <c r="B598" s="2"/>
      <c r="C598" s="2"/>
      <c r="D598" s="23"/>
      <c r="E598" s="21"/>
      <c r="F598" s="21"/>
      <c r="G598" s="21"/>
      <c r="H598" s="21"/>
    </row>
    <row r="599" spans="2:8" s="3" customFormat="1" x14ac:dyDescent="0.2">
      <c r="B599" s="2"/>
      <c r="C599" s="2"/>
      <c r="D599" s="23"/>
      <c r="E599" s="21"/>
      <c r="F599" s="21"/>
      <c r="G599" s="21"/>
      <c r="H599" s="21"/>
    </row>
    <row r="600" spans="2:8" s="3" customFormat="1" x14ac:dyDescent="0.2">
      <c r="B600" s="2"/>
      <c r="C600" s="2"/>
      <c r="D600" s="23"/>
      <c r="E600" s="21"/>
      <c r="F600" s="21"/>
      <c r="G600" s="21"/>
      <c r="H600" s="21"/>
    </row>
    <row r="601" spans="2:8" s="3" customFormat="1" x14ac:dyDescent="0.2">
      <c r="B601" s="2"/>
      <c r="C601" s="2"/>
      <c r="D601" s="23"/>
      <c r="E601" s="21"/>
      <c r="F601" s="21"/>
      <c r="G601" s="21"/>
      <c r="H601" s="21"/>
    </row>
    <row r="602" spans="2:8" s="3" customFormat="1" x14ac:dyDescent="0.2">
      <c r="B602" s="2"/>
      <c r="C602" s="2"/>
      <c r="D602" s="23"/>
      <c r="E602" s="21"/>
      <c r="F602" s="21"/>
      <c r="G602" s="21"/>
      <c r="H602" s="21"/>
    </row>
    <row r="603" spans="2:8" s="3" customFormat="1" x14ac:dyDescent="0.2">
      <c r="B603" s="2"/>
      <c r="C603" s="2"/>
      <c r="D603" s="23"/>
      <c r="E603" s="21"/>
      <c r="F603" s="21"/>
      <c r="G603" s="21"/>
      <c r="H603" s="21"/>
    </row>
    <row r="604" spans="2:8" s="3" customFormat="1" x14ac:dyDescent="0.2">
      <c r="B604" s="2"/>
      <c r="C604" s="2"/>
      <c r="D604" s="23"/>
      <c r="E604" s="21"/>
      <c r="F604" s="21"/>
      <c r="G604" s="21"/>
      <c r="H604" s="21"/>
    </row>
    <row r="605" spans="2:8" s="3" customFormat="1" x14ac:dyDescent="0.2">
      <c r="B605" s="2"/>
      <c r="C605" s="2"/>
      <c r="D605" s="23"/>
      <c r="E605" s="21"/>
      <c r="F605" s="21"/>
      <c r="G605" s="21"/>
      <c r="H605" s="21"/>
    </row>
    <row r="606" spans="2:8" s="3" customFormat="1" x14ac:dyDescent="0.2">
      <c r="B606" s="2"/>
      <c r="C606" s="2"/>
      <c r="D606" s="23"/>
      <c r="E606" s="21"/>
      <c r="F606" s="21"/>
      <c r="G606" s="21"/>
      <c r="H606" s="21"/>
    </row>
    <row r="607" spans="2:8" s="3" customFormat="1" x14ac:dyDescent="0.2">
      <c r="B607" s="2"/>
      <c r="C607" s="2"/>
      <c r="D607" s="23"/>
      <c r="E607" s="21"/>
      <c r="F607" s="21"/>
      <c r="G607" s="21"/>
      <c r="H607" s="21"/>
    </row>
    <row r="608" spans="2:8" s="3" customFormat="1" x14ac:dyDescent="0.2">
      <c r="B608" s="2"/>
      <c r="C608" s="2"/>
      <c r="D608" s="23"/>
      <c r="E608" s="21"/>
      <c r="F608" s="21"/>
      <c r="G608" s="21"/>
      <c r="H608" s="21"/>
    </row>
    <row r="609" spans="2:8" s="3" customFormat="1" x14ac:dyDescent="0.2">
      <c r="B609" s="2"/>
      <c r="C609" s="2"/>
      <c r="D609" s="23"/>
      <c r="E609" s="21"/>
      <c r="F609" s="21"/>
      <c r="G609" s="21"/>
      <c r="H609" s="21"/>
    </row>
    <row r="610" spans="2:8" s="3" customFormat="1" x14ac:dyDescent="0.2">
      <c r="B610" s="2"/>
      <c r="C610" s="2"/>
      <c r="D610" s="23"/>
      <c r="E610" s="21"/>
      <c r="F610" s="21"/>
      <c r="G610" s="21"/>
      <c r="H610" s="21"/>
    </row>
    <row r="611" spans="2:8" s="3" customFormat="1" x14ac:dyDescent="0.2">
      <c r="B611" s="2"/>
      <c r="C611" s="2"/>
      <c r="D611" s="23"/>
      <c r="E611" s="21"/>
      <c r="F611" s="21"/>
      <c r="G611" s="21"/>
      <c r="H611" s="21"/>
    </row>
    <row r="612" spans="2:8" s="3" customFormat="1" x14ac:dyDescent="0.2">
      <c r="B612" s="2"/>
      <c r="C612" s="2"/>
      <c r="D612" s="23"/>
      <c r="E612" s="21"/>
      <c r="F612" s="21"/>
      <c r="G612" s="21"/>
      <c r="H612" s="21"/>
    </row>
    <row r="613" spans="2:8" s="3" customFormat="1" x14ac:dyDescent="0.2">
      <c r="B613" s="2"/>
      <c r="C613" s="2"/>
      <c r="D613" s="23"/>
      <c r="E613" s="21"/>
      <c r="F613" s="21"/>
      <c r="G613" s="21"/>
      <c r="H613" s="21"/>
    </row>
    <row r="614" spans="2:8" s="3" customFormat="1" x14ac:dyDescent="0.2">
      <c r="B614" s="2"/>
      <c r="C614" s="2"/>
      <c r="D614" s="23"/>
      <c r="E614" s="21"/>
      <c r="F614" s="21"/>
      <c r="G614" s="21"/>
      <c r="H614" s="21"/>
    </row>
    <row r="615" spans="2:8" s="3" customFormat="1" x14ac:dyDescent="0.2">
      <c r="B615" s="2"/>
      <c r="C615" s="2"/>
      <c r="D615" s="23"/>
      <c r="E615" s="21"/>
      <c r="F615" s="21"/>
      <c r="G615" s="21"/>
      <c r="H615" s="21"/>
    </row>
    <row r="616" spans="2:8" s="3" customFormat="1" x14ac:dyDescent="0.2">
      <c r="B616" s="2"/>
      <c r="C616" s="2"/>
      <c r="D616" s="23"/>
      <c r="E616" s="21"/>
      <c r="F616" s="21"/>
      <c r="G616" s="21"/>
      <c r="H616" s="21"/>
    </row>
    <row r="617" spans="2:8" s="3" customFormat="1" x14ac:dyDescent="0.2">
      <c r="B617" s="2"/>
      <c r="C617" s="2"/>
      <c r="D617" s="23"/>
      <c r="E617" s="21"/>
      <c r="F617" s="21"/>
      <c r="G617" s="21"/>
      <c r="H617" s="21"/>
    </row>
    <row r="618" spans="2:8" s="3" customFormat="1" x14ac:dyDescent="0.2">
      <c r="B618" s="2"/>
      <c r="C618" s="2"/>
      <c r="D618" s="23"/>
      <c r="E618" s="21"/>
      <c r="F618" s="21"/>
      <c r="G618" s="21"/>
      <c r="H618" s="21"/>
    </row>
    <row r="619" spans="2:8" s="3" customFormat="1" x14ac:dyDescent="0.2">
      <c r="B619" s="2"/>
      <c r="C619" s="2"/>
      <c r="D619" s="23"/>
      <c r="E619" s="21"/>
      <c r="F619" s="21"/>
      <c r="G619" s="21"/>
      <c r="H619" s="21"/>
    </row>
    <row r="620" spans="2:8" s="3" customFormat="1" x14ac:dyDescent="0.2">
      <c r="B620" s="2"/>
      <c r="C620" s="2"/>
      <c r="D620" s="23"/>
      <c r="E620" s="21"/>
      <c r="F620" s="21"/>
      <c r="G620" s="21"/>
      <c r="H620" s="21"/>
    </row>
    <row r="621" spans="2:8" s="3" customFormat="1" x14ac:dyDescent="0.2">
      <c r="B621" s="2"/>
      <c r="C621" s="2"/>
      <c r="D621" s="23"/>
      <c r="E621" s="21"/>
      <c r="F621" s="21"/>
      <c r="G621" s="21"/>
      <c r="H621" s="21"/>
    </row>
    <row r="622" spans="2:8" s="3" customFormat="1" x14ac:dyDescent="0.2">
      <c r="B622" s="2"/>
      <c r="C622" s="2"/>
      <c r="D622" s="23"/>
      <c r="E622" s="21"/>
      <c r="F622" s="21"/>
      <c r="G622" s="21"/>
      <c r="H622" s="21"/>
    </row>
    <row r="623" spans="2:8" s="3" customFormat="1" x14ac:dyDescent="0.2">
      <c r="B623" s="2"/>
      <c r="C623" s="2"/>
      <c r="D623" s="23"/>
      <c r="E623" s="21"/>
      <c r="F623" s="21"/>
      <c r="G623" s="21"/>
      <c r="H623" s="21"/>
    </row>
    <row r="624" spans="2:8" s="3" customFormat="1" x14ac:dyDescent="0.2">
      <c r="B624" s="2"/>
      <c r="C624" s="2"/>
      <c r="D624" s="23"/>
      <c r="E624" s="21"/>
      <c r="F624" s="21"/>
      <c r="G624" s="21"/>
      <c r="H624" s="21"/>
    </row>
    <row r="625" spans="2:8" s="3" customFormat="1" x14ac:dyDescent="0.2">
      <c r="B625" s="2"/>
      <c r="C625" s="2"/>
      <c r="D625" s="23"/>
      <c r="E625" s="21"/>
      <c r="F625" s="21"/>
      <c r="G625" s="21"/>
      <c r="H625" s="21"/>
    </row>
    <row r="626" spans="2:8" s="3" customFormat="1" x14ac:dyDescent="0.2">
      <c r="B626" s="2"/>
      <c r="C626" s="2"/>
      <c r="D626" s="23"/>
      <c r="E626" s="21"/>
      <c r="F626" s="21"/>
      <c r="G626" s="21"/>
      <c r="H626" s="21"/>
    </row>
    <row r="627" spans="2:8" s="3" customFormat="1" x14ac:dyDescent="0.2">
      <c r="B627" s="2"/>
      <c r="C627" s="2"/>
      <c r="D627" s="23"/>
      <c r="E627" s="21"/>
      <c r="F627" s="21"/>
      <c r="G627" s="21"/>
      <c r="H627" s="21"/>
    </row>
    <row r="628" spans="2:8" s="3" customFormat="1" x14ac:dyDescent="0.2">
      <c r="B628" s="2"/>
      <c r="C628" s="2"/>
      <c r="D628" s="23"/>
      <c r="E628" s="21"/>
      <c r="F628" s="21"/>
      <c r="G628" s="21"/>
      <c r="H628" s="21"/>
    </row>
    <row r="629" spans="2:8" s="3" customFormat="1" x14ac:dyDescent="0.2">
      <c r="B629" s="2"/>
      <c r="C629" s="2"/>
      <c r="D629" s="23"/>
      <c r="E629" s="21"/>
      <c r="F629" s="21"/>
      <c r="G629" s="21"/>
      <c r="H629" s="21"/>
    </row>
    <row r="630" spans="2:8" s="3" customFormat="1" x14ac:dyDescent="0.2">
      <c r="B630" s="2"/>
      <c r="C630" s="2"/>
      <c r="D630" s="23"/>
      <c r="E630" s="21"/>
      <c r="F630" s="21"/>
      <c r="G630" s="21"/>
      <c r="H630" s="21"/>
    </row>
    <row r="631" spans="2:8" s="3" customFormat="1" x14ac:dyDescent="0.2">
      <c r="B631" s="2"/>
      <c r="C631" s="2"/>
      <c r="D631" s="23"/>
      <c r="E631" s="21"/>
      <c r="F631" s="21"/>
      <c r="G631" s="21"/>
      <c r="H631" s="21"/>
    </row>
    <row r="632" spans="2:8" s="3" customFormat="1" x14ac:dyDescent="0.2">
      <c r="B632" s="2"/>
      <c r="C632" s="2"/>
      <c r="D632" s="23"/>
      <c r="E632" s="21"/>
      <c r="F632" s="21"/>
      <c r="G632" s="21"/>
      <c r="H632" s="21"/>
    </row>
    <row r="633" spans="2:8" s="3" customFormat="1" x14ac:dyDescent="0.2">
      <c r="B633" s="2"/>
      <c r="C633" s="2"/>
      <c r="D633" s="23"/>
      <c r="E633" s="21"/>
      <c r="F633" s="21"/>
      <c r="G633" s="21"/>
      <c r="H633" s="21"/>
    </row>
    <row r="634" spans="2:8" s="3" customFormat="1" x14ac:dyDescent="0.2">
      <c r="B634" s="2"/>
      <c r="C634" s="2"/>
      <c r="D634" s="23"/>
      <c r="E634" s="21"/>
      <c r="F634" s="21"/>
      <c r="G634" s="21"/>
      <c r="H634" s="21"/>
    </row>
    <row r="635" spans="2:8" s="3" customFormat="1" x14ac:dyDescent="0.2">
      <c r="B635" s="2"/>
      <c r="C635" s="2"/>
      <c r="D635" s="23"/>
      <c r="E635" s="21"/>
      <c r="F635" s="21"/>
      <c r="G635" s="21"/>
      <c r="H635" s="21"/>
    </row>
    <row r="636" spans="2:8" s="3" customFormat="1" x14ac:dyDescent="0.2">
      <c r="B636" s="2"/>
      <c r="C636" s="2"/>
      <c r="D636" s="23"/>
      <c r="E636" s="21"/>
      <c r="F636" s="21"/>
      <c r="G636" s="21"/>
      <c r="H636" s="21"/>
    </row>
    <row r="637" spans="2:8" s="3" customFormat="1" x14ac:dyDescent="0.2">
      <c r="B637" s="2"/>
      <c r="C637" s="2"/>
      <c r="D637" s="23"/>
      <c r="E637" s="21"/>
      <c r="F637" s="21"/>
      <c r="G637" s="21"/>
      <c r="H637" s="21"/>
    </row>
    <row r="638" spans="2:8" s="3" customFormat="1" x14ac:dyDescent="0.2">
      <c r="B638" s="2"/>
      <c r="C638" s="2"/>
      <c r="D638" s="23"/>
      <c r="E638" s="21"/>
      <c r="F638" s="21"/>
      <c r="G638" s="21"/>
      <c r="H638" s="21"/>
    </row>
    <row r="639" spans="2:8" s="3" customFormat="1" x14ac:dyDescent="0.2">
      <c r="B639" s="2"/>
      <c r="C639" s="2"/>
      <c r="D639" s="23"/>
      <c r="E639" s="21"/>
      <c r="F639" s="21"/>
      <c r="G639" s="21"/>
      <c r="H639" s="21"/>
    </row>
    <row r="640" spans="2:8" s="3" customFormat="1" x14ac:dyDescent="0.2">
      <c r="B640" s="2"/>
      <c r="C640" s="2"/>
      <c r="D640" s="23"/>
      <c r="E640" s="21"/>
      <c r="F640" s="21"/>
      <c r="G640" s="21"/>
      <c r="H640" s="21"/>
    </row>
    <row r="641" spans="2:8" s="3" customFormat="1" x14ac:dyDescent="0.2">
      <c r="B641" s="2"/>
      <c r="C641" s="2"/>
      <c r="D641" s="23"/>
      <c r="E641" s="21"/>
      <c r="F641" s="21"/>
      <c r="G641" s="21"/>
      <c r="H641" s="21"/>
    </row>
    <row r="642" spans="2:8" s="3" customFormat="1" x14ac:dyDescent="0.2">
      <c r="B642" s="2"/>
      <c r="C642" s="2"/>
      <c r="D642" s="23"/>
      <c r="E642" s="21"/>
      <c r="F642" s="21"/>
      <c r="G642" s="21"/>
      <c r="H642" s="21"/>
    </row>
    <row r="643" spans="2:8" s="3" customFormat="1" x14ac:dyDescent="0.2">
      <c r="B643" s="2"/>
      <c r="C643" s="2"/>
      <c r="D643" s="23"/>
      <c r="E643" s="21"/>
      <c r="F643" s="21"/>
      <c r="G643" s="21"/>
      <c r="H643" s="21"/>
    </row>
    <row r="644" spans="2:8" s="3" customFormat="1" x14ac:dyDescent="0.2">
      <c r="B644" s="2"/>
      <c r="C644" s="2"/>
      <c r="D644" s="23"/>
      <c r="E644" s="21"/>
      <c r="F644" s="21"/>
      <c r="G644" s="21"/>
      <c r="H644" s="21"/>
    </row>
    <row r="645" spans="2:8" s="3" customFormat="1" x14ac:dyDescent="0.2">
      <c r="B645" s="2"/>
      <c r="C645" s="2"/>
      <c r="D645" s="23"/>
      <c r="E645" s="21"/>
      <c r="F645" s="21"/>
      <c r="G645" s="21"/>
      <c r="H645" s="21"/>
    </row>
    <row r="646" spans="2:8" s="3" customFormat="1" x14ac:dyDescent="0.2">
      <c r="B646" s="2"/>
      <c r="C646" s="2"/>
      <c r="D646" s="23"/>
      <c r="E646" s="21"/>
      <c r="F646" s="21"/>
      <c r="G646" s="21"/>
      <c r="H646" s="21"/>
    </row>
    <row r="647" spans="2:8" s="3" customFormat="1" x14ac:dyDescent="0.2">
      <c r="B647" s="2"/>
      <c r="C647" s="2"/>
      <c r="D647" s="23"/>
      <c r="E647" s="21"/>
      <c r="F647" s="21"/>
      <c r="G647" s="21"/>
      <c r="H647" s="21"/>
    </row>
    <row r="648" spans="2:8" s="3" customFormat="1" x14ac:dyDescent="0.2">
      <c r="B648" s="2"/>
      <c r="C648" s="2"/>
      <c r="D648" s="23"/>
      <c r="E648" s="21"/>
      <c r="F648" s="21"/>
      <c r="G648" s="21"/>
      <c r="H648" s="21"/>
    </row>
    <row r="649" spans="2:8" s="3" customFormat="1" x14ac:dyDescent="0.2">
      <c r="B649" s="2"/>
      <c r="C649" s="2"/>
      <c r="D649" s="23"/>
      <c r="E649" s="21"/>
      <c r="F649" s="21"/>
      <c r="G649" s="21"/>
      <c r="H649" s="21"/>
    </row>
    <row r="650" spans="2:8" s="3" customFormat="1" x14ac:dyDescent="0.2">
      <c r="B650" s="2"/>
      <c r="C650" s="2"/>
      <c r="D650" s="23"/>
      <c r="E650" s="21"/>
      <c r="F650" s="21"/>
      <c r="G650" s="21"/>
      <c r="H650" s="21"/>
    </row>
    <row r="651" spans="2:8" s="3" customFormat="1" x14ac:dyDescent="0.2">
      <c r="B651" s="2"/>
      <c r="C651" s="2"/>
      <c r="D651" s="23"/>
      <c r="E651" s="21"/>
      <c r="F651" s="21"/>
      <c r="G651" s="21"/>
      <c r="H651" s="21"/>
    </row>
    <row r="652" spans="2:8" s="3" customFormat="1" x14ac:dyDescent="0.2">
      <c r="B652" s="2"/>
      <c r="C652" s="2"/>
      <c r="D652" s="23"/>
      <c r="E652" s="21"/>
      <c r="F652" s="21"/>
      <c r="G652" s="21"/>
      <c r="H652" s="21"/>
    </row>
    <row r="653" spans="2:8" s="3" customFormat="1" x14ac:dyDescent="0.2">
      <c r="B653" s="2"/>
      <c r="C653" s="2"/>
      <c r="D653" s="23"/>
      <c r="E653" s="21"/>
      <c r="F653" s="21"/>
      <c r="G653" s="21"/>
      <c r="H653" s="21"/>
    </row>
    <row r="654" spans="2:8" s="3" customFormat="1" x14ac:dyDescent="0.2">
      <c r="B654" s="2"/>
      <c r="C654" s="2"/>
      <c r="D654" s="23"/>
      <c r="E654" s="21"/>
      <c r="F654" s="21"/>
      <c r="G654" s="21"/>
      <c r="H654" s="21"/>
    </row>
    <row r="655" spans="2:8" s="3" customFormat="1" x14ac:dyDescent="0.2">
      <c r="B655" s="2"/>
      <c r="C655" s="2"/>
      <c r="D655" s="23"/>
      <c r="E655" s="21"/>
      <c r="F655" s="21"/>
      <c r="G655" s="21"/>
      <c r="H655" s="21"/>
    </row>
    <row r="656" spans="2:8" s="3" customFormat="1" x14ac:dyDescent="0.2">
      <c r="B656" s="2"/>
      <c r="C656" s="2"/>
      <c r="D656" s="23"/>
      <c r="E656" s="21"/>
      <c r="F656" s="21"/>
      <c r="G656" s="21"/>
      <c r="H656" s="21"/>
    </row>
    <row r="657" spans="2:8" s="3" customFormat="1" x14ac:dyDescent="0.2">
      <c r="B657" s="2"/>
      <c r="C657" s="2"/>
      <c r="D657" s="23"/>
      <c r="E657" s="21"/>
      <c r="F657" s="21"/>
      <c r="G657" s="21"/>
      <c r="H657" s="21"/>
    </row>
    <row r="658" spans="2:8" s="3" customFormat="1" x14ac:dyDescent="0.2">
      <c r="B658" s="2"/>
      <c r="C658" s="2"/>
      <c r="D658" s="23"/>
      <c r="E658" s="21"/>
      <c r="F658" s="21"/>
      <c r="G658" s="21"/>
      <c r="H658" s="21"/>
    </row>
    <row r="659" spans="2:8" s="3" customFormat="1" x14ac:dyDescent="0.2">
      <c r="B659" s="2"/>
      <c r="C659" s="2"/>
      <c r="D659" s="23"/>
      <c r="E659" s="21"/>
      <c r="F659" s="21"/>
      <c r="G659" s="21"/>
      <c r="H659" s="21"/>
    </row>
    <row r="660" spans="2:8" s="3" customFormat="1" x14ac:dyDescent="0.2">
      <c r="B660" s="2"/>
      <c r="C660" s="2"/>
      <c r="D660" s="23"/>
      <c r="E660" s="21"/>
      <c r="F660" s="21"/>
      <c r="G660" s="21"/>
      <c r="H660" s="21"/>
    </row>
    <row r="661" spans="2:8" s="3" customFormat="1" x14ac:dyDescent="0.2">
      <c r="B661" s="2"/>
      <c r="C661" s="2"/>
      <c r="D661" s="23"/>
      <c r="E661" s="21"/>
      <c r="F661" s="21"/>
      <c r="G661" s="21"/>
      <c r="H661" s="21"/>
    </row>
    <row r="662" spans="2:8" s="3" customFormat="1" x14ac:dyDescent="0.2">
      <c r="B662" s="2"/>
      <c r="C662" s="2"/>
      <c r="D662" s="23"/>
      <c r="E662" s="21"/>
      <c r="F662" s="21"/>
      <c r="G662" s="21"/>
      <c r="H662" s="21"/>
    </row>
    <row r="663" spans="2:8" s="3" customFormat="1" x14ac:dyDescent="0.2">
      <c r="B663" s="2"/>
      <c r="C663" s="2"/>
      <c r="D663" s="23"/>
      <c r="E663" s="21"/>
      <c r="F663" s="21"/>
      <c r="G663" s="21"/>
      <c r="H663" s="21"/>
    </row>
    <row r="664" spans="2:8" s="3" customFormat="1" x14ac:dyDescent="0.2">
      <c r="B664" s="2"/>
      <c r="C664" s="2"/>
      <c r="D664" s="23"/>
      <c r="E664" s="21"/>
      <c r="F664" s="21"/>
      <c r="G664" s="21"/>
      <c r="H664" s="21"/>
    </row>
    <row r="665" spans="2:8" s="3" customFormat="1" x14ac:dyDescent="0.2">
      <c r="B665" s="2"/>
      <c r="C665" s="2"/>
      <c r="D665" s="23"/>
      <c r="E665" s="21"/>
      <c r="F665" s="21"/>
      <c r="G665" s="21"/>
      <c r="H665" s="21"/>
    </row>
    <row r="666" spans="2:8" s="3" customFormat="1" x14ac:dyDescent="0.2">
      <c r="B666" s="2"/>
      <c r="C666" s="2"/>
      <c r="D666" s="23"/>
      <c r="E666" s="21"/>
      <c r="F666" s="21"/>
      <c r="G666" s="21"/>
      <c r="H666" s="21"/>
    </row>
    <row r="667" spans="2:8" s="3" customFormat="1" x14ac:dyDescent="0.2">
      <c r="B667" s="2"/>
      <c r="C667" s="2"/>
      <c r="D667" s="23"/>
      <c r="E667" s="21"/>
      <c r="F667" s="21"/>
      <c r="G667" s="21"/>
      <c r="H667" s="21"/>
    </row>
    <row r="668" spans="2:8" s="3" customFormat="1" x14ac:dyDescent="0.2">
      <c r="B668" s="2"/>
      <c r="C668" s="2"/>
      <c r="D668" s="23"/>
      <c r="E668" s="21"/>
      <c r="F668" s="21"/>
      <c r="G668" s="21"/>
      <c r="H668" s="21"/>
    </row>
    <row r="669" spans="2:8" s="3" customFormat="1" x14ac:dyDescent="0.2">
      <c r="B669" s="2"/>
      <c r="C669" s="2"/>
      <c r="D669" s="23"/>
      <c r="E669" s="21"/>
      <c r="F669" s="21"/>
      <c r="G669" s="21"/>
      <c r="H669" s="21"/>
    </row>
    <row r="670" spans="2:8" s="3" customFormat="1" x14ac:dyDescent="0.2">
      <c r="B670" s="2"/>
      <c r="C670" s="2"/>
      <c r="D670" s="23"/>
      <c r="E670" s="21"/>
      <c r="F670" s="21"/>
      <c r="G670" s="21"/>
      <c r="H670" s="21"/>
    </row>
    <row r="671" spans="2:8" s="3" customFormat="1" x14ac:dyDescent="0.2">
      <c r="B671" s="2"/>
      <c r="C671" s="2"/>
      <c r="D671" s="23"/>
      <c r="E671" s="21"/>
      <c r="F671" s="21"/>
      <c r="G671" s="21"/>
      <c r="H671" s="21"/>
    </row>
    <row r="672" spans="2:8" s="3" customFormat="1" x14ac:dyDescent="0.2">
      <c r="B672" s="2"/>
      <c r="C672" s="2"/>
      <c r="D672" s="23"/>
      <c r="E672" s="21"/>
      <c r="F672" s="21"/>
      <c r="G672" s="21"/>
      <c r="H672" s="21"/>
    </row>
    <row r="673" spans="2:8" s="3" customFormat="1" x14ac:dyDescent="0.2">
      <c r="B673" s="2"/>
      <c r="C673" s="2"/>
      <c r="D673" s="23"/>
      <c r="E673" s="21"/>
      <c r="F673" s="21"/>
      <c r="G673" s="21"/>
      <c r="H673" s="21"/>
    </row>
    <row r="674" spans="2:8" s="3" customFormat="1" x14ac:dyDescent="0.2">
      <c r="B674" s="2"/>
      <c r="C674" s="2"/>
      <c r="D674" s="23"/>
      <c r="E674" s="21"/>
      <c r="F674" s="21"/>
      <c r="G674" s="21"/>
      <c r="H674" s="21"/>
    </row>
    <row r="675" spans="2:8" s="3" customFormat="1" x14ac:dyDescent="0.2">
      <c r="B675" s="2"/>
      <c r="C675" s="2"/>
      <c r="D675" s="23"/>
      <c r="E675" s="21"/>
      <c r="F675" s="21"/>
      <c r="G675" s="21"/>
      <c r="H675" s="21"/>
    </row>
    <row r="676" spans="2:8" s="3" customFormat="1" x14ac:dyDescent="0.2">
      <c r="B676" s="2"/>
      <c r="C676" s="2"/>
      <c r="D676" s="23"/>
      <c r="E676" s="21"/>
      <c r="F676" s="21"/>
      <c r="G676" s="21"/>
      <c r="H676" s="21"/>
    </row>
    <row r="677" spans="2:8" s="3" customFormat="1" x14ac:dyDescent="0.2">
      <c r="B677" s="2"/>
      <c r="C677" s="2"/>
      <c r="D677" s="23"/>
      <c r="E677" s="21"/>
      <c r="F677" s="21"/>
      <c r="G677" s="21"/>
      <c r="H677" s="21"/>
    </row>
    <row r="678" spans="2:8" s="3" customFormat="1" x14ac:dyDescent="0.2">
      <c r="B678" s="2"/>
      <c r="C678" s="2"/>
      <c r="D678" s="23"/>
      <c r="E678" s="21"/>
      <c r="F678" s="21"/>
      <c r="G678" s="21"/>
      <c r="H678" s="21"/>
    </row>
    <row r="679" spans="2:8" s="3" customFormat="1" x14ac:dyDescent="0.2">
      <c r="B679" s="2"/>
      <c r="C679" s="2"/>
      <c r="D679" s="23"/>
      <c r="E679" s="21"/>
      <c r="F679" s="21"/>
      <c r="G679" s="21"/>
      <c r="H679" s="21"/>
    </row>
    <row r="680" spans="2:8" s="3" customFormat="1" x14ac:dyDescent="0.2">
      <c r="B680" s="2"/>
      <c r="C680" s="2"/>
      <c r="D680" s="23"/>
      <c r="E680" s="21"/>
      <c r="F680" s="21"/>
      <c r="G680" s="21"/>
      <c r="H680" s="21"/>
    </row>
    <row r="681" spans="2:8" s="3" customFormat="1" x14ac:dyDescent="0.2">
      <c r="B681" s="2"/>
      <c r="C681" s="2"/>
      <c r="D681" s="23"/>
      <c r="E681" s="21"/>
      <c r="F681" s="21"/>
      <c r="G681" s="21"/>
      <c r="H681" s="21"/>
    </row>
    <row r="682" spans="2:8" s="3" customFormat="1" x14ac:dyDescent="0.2">
      <c r="B682" s="2"/>
      <c r="C682" s="2"/>
      <c r="D682" s="23"/>
      <c r="E682" s="21"/>
      <c r="F682" s="21"/>
      <c r="G682" s="21"/>
      <c r="H682" s="21"/>
    </row>
    <row r="683" spans="2:8" s="3" customFormat="1" x14ac:dyDescent="0.2">
      <c r="B683" s="2"/>
      <c r="C683" s="2"/>
      <c r="D683" s="23"/>
      <c r="E683" s="21"/>
      <c r="F683" s="21"/>
      <c r="G683" s="21"/>
      <c r="H683" s="21"/>
    </row>
    <row r="684" spans="2:8" s="3" customFormat="1" x14ac:dyDescent="0.2">
      <c r="B684" s="2"/>
      <c r="C684" s="2"/>
      <c r="D684" s="23"/>
      <c r="E684" s="21"/>
      <c r="F684" s="21"/>
      <c r="G684" s="21"/>
      <c r="H684" s="21"/>
    </row>
    <row r="685" spans="2:8" s="3" customFormat="1" x14ac:dyDescent="0.2">
      <c r="B685" s="2"/>
      <c r="C685" s="2"/>
      <c r="D685" s="23"/>
      <c r="E685" s="21"/>
      <c r="F685" s="21"/>
      <c r="G685" s="21"/>
      <c r="H685" s="21"/>
    </row>
    <row r="686" spans="2:8" s="3" customFormat="1" x14ac:dyDescent="0.2">
      <c r="B686" s="2"/>
      <c r="C686" s="2"/>
      <c r="D686" s="23"/>
      <c r="E686" s="21"/>
      <c r="F686" s="21"/>
      <c r="G686" s="21"/>
      <c r="H686" s="21"/>
    </row>
    <row r="687" spans="2:8" s="3" customFormat="1" x14ac:dyDescent="0.2">
      <c r="B687" s="2"/>
      <c r="C687" s="2"/>
      <c r="D687" s="23"/>
      <c r="E687" s="21"/>
      <c r="F687" s="21"/>
      <c r="G687" s="21"/>
      <c r="H687" s="21"/>
    </row>
    <row r="688" spans="2:8" s="3" customFormat="1" x14ac:dyDescent="0.2">
      <c r="B688" s="2"/>
      <c r="C688" s="2"/>
      <c r="D688" s="23"/>
      <c r="E688" s="21"/>
      <c r="F688" s="21"/>
      <c r="G688" s="21"/>
      <c r="H688" s="21"/>
    </row>
    <row r="689" spans="2:8" s="3" customFormat="1" x14ac:dyDescent="0.2">
      <c r="B689" s="2"/>
      <c r="C689" s="2"/>
      <c r="D689" s="23"/>
      <c r="E689" s="21"/>
      <c r="F689" s="21"/>
      <c r="G689" s="21"/>
      <c r="H689" s="21"/>
    </row>
    <row r="690" spans="2:8" s="3" customFormat="1" x14ac:dyDescent="0.2">
      <c r="B690" s="2"/>
      <c r="C690" s="2"/>
      <c r="D690" s="23"/>
      <c r="E690" s="21"/>
      <c r="F690" s="21"/>
      <c r="G690" s="21"/>
      <c r="H690" s="21"/>
    </row>
    <row r="691" spans="2:8" s="3" customFormat="1" x14ac:dyDescent="0.2">
      <c r="B691" s="2"/>
      <c r="C691" s="2"/>
      <c r="D691" s="23"/>
      <c r="E691" s="21"/>
      <c r="F691" s="21"/>
      <c r="G691" s="21"/>
      <c r="H691" s="21"/>
    </row>
    <row r="692" spans="2:8" s="3" customFormat="1" x14ac:dyDescent="0.2">
      <c r="B692" s="2"/>
      <c r="C692" s="2"/>
      <c r="D692" s="23"/>
      <c r="E692" s="21"/>
      <c r="F692" s="21"/>
      <c r="G692" s="21"/>
      <c r="H692" s="21"/>
    </row>
    <row r="693" spans="2:8" s="3" customFormat="1" x14ac:dyDescent="0.2">
      <c r="B693" s="2"/>
      <c r="C693" s="2"/>
      <c r="D693" s="23"/>
      <c r="E693" s="21"/>
      <c r="F693" s="21"/>
      <c r="G693" s="21"/>
      <c r="H693" s="21"/>
    </row>
    <row r="694" spans="2:8" s="3" customFormat="1" x14ac:dyDescent="0.2">
      <c r="B694" s="2"/>
      <c r="C694" s="2"/>
      <c r="D694" s="23"/>
      <c r="E694" s="21"/>
      <c r="F694" s="21"/>
      <c r="G694" s="21"/>
      <c r="H694" s="21"/>
    </row>
    <row r="695" spans="2:8" s="3" customFormat="1" x14ac:dyDescent="0.2">
      <c r="B695" s="2"/>
      <c r="C695" s="2"/>
      <c r="D695" s="23"/>
      <c r="E695" s="21"/>
      <c r="F695" s="21"/>
      <c r="G695" s="21"/>
      <c r="H695" s="21"/>
    </row>
    <row r="696" spans="2:8" s="3" customFormat="1" x14ac:dyDescent="0.2">
      <c r="B696" s="2"/>
      <c r="C696" s="2"/>
      <c r="D696" s="23"/>
      <c r="E696" s="21"/>
      <c r="F696" s="21"/>
      <c r="G696" s="21"/>
      <c r="H696" s="21"/>
    </row>
    <row r="697" spans="2:8" s="3" customFormat="1" x14ac:dyDescent="0.2">
      <c r="B697" s="2"/>
      <c r="C697" s="2"/>
      <c r="D697" s="23"/>
      <c r="E697" s="21"/>
      <c r="F697" s="21"/>
      <c r="G697" s="21"/>
      <c r="H697" s="21"/>
    </row>
    <row r="698" spans="2:8" s="3" customFormat="1" x14ac:dyDescent="0.2">
      <c r="B698" s="2"/>
      <c r="C698" s="2"/>
      <c r="D698" s="23"/>
      <c r="E698" s="21"/>
      <c r="F698" s="21"/>
      <c r="G698" s="21"/>
      <c r="H698" s="21"/>
    </row>
    <row r="699" spans="2:8" s="3" customFormat="1" x14ac:dyDescent="0.2">
      <c r="B699" s="2"/>
      <c r="C699" s="2"/>
      <c r="D699" s="23"/>
      <c r="E699" s="21"/>
      <c r="F699" s="21"/>
      <c r="G699" s="21"/>
      <c r="H699" s="21"/>
    </row>
    <row r="700" spans="2:8" s="3" customFormat="1" x14ac:dyDescent="0.2">
      <c r="B700" s="2"/>
      <c r="C700" s="2"/>
      <c r="D700" s="23"/>
      <c r="E700" s="21"/>
      <c r="F700" s="21"/>
      <c r="G700" s="21"/>
      <c r="H700" s="21"/>
    </row>
    <row r="701" spans="2:8" s="3" customFormat="1" x14ac:dyDescent="0.2">
      <c r="B701" s="2"/>
      <c r="C701" s="2"/>
      <c r="D701" s="23"/>
      <c r="E701" s="21"/>
      <c r="F701" s="21"/>
      <c r="G701" s="21"/>
      <c r="H701" s="21"/>
    </row>
    <row r="702" spans="2:8" s="3" customFormat="1" x14ac:dyDescent="0.2">
      <c r="B702" s="2"/>
      <c r="C702" s="2"/>
      <c r="D702" s="23"/>
      <c r="E702" s="21"/>
      <c r="F702" s="21"/>
      <c r="G702" s="21"/>
      <c r="H702" s="21"/>
    </row>
    <row r="703" spans="2:8" s="3" customFormat="1" x14ac:dyDescent="0.2">
      <c r="B703" s="2"/>
      <c r="C703" s="2"/>
      <c r="D703" s="23"/>
      <c r="E703" s="21"/>
      <c r="F703" s="21"/>
      <c r="G703" s="21"/>
      <c r="H703" s="21"/>
    </row>
    <row r="704" spans="2:8" s="3" customFormat="1" x14ac:dyDescent="0.2">
      <c r="B704" s="2"/>
      <c r="C704" s="2"/>
      <c r="D704" s="23"/>
      <c r="E704" s="21"/>
      <c r="F704" s="21"/>
      <c r="G704" s="21"/>
      <c r="H704" s="21"/>
    </row>
    <row r="705" spans="2:8" s="3" customFormat="1" x14ac:dyDescent="0.2">
      <c r="B705" s="2"/>
      <c r="C705" s="2"/>
      <c r="D705" s="23"/>
      <c r="E705" s="21"/>
      <c r="F705" s="21"/>
      <c r="G705" s="21"/>
      <c r="H705" s="21"/>
    </row>
    <row r="706" spans="2:8" s="3" customFormat="1" x14ac:dyDescent="0.2">
      <c r="B706" s="2"/>
      <c r="C706" s="2"/>
      <c r="D706" s="23"/>
      <c r="E706" s="21"/>
      <c r="F706" s="21"/>
      <c r="G706" s="21"/>
      <c r="H706" s="21"/>
    </row>
    <row r="707" spans="2:8" s="3" customFormat="1" x14ac:dyDescent="0.2">
      <c r="B707" s="2"/>
      <c r="C707" s="2"/>
      <c r="D707" s="23"/>
      <c r="E707" s="21"/>
      <c r="F707" s="21"/>
      <c r="G707" s="21"/>
      <c r="H707" s="21"/>
    </row>
    <row r="708" spans="2:8" s="3" customFormat="1" x14ac:dyDescent="0.2">
      <c r="B708" s="2"/>
      <c r="C708" s="2"/>
      <c r="D708" s="23"/>
      <c r="E708" s="21"/>
      <c r="F708" s="21"/>
      <c r="G708" s="21"/>
      <c r="H708" s="21"/>
    </row>
    <row r="709" spans="2:8" s="3" customFormat="1" x14ac:dyDescent="0.2">
      <c r="B709" s="2"/>
      <c r="C709" s="2"/>
      <c r="D709" s="23"/>
      <c r="E709" s="21"/>
      <c r="F709" s="21"/>
      <c r="G709" s="21"/>
      <c r="H709" s="21"/>
    </row>
    <row r="710" spans="2:8" s="3" customFormat="1" x14ac:dyDescent="0.2">
      <c r="B710" s="2"/>
      <c r="C710" s="2"/>
      <c r="D710" s="23"/>
      <c r="E710" s="21"/>
      <c r="F710" s="21"/>
      <c r="G710" s="21"/>
      <c r="H710" s="21"/>
    </row>
    <row r="711" spans="2:8" s="3" customFormat="1" x14ac:dyDescent="0.2">
      <c r="B711" s="2"/>
      <c r="C711" s="2"/>
      <c r="D711" s="23"/>
      <c r="E711" s="21"/>
      <c r="F711" s="21"/>
      <c r="G711" s="21"/>
      <c r="H711" s="21"/>
    </row>
    <row r="712" spans="2:8" s="3" customFormat="1" x14ac:dyDescent="0.2">
      <c r="B712" s="2"/>
      <c r="C712" s="2"/>
      <c r="D712" s="23"/>
      <c r="E712" s="21"/>
      <c r="F712" s="21"/>
      <c r="G712" s="21"/>
      <c r="H712" s="21"/>
    </row>
    <row r="713" spans="2:8" s="3" customFormat="1" x14ac:dyDescent="0.2">
      <c r="B713" s="2"/>
      <c r="C713" s="2"/>
      <c r="D713" s="23"/>
      <c r="E713" s="21"/>
      <c r="F713" s="21"/>
      <c r="G713" s="21"/>
      <c r="H713" s="21"/>
    </row>
    <row r="714" spans="2:8" s="3" customFormat="1" x14ac:dyDescent="0.2">
      <c r="B714" s="2"/>
      <c r="C714" s="2"/>
      <c r="D714" s="23"/>
      <c r="E714" s="21"/>
      <c r="F714" s="21"/>
      <c r="G714" s="21"/>
      <c r="H714" s="21"/>
    </row>
    <row r="715" spans="2:8" s="3" customFormat="1" x14ac:dyDescent="0.2">
      <c r="B715" s="2"/>
      <c r="C715" s="2"/>
      <c r="D715" s="23"/>
      <c r="E715" s="21"/>
      <c r="F715" s="21"/>
      <c r="G715" s="21"/>
      <c r="H715" s="21"/>
    </row>
    <row r="716" spans="2:8" s="3" customFormat="1" x14ac:dyDescent="0.2">
      <c r="B716" s="2"/>
      <c r="C716" s="2"/>
      <c r="D716" s="23"/>
      <c r="E716" s="21"/>
      <c r="F716" s="21"/>
      <c r="G716" s="21"/>
      <c r="H716" s="21"/>
    </row>
    <row r="717" spans="2:8" s="3" customFormat="1" x14ac:dyDescent="0.2">
      <c r="B717" s="2"/>
      <c r="C717" s="2"/>
      <c r="D717" s="23"/>
      <c r="E717" s="21"/>
      <c r="F717" s="21"/>
      <c r="G717" s="21"/>
      <c r="H717" s="21"/>
    </row>
    <row r="718" spans="2:8" s="3" customFormat="1" x14ac:dyDescent="0.2">
      <c r="B718" s="2"/>
      <c r="C718" s="2"/>
      <c r="D718" s="23"/>
      <c r="E718" s="21"/>
      <c r="F718" s="21"/>
      <c r="G718" s="21"/>
      <c r="H718" s="21"/>
    </row>
    <row r="719" spans="2:8" s="3" customFormat="1" x14ac:dyDescent="0.2">
      <c r="B719" s="2"/>
      <c r="C719" s="2"/>
      <c r="D719" s="23"/>
      <c r="E719" s="21"/>
      <c r="F719" s="21"/>
      <c r="G719" s="21"/>
      <c r="H719" s="21"/>
    </row>
    <row r="720" spans="2:8" s="3" customFormat="1" x14ac:dyDescent="0.2">
      <c r="B720" s="2"/>
      <c r="C720" s="2"/>
      <c r="D720" s="23"/>
      <c r="E720" s="21"/>
      <c r="F720" s="21"/>
      <c r="G720" s="21"/>
      <c r="H720" s="21"/>
    </row>
    <row r="721" spans="2:8" s="3" customFormat="1" x14ac:dyDescent="0.2">
      <c r="B721" s="2"/>
      <c r="C721" s="2"/>
      <c r="D721" s="23"/>
      <c r="E721" s="21"/>
      <c r="F721" s="21"/>
      <c r="G721" s="21"/>
      <c r="H721" s="21"/>
    </row>
    <row r="722" spans="2:8" s="3" customFormat="1" x14ac:dyDescent="0.2">
      <c r="B722" s="2"/>
      <c r="C722" s="2"/>
      <c r="D722" s="23"/>
      <c r="E722" s="21"/>
      <c r="F722" s="21"/>
      <c r="G722" s="21"/>
      <c r="H722" s="21"/>
    </row>
    <row r="723" spans="2:8" s="3" customFormat="1" x14ac:dyDescent="0.2">
      <c r="B723" s="2"/>
      <c r="C723" s="2"/>
      <c r="D723" s="23"/>
      <c r="E723" s="21"/>
      <c r="F723" s="21"/>
      <c r="G723" s="21"/>
      <c r="H723" s="21"/>
    </row>
    <row r="724" spans="2:8" s="3" customFormat="1" x14ac:dyDescent="0.2">
      <c r="B724" s="2"/>
      <c r="C724" s="2"/>
      <c r="D724" s="23"/>
      <c r="E724" s="21"/>
      <c r="F724" s="21"/>
      <c r="G724" s="21"/>
      <c r="H724" s="21"/>
    </row>
    <row r="725" spans="2:8" s="3" customFormat="1" x14ac:dyDescent="0.2">
      <c r="B725" s="2"/>
      <c r="C725" s="2"/>
      <c r="D725" s="23"/>
      <c r="E725" s="21"/>
      <c r="F725" s="21"/>
      <c r="G725" s="21"/>
      <c r="H725" s="21"/>
    </row>
    <row r="726" spans="2:8" s="3" customFormat="1" x14ac:dyDescent="0.2">
      <c r="B726" s="2"/>
      <c r="C726" s="2"/>
      <c r="D726" s="23"/>
      <c r="E726" s="21"/>
      <c r="F726" s="21"/>
      <c r="G726" s="21"/>
      <c r="H726" s="21"/>
    </row>
    <row r="727" spans="2:8" s="3" customFormat="1" x14ac:dyDescent="0.2">
      <c r="B727" s="2"/>
      <c r="C727" s="2"/>
      <c r="D727" s="23"/>
      <c r="E727" s="21"/>
      <c r="F727" s="21"/>
      <c r="G727" s="21"/>
      <c r="H727" s="21"/>
    </row>
    <row r="728" spans="2:8" s="3" customFormat="1" x14ac:dyDescent="0.2">
      <c r="B728" s="2"/>
      <c r="C728" s="2"/>
      <c r="D728" s="23"/>
      <c r="E728" s="21"/>
      <c r="F728" s="21"/>
      <c r="G728" s="21"/>
      <c r="H728" s="21"/>
    </row>
    <row r="729" spans="2:8" s="3" customFormat="1" x14ac:dyDescent="0.2">
      <c r="B729" s="2"/>
      <c r="C729" s="2"/>
      <c r="D729" s="23"/>
      <c r="E729" s="21"/>
      <c r="F729" s="21"/>
      <c r="G729" s="21"/>
      <c r="H729" s="21"/>
    </row>
    <row r="730" spans="2:8" s="3" customFormat="1" x14ac:dyDescent="0.2">
      <c r="B730" s="2"/>
      <c r="C730" s="2"/>
      <c r="D730" s="23"/>
      <c r="E730" s="21"/>
      <c r="F730" s="21"/>
      <c r="G730" s="21"/>
      <c r="H730" s="21"/>
    </row>
    <row r="731" spans="2:8" s="3" customFormat="1" x14ac:dyDescent="0.2">
      <c r="B731" s="2"/>
      <c r="C731" s="2"/>
      <c r="D731" s="23"/>
      <c r="E731" s="21"/>
      <c r="F731" s="21"/>
      <c r="G731" s="21"/>
      <c r="H731" s="21"/>
    </row>
    <row r="732" spans="2:8" s="3" customFormat="1" x14ac:dyDescent="0.2">
      <c r="B732" s="2"/>
      <c r="C732" s="2"/>
      <c r="D732" s="23"/>
      <c r="E732" s="21"/>
      <c r="F732" s="21"/>
      <c r="G732" s="21"/>
      <c r="H732" s="21"/>
    </row>
    <row r="733" spans="2:8" s="3" customFormat="1" x14ac:dyDescent="0.2">
      <c r="B733" s="2"/>
      <c r="C733" s="2"/>
      <c r="D733" s="23"/>
      <c r="E733" s="21"/>
      <c r="F733" s="21"/>
      <c r="G733" s="21"/>
      <c r="H733" s="21"/>
    </row>
    <row r="734" spans="2:8" s="3" customFormat="1" x14ac:dyDescent="0.2">
      <c r="B734" s="2"/>
      <c r="C734" s="2"/>
      <c r="D734" s="23"/>
      <c r="E734" s="21"/>
      <c r="F734" s="21"/>
      <c r="G734" s="21"/>
      <c r="H734" s="21"/>
    </row>
    <row r="735" spans="2:8" s="3" customFormat="1" x14ac:dyDescent="0.2">
      <c r="B735" s="2"/>
      <c r="C735" s="2"/>
      <c r="D735" s="23"/>
      <c r="E735" s="21"/>
      <c r="F735" s="21"/>
      <c r="G735" s="21"/>
      <c r="H735" s="21"/>
    </row>
    <row r="736" spans="2:8" s="3" customFormat="1" x14ac:dyDescent="0.2">
      <c r="B736" s="2"/>
      <c r="C736" s="2"/>
      <c r="D736" s="23"/>
      <c r="E736" s="21"/>
      <c r="F736" s="21"/>
      <c r="G736" s="21"/>
      <c r="H736" s="21"/>
    </row>
    <row r="737" spans="2:8" s="3" customFormat="1" x14ac:dyDescent="0.2">
      <c r="B737" s="2"/>
      <c r="C737" s="2"/>
      <c r="D737" s="23"/>
      <c r="E737" s="21"/>
      <c r="F737" s="21"/>
      <c r="G737" s="21"/>
      <c r="H737" s="21"/>
    </row>
    <row r="738" spans="2:8" s="3" customFormat="1" x14ac:dyDescent="0.2">
      <c r="B738" s="2"/>
      <c r="C738" s="2"/>
      <c r="D738" s="23"/>
      <c r="E738" s="21"/>
      <c r="F738" s="21"/>
      <c r="G738" s="21"/>
      <c r="H738" s="21"/>
    </row>
    <row r="739" spans="2:8" s="3" customFormat="1" x14ac:dyDescent="0.2">
      <c r="B739" s="2"/>
      <c r="C739" s="2"/>
      <c r="D739" s="23"/>
      <c r="E739" s="21"/>
      <c r="F739" s="21"/>
      <c r="G739" s="21"/>
      <c r="H739" s="21"/>
    </row>
    <row r="740" spans="2:8" s="3" customFormat="1" x14ac:dyDescent="0.2">
      <c r="B740" s="2"/>
      <c r="C740" s="2"/>
      <c r="D740" s="23"/>
      <c r="E740" s="21"/>
      <c r="F740" s="21"/>
      <c r="G740" s="21"/>
      <c r="H740" s="21"/>
    </row>
    <row r="741" spans="2:8" s="3" customFormat="1" x14ac:dyDescent="0.2">
      <c r="B741" s="2"/>
      <c r="C741" s="2"/>
      <c r="D741" s="23"/>
      <c r="E741" s="21"/>
      <c r="F741" s="21"/>
      <c r="G741" s="21"/>
      <c r="H741" s="21"/>
    </row>
    <row r="742" spans="2:8" s="3" customFormat="1" x14ac:dyDescent="0.2">
      <c r="B742" s="2"/>
      <c r="C742" s="2"/>
      <c r="D742" s="23"/>
      <c r="E742" s="21"/>
      <c r="F742" s="21"/>
      <c r="G742" s="21"/>
      <c r="H742" s="21"/>
    </row>
    <row r="743" spans="2:8" s="3" customFormat="1" x14ac:dyDescent="0.2">
      <c r="B743" s="2"/>
      <c r="C743" s="2"/>
      <c r="D743" s="23"/>
      <c r="E743" s="21"/>
      <c r="F743" s="21"/>
      <c r="G743" s="21"/>
      <c r="H743" s="21"/>
    </row>
    <row r="744" spans="2:8" s="3" customFormat="1" x14ac:dyDescent="0.2">
      <c r="B744" s="2"/>
      <c r="C744" s="2"/>
      <c r="D744" s="23"/>
      <c r="E744" s="21"/>
      <c r="F744" s="21"/>
      <c r="G744" s="21"/>
      <c r="H744" s="21"/>
    </row>
    <row r="745" spans="2:8" s="3" customFormat="1" x14ac:dyDescent="0.2">
      <c r="B745" s="2"/>
      <c r="C745" s="2"/>
      <c r="D745" s="23"/>
      <c r="E745" s="21"/>
      <c r="F745" s="21"/>
      <c r="G745" s="21"/>
      <c r="H745" s="21"/>
    </row>
    <row r="746" spans="2:8" s="3" customFormat="1" x14ac:dyDescent="0.2">
      <c r="B746" s="2"/>
      <c r="C746" s="2"/>
      <c r="D746" s="23"/>
      <c r="E746" s="21"/>
      <c r="F746" s="21"/>
      <c r="G746" s="21"/>
      <c r="H746" s="21"/>
    </row>
    <row r="747" spans="2:8" s="3" customFormat="1" x14ac:dyDescent="0.2">
      <c r="B747" s="2"/>
      <c r="C747" s="2"/>
      <c r="D747" s="23"/>
      <c r="E747" s="21"/>
      <c r="F747" s="21"/>
      <c r="G747" s="21"/>
      <c r="H747" s="21"/>
    </row>
    <row r="748" spans="2:8" s="3" customFormat="1" x14ac:dyDescent="0.2">
      <c r="B748" s="2"/>
      <c r="C748" s="2"/>
      <c r="D748" s="23"/>
      <c r="E748" s="21"/>
      <c r="F748" s="21"/>
      <c r="G748" s="21"/>
      <c r="H748" s="21"/>
    </row>
    <row r="749" spans="2:8" s="3" customFormat="1" x14ac:dyDescent="0.2">
      <c r="B749" s="2"/>
      <c r="C749" s="2"/>
      <c r="D749" s="23"/>
      <c r="E749" s="21"/>
      <c r="F749" s="21"/>
      <c r="G749" s="21"/>
      <c r="H749" s="21"/>
    </row>
    <row r="750" spans="2:8" s="3" customFormat="1" x14ac:dyDescent="0.2">
      <c r="B750" s="2"/>
      <c r="C750" s="2"/>
      <c r="D750" s="23"/>
      <c r="E750" s="21"/>
      <c r="F750" s="21"/>
      <c r="G750" s="21"/>
      <c r="H750" s="21"/>
    </row>
    <row r="751" spans="2:8" s="3" customFormat="1" x14ac:dyDescent="0.2">
      <c r="B751" s="2"/>
      <c r="C751" s="2"/>
      <c r="D751" s="23"/>
      <c r="E751" s="21"/>
      <c r="F751" s="21"/>
      <c r="G751" s="21"/>
      <c r="H751" s="21"/>
    </row>
    <row r="752" spans="2:8" s="3" customFormat="1" x14ac:dyDescent="0.2">
      <c r="B752" s="2"/>
      <c r="C752" s="2"/>
      <c r="D752" s="23"/>
      <c r="E752" s="21"/>
      <c r="F752" s="21"/>
      <c r="G752" s="21"/>
      <c r="H752" s="21"/>
    </row>
    <row r="753" spans="2:8" s="3" customFormat="1" x14ac:dyDescent="0.2">
      <c r="B753" s="2"/>
      <c r="C753" s="2"/>
      <c r="D753" s="23"/>
      <c r="E753" s="21"/>
      <c r="F753" s="21"/>
      <c r="G753" s="21"/>
      <c r="H753" s="21"/>
    </row>
    <row r="754" spans="2:8" s="3" customFormat="1" x14ac:dyDescent="0.2">
      <c r="B754" s="2"/>
      <c r="C754" s="2"/>
      <c r="D754" s="23"/>
      <c r="E754" s="21"/>
      <c r="F754" s="21"/>
      <c r="G754" s="21"/>
      <c r="H754" s="21"/>
    </row>
    <row r="755" spans="2:8" s="3" customFormat="1" x14ac:dyDescent="0.2">
      <c r="B755" s="2"/>
      <c r="C755" s="2"/>
      <c r="D755" s="23"/>
      <c r="E755" s="21"/>
      <c r="F755" s="21"/>
      <c r="G755" s="21"/>
      <c r="H755" s="21"/>
    </row>
    <row r="756" spans="2:8" s="3" customFormat="1" x14ac:dyDescent="0.2">
      <c r="B756" s="2"/>
      <c r="C756" s="2"/>
      <c r="D756" s="23"/>
      <c r="E756" s="21"/>
      <c r="F756" s="21"/>
      <c r="G756" s="21"/>
      <c r="H756" s="21"/>
    </row>
    <row r="757" spans="2:8" s="3" customFormat="1" x14ac:dyDescent="0.2">
      <c r="B757" s="2"/>
      <c r="C757" s="2"/>
      <c r="D757" s="23"/>
      <c r="E757" s="21"/>
      <c r="F757" s="21"/>
      <c r="G757" s="21"/>
      <c r="H757" s="21"/>
    </row>
    <row r="758" spans="2:8" s="3" customFormat="1" x14ac:dyDescent="0.2">
      <c r="B758" s="2"/>
      <c r="C758" s="2"/>
      <c r="D758" s="23"/>
      <c r="E758" s="21"/>
      <c r="F758" s="21"/>
      <c r="G758" s="21"/>
      <c r="H758" s="21"/>
    </row>
    <row r="759" spans="2:8" s="3" customFormat="1" x14ac:dyDescent="0.2">
      <c r="B759" s="2"/>
      <c r="C759" s="2"/>
      <c r="D759" s="23"/>
      <c r="E759" s="21"/>
      <c r="F759" s="21"/>
      <c r="G759" s="21"/>
      <c r="H759" s="21"/>
    </row>
    <row r="760" spans="2:8" s="3" customFormat="1" x14ac:dyDescent="0.2">
      <c r="B760" s="2"/>
      <c r="C760" s="2"/>
      <c r="D760" s="23"/>
      <c r="E760" s="21"/>
      <c r="F760" s="21"/>
      <c r="G760" s="21"/>
      <c r="H760" s="21"/>
    </row>
    <row r="761" spans="2:8" s="3" customFormat="1" x14ac:dyDescent="0.2">
      <c r="B761" s="2"/>
      <c r="C761" s="2"/>
      <c r="D761" s="23"/>
      <c r="E761" s="21"/>
      <c r="F761" s="21"/>
      <c r="G761" s="21"/>
      <c r="H761" s="21"/>
    </row>
    <row r="762" spans="2:8" s="3" customFormat="1" x14ac:dyDescent="0.2">
      <c r="B762" s="2"/>
      <c r="C762" s="2"/>
      <c r="D762" s="23"/>
      <c r="E762" s="21"/>
      <c r="F762" s="21"/>
      <c r="G762" s="21"/>
      <c r="H762" s="21"/>
    </row>
    <row r="763" spans="2:8" s="3" customFormat="1" x14ac:dyDescent="0.2">
      <c r="B763" s="2"/>
      <c r="C763" s="2"/>
      <c r="D763" s="23"/>
      <c r="E763" s="21"/>
      <c r="F763" s="21"/>
      <c r="G763" s="21"/>
      <c r="H763" s="21"/>
    </row>
    <row r="764" spans="2:8" s="3" customFormat="1" x14ac:dyDescent="0.2">
      <c r="B764" s="2"/>
      <c r="C764" s="2"/>
      <c r="D764" s="23"/>
      <c r="E764" s="21"/>
      <c r="F764" s="21"/>
      <c r="G764" s="21"/>
      <c r="H764" s="21"/>
    </row>
    <row r="765" spans="2:8" s="3" customFormat="1" x14ac:dyDescent="0.2">
      <c r="B765" s="2"/>
      <c r="C765" s="2"/>
      <c r="D765" s="23"/>
      <c r="E765" s="21"/>
      <c r="F765" s="21"/>
      <c r="G765" s="21"/>
      <c r="H765" s="21"/>
    </row>
    <row r="766" spans="2:8" s="3" customFormat="1" x14ac:dyDescent="0.2">
      <c r="B766" s="2"/>
      <c r="C766" s="2"/>
      <c r="D766" s="23"/>
      <c r="E766" s="21"/>
      <c r="F766" s="21"/>
      <c r="G766" s="21"/>
      <c r="H766" s="21"/>
    </row>
    <row r="767" spans="2:8" s="3" customFormat="1" x14ac:dyDescent="0.2">
      <c r="B767" s="2"/>
      <c r="C767" s="2"/>
      <c r="D767" s="23"/>
      <c r="E767" s="21"/>
      <c r="F767" s="21"/>
      <c r="G767" s="21"/>
      <c r="H767" s="21"/>
    </row>
    <row r="768" spans="2:8" s="3" customFormat="1" x14ac:dyDescent="0.2">
      <c r="B768" s="2"/>
      <c r="C768" s="2"/>
      <c r="D768" s="23"/>
      <c r="E768" s="21"/>
      <c r="F768" s="21"/>
      <c r="G768" s="21"/>
      <c r="H768" s="21"/>
    </row>
    <row r="769" spans="2:8" s="3" customFormat="1" x14ac:dyDescent="0.2">
      <c r="B769" s="2"/>
      <c r="C769" s="2"/>
      <c r="D769" s="23"/>
      <c r="E769" s="21"/>
      <c r="F769" s="21"/>
      <c r="G769" s="21"/>
      <c r="H769" s="21"/>
    </row>
    <row r="770" spans="2:8" s="3" customFormat="1" x14ac:dyDescent="0.2">
      <c r="B770" s="2"/>
      <c r="C770" s="2"/>
      <c r="D770" s="23"/>
      <c r="E770" s="21"/>
      <c r="F770" s="21"/>
      <c r="G770" s="21"/>
      <c r="H770" s="21"/>
    </row>
    <row r="771" spans="2:8" s="3" customFormat="1" x14ac:dyDescent="0.2">
      <c r="B771" s="2"/>
      <c r="C771" s="2"/>
      <c r="D771" s="23"/>
      <c r="E771" s="21"/>
      <c r="F771" s="21"/>
      <c r="G771" s="21"/>
      <c r="H771" s="21"/>
    </row>
    <row r="772" spans="2:8" s="3" customFormat="1" x14ac:dyDescent="0.2">
      <c r="B772" s="2"/>
      <c r="C772" s="2"/>
      <c r="D772" s="23"/>
      <c r="E772" s="21"/>
      <c r="F772" s="21"/>
      <c r="G772" s="21"/>
      <c r="H772" s="21"/>
    </row>
    <row r="773" spans="2:8" s="3" customFormat="1" x14ac:dyDescent="0.2">
      <c r="B773" s="2"/>
      <c r="C773" s="2"/>
      <c r="D773" s="23"/>
      <c r="E773" s="21"/>
      <c r="F773" s="21"/>
      <c r="G773" s="21"/>
      <c r="H773" s="21"/>
    </row>
    <row r="774" spans="2:8" s="3" customFormat="1" x14ac:dyDescent="0.2">
      <c r="B774" s="2"/>
      <c r="C774" s="2"/>
      <c r="D774" s="23"/>
      <c r="E774" s="21"/>
      <c r="F774" s="21"/>
      <c r="G774" s="21"/>
      <c r="H774" s="21"/>
    </row>
    <row r="775" spans="2:8" s="3" customFormat="1" x14ac:dyDescent="0.2">
      <c r="B775" s="2"/>
      <c r="C775" s="2"/>
      <c r="D775" s="23"/>
      <c r="E775" s="21"/>
      <c r="F775" s="21"/>
      <c r="G775" s="21"/>
      <c r="H775" s="21"/>
    </row>
    <row r="776" spans="2:8" s="3" customFormat="1" x14ac:dyDescent="0.2">
      <c r="B776" s="2"/>
      <c r="C776" s="2"/>
      <c r="D776" s="23"/>
      <c r="E776" s="21"/>
      <c r="F776" s="21"/>
      <c r="G776" s="21"/>
      <c r="H776" s="21"/>
    </row>
    <row r="777" spans="2:8" s="3" customFormat="1" x14ac:dyDescent="0.2">
      <c r="B777" s="2"/>
      <c r="C777" s="2"/>
      <c r="D777" s="23"/>
      <c r="E777" s="21"/>
      <c r="F777" s="21"/>
      <c r="G777" s="21"/>
      <c r="H777" s="21"/>
    </row>
    <row r="778" spans="2:8" s="3" customFormat="1" x14ac:dyDescent="0.2">
      <c r="B778" s="2"/>
      <c r="C778" s="2"/>
      <c r="D778" s="23"/>
      <c r="E778" s="21"/>
      <c r="F778" s="21"/>
      <c r="G778" s="21"/>
      <c r="H778" s="21"/>
    </row>
    <row r="779" spans="2:8" s="3" customFormat="1" x14ac:dyDescent="0.2">
      <c r="B779" s="2"/>
      <c r="C779" s="2"/>
      <c r="D779" s="23"/>
      <c r="E779" s="21"/>
      <c r="F779" s="21"/>
      <c r="G779" s="21"/>
      <c r="H779" s="21"/>
    </row>
    <row r="780" spans="2:8" s="3" customFormat="1" x14ac:dyDescent="0.2">
      <c r="B780" s="2"/>
      <c r="C780" s="2"/>
      <c r="D780" s="23"/>
      <c r="E780" s="21"/>
      <c r="F780" s="21"/>
      <c r="G780" s="21"/>
      <c r="H780" s="21"/>
    </row>
    <row r="781" spans="2:8" s="3" customFormat="1" x14ac:dyDescent="0.2">
      <c r="B781" s="2"/>
      <c r="C781" s="2"/>
      <c r="D781" s="23"/>
      <c r="E781" s="21"/>
      <c r="F781" s="21"/>
      <c r="G781" s="21"/>
      <c r="H781" s="21"/>
    </row>
    <row r="782" spans="2:8" s="3" customFormat="1" x14ac:dyDescent="0.2">
      <c r="B782" s="2"/>
      <c r="C782" s="2"/>
      <c r="D782" s="23"/>
      <c r="E782" s="21"/>
      <c r="F782" s="21"/>
      <c r="G782" s="21"/>
      <c r="H782" s="21"/>
    </row>
    <row r="783" spans="2:8" s="3" customFormat="1" x14ac:dyDescent="0.2">
      <c r="B783" s="2"/>
      <c r="C783" s="2"/>
      <c r="D783" s="23"/>
      <c r="E783" s="21"/>
      <c r="F783" s="21"/>
      <c r="G783" s="21"/>
      <c r="H783" s="21"/>
    </row>
    <row r="784" spans="2:8" s="3" customFormat="1" x14ac:dyDescent="0.2">
      <c r="B784" s="2"/>
      <c r="C784" s="2"/>
      <c r="D784" s="23"/>
      <c r="E784" s="21"/>
      <c r="F784" s="21"/>
      <c r="G784" s="21"/>
      <c r="H784" s="21"/>
    </row>
    <row r="785" spans="2:8" s="3" customFormat="1" x14ac:dyDescent="0.2">
      <c r="B785" s="2"/>
      <c r="C785" s="2"/>
      <c r="D785" s="23"/>
      <c r="E785" s="21"/>
      <c r="F785" s="21"/>
      <c r="G785" s="21"/>
      <c r="H785" s="21"/>
    </row>
    <row r="786" spans="2:8" s="3" customFormat="1" x14ac:dyDescent="0.2">
      <c r="B786" s="2"/>
      <c r="C786" s="2"/>
      <c r="D786" s="23"/>
      <c r="E786" s="21"/>
      <c r="F786" s="21"/>
      <c r="G786" s="21"/>
      <c r="H786" s="21"/>
    </row>
    <row r="787" spans="2:8" s="3" customFormat="1" x14ac:dyDescent="0.2">
      <c r="B787" s="2"/>
      <c r="C787" s="2"/>
      <c r="D787" s="23"/>
      <c r="E787" s="21"/>
      <c r="F787" s="21"/>
      <c r="G787" s="21"/>
      <c r="H787" s="21"/>
    </row>
    <row r="788" spans="2:8" s="3" customFormat="1" x14ac:dyDescent="0.2">
      <c r="B788" s="2"/>
      <c r="C788" s="2"/>
      <c r="D788" s="23"/>
      <c r="E788" s="21"/>
      <c r="F788" s="21"/>
      <c r="G788" s="21"/>
      <c r="H788" s="21"/>
    </row>
    <row r="789" spans="2:8" s="3" customFormat="1" x14ac:dyDescent="0.2">
      <c r="B789" s="2"/>
      <c r="C789" s="2"/>
      <c r="D789" s="23"/>
      <c r="E789" s="21"/>
      <c r="F789" s="21"/>
      <c r="G789" s="21"/>
      <c r="H789" s="21"/>
    </row>
    <row r="790" spans="2:8" s="3" customFormat="1" x14ac:dyDescent="0.2">
      <c r="B790" s="2"/>
      <c r="C790" s="2"/>
      <c r="D790" s="23"/>
      <c r="E790" s="21"/>
      <c r="F790" s="21"/>
      <c r="G790" s="21"/>
      <c r="H790" s="21"/>
    </row>
    <row r="791" spans="2:8" s="3" customFormat="1" x14ac:dyDescent="0.2">
      <c r="B791" s="2"/>
      <c r="C791" s="2"/>
      <c r="D791" s="23"/>
      <c r="E791" s="21"/>
      <c r="F791" s="21"/>
      <c r="G791" s="21"/>
      <c r="H791" s="21"/>
    </row>
    <row r="792" spans="2:8" s="3" customFormat="1" x14ac:dyDescent="0.2">
      <c r="B792" s="2"/>
      <c r="C792" s="2"/>
      <c r="D792" s="23"/>
      <c r="E792" s="21"/>
      <c r="F792" s="21"/>
      <c r="G792" s="21"/>
      <c r="H792" s="21"/>
    </row>
    <row r="793" spans="2:8" s="3" customFormat="1" x14ac:dyDescent="0.2">
      <c r="B793" s="2"/>
      <c r="C793" s="2"/>
      <c r="D793" s="23"/>
      <c r="E793" s="21"/>
      <c r="F793" s="21"/>
      <c r="G793" s="21"/>
      <c r="H793" s="21"/>
    </row>
    <row r="794" spans="2:8" s="3" customFormat="1" x14ac:dyDescent="0.2">
      <c r="B794" s="2"/>
      <c r="C794" s="2"/>
      <c r="D794" s="23"/>
      <c r="E794" s="21"/>
      <c r="F794" s="21"/>
      <c r="G794" s="21"/>
      <c r="H794" s="21"/>
    </row>
    <row r="795" spans="2:8" s="3" customFormat="1" x14ac:dyDescent="0.2">
      <c r="B795" s="2"/>
      <c r="C795" s="2"/>
      <c r="D795" s="23"/>
      <c r="E795" s="21"/>
      <c r="F795" s="21"/>
      <c r="G795" s="21"/>
      <c r="H795" s="21"/>
    </row>
    <row r="796" spans="2:8" s="3" customFormat="1" x14ac:dyDescent="0.2">
      <c r="B796" s="2"/>
      <c r="C796" s="2"/>
      <c r="D796" s="23"/>
      <c r="E796" s="21"/>
      <c r="F796" s="21"/>
      <c r="G796" s="21"/>
      <c r="H796" s="21"/>
    </row>
    <row r="797" spans="2:8" s="3" customFormat="1" x14ac:dyDescent="0.2">
      <c r="B797" s="2"/>
      <c r="C797" s="2"/>
      <c r="D797" s="23"/>
      <c r="E797" s="21"/>
      <c r="F797" s="21"/>
      <c r="G797" s="21"/>
      <c r="H797" s="21"/>
    </row>
    <row r="798" spans="2:8" s="3" customFormat="1" x14ac:dyDescent="0.2">
      <c r="B798" s="2"/>
      <c r="C798" s="2"/>
      <c r="D798" s="23"/>
      <c r="E798" s="21"/>
      <c r="F798" s="21"/>
      <c r="G798" s="21"/>
      <c r="H798" s="21"/>
    </row>
    <row r="799" spans="2:8" s="3" customFormat="1" x14ac:dyDescent="0.2">
      <c r="B799" s="2"/>
      <c r="C799" s="2"/>
      <c r="D799" s="23"/>
      <c r="E799" s="21"/>
      <c r="F799" s="21"/>
      <c r="G799" s="21"/>
      <c r="H799" s="21"/>
    </row>
    <row r="800" spans="2:8" s="3" customFormat="1" x14ac:dyDescent="0.2">
      <c r="B800" s="2"/>
      <c r="C800" s="2"/>
      <c r="D800" s="23"/>
      <c r="E800" s="21"/>
      <c r="F800" s="21"/>
      <c r="G800" s="21"/>
      <c r="H800" s="21"/>
    </row>
    <row r="801" spans="2:8" s="3" customFormat="1" x14ac:dyDescent="0.2">
      <c r="B801" s="2"/>
      <c r="C801" s="2"/>
      <c r="D801" s="23"/>
      <c r="E801" s="21"/>
      <c r="F801" s="21"/>
      <c r="G801" s="21"/>
      <c r="H801" s="21"/>
    </row>
    <row r="802" spans="2:8" s="3" customFormat="1" x14ac:dyDescent="0.2">
      <c r="B802" s="2"/>
      <c r="C802" s="2"/>
      <c r="D802" s="23"/>
      <c r="E802" s="21"/>
      <c r="F802" s="21"/>
      <c r="G802" s="21"/>
      <c r="H802" s="21"/>
    </row>
    <row r="803" spans="2:8" s="3" customFormat="1" x14ac:dyDescent="0.2">
      <c r="B803" s="2"/>
      <c r="C803" s="2"/>
      <c r="D803" s="23"/>
      <c r="E803" s="21"/>
      <c r="F803" s="21"/>
      <c r="G803" s="21"/>
      <c r="H803" s="21"/>
    </row>
    <row r="804" spans="2:8" s="3" customFormat="1" x14ac:dyDescent="0.2">
      <c r="B804" s="2"/>
      <c r="C804" s="2"/>
      <c r="D804" s="23"/>
      <c r="E804" s="21"/>
      <c r="F804" s="21"/>
      <c r="G804" s="21"/>
      <c r="H804" s="21"/>
    </row>
    <row r="805" spans="2:8" s="3" customFormat="1" x14ac:dyDescent="0.2">
      <c r="B805" s="2"/>
      <c r="C805" s="2"/>
      <c r="D805" s="23"/>
      <c r="E805" s="21"/>
      <c r="F805" s="21"/>
      <c r="G805" s="21"/>
      <c r="H805" s="21"/>
    </row>
    <row r="806" spans="2:8" s="3" customFormat="1" x14ac:dyDescent="0.2">
      <c r="B806" s="2"/>
      <c r="C806" s="2"/>
      <c r="D806" s="23"/>
      <c r="E806" s="21"/>
      <c r="F806" s="21"/>
      <c r="G806" s="21"/>
      <c r="H806" s="21"/>
    </row>
    <row r="807" spans="2:8" s="3" customFormat="1" x14ac:dyDescent="0.2">
      <c r="B807" s="2"/>
      <c r="C807" s="2"/>
      <c r="D807" s="23"/>
      <c r="E807" s="21"/>
      <c r="F807" s="21"/>
      <c r="G807" s="21"/>
      <c r="H807" s="21"/>
    </row>
    <row r="808" spans="2:8" s="3" customFormat="1" x14ac:dyDescent="0.2">
      <c r="B808" s="2"/>
      <c r="C808" s="2"/>
      <c r="D808" s="23"/>
      <c r="E808" s="21"/>
      <c r="F808" s="21"/>
      <c r="G808" s="21"/>
      <c r="H808" s="21"/>
    </row>
    <row r="809" spans="2:8" s="3" customFormat="1" x14ac:dyDescent="0.2">
      <c r="B809" s="2"/>
      <c r="C809" s="2"/>
      <c r="D809" s="23"/>
      <c r="E809" s="21"/>
      <c r="F809" s="21"/>
      <c r="G809" s="21"/>
      <c r="H809" s="21"/>
    </row>
    <row r="810" spans="2:8" s="3" customFormat="1" x14ac:dyDescent="0.2">
      <c r="B810" s="2"/>
      <c r="C810" s="2"/>
      <c r="D810" s="23"/>
      <c r="E810" s="21"/>
      <c r="F810" s="21"/>
      <c r="G810" s="21"/>
      <c r="H810" s="21"/>
    </row>
    <row r="811" spans="2:8" s="3" customFormat="1" x14ac:dyDescent="0.2">
      <c r="B811" s="2"/>
      <c r="C811" s="2"/>
      <c r="D811" s="23"/>
      <c r="E811" s="21"/>
      <c r="F811" s="21"/>
      <c r="G811" s="21"/>
      <c r="H811" s="21"/>
    </row>
    <row r="812" spans="2:8" s="3" customFormat="1" x14ac:dyDescent="0.2">
      <c r="B812" s="2"/>
      <c r="C812" s="2"/>
      <c r="D812" s="23"/>
      <c r="E812" s="21"/>
      <c r="F812" s="21"/>
      <c r="G812" s="21"/>
      <c r="H812" s="21"/>
    </row>
    <row r="813" spans="2:8" s="3" customFormat="1" x14ac:dyDescent="0.2">
      <c r="B813" s="2"/>
      <c r="C813" s="2"/>
      <c r="D813" s="23"/>
      <c r="E813" s="21"/>
      <c r="F813" s="21"/>
      <c r="G813" s="21"/>
      <c r="H813" s="21"/>
    </row>
    <row r="814" spans="2:8" s="3" customFormat="1" x14ac:dyDescent="0.2">
      <c r="B814" s="2"/>
      <c r="C814" s="2"/>
      <c r="D814" s="23"/>
      <c r="E814" s="21"/>
      <c r="F814" s="21"/>
      <c r="G814" s="21"/>
      <c r="H814" s="21"/>
    </row>
    <row r="815" spans="2:8" s="3" customFormat="1" x14ac:dyDescent="0.2">
      <c r="B815" s="2"/>
      <c r="C815" s="2"/>
      <c r="D815" s="23"/>
      <c r="E815" s="21"/>
      <c r="F815" s="21"/>
      <c r="G815" s="21"/>
      <c r="H815" s="21"/>
    </row>
    <row r="816" spans="2:8" s="3" customFormat="1" x14ac:dyDescent="0.2">
      <c r="B816" s="2"/>
      <c r="C816" s="2"/>
      <c r="D816" s="23"/>
      <c r="E816" s="21"/>
      <c r="F816" s="21"/>
      <c r="G816" s="21"/>
      <c r="H816" s="21"/>
    </row>
    <row r="817" spans="2:8" s="3" customFormat="1" x14ac:dyDescent="0.2">
      <c r="B817" s="2"/>
      <c r="C817" s="2"/>
      <c r="D817" s="23"/>
      <c r="E817" s="21"/>
      <c r="F817" s="21"/>
      <c r="G817" s="21"/>
      <c r="H817" s="21"/>
    </row>
    <row r="818" spans="2:8" s="3" customFormat="1" x14ac:dyDescent="0.2">
      <c r="B818" s="2"/>
      <c r="C818" s="2"/>
      <c r="D818" s="23"/>
      <c r="E818" s="21"/>
      <c r="F818" s="21"/>
      <c r="G818" s="21"/>
      <c r="H818" s="21"/>
    </row>
    <row r="819" spans="2:8" s="3" customFormat="1" x14ac:dyDescent="0.2">
      <c r="B819" s="2"/>
      <c r="C819" s="2"/>
      <c r="D819" s="23"/>
      <c r="E819" s="21"/>
      <c r="F819" s="21"/>
      <c r="G819" s="21"/>
      <c r="H819" s="21"/>
    </row>
    <row r="820" spans="2:8" s="3" customFormat="1" x14ac:dyDescent="0.2">
      <c r="B820" s="2"/>
      <c r="C820" s="2"/>
      <c r="D820" s="23"/>
      <c r="E820" s="21"/>
      <c r="F820" s="21"/>
      <c r="G820" s="21"/>
      <c r="H820" s="21"/>
    </row>
    <row r="821" spans="2:8" s="3" customFormat="1" x14ac:dyDescent="0.2">
      <c r="B821" s="2"/>
      <c r="C821" s="2"/>
      <c r="D821" s="23"/>
      <c r="E821" s="21"/>
      <c r="F821" s="21"/>
      <c r="G821" s="21"/>
      <c r="H821" s="21"/>
    </row>
    <row r="822" spans="2:8" s="3" customFormat="1" x14ac:dyDescent="0.2">
      <c r="B822" s="2"/>
      <c r="C822" s="2"/>
      <c r="D822" s="23"/>
      <c r="E822" s="21"/>
      <c r="F822" s="21"/>
      <c r="G822" s="21"/>
      <c r="H822" s="21"/>
    </row>
    <row r="823" spans="2:8" s="3" customFormat="1" x14ac:dyDescent="0.2">
      <c r="B823" s="2"/>
      <c r="C823" s="2"/>
      <c r="D823" s="23"/>
      <c r="E823" s="21"/>
      <c r="F823" s="21"/>
      <c r="G823" s="21"/>
      <c r="H823" s="21"/>
    </row>
    <row r="824" spans="2:8" s="3" customFormat="1" x14ac:dyDescent="0.2">
      <c r="B824" s="2"/>
      <c r="C824" s="2"/>
      <c r="D824" s="23"/>
      <c r="E824" s="21"/>
      <c r="F824" s="21"/>
      <c r="G824" s="21"/>
      <c r="H824" s="21"/>
    </row>
    <row r="825" spans="2:8" s="3" customFormat="1" x14ac:dyDescent="0.2">
      <c r="B825" s="2"/>
      <c r="C825" s="2"/>
      <c r="D825" s="23"/>
      <c r="E825" s="21"/>
      <c r="F825" s="21"/>
      <c r="G825" s="21"/>
      <c r="H825" s="21"/>
    </row>
    <row r="826" spans="2:8" s="3" customFormat="1" x14ac:dyDescent="0.2">
      <c r="B826" s="2"/>
      <c r="C826" s="2"/>
      <c r="D826" s="23"/>
      <c r="E826" s="21"/>
      <c r="F826" s="21"/>
      <c r="G826" s="21"/>
      <c r="H826" s="21"/>
    </row>
    <row r="827" spans="2:8" s="3" customFormat="1" x14ac:dyDescent="0.2">
      <c r="B827" s="2"/>
      <c r="C827" s="2"/>
      <c r="D827" s="23"/>
      <c r="E827" s="21"/>
      <c r="F827" s="21"/>
      <c r="G827" s="21"/>
      <c r="H827" s="21"/>
    </row>
    <row r="828" spans="2:8" s="3" customFormat="1" x14ac:dyDescent="0.2">
      <c r="B828" s="2"/>
      <c r="C828" s="2"/>
      <c r="D828" s="23"/>
      <c r="E828" s="21"/>
      <c r="F828" s="21"/>
      <c r="G828" s="21"/>
      <c r="H828" s="21"/>
    </row>
    <row r="829" spans="2:8" s="3" customFormat="1" x14ac:dyDescent="0.2">
      <c r="B829" s="2"/>
      <c r="C829" s="2"/>
      <c r="D829" s="23"/>
      <c r="E829" s="21"/>
      <c r="F829" s="21"/>
      <c r="G829" s="21"/>
      <c r="H829" s="21"/>
    </row>
    <row r="830" spans="2:8" s="3" customFormat="1" x14ac:dyDescent="0.2">
      <c r="B830" s="2"/>
      <c r="C830" s="2"/>
      <c r="D830" s="23"/>
      <c r="E830" s="21"/>
      <c r="F830" s="21"/>
      <c r="G830" s="21"/>
      <c r="H830" s="21"/>
    </row>
    <row r="831" spans="2:8" s="3" customFormat="1" x14ac:dyDescent="0.2">
      <c r="B831" s="2"/>
      <c r="C831" s="2"/>
      <c r="D831" s="23"/>
      <c r="E831" s="21"/>
      <c r="F831" s="21"/>
      <c r="G831" s="21"/>
      <c r="H831" s="21"/>
    </row>
    <row r="832" spans="2:8" s="3" customFormat="1" x14ac:dyDescent="0.2">
      <c r="B832" s="2"/>
      <c r="C832" s="2"/>
      <c r="D832" s="23"/>
      <c r="E832" s="21"/>
      <c r="F832" s="21"/>
      <c r="G832" s="21"/>
      <c r="H832" s="21"/>
    </row>
    <row r="833" spans="2:8" s="3" customFormat="1" x14ac:dyDescent="0.2">
      <c r="B833" s="2"/>
      <c r="C833" s="2"/>
      <c r="D833" s="23"/>
      <c r="E833" s="21"/>
      <c r="F833" s="21"/>
      <c r="G833" s="21"/>
      <c r="H833" s="21"/>
    </row>
    <row r="834" spans="2:8" s="3" customFormat="1" x14ac:dyDescent="0.2">
      <c r="B834" s="2"/>
      <c r="C834" s="2"/>
      <c r="D834" s="23"/>
      <c r="E834" s="21"/>
      <c r="F834" s="21"/>
      <c r="G834" s="21"/>
      <c r="H834" s="21"/>
    </row>
    <row r="835" spans="2:8" s="3" customFormat="1" x14ac:dyDescent="0.2">
      <c r="B835" s="2"/>
      <c r="C835" s="2"/>
      <c r="D835" s="23"/>
      <c r="E835" s="21"/>
      <c r="F835" s="21"/>
      <c r="G835" s="21"/>
      <c r="H835" s="21"/>
    </row>
    <row r="836" spans="2:8" s="3" customFormat="1" x14ac:dyDescent="0.2">
      <c r="B836" s="2"/>
      <c r="C836" s="2"/>
      <c r="D836" s="23"/>
      <c r="E836" s="21"/>
      <c r="F836" s="21"/>
      <c r="G836" s="21"/>
      <c r="H836" s="21"/>
    </row>
    <row r="837" spans="2:8" s="3" customFormat="1" x14ac:dyDescent="0.2">
      <c r="B837" s="2"/>
      <c r="C837" s="2"/>
      <c r="D837" s="23"/>
      <c r="E837" s="21"/>
      <c r="F837" s="21"/>
      <c r="G837" s="21"/>
      <c r="H837" s="21"/>
    </row>
    <row r="838" spans="2:8" s="3" customFormat="1" x14ac:dyDescent="0.2">
      <c r="B838" s="2"/>
      <c r="C838" s="2"/>
      <c r="D838" s="23"/>
      <c r="E838" s="21"/>
      <c r="F838" s="21"/>
      <c r="G838" s="21"/>
      <c r="H838" s="21"/>
    </row>
    <row r="839" spans="2:8" s="3" customFormat="1" x14ac:dyDescent="0.2">
      <c r="B839" s="2"/>
      <c r="C839" s="2"/>
      <c r="D839" s="23"/>
      <c r="E839" s="21"/>
      <c r="F839" s="21"/>
      <c r="G839" s="21"/>
      <c r="H839" s="21"/>
    </row>
    <row r="840" spans="2:8" s="3" customFormat="1" x14ac:dyDescent="0.2">
      <c r="B840" s="2"/>
      <c r="C840" s="2"/>
      <c r="D840" s="23"/>
      <c r="E840" s="21"/>
      <c r="F840" s="21"/>
      <c r="G840" s="21"/>
      <c r="H840" s="21"/>
    </row>
    <row r="841" spans="2:8" s="3" customFormat="1" x14ac:dyDescent="0.2">
      <c r="B841" s="2"/>
      <c r="C841" s="2"/>
      <c r="D841" s="23"/>
      <c r="E841" s="21"/>
      <c r="F841" s="21"/>
      <c r="G841" s="21"/>
      <c r="H841" s="21"/>
    </row>
    <row r="842" spans="2:8" s="3" customFormat="1" x14ac:dyDescent="0.2">
      <c r="B842" s="2"/>
      <c r="C842" s="2"/>
      <c r="D842" s="23"/>
      <c r="E842" s="21"/>
      <c r="F842" s="21"/>
      <c r="G842" s="21"/>
      <c r="H842" s="21"/>
    </row>
    <row r="843" spans="2:8" s="3" customFormat="1" x14ac:dyDescent="0.2">
      <c r="B843" s="2"/>
      <c r="C843" s="2"/>
      <c r="D843" s="23"/>
      <c r="E843" s="21"/>
      <c r="F843" s="21"/>
      <c r="G843" s="21"/>
      <c r="H843" s="21"/>
    </row>
    <row r="844" spans="2:8" s="3" customFormat="1" x14ac:dyDescent="0.2">
      <c r="B844" s="2"/>
      <c r="C844" s="2"/>
      <c r="D844" s="23"/>
      <c r="E844" s="21"/>
      <c r="F844" s="21"/>
      <c r="G844" s="21"/>
      <c r="H844" s="21"/>
    </row>
    <row r="845" spans="2:8" s="3" customFormat="1" x14ac:dyDescent="0.2">
      <c r="B845" s="2"/>
      <c r="C845" s="2"/>
      <c r="D845" s="23"/>
      <c r="E845" s="21"/>
      <c r="F845" s="21"/>
      <c r="G845" s="21"/>
      <c r="H845" s="21"/>
    </row>
    <row r="846" spans="2:8" s="3" customFormat="1" x14ac:dyDescent="0.2">
      <c r="B846" s="2"/>
      <c r="C846" s="2"/>
      <c r="D846" s="23"/>
      <c r="E846" s="21"/>
      <c r="F846" s="21"/>
      <c r="G846" s="21"/>
      <c r="H846" s="21"/>
    </row>
    <row r="847" spans="2:8" s="3" customFormat="1" x14ac:dyDescent="0.2">
      <c r="B847" s="2"/>
      <c r="C847" s="2"/>
      <c r="D847" s="23"/>
      <c r="E847" s="21"/>
      <c r="F847" s="21"/>
      <c r="G847" s="21"/>
      <c r="H847" s="21"/>
    </row>
    <row r="848" spans="2:8" s="3" customFormat="1" x14ac:dyDescent="0.2">
      <c r="B848" s="2"/>
      <c r="C848" s="2"/>
      <c r="D848" s="23"/>
      <c r="E848" s="21"/>
      <c r="F848" s="21"/>
      <c r="G848" s="21"/>
      <c r="H848" s="21"/>
    </row>
    <row r="849" spans="2:8" s="3" customFormat="1" x14ac:dyDescent="0.2">
      <c r="B849" s="2"/>
      <c r="C849" s="2"/>
      <c r="D849" s="23"/>
      <c r="E849" s="21"/>
      <c r="F849" s="21"/>
      <c r="G849" s="21"/>
      <c r="H849" s="21"/>
    </row>
    <row r="850" spans="2:8" s="3" customFormat="1" x14ac:dyDescent="0.2">
      <c r="B850" s="2"/>
      <c r="C850" s="2"/>
      <c r="D850" s="23"/>
      <c r="E850" s="21"/>
      <c r="F850" s="21"/>
      <c r="G850" s="21"/>
      <c r="H850" s="21"/>
    </row>
    <row r="851" spans="2:8" s="3" customFormat="1" x14ac:dyDescent="0.2">
      <c r="B851" s="2"/>
      <c r="C851" s="2"/>
      <c r="D851" s="23"/>
      <c r="E851" s="21"/>
      <c r="F851" s="21"/>
      <c r="G851" s="21"/>
      <c r="H851" s="21"/>
    </row>
    <row r="852" spans="2:8" s="3" customFormat="1" x14ac:dyDescent="0.2">
      <c r="B852" s="2"/>
      <c r="C852" s="2"/>
      <c r="D852" s="23"/>
      <c r="E852" s="21"/>
      <c r="F852" s="21"/>
      <c r="G852" s="21"/>
      <c r="H852" s="21"/>
    </row>
    <row r="853" spans="2:8" s="3" customFormat="1" x14ac:dyDescent="0.2">
      <c r="B853" s="2"/>
      <c r="C853" s="2"/>
      <c r="D853" s="23"/>
      <c r="E853" s="21"/>
      <c r="F853" s="21"/>
      <c r="G853" s="21"/>
      <c r="H853" s="21"/>
    </row>
    <row r="854" spans="2:8" s="3" customFormat="1" x14ac:dyDescent="0.2">
      <c r="B854" s="2"/>
      <c r="C854" s="2"/>
      <c r="D854" s="23"/>
      <c r="E854" s="21"/>
      <c r="F854" s="21"/>
      <c r="G854" s="21"/>
      <c r="H854" s="21"/>
    </row>
    <row r="855" spans="2:8" s="3" customFormat="1" x14ac:dyDescent="0.2">
      <c r="B855" s="2"/>
      <c r="C855" s="2"/>
      <c r="D855" s="23"/>
      <c r="E855" s="21"/>
      <c r="F855" s="21"/>
      <c r="G855" s="21"/>
      <c r="H855" s="21"/>
    </row>
    <row r="856" spans="2:8" s="3" customFormat="1" x14ac:dyDescent="0.2">
      <c r="B856" s="2"/>
      <c r="C856" s="2"/>
      <c r="D856" s="23"/>
      <c r="E856" s="21"/>
      <c r="F856" s="21"/>
      <c r="G856" s="21"/>
      <c r="H856" s="21"/>
    </row>
    <row r="857" spans="2:8" s="3" customFormat="1" x14ac:dyDescent="0.2">
      <c r="B857" s="2"/>
      <c r="C857" s="2"/>
      <c r="D857" s="23"/>
      <c r="E857" s="21"/>
      <c r="F857" s="21"/>
      <c r="G857" s="21"/>
      <c r="H857" s="21"/>
    </row>
    <row r="858" spans="2:8" s="3" customFormat="1" x14ac:dyDescent="0.2">
      <c r="B858" s="2"/>
      <c r="C858" s="2"/>
      <c r="D858" s="23"/>
      <c r="E858" s="21"/>
      <c r="F858" s="21"/>
      <c r="G858" s="21"/>
      <c r="H858" s="21"/>
    </row>
    <row r="859" spans="2:8" s="3" customFormat="1" x14ac:dyDescent="0.2">
      <c r="B859" s="2"/>
      <c r="C859" s="2"/>
      <c r="D859" s="23"/>
      <c r="E859" s="21"/>
      <c r="F859" s="21"/>
      <c r="G859" s="21"/>
      <c r="H859" s="21"/>
    </row>
    <row r="860" spans="2:8" s="3" customFormat="1" x14ac:dyDescent="0.2">
      <c r="B860" s="2"/>
      <c r="C860" s="2"/>
      <c r="D860" s="23"/>
      <c r="E860" s="21"/>
      <c r="F860" s="21"/>
      <c r="G860" s="21"/>
      <c r="H860" s="21"/>
    </row>
    <row r="861" spans="2:8" s="3" customFormat="1" x14ac:dyDescent="0.2">
      <c r="B861" s="2"/>
      <c r="C861" s="2"/>
      <c r="D861" s="23"/>
      <c r="E861" s="21"/>
      <c r="F861" s="21"/>
      <c r="G861" s="21"/>
      <c r="H861" s="21"/>
    </row>
    <row r="862" spans="2:8" s="3" customFormat="1" x14ac:dyDescent="0.2">
      <c r="B862" s="2"/>
      <c r="C862" s="2"/>
      <c r="D862" s="23"/>
      <c r="E862" s="21"/>
      <c r="F862" s="21"/>
      <c r="G862" s="21"/>
      <c r="H862" s="21"/>
    </row>
    <row r="863" spans="2:8" s="3" customFormat="1" x14ac:dyDescent="0.2">
      <c r="B863" s="2"/>
      <c r="C863" s="2"/>
      <c r="D863" s="23"/>
      <c r="E863" s="21"/>
      <c r="F863" s="21"/>
      <c r="G863" s="21"/>
      <c r="H863" s="21"/>
    </row>
    <row r="864" spans="2:8" s="3" customFormat="1" x14ac:dyDescent="0.2">
      <c r="B864" s="2"/>
      <c r="C864" s="2"/>
      <c r="D864" s="23"/>
      <c r="E864" s="21"/>
      <c r="F864" s="21"/>
      <c r="G864" s="21"/>
      <c r="H864" s="21"/>
    </row>
    <row r="865" spans="2:8" s="3" customFormat="1" x14ac:dyDescent="0.2">
      <c r="B865" s="2"/>
      <c r="C865" s="2"/>
      <c r="D865" s="23"/>
      <c r="E865" s="21"/>
      <c r="F865" s="21"/>
      <c r="G865" s="21"/>
      <c r="H865" s="21"/>
    </row>
    <row r="866" spans="2:8" s="3" customFormat="1" x14ac:dyDescent="0.2">
      <c r="B866" s="2"/>
      <c r="C866" s="2"/>
      <c r="D866" s="23"/>
      <c r="E866" s="21"/>
      <c r="F866" s="21"/>
      <c r="G866" s="21"/>
      <c r="H866" s="21"/>
    </row>
    <row r="867" spans="2:8" s="3" customFormat="1" x14ac:dyDescent="0.2">
      <c r="B867" s="2"/>
      <c r="C867" s="2"/>
      <c r="D867" s="23"/>
      <c r="E867" s="21"/>
      <c r="F867" s="21"/>
      <c r="G867" s="21"/>
      <c r="H867" s="21"/>
    </row>
    <row r="868" spans="2:8" s="3" customFormat="1" x14ac:dyDescent="0.2">
      <c r="B868" s="2"/>
      <c r="C868" s="2"/>
      <c r="D868" s="23"/>
      <c r="E868" s="21"/>
      <c r="F868" s="21"/>
      <c r="G868" s="21"/>
      <c r="H868" s="21"/>
    </row>
    <row r="869" spans="2:8" s="3" customFormat="1" x14ac:dyDescent="0.2">
      <c r="B869" s="2"/>
      <c r="C869" s="2"/>
      <c r="D869" s="23"/>
      <c r="E869" s="21"/>
      <c r="F869" s="21"/>
      <c r="G869" s="21"/>
      <c r="H869" s="21"/>
    </row>
    <row r="870" spans="2:8" s="3" customFormat="1" x14ac:dyDescent="0.2">
      <c r="B870" s="2"/>
      <c r="C870" s="2"/>
      <c r="D870" s="23"/>
      <c r="E870" s="21"/>
      <c r="F870" s="21"/>
      <c r="G870" s="21"/>
      <c r="H870" s="21"/>
    </row>
    <row r="871" spans="2:8" s="3" customFormat="1" x14ac:dyDescent="0.2">
      <c r="B871" s="2"/>
      <c r="C871" s="2"/>
      <c r="D871" s="23"/>
      <c r="E871" s="21"/>
      <c r="F871" s="21"/>
      <c r="G871" s="21"/>
      <c r="H871" s="21"/>
    </row>
    <row r="872" spans="2:8" s="3" customFormat="1" x14ac:dyDescent="0.2">
      <c r="B872" s="2"/>
      <c r="C872" s="2"/>
      <c r="D872" s="23"/>
      <c r="E872" s="21"/>
      <c r="F872" s="21"/>
      <c r="G872" s="21"/>
      <c r="H872" s="21"/>
    </row>
    <row r="873" spans="2:8" s="3" customFormat="1" x14ac:dyDescent="0.2">
      <c r="B873" s="2"/>
      <c r="C873" s="2"/>
      <c r="D873" s="23"/>
      <c r="E873" s="21"/>
      <c r="F873" s="21"/>
      <c r="G873" s="21"/>
      <c r="H873" s="21"/>
    </row>
    <row r="874" spans="2:8" s="3" customFormat="1" x14ac:dyDescent="0.2">
      <c r="B874" s="2"/>
      <c r="C874" s="2"/>
      <c r="D874" s="23"/>
      <c r="E874" s="21"/>
      <c r="F874" s="21"/>
      <c r="G874" s="21"/>
      <c r="H874" s="21"/>
    </row>
    <row r="875" spans="2:8" s="3" customFormat="1" x14ac:dyDescent="0.2">
      <c r="B875" s="2"/>
      <c r="C875" s="2"/>
      <c r="D875" s="23"/>
      <c r="E875" s="21"/>
      <c r="F875" s="21"/>
      <c r="G875" s="21"/>
      <c r="H875" s="21"/>
    </row>
    <row r="876" spans="2:8" s="3" customFormat="1" x14ac:dyDescent="0.2">
      <c r="B876" s="2"/>
      <c r="C876" s="2"/>
      <c r="D876" s="23"/>
      <c r="E876" s="21"/>
      <c r="F876" s="21"/>
      <c r="G876" s="21"/>
      <c r="H876" s="21"/>
    </row>
    <row r="877" spans="2:8" s="3" customFormat="1" x14ac:dyDescent="0.2">
      <c r="B877" s="2"/>
      <c r="C877" s="2"/>
      <c r="D877" s="23"/>
      <c r="E877" s="21"/>
      <c r="F877" s="21"/>
      <c r="G877" s="21"/>
      <c r="H877" s="21"/>
    </row>
    <row r="878" spans="2:8" s="3" customFormat="1" x14ac:dyDescent="0.2">
      <c r="B878" s="2"/>
      <c r="C878" s="2"/>
      <c r="D878" s="23"/>
      <c r="E878" s="21"/>
      <c r="F878" s="21"/>
      <c r="G878" s="21"/>
      <c r="H878" s="21"/>
    </row>
    <row r="879" spans="2:8" s="3" customFormat="1" x14ac:dyDescent="0.2">
      <c r="B879" s="2"/>
      <c r="C879" s="2"/>
      <c r="D879" s="23"/>
      <c r="E879" s="21"/>
      <c r="F879" s="21"/>
      <c r="G879" s="21"/>
      <c r="H879" s="21"/>
    </row>
    <row r="880" spans="2:8" s="3" customFormat="1" x14ac:dyDescent="0.2">
      <c r="B880" s="2"/>
      <c r="C880" s="2"/>
      <c r="D880" s="23"/>
      <c r="E880" s="21"/>
      <c r="F880" s="21"/>
      <c r="G880" s="21"/>
      <c r="H880" s="21"/>
    </row>
    <row r="881" spans="2:8" s="3" customFormat="1" x14ac:dyDescent="0.2">
      <c r="B881" s="2"/>
      <c r="C881" s="2"/>
      <c r="D881" s="23"/>
      <c r="E881" s="21"/>
      <c r="F881" s="21"/>
      <c r="G881" s="21"/>
      <c r="H881" s="21"/>
    </row>
    <row r="882" spans="2:8" s="3" customFormat="1" x14ac:dyDescent="0.2">
      <c r="B882" s="2"/>
      <c r="C882" s="2"/>
      <c r="D882" s="23"/>
      <c r="E882" s="21"/>
      <c r="F882" s="21"/>
      <c r="G882" s="21"/>
      <c r="H882" s="21"/>
    </row>
    <row r="883" spans="2:8" s="3" customFormat="1" x14ac:dyDescent="0.2">
      <c r="B883" s="2"/>
      <c r="C883" s="2"/>
      <c r="D883" s="23"/>
      <c r="E883" s="21"/>
      <c r="F883" s="21"/>
      <c r="G883" s="21"/>
      <c r="H883" s="21"/>
    </row>
    <row r="884" spans="2:8" s="3" customFormat="1" x14ac:dyDescent="0.2">
      <c r="B884" s="2"/>
      <c r="C884" s="2"/>
      <c r="D884" s="23"/>
      <c r="E884" s="21"/>
      <c r="F884" s="21"/>
      <c r="G884" s="21"/>
      <c r="H884" s="21"/>
    </row>
    <row r="885" spans="2:8" s="3" customFormat="1" x14ac:dyDescent="0.2">
      <c r="B885" s="2"/>
      <c r="C885" s="2"/>
      <c r="D885" s="23"/>
      <c r="E885" s="21"/>
      <c r="F885" s="21"/>
      <c r="G885" s="21"/>
      <c r="H885" s="21"/>
    </row>
    <row r="886" spans="2:8" s="3" customFormat="1" x14ac:dyDescent="0.2">
      <c r="B886" s="2"/>
      <c r="C886" s="2"/>
      <c r="D886" s="23"/>
      <c r="E886" s="21"/>
      <c r="F886" s="21"/>
      <c r="G886" s="21"/>
      <c r="H886" s="21"/>
    </row>
    <row r="887" spans="2:8" s="3" customFormat="1" x14ac:dyDescent="0.2">
      <c r="B887" s="2"/>
      <c r="C887" s="2"/>
      <c r="D887" s="23"/>
      <c r="E887" s="21"/>
      <c r="F887" s="21"/>
      <c r="G887" s="21"/>
      <c r="H887" s="21"/>
    </row>
    <row r="888" spans="2:8" s="3" customFormat="1" x14ac:dyDescent="0.2">
      <c r="B888" s="2"/>
      <c r="C888" s="2"/>
      <c r="D888" s="23"/>
      <c r="E888" s="21"/>
      <c r="F888" s="21"/>
      <c r="G888" s="21"/>
      <c r="H888" s="21"/>
    </row>
    <row r="889" spans="2:8" s="3" customFormat="1" x14ac:dyDescent="0.2">
      <c r="B889" s="2"/>
      <c r="C889" s="2"/>
      <c r="D889" s="23"/>
      <c r="E889" s="21"/>
      <c r="F889" s="21"/>
      <c r="G889" s="21"/>
      <c r="H889" s="21"/>
    </row>
    <row r="890" spans="2:8" s="3" customFormat="1" x14ac:dyDescent="0.2">
      <c r="B890" s="2"/>
      <c r="C890" s="2"/>
      <c r="D890" s="23"/>
      <c r="E890" s="21"/>
      <c r="F890" s="21"/>
      <c r="G890" s="21"/>
      <c r="H890" s="21"/>
    </row>
    <row r="891" spans="2:8" s="3" customFormat="1" x14ac:dyDescent="0.2">
      <c r="B891" s="2"/>
      <c r="C891" s="2"/>
      <c r="D891" s="23"/>
      <c r="E891" s="21"/>
      <c r="F891" s="21"/>
      <c r="G891" s="21"/>
      <c r="H891" s="21"/>
    </row>
    <row r="892" spans="2:8" s="3" customFormat="1" x14ac:dyDescent="0.2">
      <c r="B892" s="2"/>
      <c r="C892" s="2"/>
      <c r="D892" s="23"/>
      <c r="E892" s="21"/>
      <c r="F892" s="21"/>
      <c r="G892" s="21"/>
      <c r="H892" s="21"/>
    </row>
    <row r="893" spans="2:8" s="3" customFormat="1" x14ac:dyDescent="0.2">
      <c r="B893" s="2"/>
      <c r="C893" s="2"/>
      <c r="D893" s="23"/>
      <c r="E893" s="21"/>
      <c r="F893" s="21"/>
      <c r="G893" s="21"/>
      <c r="H893" s="21"/>
    </row>
    <row r="894" spans="2:8" s="3" customFormat="1" x14ac:dyDescent="0.2">
      <c r="B894" s="2"/>
      <c r="C894" s="2"/>
      <c r="D894" s="23"/>
      <c r="E894" s="21"/>
      <c r="F894" s="21"/>
      <c r="G894" s="21"/>
      <c r="H894" s="21"/>
    </row>
    <row r="895" spans="2:8" s="3" customFormat="1" x14ac:dyDescent="0.2">
      <c r="B895" s="2"/>
      <c r="C895" s="2"/>
      <c r="D895" s="23"/>
      <c r="E895" s="21"/>
      <c r="F895" s="21"/>
      <c r="G895" s="21"/>
      <c r="H895" s="21"/>
    </row>
    <row r="896" spans="2:8" s="3" customFormat="1" x14ac:dyDescent="0.2">
      <c r="B896" s="2"/>
      <c r="C896" s="2"/>
      <c r="D896" s="23"/>
      <c r="E896" s="21"/>
      <c r="F896" s="21"/>
      <c r="G896" s="21"/>
      <c r="H896" s="21"/>
    </row>
    <row r="897" spans="2:8" s="3" customFormat="1" x14ac:dyDescent="0.2">
      <c r="B897" s="2"/>
      <c r="C897" s="2"/>
      <c r="D897" s="23"/>
      <c r="E897" s="21"/>
      <c r="F897" s="21"/>
      <c r="G897" s="21"/>
      <c r="H897" s="21"/>
    </row>
    <row r="898" spans="2:8" s="3" customFormat="1" x14ac:dyDescent="0.2">
      <c r="B898" s="2"/>
      <c r="C898" s="2"/>
      <c r="D898" s="23"/>
      <c r="E898" s="21"/>
      <c r="F898" s="21"/>
      <c r="G898" s="21"/>
      <c r="H898" s="21"/>
    </row>
    <row r="899" spans="2:8" s="3" customFormat="1" x14ac:dyDescent="0.2">
      <c r="B899" s="2"/>
      <c r="C899" s="2"/>
      <c r="D899" s="23"/>
      <c r="E899" s="21"/>
      <c r="F899" s="21"/>
      <c r="G899" s="21"/>
      <c r="H899" s="21"/>
    </row>
    <row r="900" spans="2:8" s="3" customFormat="1" x14ac:dyDescent="0.2">
      <c r="B900" s="2"/>
      <c r="C900" s="2"/>
      <c r="D900" s="23"/>
      <c r="E900" s="21"/>
      <c r="F900" s="21"/>
      <c r="G900" s="21"/>
      <c r="H900" s="21"/>
    </row>
    <row r="901" spans="2:8" s="3" customFormat="1" x14ac:dyDescent="0.2">
      <c r="B901" s="2"/>
      <c r="C901" s="2"/>
      <c r="D901" s="23"/>
      <c r="E901" s="21"/>
      <c r="F901" s="21"/>
      <c r="G901" s="21"/>
      <c r="H901" s="21"/>
    </row>
    <row r="902" spans="2:8" s="3" customFormat="1" x14ac:dyDescent="0.2">
      <c r="B902" s="2"/>
      <c r="C902" s="2"/>
      <c r="D902" s="23"/>
      <c r="E902" s="21"/>
      <c r="F902" s="21"/>
      <c r="G902" s="21"/>
      <c r="H902" s="21"/>
    </row>
    <row r="903" spans="2:8" s="3" customFormat="1" x14ac:dyDescent="0.2">
      <c r="B903" s="2"/>
      <c r="C903" s="2"/>
      <c r="D903" s="23"/>
      <c r="E903" s="21"/>
      <c r="F903" s="21"/>
      <c r="G903" s="21"/>
      <c r="H903" s="21"/>
    </row>
    <row r="904" spans="2:8" s="3" customFormat="1" x14ac:dyDescent="0.2">
      <c r="B904" s="2"/>
      <c r="C904" s="2"/>
      <c r="D904" s="23"/>
      <c r="E904" s="21"/>
      <c r="F904" s="21"/>
      <c r="G904" s="21"/>
      <c r="H904" s="21"/>
    </row>
    <row r="905" spans="2:8" s="3" customFormat="1" x14ac:dyDescent="0.2">
      <c r="B905" s="2"/>
      <c r="C905" s="2"/>
      <c r="D905" s="23"/>
      <c r="E905" s="21"/>
      <c r="F905" s="21"/>
      <c r="G905" s="21"/>
      <c r="H905" s="21"/>
    </row>
    <row r="906" spans="2:8" s="3" customFormat="1" x14ac:dyDescent="0.2">
      <c r="B906" s="2"/>
      <c r="C906" s="2"/>
      <c r="D906" s="23"/>
      <c r="E906" s="21"/>
      <c r="F906" s="21"/>
      <c r="G906" s="21"/>
      <c r="H906" s="21"/>
    </row>
    <row r="907" spans="2:8" s="3" customFormat="1" x14ac:dyDescent="0.2">
      <c r="B907" s="2"/>
      <c r="C907" s="2"/>
      <c r="D907" s="23"/>
      <c r="E907" s="21"/>
      <c r="F907" s="21"/>
      <c r="G907" s="21"/>
      <c r="H907" s="21"/>
    </row>
    <row r="908" spans="2:8" s="3" customFormat="1" x14ac:dyDescent="0.2">
      <c r="B908" s="2"/>
      <c r="C908" s="2"/>
      <c r="D908" s="23"/>
      <c r="E908" s="21"/>
      <c r="F908" s="21"/>
      <c r="G908" s="21"/>
      <c r="H908" s="21"/>
    </row>
    <row r="909" spans="2:8" s="3" customFormat="1" x14ac:dyDescent="0.2">
      <c r="B909" s="2"/>
      <c r="C909" s="2"/>
      <c r="D909" s="23"/>
      <c r="E909" s="21"/>
      <c r="F909" s="21"/>
      <c r="G909" s="21"/>
      <c r="H909" s="21"/>
    </row>
    <row r="910" spans="2:8" s="3" customFormat="1" x14ac:dyDescent="0.2">
      <c r="B910" s="2"/>
      <c r="C910" s="2"/>
      <c r="D910" s="23"/>
      <c r="E910" s="21"/>
      <c r="F910" s="21"/>
      <c r="G910" s="21"/>
      <c r="H910" s="21"/>
    </row>
    <row r="911" spans="2:8" s="3" customFormat="1" x14ac:dyDescent="0.2">
      <c r="B911" s="2"/>
      <c r="C911" s="2"/>
      <c r="D911" s="23"/>
      <c r="E911" s="21"/>
      <c r="F911" s="21"/>
      <c r="G911" s="21"/>
      <c r="H911" s="21"/>
    </row>
    <row r="912" spans="2:8" s="3" customFormat="1" x14ac:dyDescent="0.2">
      <c r="B912" s="2"/>
      <c r="C912" s="2"/>
      <c r="D912" s="23"/>
      <c r="E912" s="21"/>
      <c r="F912" s="21"/>
      <c r="G912" s="21"/>
      <c r="H912" s="21"/>
    </row>
    <row r="913" spans="2:8" s="3" customFormat="1" x14ac:dyDescent="0.2">
      <c r="B913" s="2"/>
      <c r="C913" s="2"/>
      <c r="D913" s="23"/>
      <c r="E913" s="21"/>
      <c r="F913" s="21"/>
      <c r="G913" s="21"/>
      <c r="H913" s="21"/>
    </row>
    <row r="914" spans="2:8" s="3" customFormat="1" x14ac:dyDescent="0.2">
      <c r="B914" s="2"/>
      <c r="C914" s="2"/>
      <c r="D914" s="23"/>
      <c r="E914" s="21"/>
      <c r="F914" s="21"/>
      <c r="G914" s="21"/>
      <c r="H914" s="21"/>
    </row>
    <row r="915" spans="2:8" s="3" customFormat="1" x14ac:dyDescent="0.2">
      <c r="B915" s="2"/>
      <c r="C915" s="2"/>
      <c r="D915" s="23"/>
      <c r="E915" s="21"/>
      <c r="F915" s="21"/>
      <c r="G915" s="21"/>
      <c r="H915" s="21"/>
    </row>
    <row r="916" spans="2:8" s="3" customFormat="1" x14ac:dyDescent="0.2">
      <c r="B916" s="2"/>
      <c r="C916" s="2"/>
      <c r="D916" s="23"/>
      <c r="E916" s="21"/>
      <c r="F916" s="21"/>
      <c r="G916" s="21"/>
      <c r="H916" s="21"/>
    </row>
    <row r="917" spans="2:8" s="3" customFormat="1" x14ac:dyDescent="0.2">
      <c r="B917" s="2"/>
      <c r="C917" s="2"/>
      <c r="D917" s="23"/>
      <c r="E917" s="21"/>
      <c r="F917" s="21"/>
      <c r="G917" s="21"/>
      <c r="H917" s="21"/>
    </row>
    <row r="918" spans="2:8" s="3" customFormat="1" x14ac:dyDescent="0.2">
      <c r="B918" s="2"/>
      <c r="C918" s="2"/>
      <c r="D918" s="23"/>
      <c r="E918" s="21"/>
      <c r="F918" s="21"/>
      <c r="G918" s="21"/>
      <c r="H918" s="21"/>
    </row>
    <row r="919" spans="2:8" s="3" customFormat="1" x14ac:dyDescent="0.2">
      <c r="B919" s="2"/>
      <c r="C919" s="2"/>
      <c r="D919" s="23"/>
      <c r="E919" s="21"/>
      <c r="F919" s="21"/>
      <c r="G919" s="21"/>
      <c r="H919" s="21"/>
    </row>
    <row r="920" spans="2:8" s="3" customFormat="1" x14ac:dyDescent="0.2">
      <c r="B920" s="2"/>
      <c r="C920" s="2"/>
      <c r="D920" s="23"/>
      <c r="E920" s="21"/>
      <c r="F920" s="21"/>
      <c r="G920" s="21"/>
      <c r="H920" s="21"/>
    </row>
    <row r="921" spans="2:8" s="3" customFormat="1" x14ac:dyDescent="0.2">
      <c r="B921" s="2"/>
      <c r="C921" s="2"/>
      <c r="D921" s="23"/>
      <c r="E921" s="21"/>
      <c r="F921" s="21"/>
      <c r="G921" s="21"/>
      <c r="H921" s="21"/>
    </row>
    <row r="922" spans="2:8" s="3" customFormat="1" x14ac:dyDescent="0.2">
      <c r="B922" s="2"/>
      <c r="C922" s="2"/>
      <c r="D922" s="23"/>
      <c r="E922" s="21"/>
      <c r="F922" s="21"/>
      <c r="G922" s="21"/>
      <c r="H922" s="21"/>
    </row>
    <row r="923" spans="2:8" s="3" customFormat="1" x14ac:dyDescent="0.2">
      <c r="B923" s="2"/>
      <c r="C923" s="2"/>
      <c r="D923" s="23"/>
      <c r="E923" s="21"/>
      <c r="F923" s="21"/>
      <c r="G923" s="21"/>
      <c r="H923" s="21"/>
    </row>
    <row r="924" spans="2:8" s="3" customFormat="1" x14ac:dyDescent="0.2">
      <c r="B924" s="2"/>
      <c r="C924" s="2"/>
      <c r="D924" s="23"/>
      <c r="E924" s="21"/>
      <c r="F924" s="21"/>
      <c r="G924" s="21"/>
      <c r="H924" s="21"/>
    </row>
    <row r="925" spans="2:8" s="3" customFormat="1" x14ac:dyDescent="0.2">
      <c r="B925" s="2"/>
      <c r="C925" s="2"/>
      <c r="D925" s="23"/>
      <c r="E925" s="21"/>
      <c r="F925" s="21"/>
      <c r="G925" s="21"/>
      <c r="H925" s="21"/>
    </row>
    <row r="926" spans="2:8" s="3" customFormat="1" x14ac:dyDescent="0.2">
      <c r="B926" s="2"/>
      <c r="C926" s="2"/>
      <c r="D926" s="23"/>
      <c r="E926" s="21"/>
      <c r="F926" s="21"/>
      <c r="G926" s="21"/>
      <c r="H926" s="21"/>
    </row>
    <row r="927" spans="2:8" s="3" customFormat="1" x14ac:dyDescent="0.2">
      <c r="B927" s="2"/>
      <c r="C927" s="2"/>
      <c r="D927" s="23"/>
      <c r="E927" s="21"/>
      <c r="F927" s="21"/>
      <c r="G927" s="21"/>
      <c r="H927" s="21"/>
    </row>
    <row r="928" spans="2:8" s="3" customFormat="1" x14ac:dyDescent="0.2">
      <c r="B928" s="2"/>
      <c r="C928" s="2"/>
      <c r="D928" s="23"/>
      <c r="E928" s="21"/>
      <c r="F928" s="21"/>
      <c r="G928" s="21"/>
      <c r="H928" s="21"/>
    </row>
    <row r="929" spans="2:8" s="3" customFormat="1" x14ac:dyDescent="0.2">
      <c r="B929" s="2"/>
      <c r="C929" s="2"/>
      <c r="D929" s="23"/>
      <c r="E929" s="21"/>
      <c r="F929" s="21"/>
      <c r="G929" s="21"/>
      <c r="H929" s="21"/>
    </row>
    <row r="930" spans="2:8" s="3" customFormat="1" x14ac:dyDescent="0.2">
      <c r="B930" s="2"/>
      <c r="C930" s="2"/>
      <c r="D930" s="23"/>
      <c r="E930" s="21"/>
      <c r="F930" s="21"/>
      <c r="G930" s="21"/>
      <c r="H930" s="21"/>
    </row>
    <row r="931" spans="2:8" s="3" customFormat="1" x14ac:dyDescent="0.2">
      <c r="B931" s="2"/>
      <c r="C931" s="2"/>
      <c r="D931" s="23"/>
      <c r="E931" s="21"/>
      <c r="F931" s="21"/>
      <c r="G931" s="21"/>
      <c r="H931" s="21"/>
    </row>
    <row r="932" spans="2:8" s="3" customFormat="1" x14ac:dyDescent="0.2">
      <c r="B932" s="2"/>
      <c r="C932" s="2"/>
      <c r="D932" s="23"/>
      <c r="E932" s="21"/>
      <c r="F932" s="21"/>
      <c r="G932" s="21"/>
      <c r="H932" s="21"/>
    </row>
    <row r="933" spans="2:8" s="3" customFormat="1" x14ac:dyDescent="0.2">
      <c r="B933" s="2"/>
      <c r="C933" s="2"/>
      <c r="D933" s="23"/>
      <c r="E933" s="21"/>
      <c r="F933" s="21"/>
      <c r="G933" s="21"/>
      <c r="H933" s="21"/>
    </row>
    <row r="934" spans="2:8" s="3" customFormat="1" x14ac:dyDescent="0.2">
      <c r="B934" s="2"/>
      <c r="C934" s="2"/>
      <c r="D934" s="23"/>
      <c r="E934" s="21"/>
      <c r="F934" s="21"/>
      <c r="G934" s="21"/>
      <c r="H934" s="21"/>
    </row>
    <row r="935" spans="2:8" s="3" customFormat="1" x14ac:dyDescent="0.2">
      <c r="B935" s="2"/>
      <c r="C935" s="2"/>
      <c r="D935" s="23"/>
      <c r="E935" s="21"/>
      <c r="F935" s="21"/>
      <c r="G935" s="21"/>
      <c r="H935" s="21"/>
    </row>
    <row r="936" spans="2:8" s="3" customFormat="1" x14ac:dyDescent="0.2">
      <c r="B936" s="2"/>
      <c r="C936" s="2"/>
      <c r="D936" s="23"/>
      <c r="E936" s="21"/>
      <c r="F936" s="21"/>
      <c r="G936" s="21"/>
      <c r="H936" s="21"/>
    </row>
    <row r="937" spans="2:8" s="3" customFormat="1" x14ac:dyDescent="0.2">
      <c r="B937" s="2"/>
      <c r="C937" s="2"/>
      <c r="D937" s="23"/>
      <c r="E937" s="21"/>
      <c r="F937" s="21"/>
      <c r="G937" s="21"/>
      <c r="H937" s="21"/>
    </row>
    <row r="938" spans="2:8" s="3" customFormat="1" x14ac:dyDescent="0.2">
      <c r="B938" s="2"/>
      <c r="C938" s="2"/>
      <c r="D938" s="23"/>
      <c r="E938" s="21"/>
      <c r="F938" s="21"/>
      <c r="G938" s="21"/>
      <c r="H938" s="21"/>
    </row>
    <row r="939" spans="2:8" s="3" customFormat="1" x14ac:dyDescent="0.2">
      <c r="B939" s="2"/>
      <c r="C939" s="2"/>
      <c r="D939" s="23"/>
      <c r="E939" s="21"/>
      <c r="F939" s="21"/>
      <c r="G939" s="21"/>
      <c r="H939" s="21"/>
    </row>
    <row r="940" spans="2:8" s="3" customFormat="1" x14ac:dyDescent="0.2">
      <c r="B940" s="2"/>
      <c r="C940" s="2"/>
      <c r="D940" s="23"/>
      <c r="E940" s="21"/>
      <c r="F940" s="21"/>
      <c r="G940" s="21"/>
      <c r="H940" s="21"/>
    </row>
    <row r="941" spans="2:8" s="3" customFormat="1" x14ac:dyDescent="0.2">
      <c r="B941" s="2"/>
      <c r="C941" s="2"/>
      <c r="D941" s="23"/>
      <c r="E941" s="21"/>
      <c r="F941" s="21"/>
      <c r="G941" s="21"/>
      <c r="H941" s="21"/>
    </row>
    <row r="942" spans="2:8" s="3" customFormat="1" x14ac:dyDescent="0.2">
      <c r="B942" s="2"/>
      <c r="C942" s="2"/>
      <c r="D942" s="23"/>
      <c r="E942" s="21"/>
      <c r="F942" s="21"/>
      <c r="G942" s="21"/>
      <c r="H942" s="21"/>
    </row>
    <row r="943" spans="2:8" s="3" customFormat="1" x14ac:dyDescent="0.2">
      <c r="B943" s="2"/>
      <c r="C943" s="2"/>
      <c r="D943" s="23"/>
      <c r="E943" s="21"/>
      <c r="F943" s="21"/>
      <c r="G943" s="21"/>
      <c r="H943" s="21"/>
    </row>
    <row r="944" spans="2:8" s="3" customFormat="1" x14ac:dyDescent="0.2">
      <c r="B944" s="2"/>
      <c r="C944" s="2"/>
      <c r="D944" s="23"/>
      <c r="E944" s="21"/>
      <c r="F944" s="21"/>
      <c r="G944" s="21"/>
      <c r="H944" s="21"/>
    </row>
    <row r="945" spans="2:8" s="3" customFormat="1" x14ac:dyDescent="0.2">
      <c r="B945" s="2"/>
      <c r="C945" s="2"/>
      <c r="D945" s="23"/>
      <c r="E945" s="21"/>
      <c r="F945" s="21"/>
      <c r="G945" s="21"/>
      <c r="H945" s="21"/>
    </row>
    <row r="946" spans="2:8" s="3" customFormat="1" x14ac:dyDescent="0.2">
      <c r="B946" s="2"/>
      <c r="C946" s="2"/>
      <c r="D946" s="23"/>
      <c r="E946" s="21"/>
      <c r="F946" s="21"/>
      <c r="G946" s="21"/>
      <c r="H946" s="21"/>
    </row>
    <row r="947" spans="2:8" s="3" customFormat="1" x14ac:dyDescent="0.2">
      <c r="B947" s="2"/>
      <c r="C947" s="2"/>
      <c r="D947" s="23"/>
      <c r="E947" s="21"/>
      <c r="F947" s="21"/>
      <c r="G947" s="21"/>
      <c r="H947" s="21"/>
    </row>
    <row r="948" spans="2:8" s="3" customFormat="1" x14ac:dyDescent="0.2">
      <c r="B948" s="2"/>
      <c r="C948" s="2"/>
      <c r="D948" s="23"/>
      <c r="E948" s="21"/>
      <c r="F948" s="21"/>
      <c r="G948" s="21"/>
      <c r="H948" s="21"/>
    </row>
    <row r="949" spans="2:8" s="3" customFormat="1" x14ac:dyDescent="0.2">
      <c r="B949" s="2"/>
      <c r="C949" s="2"/>
      <c r="D949" s="23"/>
      <c r="E949" s="21"/>
      <c r="F949" s="21"/>
      <c r="G949" s="21"/>
      <c r="H949" s="21"/>
    </row>
    <row r="950" spans="2:8" s="3" customFormat="1" x14ac:dyDescent="0.2">
      <c r="B950" s="2"/>
      <c r="C950" s="2"/>
      <c r="D950" s="23"/>
      <c r="E950" s="21"/>
      <c r="F950" s="21"/>
      <c r="G950" s="21"/>
      <c r="H950" s="21"/>
    </row>
    <row r="951" spans="2:8" s="3" customFormat="1" x14ac:dyDescent="0.2">
      <c r="B951" s="2"/>
      <c r="C951" s="2"/>
      <c r="D951" s="23"/>
      <c r="E951" s="21"/>
      <c r="F951" s="21"/>
      <c r="G951" s="21"/>
      <c r="H951" s="21"/>
    </row>
    <row r="952" spans="2:8" s="3" customFormat="1" x14ac:dyDescent="0.2">
      <c r="B952" s="2"/>
      <c r="C952" s="2"/>
      <c r="D952" s="23"/>
      <c r="E952" s="21"/>
      <c r="F952" s="21"/>
      <c r="G952" s="21"/>
      <c r="H952" s="21"/>
    </row>
    <row r="953" spans="2:8" s="3" customFormat="1" x14ac:dyDescent="0.2">
      <c r="B953" s="2"/>
      <c r="C953" s="2"/>
      <c r="D953" s="23"/>
      <c r="E953" s="21"/>
      <c r="F953" s="21"/>
      <c r="G953" s="21"/>
      <c r="H953" s="21"/>
    </row>
    <row r="954" spans="2:8" s="3" customFormat="1" x14ac:dyDescent="0.2">
      <c r="B954" s="2"/>
      <c r="C954" s="2"/>
      <c r="D954" s="23"/>
      <c r="E954" s="21"/>
      <c r="F954" s="21"/>
      <c r="G954" s="21"/>
      <c r="H954" s="21"/>
    </row>
    <row r="955" spans="2:8" s="3" customFormat="1" x14ac:dyDescent="0.2">
      <c r="B955" s="2"/>
      <c r="C955" s="2"/>
      <c r="D955" s="23"/>
      <c r="E955" s="21"/>
      <c r="F955" s="21"/>
      <c r="G955" s="21"/>
      <c r="H955" s="21"/>
    </row>
    <row r="956" spans="2:8" s="3" customFormat="1" x14ac:dyDescent="0.2">
      <c r="B956" s="2"/>
      <c r="C956" s="2"/>
      <c r="D956" s="23"/>
      <c r="E956" s="21"/>
      <c r="F956" s="21"/>
      <c r="G956" s="21"/>
      <c r="H956" s="21"/>
    </row>
    <row r="957" spans="2:8" s="3" customFormat="1" x14ac:dyDescent="0.2">
      <c r="B957" s="2"/>
      <c r="C957" s="2"/>
      <c r="D957" s="23"/>
      <c r="E957" s="21"/>
      <c r="F957" s="21"/>
      <c r="G957" s="21"/>
      <c r="H957" s="21"/>
    </row>
    <row r="958" spans="2:8" s="3" customFormat="1" x14ac:dyDescent="0.2">
      <c r="B958" s="2"/>
      <c r="C958" s="2"/>
      <c r="D958" s="23"/>
      <c r="E958" s="21"/>
      <c r="F958" s="21"/>
      <c r="G958" s="21"/>
      <c r="H958" s="21"/>
    </row>
    <row r="959" spans="2:8" s="3" customFormat="1" x14ac:dyDescent="0.2">
      <c r="B959" s="2"/>
      <c r="C959" s="2"/>
      <c r="D959" s="23"/>
      <c r="E959" s="21"/>
      <c r="F959" s="21"/>
      <c r="G959" s="21"/>
      <c r="H959" s="21"/>
    </row>
    <row r="960" spans="2:8" s="3" customFormat="1" x14ac:dyDescent="0.2">
      <c r="B960" s="2"/>
      <c r="C960" s="2"/>
      <c r="D960" s="23"/>
      <c r="E960" s="21"/>
      <c r="F960" s="21"/>
      <c r="G960" s="21"/>
      <c r="H960" s="21"/>
    </row>
    <row r="961" spans="2:8" s="3" customFormat="1" x14ac:dyDescent="0.2">
      <c r="B961" s="2"/>
      <c r="C961" s="2"/>
      <c r="D961" s="23"/>
      <c r="E961" s="21"/>
      <c r="F961" s="21"/>
      <c r="G961" s="21"/>
      <c r="H961" s="21"/>
    </row>
    <row r="962" spans="2:8" s="3" customFormat="1" x14ac:dyDescent="0.2">
      <c r="B962" s="2"/>
      <c r="C962" s="2"/>
      <c r="D962" s="23"/>
      <c r="E962" s="21"/>
      <c r="F962" s="21"/>
      <c r="G962" s="21"/>
      <c r="H962" s="21"/>
    </row>
    <row r="963" spans="2:8" s="3" customFormat="1" x14ac:dyDescent="0.2">
      <c r="B963" s="2"/>
      <c r="C963" s="2"/>
      <c r="D963" s="23"/>
      <c r="E963" s="21"/>
      <c r="F963" s="21"/>
      <c r="G963" s="21"/>
      <c r="H963" s="21"/>
    </row>
    <row r="964" spans="2:8" s="3" customFormat="1" x14ac:dyDescent="0.2">
      <c r="B964" s="2"/>
      <c r="C964" s="2"/>
      <c r="D964" s="23"/>
      <c r="E964" s="21"/>
      <c r="F964" s="21"/>
      <c r="G964" s="21"/>
      <c r="H964" s="21"/>
    </row>
    <row r="965" spans="2:8" s="3" customFormat="1" x14ac:dyDescent="0.2">
      <c r="B965" s="2"/>
      <c r="C965" s="2"/>
      <c r="D965" s="23"/>
      <c r="E965" s="21"/>
      <c r="F965" s="21"/>
      <c r="G965" s="21"/>
      <c r="H965" s="21"/>
    </row>
    <row r="966" spans="2:8" s="3" customFormat="1" x14ac:dyDescent="0.2">
      <c r="B966" s="2"/>
      <c r="C966" s="2"/>
      <c r="D966" s="23"/>
      <c r="E966" s="21"/>
      <c r="F966" s="21"/>
      <c r="G966" s="21"/>
      <c r="H966" s="21"/>
    </row>
    <row r="967" spans="2:8" s="3" customFormat="1" x14ac:dyDescent="0.2">
      <c r="B967" s="2"/>
      <c r="C967" s="2"/>
      <c r="D967" s="23"/>
      <c r="E967" s="21"/>
      <c r="F967" s="21"/>
      <c r="G967" s="21"/>
      <c r="H967" s="21"/>
    </row>
    <row r="968" spans="2:8" s="3" customFormat="1" x14ac:dyDescent="0.2">
      <c r="B968" s="2"/>
      <c r="C968" s="2"/>
      <c r="D968" s="23"/>
      <c r="E968" s="21"/>
      <c r="F968" s="21"/>
      <c r="G968" s="21"/>
      <c r="H968" s="21"/>
    </row>
    <row r="969" spans="2:8" s="3" customFormat="1" x14ac:dyDescent="0.2">
      <c r="B969" s="2"/>
      <c r="C969" s="2"/>
      <c r="D969" s="23"/>
      <c r="E969" s="21"/>
      <c r="F969" s="21"/>
      <c r="G969" s="21"/>
      <c r="H969" s="21"/>
    </row>
    <row r="970" spans="2:8" s="3" customFormat="1" x14ac:dyDescent="0.2">
      <c r="B970" s="2"/>
      <c r="C970" s="2"/>
      <c r="D970" s="23"/>
      <c r="E970" s="21"/>
      <c r="F970" s="21"/>
      <c r="G970" s="21"/>
      <c r="H970" s="21"/>
    </row>
    <row r="971" spans="2:8" s="3" customFormat="1" x14ac:dyDescent="0.2">
      <c r="B971" s="2"/>
      <c r="C971" s="2"/>
      <c r="D971" s="23"/>
      <c r="E971" s="21"/>
      <c r="F971" s="21"/>
      <c r="G971" s="21"/>
      <c r="H971" s="21"/>
    </row>
    <row r="972" spans="2:8" s="3" customFormat="1" x14ac:dyDescent="0.2">
      <c r="B972" s="2"/>
      <c r="C972" s="2"/>
      <c r="D972" s="23"/>
      <c r="E972" s="21"/>
      <c r="F972" s="21"/>
      <c r="G972" s="21"/>
      <c r="H972" s="21"/>
    </row>
    <row r="973" spans="2:8" s="3" customFormat="1" x14ac:dyDescent="0.2">
      <c r="B973" s="2"/>
      <c r="C973" s="2"/>
      <c r="D973" s="23"/>
      <c r="E973" s="21"/>
      <c r="F973" s="21"/>
      <c r="G973" s="21"/>
      <c r="H973" s="21"/>
    </row>
    <row r="974" spans="2:8" s="3" customFormat="1" x14ac:dyDescent="0.2">
      <c r="B974" s="2"/>
      <c r="C974" s="2"/>
      <c r="D974" s="23"/>
      <c r="E974" s="21"/>
      <c r="F974" s="21"/>
      <c r="G974" s="21"/>
      <c r="H974" s="21"/>
    </row>
    <row r="975" spans="2:8" s="3" customFormat="1" x14ac:dyDescent="0.2">
      <c r="B975" s="2"/>
      <c r="C975" s="2"/>
      <c r="D975" s="23"/>
      <c r="E975" s="21"/>
      <c r="F975" s="21"/>
      <c r="G975" s="21"/>
      <c r="H975" s="21"/>
    </row>
    <row r="976" spans="2:8" s="3" customFormat="1" x14ac:dyDescent="0.2">
      <c r="B976" s="2"/>
      <c r="C976" s="2"/>
      <c r="D976" s="23"/>
      <c r="E976" s="21"/>
      <c r="F976" s="21"/>
      <c r="G976" s="21"/>
      <c r="H976" s="21"/>
    </row>
    <row r="977" spans="2:8" s="3" customFormat="1" x14ac:dyDescent="0.2">
      <c r="B977" s="2"/>
      <c r="C977" s="2"/>
      <c r="D977" s="23"/>
      <c r="E977" s="21"/>
      <c r="F977" s="21"/>
      <c r="G977" s="21"/>
      <c r="H977" s="21"/>
    </row>
    <row r="978" spans="2:8" s="3" customFormat="1" x14ac:dyDescent="0.2">
      <c r="B978" s="2"/>
      <c r="C978" s="2"/>
      <c r="D978" s="23"/>
      <c r="E978" s="21"/>
      <c r="F978" s="21"/>
      <c r="G978" s="21"/>
      <c r="H978" s="21"/>
    </row>
    <row r="979" spans="2:8" s="3" customFormat="1" x14ac:dyDescent="0.2">
      <c r="B979" s="2"/>
      <c r="C979" s="2"/>
      <c r="D979" s="23"/>
      <c r="E979" s="21"/>
      <c r="F979" s="21"/>
      <c r="G979" s="21"/>
      <c r="H979" s="21"/>
    </row>
    <row r="980" spans="2:8" s="3" customFormat="1" x14ac:dyDescent="0.2">
      <c r="B980" s="2"/>
      <c r="C980" s="2"/>
      <c r="D980" s="23"/>
      <c r="E980" s="21"/>
      <c r="F980" s="21"/>
      <c r="G980" s="21"/>
      <c r="H980" s="21"/>
    </row>
    <row r="981" spans="2:8" s="3" customFormat="1" x14ac:dyDescent="0.2">
      <c r="B981" s="2"/>
      <c r="C981" s="2"/>
      <c r="D981" s="23"/>
      <c r="E981" s="21"/>
      <c r="F981" s="21"/>
      <c r="G981" s="21"/>
      <c r="H981" s="21"/>
    </row>
    <row r="982" spans="2:8" s="3" customFormat="1" x14ac:dyDescent="0.2">
      <c r="B982" s="2"/>
      <c r="C982" s="2"/>
      <c r="D982" s="23"/>
      <c r="E982" s="21"/>
      <c r="F982" s="21"/>
      <c r="G982" s="21"/>
      <c r="H982" s="21"/>
    </row>
    <row r="983" spans="2:8" s="3" customFormat="1" x14ac:dyDescent="0.2">
      <c r="B983" s="2"/>
      <c r="C983" s="2"/>
      <c r="D983" s="23"/>
      <c r="E983" s="21"/>
      <c r="F983" s="21"/>
      <c r="G983" s="21"/>
      <c r="H983" s="21"/>
    </row>
    <row r="984" spans="2:8" s="3" customFormat="1" x14ac:dyDescent="0.2">
      <c r="B984" s="2"/>
      <c r="C984" s="2"/>
      <c r="D984" s="23"/>
      <c r="E984" s="21"/>
      <c r="F984" s="21"/>
      <c r="G984" s="21"/>
      <c r="H984" s="21"/>
    </row>
    <row r="985" spans="2:8" s="3" customFormat="1" x14ac:dyDescent="0.2">
      <c r="B985" s="2"/>
      <c r="C985" s="2"/>
      <c r="D985" s="23"/>
      <c r="E985" s="21"/>
      <c r="F985" s="21"/>
      <c r="G985" s="21"/>
      <c r="H985" s="21"/>
    </row>
    <row r="986" spans="2:8" s="3" customFormat="1" x14ac:dyDescent="0.2">
      <c r="B986" s="2"/>
      <c r="C986" s="2"/>
      <c r="D986" s="23"/>
      <c r="E986" s="21"/>
      <c r="F986" s="21"/>
      <c r="G986" s="21"/>
      <c r="H986" s="21"/>
    </row>
    <row r="987" spans="2:8" s="3" customFormat="1" x14ac:dyDescent="0.2">
      <c r="B987" s="2"/>
      <c r="C987" s="2"/>
      <c r="D987" s="23"/>
      <c r="E987" s="21"/>
      <c r="F987" s="21"/>
      <c r="G987" s="21"/>
      <c r="H987" s="21"/>
    </row>
    <row r="988" spans="2:8" s="3" customFormat="1" x14ac:dyDescent="0.2">
      <c r="B988" s="2"/>
      <c r="C988" s="2"/>
      <c r="D988" s="23"/>
      <c r="E988" s="21"/>
      <c r="F988" s="21"/>
      <c r="G988" s="21"/>
      <c r="H988" s="21"/>
    </row>
    <row r="989" spans="2:8" s="3" customFormat="1" x14ac:dyDescent="0.2">
      <c r="B989" s="2"/>
      <c r="C989" s="2"/>
      <c r="D989" s="23"/>
      <c r="E989" s="21"/>
      <c r="F989" s="21"/>
      <c r="G989" s="21"/>
      <c r="H989" s="21"/>
    </row>
    <row r="990" spans="2:8" s="3" customFormat="1" x14ac:dyDescent="0.2">
      <c r="B990" s="2"/>
      <c r="C990" s="2"/>
      <c r="D990" s="23"/>
      <c r="E990" s="21"/>
      <c r="F990" s="21"/>
      <c r="G990" s="21"/>
      <c r="H990" s="21"/>
    </row>
    <row r="991" spans="2:8" s="3" customFormat="1" x14ac:dyDescent="0.2">
      <c r="B991" s="2"/>
      <c r="C991" s="2"/>
      <c r="D991" s="23"/>
      <c r="E991" s="21"/>
      <c r="F991" s="21"/>
      <c r="G991" s="21"/>
      <c r="H991" s="21"/>
    </row>
    <row r="992" spans="2:8" s="3" customFormat="1" x14ac:dyDescent="0.2">
      <c r="B992" s="2"/>
      <c r="C992" s="2"/>
      <c r="D992" s="23"/>
      <c r="E992" s="21"/>
      <c r="F992" s="21"/>
      <c r="G992" s="21"/>
      <c r="H992" s="21"/>
    </row>
    <row r="993" spans="2:8" s="3" customFormat="1" x14ac:dyDescent="0.2">
      <c r="B993" s="2"/>
      <c r="C993" s="2"/>
      <c r="D993" s="23"/>
      <c r="E993" s="21"/>
      <c r="F993" s="21"/>
      <c r="G993" s="21"/>
      <c r="H993" s="21"/>
    </row>
    <row r="994" spans="2:8" s="3" customFormat="1" x14ac:dyDescent="0.2">
      <c r="B994" s="2"/>
      <c r="C994" s="2"/>
      <c r="D994" s="23"/>
      <c r="E994" s="21"/>
      <c r="F994" s="21"/>
      <c r="G994" s="21"/>
      <c r="H994" s="21"/>
    </row>
    <row r="995" spans="2:8" s="3" customFormat="1" x14ac:dyDescent="0.2">
      <c r="B995" s="2"/>
      <c r="C995" s="2"/>
      <c r="D995" s="23"/>
      <c r="E995" s="21"/>
      <c r="F995" s="21"/>
      <c r="G995" s="21"/>
      <c r="H995" s="21"/>
    </row>
    <row r="996" spans="2:8" s="3" customFormat="1" x14ac:dyDescent="0.2">
      <c r="B996" s="2"/>
      <c r="C996" s="2"/>
      <c r="D996" s="23"/>
      <c r="E996" s="21"/>
      <c r="F996" s="21"/>
      <c r="G996" s="21"/>
      <c r="H996" s="21"/>
    </row>
    <row r="997" spans="2:8" s="3" customFormat="1" x14ac:dyDescent="0.2">
      <c r="B997" s="2"/>
      <c r="C997" s="2"/>
      <c r="D997" s="23"/>
      <c r="E997" s="21"/>
      <c r="F997" s="21"/>
      <c r="G997" s="21"/>
      <c r="H997" s="21"/>
    </row>
    <row r="998" spans="2:8" s="3" customFormat="1" x14ac:dyDescent="0.2">
      <c r="B998" s="2"/>
      <c r="C998" s="2"/>
      <c r="D998" s="23"/>
      <c r="E998" s="21"/>
      <c r="F998" s="21"/>
      <c r="G998" s="21"/>
      <c r="H998" s="21"/>
    </row>
    <row r="999" spans="2:8" s="3" customFormat="1" x14ac:dyDescent="0.2">
      <c r="B999" s="2"/>
      <c r="C999" s="2"/>
      <c r="D999" s="23"/>
      <c r="E999" s="21"/>
      <c r="F999" s="21"/>
      <c r="G999" s="21"/>
      <c r="H999" s="21"/>
    </row>
    <row r="1000" spans="2:8" s="3" customFormat="1" x14ac:dyDescent="0.2">
      <c r="B1000" s="2"/>
      <c r="C1000" s="2"/>
      <c r="D1000" s="23"/>
      <c r="E1000" s="21"/>
      <c r="F1000" s="21"/>
      <c r="G1000" s="21"/>
      <c r="H1000" s="21"/>
    </row>
    <row r="1001" spans="2:8" s="3" customFormat="1" x14ac:dyDescent="0.2">
      <c r="B1001" s="2"/>
      <c r="C1001" s="2"/>
      <c r="D1001" s="23"/>
      <c r="E1001" s="21"/>
      <c r="F1001" s="21"/>
      <c r="G1001" s="21"/>
      <c r="H1001" s="21"/>
    </row>
    <row r="1002" spans="2:8" s="3" customFormat="1" x14ac:dyDescent="0.2">
      <c r="B1002" s="2"/>
      <c r="C1002" s="2"/>
      <c r="D1002" s="23"/>
      <c r="E1002" s="21"/>
      <c r="F1002" s="21"/>
      <c r="G1002" s="21"/>
      <c r="H1002" s="21"/>
    </row>
    <row r="1003" spans="2:8" s="3" customFormat="1" x14ac:dyDescent="0.2">
      <c r="B1003" s="2"/>
      <c r="C1003" s="2"/>
      <c r="D1003" s="23"/>
      <c r="E1003" s="21"/>
      <c r="F1003" s="21"/>
      <c r="G1003" s="21"/>
      <c r="H1003" s="21"/>
    </row>
    <row r="1004" spans="2:8" s="3" customFormat="1" x14ac:dyDescent="0.2">
      <c r="B1004" s="2"/>
      <c r="C1004" s="2"/>
      <c r="D1004" s="23"/>
      <c r="E1004" s="21"/>
      <c r="F1004" s="21"/>
      <c r="G1004" s="21"/>
      <c r="H1004" s="21"/>
    </row>
    <row r="1005" spans="2:8" s="3" customFormat="1" x14ac:dyDescent="0.2">
      <c r="B1005" s="2"/>
      <c r="C1005" s="2"/>
      <c r="D1005" s="23"/>
      <c r="E1005" s="21"/>
      <c r="F1005" s="21"/>
      <c r="G1005" s="21"/>
      <c r="H1005" s="21"/>
    </row>
    <row r="1006" spans="2:8" s="3" customFormat="1" x14ac:dyDescent="0.2">
      <c r="B1006" s="2"/>
      <c r="C1006" s="2"/>
      <c r="D1006" s="23"/>
      <c r="E1006" s="21"/>
      <c r="F1006" s="21"/>
      <c r="G1006" s="21"/>
      <c r="H1006" s="21"/>
    </row>
    <row r="1007" spans="2:8" s="3" customFormat="1" x14ac:dyDescent="0.2">
      <c r="B1007" s="2"/>
      <c r="C1007" s="2"/>
      <c r="D1007" s="23"/>
      <c r="E1007" s="21"/>
      <c r="F1007" s="21"/>
      <c r="G1007" s="21"/>
      <c r="H1007" s="21"/>
    </row>
    <row r="1008" spans="2:8" s="3" customFormat="1" x14ac:dyDescent="0.2">
      <c r="B1008" s="2"/>
      <c r="C1008" s="2"/>
      <c r="D1008" s="23"/>
      <c r="E1008" s="21"/>
      <c r="F1008" s="21"/>
      <c r="G1008" s="21"/>
      <c r="H1008" s="21"/>
    </row>
    <row r="1009" spans="2:8" s="3" customFormat="1" x14ac:dyDescent="0.2">
      <c r="B1009" s="2"/>
      <c r="C1009" s="2"/>
      <c r="D1009" s="23"/>
      <c r="E1009" s="21"/>
      <c r="F1009" s="21"/>
      <c r="G1009" s="21"/>
      <c r="H1009" s="21"/>
    </row>
    <row r="1010" spans="2:8" s="3" customFormat="1" x14ac:dyDescent="0.2">
      <c r="B1010" s="2"/>
      <c r="C1010" s="2"/>
      <c r="D1010" s="23"/>
      <c r="E1010" s="21"/>
      <c r="F1010" s="21"/>
      <c r="G1010" s="21"/>
      <c r="H1010" s="21"/>
    </row>
    <row r="1011" spans="2:8" s="3" customFormat="1" x14ac:dyDescent="0.2">
      <c r="B1011" s="2"/>
      <c r="C1011" s="2"/>
      <c r="D1011" s="23"/>
      <c r="E1011" s="21"/>
      <c r="F1011" s="21"/>
      <c r="G1011" s="21"/>
      <c r="H1011" s="21"/>
    </row>
    <row r="1012" spans="2:8" s="3" customFormat="1" x14ac:dyDescent="0.2">
      <c r="B1012" s="2"/>
      <c r="C1012" s="2"/>
      <c r="D1012" s="23"/>
      <c r="E1012" s="21"/>
      <c r="F1012" s="21"/>
      <c r="G1012" s="21"/>
      <c r="H1012" s="21"/>
    </row>
    <row r="1013" spans="2:8" s="3" customFormat="1" x14ac:dyDescent="0.2">
      <c r="B1013" s="2"/>
      <c r="C1013" s="2"/>
      <c r="D1013" s="23"/>
      <c r="E1013" s="21"/>
      <c r="F1013" s="21"/>
      <c r="G1013" s="21"/>
      <c r="H1013" s="21"/>
    </row>
    <row r="1014" spans="2:8" s="3" customFormat="1" x14ac:dyDescent="0.2">
      <c r="B1014" s="2"/>
      <c r="C1014" s="2"/>
      <c r="D1014" s="23"/>
      <c r="E1014" s="21"/>
      <c r="F1014" s="21"/>
      <c r="G1014" s="21"/>
      <c r="H1014" s="21"/>
    </row>
    <row r="1015" spans="2:8" s="3" customFormat="1" x14ac:dyDescent="0.2">
      <c r="B1015" s="2"/>
      <c r="C1015" s="2"/>
      <c r="D1015" s="23"/>
      <c r="E1015" s="21"/>
      <c r="F1015" s="21"/>
      <c r="G1015" s="21"/>
      <c r="H1015" s="21"/>
    </row>
    <row r="1016" spans="2:8" s="3" customFormat="1" x14ac:dyDescent="0.2">
      <c r="B1016" s="2"/>
      <c r="C1016" s="2"/>
      <c r="D1016" s="23"/>
      <c r="E1016" s="21"/>
      <c r="F1016" s="21"/>
      <c r="G1016" s="21"/>
      <c r="H1016" s="21"/>
    </row>
    <row r="1017" spans="2:8" s="3" customFormat="1" x14ac:dyDescent="0.2">
      <c r="B1017" s="2"/>
      <c r="C1017" s="2"/>
      <c r="D1017" s="23"/>
      <c r="E1017" s="21"/>
      <c r="F1017" s="21"/>
      <c r="G1017" s="21"/>
      <c r="H1017" s="21"/>
    </row>
    <row r="1018" spans="2:8" s="3" customFormat="1" x14ac:dyDescent="0.2">
      <c r="B1018" s="2"/>
      <c r="C1018" s="2"/>
      <c r="D1018" s="23"/>
      <c r="E1018" s="21"/>
      <c r="F1018" s="21"/>
      <c r="G1018" s="21"/>
      <c r="H1018" s="21"/>
    </row>
    <row r="1019" spans="2:8" s="3" customFormat="1" x14ac:dyDescent="0.2">
      <c r="B1019" s="2"/>
      <c r="C1019" s="2"/>
      <c r="D1019" s="23"/>
      <c r="E1019" s="21"/>
      <c r="F1019" s="21"/>
      <c r="G1019" s="21"/>
      <c r="H1019" s="21"/>
    </row>
    <row r="1020" spans="2:8" s="3" customFormat="1" x14ac:dyDescent="0.2">
      <c r="B1020" s="2"/>
      <c r="C1020" s="2"/>
      <c r="D1020" s="23"/>
      <c r="E1020" s="21"/>
      <c r="F1020" s="21"/>
      <c r="G1020" s="21"/>
      <c r="H1020" s="21"/>
    </row>
    <row r="1021" spans="2:8" s="3" customFormat="1" x14ac:dyDescent="0.2">
      <c r="B1021" s="2"/>
      <c r="C1021" s="2"/>
      <c r="D1021" s="23"/>
      <c r="E1021" s="21"/>
      <c r="F1021" s="21"/>
      <c r="G1021" s="21"/>
      <c r="H1021" s="21"/>
    </row>
    <row r="1022" spans="2:8" s="3" customFormat="1" x14ac:dyDescent="0.2">
      <c r="B1022" s="2"/>
      <c r="C1022" s="2"/>
      <c r="D1022" s="23"/>
      <c r="E1022" s="21"/>
      <c r="F1022" s="21"/>
      <c r="G1022" s="21"/>
      <c r="H1022" s="21"/>
    </row>
    <row r="1023" spans="2:8" s="3" customFormat="1" x14ac:dyDescent="0.2">
      <c r="B1023" s="2"/>
      <c r="C1023" s="2"/>
      <c r="D1023" s="23"/>
      <c r="E1023" s="21"/>
      <c r="F1023" s="21"/>
      <c r="G1023" s="21"/>
      <c r="H1023" s="21"/>
    </row>
    <row r="1024" spans="2:8" s="3" customFormat="1" x14ac:dyDescent="0.2">
      <c r="B1024" s="2"/>
      <c r="C1024" s="2"/>
      <c r="D1024" s="23"/>
      <c r="E1024" s="21"/>
      <c r="F1024" s="21"/>
      <c r="G1024" s="21"/>
      <c r="H1024" s="21"/>
    </row>
    <row r="1025" spans="2:8" s="3" customFormat="1" x14ac:dyDescent="0.2">
      <c r="B1025" s="2"/>
      <c r="C1025" s="2"/>
      <c r="D1025" s="23"/>
      <c r="E1025" s="21"/>
      <c r="F1025" s="21"/>
      <c r="G1025" s="21"/>
      <c r="H1025" s="21"/>
    </row>
    <row r="1026" spans="2:8" s="3" customFormat="1" x14ac:dyDescent="0.2">
      <c r="B1026" s="2"/>
      <c r="C1026" s="2"/>
      <c r="D1026" s="23"/>
      <c r="E1026" s="21"/>
      <c r="F1026" s="21"/>
      <c r="G1026" s="21"/>
      <c r="H1026" s="21"/>
    </row>
    <row r="1027" spans="2:8" s="3" customFormat="1" x14ac:dyDescent="0.2">
      <c r="B1027" s="2"/>
      <c r="C1027" s="2"/>
      <c r="D1027" s="23"/>
      <c r="E1027" s="21"/>
      <c r="F1027" s="21"/>
      <c r="G1027" s="21"/>
      <c r="H1027" s="21"/>
    </row>
    <row r="1028" spans="2:8" s="3" customFormat="1" x14ac:dyDescent="0.2">
      <c r="B1028" s="2"/>
      <c r="C1028" s="2"/>
      <c r="D1028" s="23"/>
      <c r="E1028" s="21"/>
      <c r="F1028" s="21"/>
      <c r="G1028" s="21"/>
      <c r="H1028" s="21"/>
    </row>
    <row r="1029" spans="2:8" s="3" customFormat="1" x14ac:dyDescent="0.2">
      <c r="B1029" s="2"/>
      <c r="C1029" s="2"/>
      <c r="D1029" s="23"/>
      <c r="E1029" s="21"/>
      <c r="F1029" s="21"/>
      <c r="G1029" s="21"/>
      <c r="H1029" s="21"/>
    </row>
    <row r="1030" spans="2:8" s="3" customFormat="1" x14ac:dyDescent="0.2">
      <c r="B1030" s="2"/>
      <c r="C1030" s="2"/>
      <c r="D1030" s="23"/>
      <c r="E1030" s="21"/>
      <c r="F1030" s="21"/>
      <c r="G1030" s="21"/>
      <c r="H1030" s="21"/>
    </row>
    <row r="1031" spans="2:8" s="3" customFormat="1" x14ac:dyDescent="0.2">
      <c r="B1031" s="2"/>
      <c r="C1031" s="2"/>
      <c r="D1031" s="23"/>
      <c r="E1031" s="21"/>
      <c r="F1031" s="21"/>
      <c r="G1031" s="21"/>
      <c r="H1031" s="21"/>
    </row>
    <row r="1032" spans="2:8" s="3" customFormat="1" x14ac:dyDescent="0.2">
      <c r="B1032" s="2"/>
      <c r="C1032" s="2"/>
      <c r="D1032" s="23"/>
      <c r="E1032" s="21"/>
      <c r="F1032" s="21"/>
      <c r="G1032" s="21"/>
      <c r="H1032" s="21"/>
    </row>
    <row r="1033" spans="2:8" s="3" customFormat="1" x14ac:dyDescent="0.2">
      <c r="B1033" s="2"/>
      <c r="C1033" s="2"/>
      <c r="D1033" s="23"/>
      <c r="E1033" s="21"/>
      <c r="F1033" s="21"/>
      <c r="G1033" s="21"/>
      <c r="H1033" s="21"/>
    </row>
    <row r="1034" spans="2:8" s="3" customFormat="1" x14ac:dyDescent="0.2">
      <c r="B1034" s="2"/>
      <c r="C1034" s="2"/>
      <c r="D1034" s="23"/>
      <c r="E1034" s="21"/>
      <c r="F1034" s="21"/>
      <c r="G1034" s="21"/>
      <c r="H1034" s="21"/>
    </row>
    <row r="1035" spans="2:8" s="3" customFormat="1" x14ac:dyDescent="0.2">
      <c r="B1035" s="2"/>
      <c r="C1035" s="2"/>
      <c r="D1035" s="23"/>
      <c r="E1035" s="21"/>
      <c r="F1035" s="21"/>
      <c r="G1035" s="21"/>
      <c r="H1035" s="21"/>
    </row>
    <row r="1036" spans="2:8" s="3" customFormat="1" x14ac:dyDescent="0.2">
      <c r="B1036" s="2"/>
      <c r="C1036" s="2"/>
      <c r="D1036" s="23"/>
      <c r="E1036" s="21"/>
      <c r="F1036" s="21"/>
      <c r="G1036" s="21"/>
      <c r="H1036" s="21"/>
    </row>
    <row r="1037" spans="2:8" s="3" customFormat="1" x14ac:dyDescent="0.2">
      <c r="B1037" s="2"/>
      <c r="C1037" s="2"/>
      <c r="D1037" s="23"/>
      <c r="E1037" s="21"/>
      <c r="F1037" s="21"/>
      <c r="G1037" s="21"/>
      <c r="H1037" s="21"/>
    </row>
    <row r="1038" spans="2:8" s="3" customFormat="1" x14ac:dyDescent="0.2">
      <c r="B1038" s="2"/>
      <c r="C1038" s="2"/>
      <c r="D1038" s="23"/>
      <c r="E1038" s="21"/>
      <c r="F1038" s="21"/>
      <c r="G1038" s="21"/>
      <c r="H1038" s="21"/>
    </row>
    <row r="1039" spans="2:8" s="3" customFormat="1" x14ac:dyDescent="0.2">
      <c r="B1039" s="2"/>
      <c r="C1039" s="2"/>
      <c r="D1039" s="23"/>
      <c r="E1039" s="21"/>
      <c r="F1039" s="21"/>
      <c r="G1039" s="21"/>
      <c r="H1039" s="21"/>
    </row>
    <row r="1040" spans="2:8" s="3" customFormat="1" x14ac:dyDescent="0.2">
      <c r="B1040" s="2"/>
      <c r="C1040" s="2"/>
      <c r="D1040" s="23"/>
      <c r="E1040" s="21"/>
      <c r="F1040" s="21"/>
      <c r="G1040" s="21"/>
      <c r="H1040" s="21"/>
    </row>
    <row r="1041" spans="2:8" s="3" customFormat="1" x14ac:dyDescent="0.2">
      <c r="B1041" s="2"/>
      <c r="C1041" s="2"/>
      <c r="D1041" s="23"/>
      <c r="E1041" s="21"/>
      <c r="F1041" s="21"/>
      <c r="G1041" s="21"/>
      <c r="H1041" s="21"/>
    </row>
    <row r="1042" spans="2:8" s="3" customFormat="1" x14ac:dyDescent="0.2">
      <c r="B1042" s="2"/>
      <c r="C1042" s="2"/>
      <c r="D1042" s="23"/>
      <c r="E1042" s="21"/>
      <c r="F1042" s="21"/>
      <c r="G1042" s="21"/>
      <c r="H1042" s="21"/>
    </row>
    <row r="1043" spans="2:8" s="3" customFormat="1" x14ac:dyDescent="0.2">
      <c r="B1043" s="2"/>
      <c r="C1043" s="2"/>
      <c r="D1043" s="23"/>
      <c r="E1043" s="21"/>
      <c r="F1043" s="21"/>
      <c r="G1043" s="21"/>
      <c r="H1043" s="21"/>
    </row>
    <row r="1044" spans="2:8" s="3" customFormat="1" x14ac:dyDescent="0.2">
      <c r="B1044" s="2"/>
      <c r="C1044" s="2"/>
      <c r="D1044" s="23"/>
      <c r="E1044" s="21"/>
      <c r="F1044" s="21"/>
      <c r="G1044" s="21"/>
      <c r="H1044" s="21"/>
    </row>
    <row r="1045" spans="2:8" s="3" customFormat="1" x14ac:dyDescent="0.2">
      <c r="B1045" s="2"/>
      <c r="C1045" s="2"/>
      <c r="D1045" s="23"/>
      <c r="E1045" s="21"/>
      <c r="F1045" s="21"/>
      <c r="G1045" s="21"/>
      <c r="H1045" s="21"/>
    </row>
    <row r="1046" spans="2:8" s="3" customFormat="1" x14ac:dyDescent="0.2">
      <c r="B1046" s="2"/>
      <c r="C1046" s="2"/>
      <c r="D1046" s="23"/>
      <c r="E1046" s="21"/>
      <c r="F1046" s="21"/>
      <c r="G1046" s="21"/>
      <c r="H1046" s="21"/>
    </row>
    <row r="1047" spans="2:8" s="3" customFormat="1" x14ac:dyDescent="0.2">
      <c r="B1047" s="2"/>
      <c r="C1047" s="2"/>
      <c r="D1047" s="23"/>
      <c r="E1047" s="21"/>
      <c r="F1047" s="21"/>
      <c r="G1047" s="21"/>
      <c r="H1047" s="21"/>
    </row>
    <row r="1048" spans="2:8" s="3" customFormat="1" x14ac:dyDescent="0.2">
      <c r="B1048" s="2"/>
      <c r="C1048" s="2"/>
      <c r="D1048" s="23"/>
      <c r="E1048" s="21"/>
      <c r="F1048" s="21"/>
      <c r="G1048" s="21"/>
      <c r="H1048" s="21"/>
    </row>
    <row r="1049" spans="2:8" s="3" customFormat="1" x14ac:dyDescent="0.2">
      <c r="B1049" s="2"/>
      <c r="C1049" s="2"/>
      <c r="D1049" s="23"/>
      <c r="E1049" s="21"/>
      <c r="F1049" s="21"/>
      <c r="G1049" s="21"/>
      <c r="H1049" s="21"/>
    </row>
    <row r="1050" spans="2:8" s="3" customFormat="1" x14ac:dyDescent="0.2">
      <c r="B1050" s="2"/>
      <c r="C1050" s="2"/>
      <c r="D1050" s="23"/>
      <c r="E1050" s="21"/>
      <c r="F1050" s="21"/>
      <c r="G1050" s="21"/>
      <c r="H1050" s="21"/>
    </row>
    <row r="1051" spans="2:8" s="3" customFormat="1" x14ac:dyDescent="0.2">
      <c r="B1051" s="2"/>
      <c r="C1051" s="2"/>
      <c r="D1051" s="23"/>
      <c r="E1051" s="21"/>
      <c r="F1051" s="21"/>
      <c r="G1051" s="21"/>
      <c r="H1051" s="21"/>
    </row>
    <row r="1052" spans="2:8" s="3" customFormat="1" x14ac:dyDescent="0.2">
      <c r="B1052" s="2"/>
      <c r="C1052" s="2"/>
      <c r="D1052" s="23"/>
      <c r="E1052" s="21"/>
      <c r="F1052" s="21"/>
      <c r="G1052" s="21"/>
      <c r="H1052" s="21"/>
    </row>
    <row r="1053" spans="2:8" s="3" customFormat="1" x14ac:dyDescent="0.2">
      <c r="B1053" s="2"/>
      <c r="C1053" s="2"/>
      <c r="D1053" s="23"/>
      <c r="E1053" s="21"/>
      <c r="F1053" s="21"/>
      <c r="G1053" s="21"/>
      <c r="H1053" s="21"/>
    </row>
    <row r="1054" spans="2:8" s="3" customFormat="1" x14ac:dyDescent="0.2">
      <c r="B1054" s="2"/>
      <c r="C1054" s="2"/>
      <c r="D1054" s="23"/>
      <c r="E1054" s="21"/>
      <c r="F1054" s="21"/>
      <c r="G1054" s="21"/>
      <c r="H1054" s="21"/>
    </row>
    <row r="1055" spans="2:8" s="3" customFormat="1" x14ac:dyDescent="0.2">
      <c r="B1055" s="2"/>
      <c r="C1055" s="2"/>
      <c r="D1055" s="23"/>
      <c r="E1055" s="21"/>
      <c r="F1055" s="21"/>
      <c r="G1055" s="21"/>
      <c r="H1055" s="21"/>
    </row>
    <row r="1056" spans="2:8" s="3" customFormat="1" x14ac:dyDescent="0.2">
      <c r="B1056" s="2"/>
      <c r="C1056" s="2"/>
      <c r="D1056" s="23"/>
      <c r="E1056" s="21"/>
      <c r="F1056" s="21"/>
      <c r="G1056" s="21"/>
      <c r="H1056" s="21"/>
    </row>
    <row r="1057" spans="2:8" s="3" customFormat="1" x14ac:dyDescent="0.2">
      <c r="B1057" s="2"/>
      <c r="C1057" s="2"/>
      <c r="D1057" s="23"/>
      <c r="E1057" s="21"/>
      <c r="F1057" s="21"/>
      <c r="G1057" s="21"/>
      <c r="H1057" s="21"/>
    </row>
    <row r="1058" spans="2:8" s="3" customFormat="1" x14ac:dyDescent="0.2">
      <c r="B1058" s="2"/>
      <c r="C1058" s="2"/>
      <c r="D1058" s="23"/>
      <c r="E1058" s="21"/>
      <c r="F1058" s="21"/>
      <c r="G1058" s="21"/>
      <c r="H1058" s="21"/>
    </row>
    <row r="1059" spans="2:8" s="3" customFormat="1" x14ac:dyDescent="0.2">
      <c r="B1059" s="2"/>
      <c r="C1059" s="2"/>
      <c r="D1059" s="23"/>
      <c r="E1059" s="21"/>
      <c r="F1059" s="21"/>
      <c r="G1059" s="21"/>
      <c r="H1059" s="21"/>
    </row>
    <row r="1060" spans="2:8" s="3" customFormat="1" x14ac:dyDescent="0.2">
      <c r="B1060" s="2"/>
      <c r="C1060" s="2"/>
      <c r="D1060" s="23"/>
      <c r="E1060" s="21"/>
      <c r="F1060" s="21"/>
      <c r="G1060" s="21"/>
      <c r="H1060" s="21"/>
    </row>
    <row r="1061" spans="2:8" s="3" customFormat="1" x14ac:dyDescent="0.2">
      <c r="B1061" s="2"/>
      <c r="C1061" s="2"/>
      <c r="D1061" s="23"/>
      <c r="E1061" s="21"/>
      <c r="F1061" s="21"/>
      <c r="G1061" s="21"/>
      <c r="H1061" s="21"/>
    </row>
    <row r="1062" spans="2:8" s="3" customFormat="1" x14ac:dyDescent="0.2">
      <c r="B1062" s="2"/>
      <c r="C1062" s="2"/>
      <c r="D1062" s="23"/>
      <c r="E1062" s="21"/>
      <c r="F1062" s="21"/>
      <c r="G1062" s="21"/>
      <c r="H1062" s="21"/>
    </row>
    <row r="1063" spans="2:8" s="3" customFormat="1" x14ac:dyDescent="0.2">
      <c r="B1063" s="2"/>
      <c r="C1063" s="2"/>
      <c r="D1063" s="23"/>
      <c r="E1063" s="21"/>
      <c r="F1063" s="21"/>
      <c r="G1063" s="21"/>
      <c r="H1063" s="21"/>
    </row>
    <row r="1064" spans="2:8" s="3" customFormat="1" x14ac:dyDescent="0.2">
      <c r="B1064" s="2"/>
      <c r="C1064" s="2"/>
      <c r="D1064" s="23"/>
      <c r="E1064" s="21"/>
      <c r="F1064" s="21"/>
      <c r="G1064" s="21"/>
      <c r="H1064" s="21"/>
    </row>
    <row r="1065" spans="2:8" s="3" customFormat="1" x14ac:dyDescent="0.2">
      <c r="B1065" s="2"/>
      <c r="C1065" s="2"/>
      <c r="D1065" s="23"/>
      <c r="E1065" s="21"/>
      <c r="F1065" s="21"/>
      <c r="G1065" s="21"/>
      <c r="H1065" s="21"/>
    </row>
    <row r="1066" spans="2:8" s="3" customFormat="1" x14ac:dyDescent="0.2">
      <c r="B1066" s="2"/>
      <c r="C1066" s="2"/>
      <c r="D1066" s="23"/>
      <c r="E1066" s="21"/>
      <c r="F1066" s="21"/>
      <c r="G1066" s="21"/>
      <c r="H1066" s="21"/>
    </row>
    <row r="1067" spans="2:8" s="3" customFormat="1" x14ac:dyDescent="0.2">
      <c r="B1067" s="2"/>
      <c r="C1067" s="2"/>
      <c r="D1067" s="23"/>
      <c r="E1067" s="21"/>
      <c r="F1067" s="21"/>
      <c r="G1067" s="21"/>
      <c r="H1067" s="21"/>
    </row>
    <row r="1068" spans="2:8" s="3" customFormat="1" x14ac:dyDescent="0.2">
      <c r="B1068" s="2"/>
      <c r="C1068" s="2"/>
      <c r="D1068" s="23"/>
      <c r="E1068" s="21"/>
      <c r="F1068" s="21"/>
      <c r="G1068" s="21"/>
      <c r="H1068" s="21"/>
    </row>
    <row r="1069" spans="2:8" s="3" customFormat="1" x14ac:dyDescent="0.2">
      <c r="B1069" s="2"/>
      <c r="C1069" s="2"/>
      <c r="D1069" s="23"/>
      <c r="E1069" s="21"/>
      <c r="F1069" s="21"/>
      <c r="G1069" s="21"/>
      <c r="H1069" s="21"/>
    </row>
    <row r="1070" spans="2:8" s="3" customFormat="1" x14ac:dyDescent="0.2">
      <c r="B1070" s="2"/>
      <c r="C1070" s="2"/>
      <c r="D1070" s="23"/>
      <c r="E1070" s="21"/>
      <c r="F1070" s="21"/>
      <c r="G1070" s="21"/>
      <c r="H1070" s="21"/>
    </row>
    <row r="1071" spans="2:8" s="3" customFormat="1" x14ac:dyDescent="0.2">
      <c r="B1071" s="2"/>
      <c r="C1071" s="2"/>
      <c r="D1071" s="23"/>
      <c r="E1071" s="21"/>
      <c r="F1071" s="21"/>
      <c r="G1071" s="21"/>
      <c r="H1071" s="21"/>
    </row>
    <row r="1072" spans="2:8" s="3" customFormat="1" x14ac:dyDescent="0.2">
      <c r="B1072" s="2"/>
      <c r="C1072" s="2"/>
      <c r="D1072" s="23"/>
      <c r="E1072" s="21"/>
      <c r="F1072" s="21"/>
      <c r="G1072" s="21"/>
      <c r="H1072" s="21"/>
    </row>
    <row r="1073" spans="2:8" s="3" customFormat="1" x14ac:dyDescent="0.2">
      <c r="B1073" s="2"/>
      <c r="C1073" s="2"/>
      <c r="D1073" s="23"/>
      <c r="E1073" s="21"/>
      <c r="F1073" s="21"/>
      <c r="G1073" s="21"/>
      <c r="H1073" s="21"/>
    </row>
    <row r="1074" spans="2:8" s="3" customFormat="1" x14ac:dyDescent="0.2">
      <c r="B1074" s="2"/>
      <c r="C1074" s="2"/>
      <c r="D1074" s="23"/>
      <c r="E1074" s="21"/>
      <c r="F1074" s="21"/>
      <c r="G1074" s="21"/>
      <c r="H1074" s="21"/>
    </row>
    <row r="1075" spans="2:8" s="3" customFormat="1" x14ac:dyDescent="0.2">
      <c r="B1075" s="2"/>
      <c r="C1075" s="2"/>
      <c r="D1075" s="23"/>
      <c r="E1075" s="21"/>
      <c r="F1075" s="21"/>
      <c r="G1075" s="21"/>
      <c r="H1075" s="21"/>
    </row>
    <row r="1076" spans="2:8" s="3" customFormat="1" x14ac:dyDescent="0.2">
      <c r="B1076" s="2"/>
      <c r="C1076" s="2"/>
      <c r="D1076" s="23"/>
      <c r="E1076" s="21"/>
      <c r="F1076" s="21"/>
      <c r="G1076" s="21"/>
      <c r="H1076" s="21"/>
    </row>
    <row r="1077" spans="2:8" s="3" customFormat="1" x14ac:dyDescent="0.2">
      <c r="B1077" s="2"/>
      <c r="C1077" s="2"/>
      <c r="D1077" s="23"/>
      <c r="E1077" s="21"/>
      <c r="F1077" s="21"/>
      <c r="G1077" s="21"/>
      <c r="H1077" s="21"/>
    </row>
    <row r="1078" spans="2:8" s="3" customFormat="1" x14ac:dyDescent="0.2">
      <c r="B1078" s="2"/>
      <c r="C1078" s="2"/>
      <c r="D1078" s="23"/>
      <c r="E1078" s="21"/>
      <c r="F1078" s="21"/>
      <c r="G1078" s="21"/>
      <c r="H1078" s="21"/>
    </row>
    <row r="1079" spans="2:8" s="3" customFormat="1" x14ac:dyDescent="0.2">
      <c r="B1079" s="2"/>
      <c r="C1079" s="2"/>
      <c r="D1079" s="23"/>
      <c r="E1079" s="21"/>
      <c r="F1079" s="21"/>
      <c r="G1079" s="21"/>
      <c r="H1079" s="21"/>
    </row>
    <row r="1080" spans="2:8" s="3" customFormat="1" x14ac:dyDescent="0.2">
      <c r="B1080" s="2"/>
      <c r="C1080" s="2"/>
      <c r="D1080" s="23"/>
      <c r="E1080" s="21"/>
      <c r="F1080" s="21"/>
      <c r="G1080" s="21"/>
      <c r="H1080" s="21"/>
    </row>
    <row r="1081" spans="2:8" s="3" customFormat="1" x14ac:dyDescent="0.2">
      <c r="B1081" s="2"/>
      <c r="C1081" s="2"/>
      <c r="D1081" s="23"/>
      <c r="E1081" s="21"/>
      <c r="F1081" s="21"/>
      <c r="G1081" s="21"/>
      <c r="H1081" s="21"/>
    </row>
    <row r="1082" spans="2:8" s="3" customFormat="1" x14ac:dyDescent="0.2">
      <c r="B1082" s="2"/>
      <c r="C1082" s="2"/>
      <c r="D1082" s="23"/>
      <c r="E1082" s="21"/>
      <c r="F1082" s="21"/>
      <c r="G1082" s="21"/>
      <c r="H1082" s="21"/>
    </row>
    <row r="1083" spans="2:8" s="3" customFormat="1" x14ac:dyDescent="0.2">
      <c r="B1083" s="2"/>
      <c r="C1083" s="2"/>
      <c r="D1083" s="23"/>
      <c r="E1083" s="21"/>
      <c r="F1083" s="21"/>
      <c r="G1083" s="21"/>
      <c r="H1083" s="21"/>
    </row>
    <row r="1084" spans="2:8" s="3" customFormat="1" x14ac:dyDescent="0.2">
      <c r="B1084" s="2"/>
      <c r="C1084" s="2"/>
      <c r="D1084" s="23"/>
      <c r="E1084" s="21"/>
      <c r="F1084" s="21"/>
      <c r="G1084" s="21"/>
      <c r="H1084" s="21"/>
    </row>
    <row r="1085" spans="2:8" s="3" customFormat="1" x14ac:dyDescent="0.2">
      <c r="B1085" s="2"/>
      <c r="C1085" s="2"/>
      <c r="D1085" s="23"/>
      <c r="E1085" s="21"/>
      <c r="F1085" s="21"/>
      <c r="G1085" s="21"/>
      <c r="H1085" s="21"/>
    </row>
    <row r="1086" spans="2:8" s="3" customFormat="1" x14ac:dyDescent="0.2">
      <c r="B1086" s="2"/>
      <c r="C1086" s="2"/>
      <c r="D1086" s="23"/>
      <c r="E1086" s="21"/>
      <c r="F1086" s="21"/>
      <c r="G1086" s="21"/>
      <c r="H1086" s="21"/>
    </row>
    <row r="1087" spans="2:8" s="3" customFormat="1" x14ac:dyDescent="0.2">
      <c r="B1087" s="2"/>
      <c r="C1087" s="2"/>
      <c r="D1087" s="23"/>
      <c r="E1087" s="21"/>
      <c r="F1087" s="21"/>
      <c r="G1087" s="21"/>
      <c r="H1087" s="21"/>
    </row>
    <row r="1088" spans="2:8" s="3" customFormat="1" x14ac:dyDescent="0.2">
      <c r="B1088" s="2"/>
      <c r="C1088" s="2"/>
      <c r="D1088" s="23"/>
      <c r="E1088" s="21"/>
      <c r="F1088" s="21"/>
      <c r="G1088" s="21"/>
      <c r="H1088" s="21"/>
    </row>
    <row r="1089" spans="2:8" s="3" customFormat="1" x14ac:dyDescent="0.2">
      <c r="B1089" s="2"/>
      <c r="C1089" s="2"/>
      <c r="D1089" s="23"/>
      <c r="E1089" s="21"/>
      <c r="F1089" s="21"/>
      <c r="G1089" s="21"/>
      <c r="H1089" s="21"/>
    </row>
    <row r="1090" spans="2:8" s="3" customFormat="1" x14ac:dyDescent="0.2">
      <c r="B1090" s="2"/>
      <c r="C1090" s="2"/>
      <c r="D1090" s="23"/>
      <c r="E1090" s="21"/>
      <c r="F1090" s="21"/>
      <c r="G1090" s="21"/>
      <c r="H1090" s="21"/>
    </row>
    <row r="1091" spans="2:8" s="3" customFormat="1" x14ac:dyDescent="0.2">
      <c r="B1091" s="2"/>
      <c r="C1091" s="2"/>
      <c r="D1091" s="23"/>
      <c r="E1091" s="21"/>
      <c r="F1091" s="21"/>
      <c r="G1091" s="21"/>
      <c r="H1091" s="21"/>
    </row>
    <row r="1092" spans="2:8" s="3" customFormat="1" x14ac:dyDescent="0.2">
      <c r="B1092" s="2"/>
      <c r="C1092" s="2"/>
      <c r="D1092" s="23"/>
      <c r="E1092" s="21"/>
      <c r="F1092" s="21"/>
      <c r="G1092" s="21"/>
      <c r="H1092" s="21"/>
    </row>
    <row r="1093" spans="2:8" s="3" customFormat="1" x14ac:dyDescent="0.2">
      <c r="B1093" s="2"/>
      <c r="C1093" s="2"/>
      <c r="D1093" s="23"/>
      <c r="E1093" s="21"/>
      <c r="F1093" s="21"/>
      <c r="G1093" s="21"/>
      <c r="H1093" s="21"/>
    </row>
    <row r="1094" spans="2:8" s="3" customFormat="1" x14ac:dyDescent="0.2">
      <c r="B1094" s="2"/>
      <c r="C1094" s="2"/>
      <c r="D1094" s="23"/>
      <c r="E1094" s="21"/>
      <c r="F1094" s="21"/>
      <c r="G1094" s="21"/>
      <c r="H1094" s="21"/>
    </row>
    <row r="1095" spans="2:8" s="3" customFormat="1" x14ac:dyDescent="0.2">
      <c r="B1095" s="2"/>
      <c r="C1095" s="2"/>
      <c r="D1095" s="23"/>
      <c r="E1095" s="21"/>
      <c r="F1095" s="21"/>
      <c r="G1095" s="21"/>
      <c r="H1095" s="21"/>
    </row>
    <row r="1096" spans="2:8" s="3" customFormat="1" x14ac:dyDescent="0.2">
      <c r="B1096" s="2"/>
      <c r="C1096" s="2"/>
      <c r="D1096" s="23"/>
      <c r="E1096" s="21"/>
      <c r="F1096" s="21"/>
      <c r="G1096" s="21"/>
      <c r="H1096" s="21"/>
    </row>
    <row r="1097" spans="2:8" s="3" customFormat="1" x14ac:dyDescent="0.2">
      <c r="B1097" s="2"/>
      <c r="C1097" s="2"/>
      <c r="D1097" s="23"/>
      <c r="E1097" s="21"/>
      <c r="F1097" s="21"/>
      <c r="G1097" s="21"/>
      <c r="H1097" s="21"/>
    </row>
    <row r="1098" spans="2:8" s="3" customFormat="1" x14ac:dyDescent="0.2">
      <c r="B1098" s="2"/>
      <c r="C1098" s="2"/>
      <c r="D1098" s="23"/>
      <c r="E1098" s="21"/>
      <c r="F1098" s="21"/>
      <c r="G1098" s="21"/>
      <c r="H1098" s="21"/>
    </row>
    <row r="1099" spans="2:8" s="3" customFormat="1" x14ac:dyDescent="0.2">
      <c r="B1099" s="2"/>
      <c r="C1099" s="2"/>
      <c r="D1099" s="23"/>
      <c r="E1099" s="21"/>
      <c r="F1099" s="21"/>
      <c r="G1099" s="21"/>
      <c r="H1099" s="21"/>
    </row>
    <row r="1100" spans="2:8" s="3" customFormat="1" x14ac:dyDescent="0.2">
      <c r="B1100" s="2"/>
      <c r="C1100" s="2"/>
      <c r="D1100" s="23"/>
      <c r="E1100" s="21"/>
      <c r="F1100" s="21"/>
      <c r="G1100" s="21"/>
      <c r="H1100" s="21"/>
    </row>
    <row r="1101" spans="2:8" s="3" customFormat="1" x14ac:dyDescent="0.2">
      <c r="B1101" s="2"/>
      <c r="C1101" s="2"/>
      <c r="D1101" s="23"/>
      <c r="E1101" s="21"/>
      <c r="F1101" s="21"/>
      <c r="G1101" s="21"/>
      <c r="H1101" s="21"/>
    </row>
    <row r="1102" spans="2:8" s="3" customFormat="1" x14ac:dyDescent="0.2">
      <c r="B1102" s="2"/>
      <c r="C1102" s="2"/>
      <c r="D1102" s="23"/>
      <c r="E1102" s="21"/>
      <c r="F1102" s="21"/>
      <c r="G1102" s="21"/>
      <c r="H1102" s="21"/>
    </row>
    <row r="1103" spans="2:8" s="3" customFormat="1" x14ac:dyDescent="0.2">
      <c r="B1103" s="2"/>
      <c r="C1103" s="2"/>
      <c r="D1103" s="23"/>
      <c r="E1103" s="21"/>
      <c r="F1103" s="21"/>
      <c r="G1103" s="21"/>
      <c r="H1103" s="21"/>
    </row>
    <row r="1104" spans="2:8" s="3" customFormat="1" x14ac:dyDescent="0.2">
      <c r="B1104" s="2"/>
      <c r="C1104" s="2"/>
      <c r="D1104" s="23"/>
      <c r="E1104" s="21"/>
      <c r="F1104" s="21"/>
      <c r="G1104" s="21"/>
      <c r="H1104" s="21"/>
    </row>
    <row r="1105" spans="2:8" s="3" customFormat="1" x14ac:dyDescent="0.2">
      <c r="B1105" s="2"/>
      <c r="C1105" s="2"/>
      <c r="D1105" s="23"/>
      <c r="E1105" s="21"/>
      <c r="F1105" s="21"/>
      <c r="G1105" s="21"/>
      <c r="H1105" s="21"/>
    </row>
    <row r="1106" spans="2:8" s="3" customFormat="1" x14ac:dyDescent="0.2">
      <c r="B1106" s="2"/>
      <c r="C1106" s="2"/>
      <c r="D1106" s="23"/>
      <c r="E1106" s="21"/>
      <c r="F1106" s="21"/>
      <c r="G1106" s="21"/>
      <c r="H1106" s="21"/>
    </row>
    <row r="1107" spans="2:8" s="3" customFormat="1" x14ac:dyDescent="0.2">
      <c r="B1107" s="2"/>
      <c r="C1107" s="2"/>
      <c r="D1107" s="23"/>
      <c r="E1107" s="21"/>
      <c r="F1107" s="21"/>
      <c r="G1107" s="21"/>
      <c r="H1107" s="21"/>
    </row>
    <row r="1108" spans="2:8" s="3" customFormat="1" x14ac:dyDescent="0.2">
      <c r="B1108" s="2"/>
      <c r="C1108" s="2"/>
      <c r="D1108" s="23"/>
      <c r="E1108" s="21"/>
      <c r="F1108" s="21"/>
      <c r="G1108" s="21"/>
      <c r="H1108" s="21"/>
    </row>
    <row r="1109" spans="2:8" s="3" customFormat="1" x14ac:dyDescent="0.2">
      <c r="B1109" s="2"/>
      <c r="C1109" s="2"/>
      <c r="D1109" s="23"/>
      <c r="E1109" s="21"/>
      <c r="F1109" s="21"/>
      <c r="G1109" s="21"/>
      <c r="H1109" s="21"/>
    </row>
    <row r="1110" spans="2:8" s="3" customFormat="1" x14ac:dyDescent="0.2">
      <c r="B1110" s="2"/>
      <c r="C1110" s="2"/>
      <c r="D1110" s="23"/>
      <c r="E1110" s="21"/>
      <c r="F1110" s="21"/>
      <c r="G1110" s="21"/>
      <c r="H1110" s="21"/>
    </row>
    <row r="1111" spans="2:8" s="3" customFormat="1" x14ac:dyDescent="0.2">
      <c r="B1111" s="2"/>
      <c r="C1111" s="2"/>
      <c r="D1111" s="23"/>
      <c r="E1111" s="21"/>
      <c r="F1111" s="21"/>
      <c r="G1111" s="21"/>
      <c r="H1111" s="21"/>
    </row>
    <row r="1112" spans="2:8" s="3" customFormat="1" x14ac:dyDescent="0.2">
      <c r="B1112" s="2"/>
      <c r="C1112" s="2"/>
      <c r="D1112" s="23"/>
      <c r="E1112" s="21"/>
      <c r="F1112" s="21"/>
      <c r="G1112" s="21"/>
      <c r="H1112" s="21"/>
    </row>
    <row r="1113" spans="2:8" s="3" customFormat="1" x14ac:dyDescent="0.2">
      <c r="B1113" s="2"/>
      <c r="C1113" s="2"/>
      <c r="D1113" s="23"/>
      <c r="E1113" s="21"/>
      <c r="F1113" s="21"/>
      <c r="G1113" s="21"/>
      <c r="H1113" s="21"/>
    </row>
    <row r="1114" spans="2:8" s="3" customFormat="1" x14ac:dyDescent="0.2">
      <c r="B1114" s="2"/>
      <c r="C1114" s="2"/>
      <c r="D1114" s="23"/>
      <c r="E1114" s="21"/>
      <c r="F1114" s="21"/>
      <c r="G1114" s="21"/>
      <c r="H1114" s="21"/>
    </row>
    <row r="1115" spans="2:8" s="3" customFormat="1" x14ac:dyDescent="0.2">
      <c r="B1115" s="2"/>
      <c r="C1115" s="2"/>
      <c r="D1115" s="23"/>
      <c r="E1115" s="21"/>
      <c r="F1115" s="21"/>
      <c r="G1115" s="21"/>
      <c r="H1115" s="21"/>
    </row>
    <row r="1116" spans="2:8" s="3" customFormat="1" x14ac:dyDescent="0.2">
      <c r="B1116" s="2"/>
      <c r="C1116" s="2"/>
      <c r="D1116" s="23"/>
      <c r="E1116" s="21"/>
      <c r="F1116" s="21"/>
      <c r="G1116" s="21"/>
      <c r="H1116" s="21"/>
    </row>
    <row r="1117" spans="2:8" s="3" customFormat="1" x14ac:dyDescent="0.2">
      <c r="B1117" s="2"/>
      <c r="C1117" s="2"/>
      <c r="D1117" s="23"/>
      <c r="E1117" s="21"/>
      <c r="F1117" s="21"/>
      <c r="G1117" s="21"/>
      <c r="H1117" s="21"/>
    </row>
    <row r="1118" spans="2:8" s="3" customFormat="1" x14ac:dyDescent="0.2">
      <c r="B1118" s="2"/>
      <c r="C1118" s="2"/>
      <c r="D1118" s="23"/>
      <c r="E1118" s="21"/>
      <c r="F1118" s="21"/>
      <c r="G1118" s="21"/>
      <c r="H1118" s="21"/>
    </row>
    <row r="1119" spans="2:8" s="3" customFormat="1" x14ac:dyDescent="0.2">
      <c r="B1119" s="2"/>
      <c r="C1119" s="2"/>
      <c r="D1119" s="23"/>
      <c r="E1119" s="21"/>
      <c r="F1119" s="21"/>
      <c r="G1119" s="21"/>
      <c r="H1119" s="21"/>
    </row>
    <row r="1120" spans="2:8" s="3" customFormat="1" x14ac:dyDescent="0.2">
      <c r="B1120" s="2"/>
      <c r="C1120" s="2"/>
      <c r="D1120" s="23"/>
      <c r="E1120" s="21"/>
      <c r="F1120" s="21"/>
      <c r="G1120" s="21"/>
      <c r="H1120" s="21"/>
    </row>
    <row r="1121" spans="2:8" s="3" customFormat="1" x14ac:dyDescent="0.2">
      <c r="B1121" s="2"/>
      <c r="C1121" s="2"/>
      <c r="D1121" s="23"/>
      <c r="E1121" s="21"/>
      <c r="F1121" s="21"/>
      <c r="G1121" s="21"/>
      <c r="H1121" s="21"/>
    </row>
    <row r="1122" spans="2:8" s="3" customFormat="1" x14ac:dyDescent="0.2">
      <c r="B1122" s="2"/>
      <c r="C1122" s="2"/>
      <c r="D1122" s="23"/>
      <c r="E1122" s="21"/>
      <c r="F1122" s="21"/>
      <c r="G1122" s="21"/>
      <c r="H1122" s="21"/>
    </row>
    <row r="1123" spans="2:8" s="3" customFormat="1" x14ac:dyDescent="0.2">
      <c r="B1123" s="2"/>
      <c r="C1123" s="2"/>
      <c r="D1123" s="23"/>
      <c r="E1123" s="21"/>
      <c r="F1123" s="21"/>
      <c r="G1123" s="21"/>
      <c r="H1123" s="21"/>
    </row>
    <row r="1124" spans="2:8" s="3" customFormat="1" x14ac:dyDescent="0.2">
      <c r="B1124" s="2"/>
      <c r="C1124" s="2"/>
      <c r="D1124" s="23"/>
      <c r="E1124" s="21"/>
      <c r="F1124" s="21"/>
      <c r="G1124" s="21"/>
      <c r="H1124" s="21"/>
    </row>
    <row r="1125" spans="2:8" s="3" customFormat="1" x14ac:dyDescent="0.2">
      <c r="B1125" s="2"/>
      <c r="C1125" s="2"/>
      <c r="D1125" s="23"/>
      <c r="E1125" s="21"/>
      <c r="F1125" s="21"/>
      <c r="G1125" s="21"/>
      <c r="H1125" s="21"/>
    </row>
    <row r="1126" spans="2:8" s="3" customFormat="1" x14ac:dyDescent="0.2">
      <c r="B1126" s="2"/>
      <c r="C1126" s="2"/>
      <c r="D1126" s="23"/>
      <c r="E1126" s="21"/>
      <c r="F1126" s="21"/>
      <c r="G1126" s="21"/>
      <c r="H1126" s="21"/>
    </row>
    <row r="1127" spans="2:8" s="3" customFormat="1" x14ac:dyDescent="0.2">
      <c r="B1127" s="2"/>
      <c r="C1127" s="2"/>
      <c r="D1127" s="23"/>
      <c r="E1127" s="21"/>
      <c r="F1127" s="21"/>
      <c r="G1127" s="21"/>
      <c r="H1127" s="21"/>
    </row>
    <row r="1128" spans="2:8" s="3" customFormat="1" x14ac:dyDescent="0.2">
      <c r="B1128" s="2"/>
      <c r="C1128" s="2"/>
      <c r="D1128" s="23"/>
      <c r="E1128" s="21"/>
      <c r="F1128" s="21"/>
      <c r="G1128" s="21"/>
      <c r="H1128" s="21"/>
    </row>
    <row r="1129" spans="2:8" s="3" customFormat="1" x14ac:dyDescent="0.2">
      <c r="B1129" s="2"/>
      <c r="C1129" s="2"/>
      <c r="D1129" s="23"/>
      <c r="E1129" s="21"/>
      <c r="F1129" s="21"/>
      <c r="G1129" s="21"/>
      <c r="H1129" s="21"/>
    </row>
    <row r="1130" spans="2:8" s="3" customFormat="1" x14ac:dyDescent="0.2">
      <c r="B1130" s="2"/>
      <c r="C1130" s="2"/>
      <c r="D1130" s="23"/>
      <c r="E1130" s="21"/>
      <c r="F1130" s="21"/>
      <c r="G1130" s="21"/>
      <c r="H1130" s="21"/>
    </row>
    <row r="1131" spans="2:8" s="3" customFormat="1" x14ac:dyDescent="0.2">
      <c r="B1131" s="2"/>
      <c r="C1131" s="2"/>
      <c r="D1131" s="23"/>
      <c r="E1131" s="21"/>
      <c r="F1131" s="21"/>
      <c r="G1131" s="21"/>
      <c r="H1131" s="21"/>
    </row>
    <row r="1132" spans="2:8" s="3" customFormat="1" x14ac:dyDescent="0.2">
      <c r="B1132" s="2"/>
      <c r="C1132" s="2"/>
      <c r="D1132" s="23"/>
      <c r="E1132" s="21"/>
      <c r="F1132" s="21"/>
      <c r="G1132" s="21"/>
      <c r="H1132" s="21"/>
    </row>
    <row r="1133" spans="2:8" s="3" customFormat="1" x14ac:dyDescent="0.2">
      <c r="B1133" s="2"/>
      <c r="C1133" s="2"/>
      <c r="D1133" s="23"/>
      <c r="E1133" s="21"/>
      <c r="F1133" s="21"/>
      <c r="G1133" s="21"/>
      <c r="H1133" s="21"/>
    </row>
    <row r="1134" spans="2:8" s="3" customFormat="1" x14ac:dyDescent="0.2">
      <c r="B1134" s="2"/>
      <c r="C1134" s="2"/>
      <c r="D1134" s="23"/>
      <c r="E1134" s="21"/>
      <c r="F1134" s="21"/>
      <c r="G1134" s="21"/>
      <c r="H1134" s="21"/>
    </row>
    <row r="1135" spans="2:8" s="3" customFormat="1" x14ac:dyDescent="0.2">
      <c r="B1135" s="2"/>
      <c r="C1135" s="2"/>
      <c r="D1135" s="23"/>
      <c r="E1135" s="21"/>
      <c r="F1135" s="21"/>
      <c r="G1135" s="21"/>
      <c r="H1135" s="21"/>
    </row>
    <row r="1136" spans="2:8" s="3" customFormat="1" x14ac:dyDescent="0.2">
      <c r="B1136" s="2"/>
      <c r="C1136" s="2"/>
      <c r="D1136" s="23"/>
      <c r="E1136" s="21"/>
      <c r="F1136" s="21"/>
      <c r="G1136" s="21"/>
      <c r="H1136" s="21"/>
    </row>
    <row r="1137" spans="2:8" s="3" customFormat="1" x14ac:dyDescent="0.2">
      <c r="B1137" s="2"/>
      <c r="C1137" s="2"/>
      <c r="D1137" s="23"/>
      <c r="E1137" s="21"/>
      <c r="F1137" s="21"/>
      <c r="G1137" s="21"/>
      <c r="H1137" s="21"/>
    </row>
    <row r="1138" spans="2:8" s="3" customFormat="1" x14ac:dyDescent="0.2">
      <c r="B1138" s="2"/>
      <c r="C1138" s="2"/>
      <c r="D1138" s="23"/>
      <c r="E1138" s="21"/>
      <c r="F1138" s="21"/>
      <c r="G1138" s="21"/>
      <c r="H1138" s="21"/>
    </row>
    <row r="1139" spans="2:8" s="3" customFormat="1" x14ac:dyDescent="0.2">
      <c r="B1139" s="2"/>
      <c r="C1139" s="2"/>
      <c r="D1139" s="23"/>
      <c r="E1139" s="21"/>
      <c r="F1139" s="21"/>
      <c r="G1139" s="21"/>
      <c r="H1139" s="21"/>
    </row>
    <row r="1140" spans="2:8" s="3" customFormat="1" x14ac:dyDescent="0.2">
      <c r="B1140" s="2"/>
      <c r="C1140" s="2"/>
      <c r="D1140" s="23"/>
      <c r="E1140" s="21"/>
      <c r="F1140" s="21"/>
      <c r="G1140" s="21"/>
      <c r="H1140" s="21"/>
    </row>
    <row r="1141" spans="2:8" s="3" customFormat="1" x14ac:dyDescent="0.2">
      <c r="B1141" s="2"/>
      <c r="C1141" s="2"/>
      <c r="D1141" s="23"/>
      <c r="E1141" s="21"/>
      <c r="F1141" s="21"/>
      <c r="G1141" s="21"/>
      <c r="H1141" s="21"/>
    </row>
    <row r="1142" spans="2:8" s="3" customFormat="1" x14ac:dyDescent="0.2">
      <c r="B1142" s="2"/>
      <c r="C1142" s="2"/>
      <c r="D1142" s="23"/>
      <c r="E1142" s="21"/>
      <c r="F1142" s="21"/>
      <c r="G1142" s="21"/>
      <c r="H1142" s="21"/>
    </row>
    <row r="1143" spans="2:8" s="3" customFormat="1" x14ac:dyDescent="0.2">
      <c r="B1143" s="2"/>
      <c r="C1143" s="2"/>
      <c r="D1143" s="23"/>
      <c r="E1143" s="21"/>
      <c r="F1143" s="21"/>
      <c r="G1143" s="21"/>
      <c r="H1143" s="21"/>
    </row>
    <row r="1144" spans="2:8" s="3" customFormat="1" x14ac:dyDescent="0.2">
      <c r="B1144" s="2"/>
      <c r="C1144" s="2"/>
      <c r="D1144" s="23"/>
      <c r="E1144" s="21"/>
      <c r="F1144" s="21"/>
      <c r="G1144" s="21"/>
      <c r="H1144" s="21"/>
    </row>
    <row r="1145" spans="2:8" s="3" customFormat="1" x14ac:dyDescent="0.2">
      <c r="B1145" s="2"/>
      <c r="C1145" s="2"/>
      <c r="D1145" s="23"/>
      <c r="E1145" s="21"/>
      <c r="F1145" s="21"/>
      <c r="G1145" s="21"/>
      <c r="H1145" s="21"/>
    </row>
    <row r="1146" spans="2:8" s="3" customFormat="1" x14ac:dyDescent="0.2">
      <c r="B1146" s="2"/>
      <c r="C1146" s="2"/>
      <c r="D1146" s="23"/>
      <c r="E1146" s="21"/>
      <c r="F1146" s="21"/>
      <c r="G1146" s="21"/>
      <c r="H1146" s="21"/>
    </row>
    <row r="1147" spans="2:8" s="3" customFormat="1" x14ac:dyDescent="0.2">
      <c r="B1147" s="2"/>
      <c r="C1147" s="2"/>
      <c r="D1147" s="23"/>
      <c r="E1147" s="21"/>
      <c r="F1147" s="21"/>
      <c r="G1147" s="21"/>
      <c r="H1147" s="21"/>
    </row>
    <row r="1148" spans="2:8" s="3" customFormat="1" x14ac:dyDescent="0.2">
      <c r="B1148" s="2"/>
      <c r="C1148" s="2"/>
      <c r="D1148" s="23"/>
      <c r="E1148" s="21"/>
      <c r="F1148" s="21"/>
      <c r="G1148" s="21"/>
      <c r="H1148" s="21"/>
    </row>
    <row r="1149" spans="2:8" s="3" customFormat="1" x14ac:dyDescent="0.2">
      <c r="B1149" s="2"/>
      <c r="C1149" s="2"/>
      <c r="D1149" s="23"/>
      <c r="E1149" s="21"/>
      <c r="F1149" s="21"/>
      <c r="G1149" s="21"/>
      <c r="H1149" s="21"/>
    </row>
    <row r="1150" spans="2:8" s="3" customFormat="1" x14ac:dyDescent="0.2">
      <c r="B1150" s="2"/>
      <c r="C1150" s="2"/>
      <c r="D1150" s="23"/>
      <c r="E1150" s="21"/>
      <c r="F1150" s="21"/>
      <c r="G1150" s="21"/>
      <c r="H1150" s="21"/>
    </row>
    <row r="1151" spans="2:8" s="3" customFormat="1" x14ac:dyDescent="0.2">
      <c r="B1151" s="2"/>
      <c r="C1151" s="2"/>
      <c r="D1151" s="23"/>
      <c r="E1151" s="21"/>
      <c r="F1151" s="21"/>
      <c r="G1151" s="21"/>
      <c r="H1151" s="21"/>
    </row>
    <row r="1152" spans="2:8" s="3" customFormat="1" x14ac:dyDescent="0.2">
      <c r="B1152" s="2"/>
      <c r="C1152" s="2"/>
      <c r="D1152" s="23"/>
      <c r="E1152" s="21"/>
      <c r="F1152" s="21"/>
      <c r="G1152" s="21"/>
      <c r="H1152" s="21"/>
    </row>
    <row r="1153" spans="2:8" s="3" customFormat="1" x14ac:dyDescent="0.2">
      <c r="B1153" s="2"/>
      <c r="C1153" s="2"/>
      <c r="D1153" s="23"/>
      <c r="E1153" s="21"/>
      <c r="F1153" s="21"/>
      <c r="G1153" s="21"/>
      <c r="H1153" s="21"/>
    </row>
    <row r="1154" spans="2:8" s="3" customFormat="1" x14ac:dyDescent="0.2">
      <c r="B1154" s="2"/>
      <c r="C1154" s="2"/>
      <c r="D1154" s="23"/>
      <c r="E1154" s="21"/>
      <c r="F1154" s="21"/>
      <c r="G1154" s="21"/>
      <c r="H1154" s="21"/>
    </row>
    <row r="1155" spans="2:8" s="3" customFormat="1" x14ac:dyDescent="0.2">
      <c r="B1155" s="2"/>
      <c r="C1155" s="2"/>
      <c r="D1155" s="23"/>
      <c r="E1155" s="21"/>
      <c r="F1155" s="21"/>
      <c r="G1155" s="21"/>
      <c r="H1155" s="21"/>
    </row>
    <row r="1156" spans="2:8" s="3" customFormat="1" x14ac:dyDescent="0.2">
      <c r="B1156" s="2"/>
      <c r="C1156" s="2"/>
      <c r="D1156" s="23"/>
      <c r="E1156" s="21"/>
      <c r="F1156" s="21"/>
      <c r="G1156" s="21"/>
      <c r="H1156" s="21"/>
    </row>
    <row r="1157" spans="2:8" s="3" customFormat="1" x14ac:dyDescent="0.2">
      <c r="B1157" s="2"/>
      <c r="C1157" s="2"/>
      <c r="D1157" s="23"/>
      <c r="E1157" s="21"/>
      <c r="F1157" s="21"/>
      <c r="G1157" s="21"/>
      <c r="H1157" s="21"/>
    </row>
    <row r="1158" spans="2:8" s="3" customFormat="1" x14ac:dyDescent="0.2">
      <c r="B1158" s="2"/>
      <c r="C1158" s="2"/>
      <c r="D1158" s="23"/>
      <c r="E1158" s="21"/>
      <c r="F1158" s="21"/>
      <c r="G1158" s="21"/>
      <c r="H1158" s="21"/>
    </row>
    <row r="1159" spans="2:8" s="3" customFormat="1" x14ac:dyDescent="0.2">
      <c r="B1159" s="2"/>
      <c r="C1159" s="2"/>
      <c r="D1159" s="23"/>
      <c r="E1159" s="21"/>
      <c r="F1159" s="21"/>
      <c r="G1159" s="21"/>
      <c r="H1159" s="21"/>
    </row>
    <row r="1160" spans="2:8" s="3" customFormat="1" x14ac:dyDescent="0.2">
      <c r="B1160" s="2"/>
      <c r="C1160" s="2"/>
      <c r="D1160" s="23"/>
      <c r="E1160" s="21"/>
      <c r="F1160" s="21"/>
      <c r="G1160" s="21"/>
      <c r="H1160" s="21"/>
    </row>
    <row r="1161" spans="2:8" s="3" customFormat="1" x14ac:dyDescent="0.2">
      <c r="B1161" s="2"/>
      <c r="C1161" s="2"/>
      <c r="D1161" s="23"/>
      <c r="E1161" s="21"/>
      <c r="F1161" s="21"/>
      <c r="G1161" s="21"/>
      <c r="H1161" s="21"/>
    </row>
    <row r="1162" spans="2:8" s="3" customFormat="1" x14ac:dyDescent="0.2">
      <c r="B1162" s="2"/>
      <c r="C1162" s="2"/>
      <c r="D1162" s="23"/>
      <c r="E1162" s="21"/>
      <c r="F1162" s="21"/>
      <c r="G1162" s="21"/>
      <c r="H1162" s="21"/>
    </row>
    <row r="1163" spans="2:8" s="3" customFormat="1" x14ac:dyDescent="0.2">
      <c r="B1163" s="2"/>
      <c r="C1163" s="2"/>
      <c r="D1163" s="23"/>
      <c r="E1163" s="21"/>
      <c r="F1163" s="21"/>
      <c r="G1163" s="21"/>
      <c r="H1163" s="21"/>
    </row>
    <row r="1164" spans="2:8" s="3" customFormat="1" x14ac:dyDescent="0.2">
      <c r="B1164" s="2"/>
      <c r="C1164" s="2"/>
      <c r="D1164" s="23"/>
      <c r="E1164" s="21"/>
      <c r="F1164" s="21"/>
      <c r="G1164" s="21"/>
      <c r="H1164" s="21"/>
    </row>
    <row r="1165" spans="2:8" s="3" customFormat="1" x14ac:dyDescent="0.2">
      <c r="B1165" s="2"/>
      <c r="C1165" s="2"/>
      <c r="D1165" s="23"/>
      <c r="E1165" s="21"/>
      <c r="F1165" s="21"/>
      <c r="G1165" s="21"/>
      <c r="H1165" s="21"/>
    </row>
    <row r="1166" spans="2:8" s="3" customFormat="1" x14ac:dyDescent="0.2">
      <c r="B1166" s="2"/>
      <c r="C1166" s="2"/>
      <c r="D1166" s="23"/>
      <c r="E1166" s="21"/>
      <c r="F1166" s="21"/>
      <c r="G1166" s="21"/>
      <c r="H1166" s="21"/>
    </row>
    <row r="1167" spans="2:8" s="3" customFormat="1" x14ac:dyDescent="0.2">
      <c r="B1167" s="2"/>
      <c r="C1167" s="2"/>
      <c r="D1167" s="23"/>
      <c r="E1167" s="21"/>
      <c r="F1167" s="21"/>
      <c r="G1167" s="21"/>
      <c r="H1167" s="21"/>
    </row>
    <row r="1168" spans="2:8" s="3" customFormat="1" x14ac:dyDescent="0.2">
      <c r="B1168" s="2"/>
      <c r="C1168" s="2"/>
      <c r="D1168" s="23"/>
      <c r="E1168" s="21"/>
      <c r="F1168" s="21"/>
      <c r="G1168" s="21"/>
      <c r="H1168" s="21"/>
    </row>
    <row r="1169" spans="2:8" s="3" customFormat="1" x14ac:dyDescent="0.2">
      <c r="B1169" s="2"/>
      <c r="C1169" s="2"/>
      <c r="D1169" s="23"/>
      <c r="E1169" s="21"/>
      <c r="F1169" s="21"/>
      <c r="G1169" s="21"/>
      <c r="H1169" s="21"/>
    </row>
    <row r="1170" spans="2:8" s="3" customFormat="1" x14ac:dyDescent="0.2">
      <c r="B1170" s="2"/>
      <c r="C1170" s="2"/>
      <c r="D1170" s="23"/>
      <c r="E1170" s="21"/>
      <c r="F1170" s="21"/>
      <c r="G1170" s="21"/>
      <c r="H1170" s="21"/>
    </row>
    <row r="1171" spans="2:8" s="3" customFormat="1" x14ac:dyDescent="0.2">
      <c r="B1171" s="2"/>
      <c r="C1171" s="2"/>
      <c r="D1171" s="23"/>
      <c r="E1171" s="21"/>
      <c r="F1171" s="21"/>
      <c r="G1171" s="21"/>
      <c r="H1171" s="21"/>
    </row>
    <row r="1172" spans="2:8" s="3" customFormat="1" x14ac:dyDescent="0.2">
      <c r="B1172" s="2"/>
      <c r="C1172" s="2"/>
      <c r="D1172" s="23"/>
      <c r="E1172" s="21"/>
      <c r="F1172" s="21"/>
      <c r="G1172" s="21"/>
      <c r="H1172" s="21"/>
    </row>
    <row r="1173" spans="2:8" s="3" customFormat="1" x14ac:dyDescent="0.2">
      <c r="B1173" s="2"/>
      <c r="C1173" s="2"/>
      <c r="D1173" s="23"/>
      <c r="E1173" s="21"/>
      <c r="F1173" s="21"/>
      <c r="G1173" s="21"/>
      <c r="H1173" s="21"/>
    </row>
    <row r="1174" spans="2:8" s="3" customFormat="1" x14ac:dyDescent="0.2">
      <c r="B1174" s="2"/>
      <c r="C1174" s="2"/>
      <c r="D1174" s="23"/>
      <c r="E1174" s="21"/>
      <c r="F1174" s="21"/>
      <c r="G1174" s="21"/>
      <c r="H1174" s="21"/>
    </row>
    <row r="1175" spans="2:8" s="3" customFormat="1" x14ac:dyDescent="0.2">
      <c r="B1175" s="2"/>
      <c r="C1175" s="2"/>
      <c r="D1175" s="23"/>
      <c r="E1175" s="21"/>
      <c r="F1175" s="21"/>
      <c r="G1175" s="21"/>
      <c r="H1175" s="21"/>
    </row>
    <row r="1176" spans="2:8" s="3" customFormat="1" x14ac:dyDescent="0.2">
      <c r="B1176" s="2"/>
      <c r="C1176" s="2"/>
      <c r="D1176" s="23"/>
      <c r="E1176" s="21"/>
      <c r="F1176" s="21"/>
      <c r="G1176" s="21"/>
      <c r="H1176" s="21"/>
    </row>
    <row r="1177" spans="2:8" s="3" customFormat="1" x14ac:dyDescent="0.2">
      <c r="B1177" s="2"/>
      <c r="C1177" s="2"/>
      <c r="D1177" s="23"/>
      <c r="E1177" s="21"/>
      <c r="F1177" s="21"/>
      <c r="G1177" s="21"/>
      <c r="H1177" s="21"/>
    </row>
    <row r="1178" spans="2:8" s="3" customFormat="1" x14ac:dyDescent="0.2">
      <c r="B1178" s="2"/>
      <c r="C1178" s="2"/>
      <c r="D1178" s="23"/>
      <c r="E1178" s="21"/>
      <c r="F1178" s="21"/>
      <c r="G1178" s="21"/>
      <c r="H1178" s="21"/>
    </row>
    <row r="1179" spans="2:8" s="3" customFormat="1" x14ac:dyDescent="0.2">
      <c r="B1179" s="2"/>
      <c r="C1179" s="2"/>
      <c r="D1179" s="23"/>
      <c r="E1179" s="21"/>
      <c r="F1179" s="21"/>
      <c r="G1179" s="21"/>
      <c r="H1179" s="21"/>
    </row>
    <row r="1180" spans="2:8" s="3" customFormat="1" x14ac:dyDescent="0.2">
      <c r="B1180" s="2"/>
      <c r="C1180" s="2"/>
      <c r="D1180" s="23"/>
      <c r="E1180" s="21"/>
      <c r="F1180" s="21"/>
      <c r="G1180" s="21"/>
      <c r="H1180" s="21"/>
    </row>
    <row r="1181" spans="2:8" s="3" customFormat="1" x14ac:dyDescent="0.2">
      <c r="B1181" s="2"/>
      <c r="C1181" s="2"/>
      <c r="D1181" s="23"/>
      <c r="E1181" s="21"/>
      <c r="F1181" s="21"/>
      <c r="G1181" s="21"/>
      <c r="H1181" s="21"/>
    </row>
    <row r="1182" spans="2:8" s="3" customFormat="1" x14ac:dyDescent="0.2">
      <c r="B1182" s="2"/>
      <c r="C1182" s="2"/>
      <c r="D1182" s="23"/>
      <c r="E1182" s="21"/>
      <c r="F1182" s="21"/>
      <c r="G1182" s="21"/>
      <c r="H1182" s="21"/>
    </row>
    <row r="1183" spans="2:8" s="3" customFormat="1" x14ac:dyDescent="0.2">
      <c r="B1183" s="2"/>
      <c r="C1183" s="2"/>
      <c r="D1183" s="23"/>
      <c r="E1183" s="21"/>
      <c r="F1183" s="21"/>
      <c r="G1183" s="21"/>
      <c r="H1183" s="21"/>
    </row>
    <row r="1184" spans="2:8" s="3" customFormat="1" x14ac:dyDescent="0.2">
      <c r="B1184" s="2"/>
      <c r="C1184" s="2"/>
      <c r="D1184" s="23"/>
      <c r="E1184" s="21"/>
      <c r="F1184" s="21"/>
      <c r="G1184" s="21"/>
      <c r="H1184" s="21"/>
    </row>
    <row r="1185" spans="2:8" s="3" customFormat="1" x14ac:dyDescent="0.2">
      <c r="B1185" s="2"/>
      <c r="C1185" s="2"/>
      <c r="D1185" s="23"/>
      <c r="E1185" s="21"/>
      <c r="F1185" s="21"/>
      <c r="G1185" s="21"/>
      <c r="H1185" s="21"/>
    </row>
    <row r="1186" spans="2:8" s="3" customFormat="1" x14ac:dyDescent="0.2">
      <c r="B1186" s="2"/>
      <c r="C1186" s="2"/>
      <c r="D1186" s="23"/>
      <c r="E1186" s="21"/>
      <c r="F1186" s="21"/>
      <c r="G1186" s="21"/>
      <c r="H1186" s="21"/>
    </row>
    <row r="1187" spans="2:8" s="3" customFormat="1" x14ac:dyDescent="0.2">
      <c r="B1187" s="2"/>
      <c r="C1187" s="2"/>
      <c r="D1187" s="23"/>
      <c r="E1187" s="21"/>
      <c r="F1187" s="21"/>
      <c r="G1187" s="21"/>
      <c r="H1187" s="21"/>
    </row>
    <row r="1188" spans="2:8" s="3" customFormat="1" x14ac:dyDescent="0.2">
      <c r="B1188" s="2"/>
      <c r="C1188" s="2"/>
      <c r="D1188" s="23"/>
      <c r="E1188" s="21"/>
      <c r="F1188" s="21"/>
      <c r="G1188" s="21"/>
      <c r="H1188" s="21"/>
    </row>
    <row r="1189" spans="2:8" s="3" customFormat="1" x14ac:dyDescent="0.2">
      <c r="B1189" s="2"/>
      <c r="C1189" s="2"/>
      <c r="D1189" s="23"/>
      <c r="E1189" s="21"/>
      <c r="F1189" s="21"/>
      <c r="G1189" s="21"/>
      <c r="H1189" s="21"/>
    </row>
    <row r="1190" spans="2:8" s="3" customFormat="1" x14ac:dyDescent="0.2">
      <c r="B1190" s="2"/>
      <c r="C1190" s="2"/>
      <c r="D1190" s="23"/>
      <c r="E1190" s="21"/>
      <c r="F1190" s="21"/>
      <c r="G1190" s="21"/>
      <c r="H1190" s="21"/>
    </row>
    <row r="1191" spans="2:8" s="3" customFormat="1" x14ac:dyDescent="0.2">
      <c r="B1191" s="2"/>
      <c r="C1191" s="2"/>
      <c r="D1191" s="23"/>
      <c r="E1191" s="21"/>
      <c r="F1191" s="21"/>
      <c r="G1191" s="21"/>
      <c r="H1191" s="21"/>
    </row>
    <row r="1192" spans="2:8" s="3" customFormat="1" x14ac:dyDescent="0.2">
      <c r="B1192" s="2"/>
      <c r="C1192" s="2"/>
      <c r="D1192" s="23"/>
      <c r="E1192" s="21"/>
      <c r="F1192" s="21"/>
      <c r="G1192" s="21"/>
      <c r="H1192" s="21"/>
    </row>
    <row r="1193" spans="2:8" s="3" customFormat="1" x14ac:dyDescent="0.2">
      <c r="B1193" s="2"/>
      <c r="C1193" s="2"/>
      <c r="D1193" s="23"/>
      <c r="E1193" s="21"/>
      <c r="F1193" s="21"/>
      <c r="G1193" s="21"/>
      <c r="H1193" s="21"/>
    </row>
    <row r="1194" spans="2:8" s="3" customFormat="1" x14ac:dyDescent="0.2">
      <c r="B1194" s="2"/>
      <c r="C1194" s="2"/>
      <c r="D1194" s="23"/>
      <c r="E1194" s="21"/>
      <c r="F1194" s="21"/>
      <c r="G1194" s="21"/>
      <c r="H1194" s="21"/>
    </row>
    <row r="1195" spans="2:8" s="3" customFormat="1" x14ac:dyDescent="0.2">
      <c r="B1195" s="2"/>
      <c r="C1195" s="2"/>
      <c r="D1195" s="23"/>
      <c r="E1195" s="21"/>
      <c r="F1195" s="21"/>
      <c r="G1195" s="21"/>
      <c r="H1195" s="21"/>
    </row>
    <row r="1196" spans="2:8" s="3" customFormat="1" x14ac:dyDescent="0.2">
      <c r="B1196" s="2"/>
      <c r="C1196" s="2"/>
      <c r="D1196" s="23"/>
      <c r="E1196" s="21"/>
      <c r="F1196" s="21"/>
      <c r="G1196" s="21"/>
      <c r="H1196" s="21"/>
    </row>
    <row r="1197" spans="2:8" s="3" customFormat="1" x14ac:dyDescent="0.2">
      <c r="B1197" s="2"/>
      <c r="C1197" s="2"/>
      <c r="D1197" s="23"/>
      <c r="E1197" s="21"/>
      <c r="F1197" s="21"/>
      <c r="G1197" s="21"/>
      <c r="H1197" s="21"/>
    </row>
    <row r="1198" spans="2:8" s="3" customFormat="1" x14ac:dyDescent="0.2">
      <c r="B1198" s="2"/>
      <c r="C1198" s="2"/>
      <c r="D1198" s="23"/>
      <c r="E1198" s="21"/>
      <c r="F1198" s="21"/>
      <c r="G1198" s="21"/>
      <c r="H1198" s="21"/>
    </row>
    <row r="1199" spans="2:8" s="3" customFormat="1" x14ac:dyDescent="0.2">
      <c r="B1199" s="2"/>
      <c r="C1199" s="2"/>
      <c r="D1199" s="23"/>
      <c r="E1199" s="21"/>
      <c r="F1199" s="21"/>
      <c r="G1199" s="21"/>
      <c r="H1199" s="21"/>
    </row>
    <row r="1200" spans="2:8" s="3" customFormat="1" x14ac:dyDescent="0.2">
      <c r="B1200" s="2"/>
      <c r="C1200" s="2"/>
      <c r="D1200" s="23"/>
      <c r="E1200" s="21"/>
      <c r="F1200" s="21"/>
      <c r="G1200" s="21"/>
      <c r="H1200" s="21"/>
    </row>
    <row r="1201" spans="2:8" s="3" customFormat="1" x14ac:dyDescent="0.2">
      <c r="B1201" s="2"/>
      <c r="C1201" s="2"/>
      <c r="D1201" s="23"/>
      <c r="E1201" s="21"/>
      <c r="F1201" s="21"/>
      <c r="G1201" s="21"/>
      <c r="H1201" s="21"/>
    </row>
    <row r="1202" spans="2:8" s="3" customFormat="1" x14ac:dyDescent="0.2">
      <c r="B1202" s="2"/>
      <c r="C1202" s="2"/>
      <c r="D1202" s="23"/>
      <c r="E1202" s="21"/>
      <c r="F1202" s="21"/>
      <c r="G1202" s="21"/>
      <c r="H1202" s="21"/>
    </row>
    <row r="1203" spans="2:8" s="3" customFormat="1" x14ac:dyDescent="0.2">
      <c r="B1203" s="2"/>
      <c r="C1203" s="2"/>
      <c r="D1203" s="23"/>
      <c r="E1203" s="21"/>
      <c r="F1203" s="21"/>
      <c r="G1203" s="21"/>
      <c r="H1203" s="21"/>
    </row>
    <row r="1204" spans="2:8" s="3" customFormat="1" x14ac:dyDescent="0.2">
      <c r="B1204" s="2"/>
      <c r="C1204" s="2"/>
      <c r="D1204" s="23"/>
      <c r="E1204" s="21"/>
      <c r="F1204" s="21"/>
      <c r="G1204" s="21"/>
      <c r="H1204" s="21"/>
    </row>
    <row r="1205" spans="2:8" s="3" customFormat="1" x14ac:dyDescent="0.2">
      <c r="B1205" s="2"/>
      <c r="C1205" s="2"/>
      <c r="D1205" s="23"/>
      <c r="E1205" s="21"/>
      <c r="F1205" s="21"/>
      <c r="G1205" s="21"/>
      <c r="H1205" s="21"/>
    </row>
    <row r="1206" spans="2:8" s="3" customFormat="1" x14ac:dyDescent="0.2">
      <c r="B1206" s="2"/>
      <c r="C1206" s="2"/>
      <c r="D1206" s="23"/>
      <c r="E1206" s="21"/>
      <c r="F1206" s="21"/>
      <c r="G1206" s="21"/>
      <c r="H1206" s="21"/>
    </row>
    <row r="1207" spans="2:8" s="3" customFormat="1" x14ac:dyDescent="0.2">
      <c r="B1207" s="2"/>
      <c r="C1207" s="2"/>
      <c r="D1207" s="23"/>
      <c r="E1207" s="21"/>
      <c r="F1207" s="21"/>
      <c r="G1207" s="21"/>
      <c r="H1207" s="21"/>
    </row>
    <row r="1208" spans="2:8" s="3" customFormat="1" x14ac:dyDescent="0.2">
      <c r="B1208" s="2"/>
      <c r="C1208" s="2"/>
      <c r="D1208" s="23"/>
      <c r="E1208" s="21"/>
      <c r="F1208" s="21"/>
      <c r="G1208" s="21"/>
      <c r="H1208" s="21"/>
    </row>
    <row r="1209" spans="2:8" s="3" customFormat="1" x14ac:dyDescent="0.2">
      <c r="B1209" s="2"/>
      <c r="C1209" s="2"/>
      <c r="D1209" s="23"/>
      <c r="E1209" s="21"/>
      <c r="F1209" s="21"/>
      <c r="G1209" s="21"/>
      <c r="H1209" s="21"/>
    </row>
    <row r="1210" spans="2:8" s="3" customFormat="1" x14ac:dyDescent="0.2">
      <c r="B1210" s="2"/>
      <c r="C1210" s="2"/>
      <c r="D1210" s="23"/>
      <c r="E1210" s="21"/>
      <c r="F1210" s="21"/>
      <c r="G1210" s="21"/>
      <c r="H1210" s="21"/>
    </row>
    <row r="1211" spans="2:8" s="3" customFormat="1" x14ac:dyDescent="0.2">
      <c r="B1211" s="2"/>
      <c r="C1211" s="2"/>
      <c r="D1211" s="23"/>
      <c r="E1211" s="21"/>
      <c r="F1211" s="21"/>
      <c r="G1211" s="21"/>
      <c r="H1211" s="21"/>
    </row>
    <row r="1212" spans="2:8" s="3" customFormat="1" x14ac:dyDescent="0.2">
      <c r="B1212" s="2"/>
      <c r="C1212" s="2"/>
      <c r="D1212" s="23"/>
      <c r="E1212" s="21"/>
      <c r="F1212" s="21"/>
      <c r="G1212" s="21"/>
      <c r="H1212" s="21"/>
    </row>
    <row r="1213" spans="2:8" s="3" customFormat="1" x14ac:dyDescent="0.2">
      <c r="B1213" s="2"/>
      <c r="C1213" s="2"/>
      <c r="D1213" s="23"/>
      <c r="E1213" s="21"/>
      <c r="F1213" s="21"/>
      <c r="G1213" s="21"/>
      <c r="H1213" s="21"/>
    </row>
    <row r="1214" spans="2:8" s="3" customFormat="1" x14ac:dyDescent="0.2">
      <c r="B1214" s="2"/>
      <c r="C1214" s="2"/>
      <c r="D1214" s="23"/>
      <c r="E1214" s="21"/>
      <c r="F1214" s="21"/>
      <c r="G1214" s="21"/>
      <c r="H1214" s="21"/>
    </row>
    <row r="1215" spans="2:8" s="3" customFormat="1" x14ac:dyDescent="0.2">
      <c r="B1215" s="2"/>
      <c r="C1215" s="2"/>
      <c r="D1215" s="23"/>
      <c r="E1215" s="21"/>
      <c r="F1215" s="21"/>
      <c r="G1215" s="21"/>
      <c r="H1215" s="21"/>
    </row>
    <row r="1216" spans="2:8" s="3" customFormat="1" x14ac:dyDescent="0.2">
      <c r="B1216" s="2"/>
      <c r="C1216" s="2"/>
      <c r="D1216" s="23"/>
      <c r="E1216" s="21"/>
      <c r="F1216" s="21"/>
      <c r="G1216" s="21"/>
      <c r="H1216" s="21"/>
    </row>
    <row r="1217" spans="2:8" s="3" customFormat="1" x14ac:dyDescent="0.2">
      <c r="B1217" s="2"/>
      <c r="C1217" s="2"/>
      <c r="D1217" s="23"/>
      <c r="E1217" s="21"/>
      <c r="F1217" s="21"/>
      <c r="G1217" s="21"/>
      <c r="H1217" s="21"/>
    </row>
    <row r="1218" spans="2:8" s="3" customFormat="1" x14ac:dyDescent="0.2">
      <c r="B1218" s="2"/>
      <c r="C1218" s="2"/>
      <c r="D1218" s="23"/>
      <c r="E1218" s="21"/>
      <c r="F1218" s="21"/>
      <c r="G1218" s="21"/>
      <c r="H1218" s="21"/>
    </row>
    <row r="1219" spans="2:8" s="3" customFormat="1" x14ac:dyDescent="0.2">
      <c r="B1219" s="2"/>
      <c r="C1219" s="2"/>
      <c r="D1219" s="23"/>
      <c r="E1219" s="21"/>
      <c r="F1219" s="21"/>
      <c r="G1219" s="21"/>
      <c r="H1219" s="21"/>
    </row>
    <row r="1220" spans="2:8" s="3" customFormat="1" x14ac:dyDescent="0.2">
      <c r="B1220" s="2"/>
      <c r="C1220" s="2"/>
      <c r="D1220" s="23"/>
      <c r="E1220" s="21"/>
      <c r="F1220" s="21"/>
      <c r="G1220" s="21"/>
      <c r="H1220" s="21"/>
    </row>
    <row r="1221" spans="2:8" s="3" customFormat="1" x14ac:dyDescent="0.2">
      <c r="B1221" s="2"/>
      <c r="C1221" s="2"/>
      <c r="D1221" s="23"/>
      <c r="E1221" s="21"/>
      <c r="F1221" s="21"/>
      <c r="G1221" s="21"/>
      <c r="H1221" s="21"/>
    </row>
    <row r="1222" spans="2:8" s="3" customFormat="1" x14ac:dyDescent="0.2">
      <c r="B1222" s="2"/>
      <c r="C1222" s="2"/>
      <c r="D1222" s="23"/>
      <c r="E1222" s="21"/>
      <c r="F1222" s="21"/>
      <c r="G1222" s="21"/>
      <c r="H1222" s="21"/>
    </row>
    <row r="1223" spans="2:8" s="3" customFormat="1" x14ac:dyDescent="0.2">
      <c r="B1223" s="2"/>
      <c r="C1223" s="2"/>
      <c r="D1223" s="23"/>
      <c r="E1223" s="21"/>
      <c r="F1223" s="21"/>
      <c r="G1223" s="21"/>
      <c r="H1223" s="21"/>
    </row>
    <row r="1224" spans="2:8" s="3" customFormat="1" x14ac:dyDescent="0.2">
      <c r="B1224" s="2"/>
      <c r="C1224" s="2"/>
      <c r="D1224" s="23"/>
      <c r="E1224" s="21"/>
      <c r="F1224" s="21"/>
      <c r="G1224" s="21"/>
      <c r="H1224" s="21"/>
    </row>
    <row r="1225" spans="2:8" s="3" customFormat="1" x14ac:dyDescent="0.2">
      <c r="B1225" s="2"/>
      <c r="C1225" s="2"/>
      <c r="D1225" s="23"/>
      <c r="E1225" s="21"/>
      <c r="F1225" s="21"/>
      <c r="G1225" s="21"/>
      <c r="H1225" s="21"/>
    </row>
    <row r="1226" spans="2:8" s="3" customFormat="1" x14ac:dyDescent="0.2">
      <c r="B1226" s="2"/>
      <c r="C1226" s="2"/>
      <c r="D1226" s="23"/>
      <c r="E1226" s="21"/>
      <c r="F1226" s="21"/>
      <c r="G1226" s="21"/>
      <c r="H1226" s="21"/>
    </row>
    <row r="1227" spans="2:8" s="3" customFormat="1" x14ac:dyDescent="0.2">
      <c r="B1227" s="2"/>
      <c r="C1227" s="2"/>
      <c r="D1227" s="23"/>
      <c r="E1227" s="21"/>
      <c r="F1227" s="21"/>
      <c r="G1227" s="21"/>
      <c r="H1227" s="21"/>
    </row>
    <row r="1228" spans="2:8" s="3" customFormat="1" x14ac:dyDescent="0.2">
      <c r="B1228" s="2"/>
      <c r="C1228" s="2"/>
      <c r="D1228" s="23"/>
      <c r="E1228" s="21"/>
      <c r="F1228" s="21"/>
      <c r="G1228" s="21"/>
      <c r="H1228" s="21"/>
    </row>
    <row r="1229" spans="2:8" s="3" customFormat="1" x14ac:dyDescent="0.2">
      <c r="B1229" s="2"/>
      <c r="C1229" s="2"/>
      <c r="D1229" s="23"/>
      <c r="E1229" s="21"/>
      <c r="F1229" s="21"/>
      <c r="G1229" s="21"/>
      <c r="H1229" s="21"/>
    </row>
    <row r="1230" spans="2:8" s="3" customFormat="1" x14ac:dyDescent="0.2">
      <c r="B1230" s="2"/>
      <c r="C1230" s="2"/>
      <c r="D1230" s="23"/>
      <c r="E1230" s="21"/>
      <c r="F1230" s="21"/>
      <c r="G1230" s="21"/>
      <c r="H1230" s="21"/>
    </row>
    <row r="1231" spans="2:8" s="3" customFormat="1" x14ac:dyDescent="0.2">
      <c r="B1231" s="2"/>
      <c r="C1231" s="2"/>
      <c r="D1231" s="23"/>
      <c r="E1231" s="21"/>
      <c r="F1231" s="21"/>
      <c r="G1231" s="21"/>
      <c r="H1231" s="21"/>
    </row>
    <row r="1232" spans="2:8" s="3" customFormat="1" x14ac:dyDescent="0.2">
      <c r="B1232" s="2"/>
      <c r="C1232" s="2"/>
      <c r="D1232" s="23"/>
      <c r="E1232" s="21"/>
      <c r="F1232" s="21"/>
      <c r="G1232" s="21"/>
      <c r="H1232" s="21"/>
    </row>
    <row r="1233" spans="2:8" s="3" customFormat="1" x14ac:dyDescent="0.2">
      <c r="B1233" s="2"/>
      <c r="C1233" s="2"/>
      <c r="D1233" s="23"/>
      <c r="E1233" s="21"/>
      <c r="F1233" s="21"/>
      <c r="G1233" s="21"/>
      <c r="H1233" s="21"/>
    </row>
    <row r="1234" spans="2:8" s="3" customFormat="1" x14ac:dyDescent="0.2">
      <c r="B1234" s="2"/>
      <c r="C1234" s="2"/>
      <c r="D1234" s="23"/>
      <c r="E1234" s="21"/>
      <c r="F1234" s="21"/>
      <c r="G1234" s="21"/>
      <c r="H1234" s="21"/>
    </row>
    <row r="1235" spans="2:8" s="3" customFormat="1" x14ac:dyDescent="0.2">
      <c r="B1235" s="2"/>
      <c r="C1235" s="2"/>
      <c r="D1235" s="23"/>
      <c r="E1235" s="21"/>
      <c r="F1235" s="21"/>
      <c r="G1235" s="21"/>
      <c r="H1235" s="21"/>
    </row>
    <row r="1236" spans="2:8" s="3" customFormat="1" x14ac:dyDescent="0.2">
      <c r="B1236" s="2"/>
      <c r="C1236" s="2"/>
      <c r="D1236" s="23"/>
      <c r="E1236" s="21"/>
      <c r="F1236" s="21"/>
      <c r="G1236" s="21"/>
      <c r="H1236" s="21"/>
    </row>
    <row r="1237" spans="2:8" s="3" customFormat="1" x14ac:dyDescent="0.2">
      <c r="B1237" s="2"/>
      <c r="C1237" s="2"/>
      <c r="D1237" s="23"/>
      <c r="E1237" s="21"/>
      <c r="F1237" s="21"/>
      <c r="G1237" s="21"/>
      <c r="H1237" s="21"/>
    </row>
    <row r="1238" spans="2:8" s="3" customFormat="1" x14ac:dyDescent="0.2">
      <c r="B1238" s="2"/>
      <c r="C1238" s="2"/>
      <c r="D1238" s="23"/>
      <c r="E1238" s="21"/>
      <c r="F1238" s="21"/>
      <c r="G1238" s="21"/>
      <c r="H1238" s="21"/>
    </row>
    <row r="1239" spans="2:8" s="3" customFormat="1" x14ac:dyDescent="0.2">
      <c r="B1239" s="2"/>
      <c r="C1239" s="2"/>
      <c r="D1239" s="23"/>
      <c r="E1239" s="21"/>
      <c r="F1239" s="21"/>
      <c r="G1239" s="21"/>
      <c r="H1239" s="21"/>
    </row>
    <row r="1240" spans="2:8" s="3" customFormat="1" x14ac:dyDescent="0.2">
      <c r="B1240" s="2"/>
      <c r="C1240" s="2"/>
      <c r="D1240" s="23"/>
      <c r="E1240" s="21"/>
      <c r="F1240" s="21"/>
      <c r="G1240" s="21"/>
      <c r="H1240" s="21"/>
    </row>
    <row r="1241" spans="2:8" s="3" customFormat="1" x14ac:dyDescent="0.2">
      <c r="B1241" s="2"/>
      <c r="C1241" s="2"/>
      <c r="D1241" s="23"/>
      <c r="E1241" s="21"/>
      <c r="F1241" s="21"/>
      <c r="G1241" s="21"/>
      <c r="H1241" s="21"/>
    </row>
    <row r="1242" spans="2:8" s="3" customFormat="1" x14ac:dyDescent="0.2">
      <c r="B1242" s="2"/>
      <c r="C1242" s="2"/>
      <c r="D1242" s="23"/>
      <c r="E1242" s="21"/>
      <c r="F1242" s="21"/>
      <c r="G1242" s="21"/>
      <c r="H1242" s="21"/>
    </row>
    <row r="1243" spans="2:8" s="3" customFormat="1" x14ac:dyDescent="0.2">
      <c r="B1243" s="2"/>
      <c r="C1243" s="2"/>
      <c r="D1243" s="23"/>
      <c r="E1243" s="21"/>
      <c r="F1243" s="21"/>
      <c r="G1243" s="21"/>
      <c r="H1243" s="21"/>
    </row>
    <row r="1244" spans="2:8" s="3" customFormat="1" x14ac:dyDescent="0.2">
      <c r="B1244" s="2"/>
      <c r="C1244" s="2"/>
      <c r="D1244" s="23"/>
      <c r="E1244" s="21"/>
      <c r="F1244" s="21"/>
      <c r="G1244" s="21"/>
      <c r="H1244" s="21"/>
    </row>
    <row r="1245" spans="2:8" s="3" customFormat="1" x14ac:dyDescent="0.2">
      <c r="B1245" s="2"/>
      <c r="C1245" s="2"/>
      <c r="D1245" s="23"/>
      <c r="E1245" s="21"/>
      <c r="F1245" s="21"/>
      <c r="G1245" s="21"/>
      <c r="H1245" s="21"/>
    </row>
    <row r="1246" spans="2:8" s="3" customFormat="1" x14ac:dyDescent="0.2">
      <c r="B1246" s="2"/>
      <c r="C1246" s="2"/>
      <c r="D1246" s="23"/>
      <c r="E1246" s="21"/>
      <c r="F1246" s="21"/>
      <c r="G1246" s="21"/>
      <c r="H1246" s="21"/>
    </row>
    <row r="1247" spans="2:8" s="3" customFormat="1" x14ac:dyDescent="0.2">
      <c r="B1247" s="2"/>
      <c r="C1247" s="2"/>
      <c r="D1247" s="23"/>
      <c r="E1247" s="21"/>
      <c r="F1247" s="21"/>
      <c r="G1247" s="21"/>
      <c r="H1247" s="21"/>
    </row>
    <row r="1248" spans="2:8" s="3" customFormat="1" x14ac:dyDescent="0.2">
      <c r="B1248" s="2"/>
      <c r="C1248" s="2"/>
      <c r="D1248" s="23"/>
      <c r="E1248" s="21"/>
      <c r="F1248" s="21"/>
      <c r="G1248" s="21"/>
      <c r="H1248" s="21"/>
    </row>
    <row r="1249" spans="1:8" s="3" customFormat="1" x14ac:dyDescent="0.2">
      <c r="B1249" s="2"/>
      <c r="C1249" s="2"/>
      <c r="D1249" s="23"/>
      <c r="E1249" s="21"/>
      <c r="F1249" s="21"/>
      <c r="G1249" s="21"/>
      <c r="H1249" s="21"/>
    </row>
    <row r="1250" spans="1:8" s="3" customFormat="1" x14ac:dyDescent="0.2">
      <c r="B1250" s="2"/>
      <c r="C1250" s="2"/>
      <c r="D1250" s="23"/>
      <c r="E1250" s="21"/>
      <c r="F1250" s="21"/>
      <c r="G1250" s="21"/>
      <c r="H1250" s="21"/>
    </row>
    <row r="1251" spans="1:8" s="3" customFormat="1" x14ac:dyDescent="0.2">
      <c r="B1251" s="2"/>
      <c r="C1251" s="2"/>
      <c r="D1251" s="23"/>
      <c r="E1251" s="21"/>
      <c r="F1251" s="21"/>
      <c r="G1251" s="21"/>
      <c r="H1251" s="21"/>
    </row>
    <row r="1252" spans="1:8" s="3" customFormat="1" x14ac:dyDescent="0.2">
      <c r="B1252" s="2"/>
      <c r="C1252" s="2"/>
      <c r="D1252" s="23"/>
      <c r="E1252" s="21"/>
      <c r="F1252" s="21"/>
      <c r="G1252" s="21"/>
      <c r="H1252" s="21"/>
    </row>
    <row r="1253" spans="1:8" s="3" customFormat="1" x14ac:dyDescent="0.2">
      <c r="B1253" s="2"/>
      <c r="C1253" s="2"/>
      <c r="D1253" s="23"/>
      <c r="E1253" s="21"/>
      <c r="F1253" s="21"/>
      <c r="G1253" s="21"/>
      <c r="H1253" s="21"/>
    </row>
    <row r="1254" spans="1:8" s="3" customFormat="1" x14ac:dyDescent="0.2">
      <c r="B1254" s="2"/>
      <c r="C1254" s="2"/>
      <c r="D1254" s="23"/>
      <c r="E1254" s="21"/>
      <c r="F1254" s="21"/>
      <c r="G1254" s="21"/>
      <c r="H1254" s="21"/>
    </row>
    <row r="1255" spans="1:8" s="3" customFormat="1" x14ac:dyDescent="0.2">
      <c r="B1255" s="2"/>
      <c r="C1255" s="2"/>
      <c r="D1255" s="23"/>
      <c r="E1255" s="21"/>
      <c r="F1255" s="21"/>
      <c r="G1255" s="21"/>
      <c r="H1255" s="21"/>
    </row>
    <row r="1256" spans="1:8" s="3" customFormat="1" x14ac:dyDescent="0.2">
      <c r="B1256" s="2"/>
      <c r="C1256" s="2"/>
      <c r="D1256" s="23"/>
      <c r="E1256" s="21"/>
      <c r="F1256" s="21"/>
      <c r="G1256" s="21"/>
      <c r="H1256" s="21"/>
    </row>
    <row r="1257" spans="1:8" s="3" customFormat="1" x14ac:dyDescent="0.2">
      <c r="B1257" s="2"/>
      <c r="C1257" s="2"/>
      <c r="D1257" s="23"/>
      <c r="E1257" s="21"/>
      <c r="F1257" s="21"/>
      <c r="G1257" s="21"/>
      <c r="H1257" s="21"/>
    </row>
    <row r="1258" spans="1:8" s="3" customFormat="1" x14ac:dyDescent="0.2">
      <c r="B1258" s="2"/>
      <c r="C1258" s="2"/>
      <c r="D1258" s="23"/>
      <c r="E1258" s="21"/>
      <c r="F1258" s="21"/>
      <c r="G1258" s="21"/>
      <c r="H1258" s="21"/>
    </row>
    <row r="1259" spans="1:8" s="3" customFormat="1" x14ac:dyDescent="0.2">
      <c r="B1259" s="2"/>
      <c r="C1259" s="2"/>
      <c r="D1259" s="23"/>
      <c r="E1259" s="21"/>
      <c r="F1259" s="21"/>
      <c r="G1259" s="21"/>
      <c r="H1259" s="21"/>
    </row>
    <row r="1260" spans="1:8" s="3" customFormat="1" x14ac:dyDescent="0.2">
      <c r="B1260" s="2"/>
      <c r="C1260" s="2"/>
      <c r="D1260" s="23"/>
      <c r="E1260" s="21"/>
      <c r="F1260" s="21"/>
      <c r="G1260" s="21"/>
      <c r="H1260" s="21"/>
    </row>
    <row r="1261" spans="1:8" s="3" customFormat="1" x14ac:dyDescent="0.2">
      <c r="B1261" s="2"/>
      <c r="C1261" s="2"/>
      <c r="D1261" s="23"/>
      <c r="E1261" s="21"/>
      <c r="F1261" s="21"/>
      <c r="G1261" s="21"/>
    </row>
    <row r="1262" spans="1:8" s="3" customFormat="1" x14ac:dyDescent="0.2">
      <c r="B1262" s="2"/>
      <c r="C1262" s="2"/>
      <c r="D1262" s="23"/>
      <c r="E1262" s="21"/>
      <c r="F1262" s="21"/>
      <c r="G1262" s="21"/>
      <c r="H1262" s="2"/>
    </row>
    <row r="1263" spans="1:8" x14ac:dyDescent="0.2">
      <c r="A1263" s="3"/>
      <c r="D1263" s="23"/>
      <c r="E1263" s="21"/>
      <c r="F1263" s="21"/>
      <c r="G1263" s="21"/>
    </row>
    <row r="1264" spans="1:8" x14ac:dyDescent="0.2">
      <c r="A1264" s="3"/>
      <c r="D1264" s="23"/>
      <c r="E1264" s="21"/>
      <c r="F1264" s="21"/>
      <c r="G1264" s="21"/>
    </row>
    <row r="1265" spans="1:7" x14ac:dyDescent="0.2">
      <c r="A1265" s="3"/>
      <c r="D1265" s="23"/>
      <c r="E1265" s="21"/>
      <c r="F1265" s="21"/>
      <c r="G1265" s="21"/>
    </row>
    <row r="1266" spans="1:7" x14ac:dyDescent="0.2">
      <c r="A1266" s="3"/>
      <c r="D1266" s="23"/>
      <c r="E1266" s="21"/>
      <c r="F1266" s="21"/>
      <c r="G1266" s="21"/>
    </row>
    <row r="1267" spans="1:7" x14ac:dyDescent="0.2">
      <c r="A1267" s="3"/>
      <c r="D1267" s="23"/>
      <c r="E1267" s="21"/>
      <c r="F1267" s="21"/>
      <c r="G1267" s="21"/>
    </row>
    <row r="1268" spans="1:7" x14ac:dyDescent="0.2">
      <c r="A1268" s="3"/>
      <c r="D1268" s="23"/>
      <c r="E1268" s="21"/>
      <c r="F1268" s="21"/>
      <c r="G1268" s="21"/>
    </row>
    <row r="1269" spans="1:7" x14ac:dyDescent="0.2">
      <c r="A1269" s="3"/>
      <c r="D1269" s="23"/>
      <c r="E1269" s="21"/>
      <c r="F1269" s="21"/>
      <c r="G1269" s="21"/>
    </row>
    <row r="1270" spans="1:7" x14ac:dyDescent="0.2">
      <c r="A1270" s="3"/>
      <c r="D1270" s="23"/>
      <c r="E1270" s="21"/>
      <c r="F1270" s="21"/>
      <c r="G1270" s="21"/>
    </row>
    <row r="1271" spans="1:7" x14ac:dyDescent="0.2">
      <c r="A1271" s="3"/>
      <c r="D1271" s="23"/>
      <c r="E1271" s="21"/>
      <c r="F1271" s="21"/>
      <c r="G1271" s="21"/>
    </row>
    <row r="1272" spans="1:7" x14ac:dyDescent="0.2">
      <c r="A1272" s="3"/>
      <c r="D1272" s="23"/>
      <c r="E1272" s="21"/>
      <c r="F1272" s="21"/>
      <c r="G1272" s="21"/>
    </row>
    <row r="1273" spans="1:7" x14ac:dyDescent="0.2">
      <c r="A1273" s="3"/>
      <c r="D1273" s="23"/>
      <c r="E1273" s="21"/>
      <c r="F1273" s="21"/>
      <c r="G1273" s="21"/>
    </row>
    <row r="1274" spans="1:7" x14ac:dyDescent="0.2">
      <c r="A1274" s="3"/>
      <c r="D1274" s="23"/>
      <c r="E1274" s="21"/>
      <c r="F1274" s="21"/>
      <c r="G1274" s="21"/>
    </row>
    <row r="1275" spans="1:7" x14ac:dyDescent="0.2">
      <c r="A1275" s="3"/>
      <c r="D1275" s="23"/>
      <c r="E1275" s="21"/>
      <c r="F1275" s="21"/>
      <c r="G1275" s="21"/>
    </row>
    <row r="1276" spans="1:7" x14ac:dyDescent="0.2">
      <c r="A1276" s="3"/>
      <c r="D1276" s="23"/>
      <c r="E1276" s="21"/>
      <c r="F1276" s="21"/>
      <c r="G1276" s="21"/>
    </row>
    <row r="1277" spans="1:7" x14ac:dyDescent="0.2">
      <c r="A1277" s="3"/>
      <c r="D1277" s="23"/>
      <c r="E1277" s="21"/>
      <c r="F1277" s="21"/>
      <c r="G1277" s="21"/>
    </row>
    <row r="1278" spans="1:7" x14ac:dyDescent="0.2">
      <c r="A1278" s="3"/>
      <c r="D1278" s="23"/>
      <c r="E1278" s="21"/>
      <c r="F1278" s="21"/>
      <c r="G1278" s="21"/>
    </row>
    <row r="1279" spans="1:7" x14ac:dyDescent="0.2">
      <c r="A1279" s="3"/>
      <c r="D1279" s="23"/>
      <c r="E1279" s="21"/>
      <c r="F1279" s="21"/>
      <c r="G1279" s="21"/>
    </row>
    <row r="1280" spans="1:7" x14ac:dyDescent="0.2">
      <c r="A1280" s="3"/>
      <c r="D1280" s="23"/>
      <c r="E1280" s="21"/>
      <c r="F1280" s="21"/>
      <c r="G1280" s="21"/>
    </row>
    <row r="1281" spans="1:7" x14ac:dyDescent="0.2">
      <c r="A1281" s="3"/>
      <c r="D1281" s="23"/>
      <c r="E1281" s="21"/>
      <c r="F1281" s="21"/>
      <c r="G1281" s="21"/>
    </row>
    <row r="1282" spans="1:7" x14ac:dyDescent="0.2">
      <c r="D1282" s="23"/>
      <c r="E1282" s="21"/>
      <c r="F1282" s="21"/>
      <c r="G1282" s="21"/>
    </row>
    <row r="1283" spans="1:7" x14ac:dyDescent="0.2">
      <c r="D1283" s="23"/>
      <c r="E1283" s="21"/>
      <c r="F1283" s="21"/>
      <c r="G1283" s="21"/>
    </row>
    <row r="1284" spans="1:7" x14ac:dyDescent="0.2">
      <c r="D1284" s="23"/>
      <c r="E1284" s="21"/>
      <c r="F1284" s="21"/>
      <c r="G1284" s="21"/>
    </row>
    <row r="1285" spans="1:7" x14ac:dyDescent="0.2">
      <c r="D1285" s="23"/>
      <c r="E1285" s="21"/>
      <c r="F1285" s="21"/>
      <c r="G1285" s="21"/>
    </row>
    <row r="1286" spans="1:7" x14ac:dyDescent="0.2">
      <c r="D1286" s="23"/>
      <c r="E1286" s="21"/>
      <c r="F1286" s="21"/>
      <c r="G1286" s="21"/>
    </row>
    <row r="1287" spans="1:7" x14ac:dyDescent="0.2">
      <c r="D1287" s="23"/>
      <c r="E1287" s="21"/>
      <c r="F1287" s="21"/>
      <c r="G1287" s="21"/>
    </row>
    <row r="1288" spans="1:7" x14ac:dyDescent="0.2">
      <c r="D1288" s="23"/>
      <c r="E1288" s="21"/>
      <c r="F1288" s="21"/>
      <c r="G1288" s="21"/>
    </row>
    <row r="1289" spans="1:7" x14ac:dyDescent="0.2">
      <c r="D1289" s="23"/>
      <c r="E1289" s="21"/>
      <c r="F1289" s="21"/>
      <c r="G1289" s="21"/>
    </row>
    <row r="1290" spans="1:7" x14ac:dyDescent="0.2">
      <c r="D1290" s="23"/>
      <c r="E1290" s="21"/>
      <c r="F1290" s="21"/>
      <c r="G1290" s="21"/>
    </row>
    <row r="1291" spans="1:7" x14ac:dyDescent="0.2">
      <c r="D1291" s="23"/>
      <c r="E1291" s="21"/>
      <c r="F1291" s="21"/>
      <c r="G1291" s="21"/>
    </row>
    <row r="1292" spans="1:7" x14ac:dyDescent="0.2">
      <c r="D1292" s="23"/>
      <c r="E1292" s="21"/>
      <c r="F1292" s="21"/>
      <c r="G1292" s="21"/>
    </row>
    <row r="1293" spans="1:7" x14ac:dyDescent="0.2">
      <c r="D1293" s="23"/>
      <c r="E1293" s="21"/>
      <c r="F1293" s="21"/>
      <c r="G1293" s="21"/>
    </row>
    <row r="1294" spans="1:7" x14ac:dyDescent="0.2">
      <c r="D1294" s="23"/>
      <c r="E1294" s="21"/>
      <c r="F1294" s="21"/>
      <c r="G1294" s="21"/>
    </row>
    <row r="1295" spans="1:7" x14ac:dyDescent="0.2">
      <c r="D1295" s="23"/>
      <c r="E1295" s="21"/>
      <c r="F1295" s="21"/>
      <c r="G1295" s="21"/>
    </row>
    <row r="1296" spans="1:7" x14ac:dyDescent="0.2">
      <c r="D1296" s="23"/>
      <c r="E1296" s="21"/>
      <c r="F1296" s="21"/>
      <c r="G1296" s="21"/>
    </row>
    <row r="1297" spans="4:7" x14ac:dyDescent="0.2">
      <c r="D1297" s="23"/>
      <c r="E1297" s="21"/>
      <c r="F1297" s="21"/>
      <c r="G1297" s="21"/>
    </row>
    <row r="1298" spans="4:7" x14ac:dyDescent="0.2">
      <c r="D1298" s="23"/>
      <c r="E1298" s="21"/>
      <c r="F1298" s="21"/>
      <c r="G1298" s="21"/>
    </row>
    <row r="1299" spans="4:7" x14ac:dyDescent="0.2">
      <c r="D1299" s="23"/>
      <c r="E1299" s="21"/>
      <c r="F1299" s="21"/>
      <c r="G1299" s="21"/>
    </row>
    <row r="1300" spans="4:7" x14ac:dyDescent="0.2">
      <c r="D1300" s="23"/>
      <c r="E1300" s="21"/>
      <c r="F1300" s="21"/>
      <c r="G1300" s="21"/>
    </row>
    <row r="1301" spans="4:7" x14ac:dyDescent="0.2">
      <c r="D1301" s="23"/>
      <c r="E1301" s="21"/>
      <c r="F1301" s="21"/>
      <c r="G1301" s="21"/>
    </row>
    <row r="1302" spans="4:7" x14ac:dyDescent="0.2">
      <c r="D1302" s="23"/>
      <c r="E1302" s="21"/>
      <c r="F1302" s="21"/>
      <c r="G1302" s="21"/>
    </row>
    <row r="1303" spans="4:7" x14ac:dyDescent="0.2">
      <c r="D1303" s="23"/>
      <c r="E1303" s="21"/>
      <c r="F1303" s="21"/>
      <c r="G1303" s="21"/>
    </row>
    <row r="1304" spans="4:7" x14ac:dyDescent="0.2">
      <c r="D1304" s="23"/>
      <c r="E1304" s="21"/>
      <c r="F1304" s="21"/>
      <c r="G1304" s="21"/>
    </row>
    <row r="1305" spans="4:7" x14ac:dyDescent="0.2">
      <c r="D1305" s="23"/>
      <c r="E1305" s="21"/>
      <c r="F1305" s="21"/>
      <c r="G1305" s="21"/>
    </row>
    <row r="1306" spans="4:7" x14ac:dyDescent="0.2">
      <c r="D1306" s="23"/>
      <c r="E1306" s="21"/>
      <c r="F1306" s="21"/>
      <c r="G1306" s="21"/>
    </row>
    <row r="1307" spans="4:7" x14ac:dyDescent="0.2">
      <c r="D1307" s="23"/>
      <c r="E1307" s="21"/>
      <c r="F1307" s="21"/>
      <c r="G1307" s="21"/>
    </row>
    <row r="1308" spans="4:7" x14ac:dyDescent="0.2">
      <c r="D1308" s="23"/>
      <c r="E1308" s="21"/>
      <c r="F1308" s="21"/>
      <c r="G1308" s="21"/>
    </row>
    <row r="1309" spans="4:7" x14ac:dyDescent="0.2">
      <c r="D1309" s="23"/>
      <c r="E1309" s="21"/>
      <c r="F1309" s="21"/>
      <c r="G1309" s="21"/>
    </row>
    <row r="1310" spans="4:7" x14ac:dyDescent="0.2">
      <c r="D1310" s="23"/>
      <c r="E1310" s="21"/>
      <c r="F1310" s="21"/>
      <c r="G1310" s="21"/>
    </row>
    <row r="1311" spans="4:7" x14ac:dyDescent="0.2">
      <c r="D1311" s="23"/>
      <c r="E1311" s="21"/>
      <c r="F1311" s="21"/>
      <c r="G1311" s="21"/>
    </row>
    <row r="1312" spans="4:7" x14ac:dyDescent="0.2">
      <c r="D1312" s="23"/>
      <c r="E1312" s="21"/>
      <c r="F1312" s="21"/>
      <c r="G1312" s="21"/>
    </row>
    <row r="1313" spans="2:7" x14ac:dyDescent="0.2">
      <c r="D1313" s="23"/>
      <c r="E1313" s="21"/>
      <c r="F1313" s="21"/>
      <c r="G1313" s="21"/>
    </row>
    <row r="1314" spans="2:7" x14ac:dyDescent="0.2">
      <c r="D1314" s="23"/>
      <c r="E1314" s="21"/>
      <c r="F1314" s="21"/>
      <c r="G1314" s="21"/>
    </row>
    <row r="1315" spans="2:7" x14ac:dyDescent="0.2">
      <c r="D1315" s="23"/>
      <c r="E1315" s="21"/>
      <c r="F1315" s="21"/>
      <c r="G1315" s="21"/>
    </row>
    <row r="1316" spans="2:7" x14ac:dyDescent="0.2">
      <c r="D1316" s="23"/>
      <c r="E1316" s="21"/>
      <c r="F1316" s="21"/>
      <c r="G1316" s="21"/>
    </row>
    <row r="1317" spans="2:7" x14ac:dyDescent="0.2">
      <c r="D1317" s="23"/>
      <c r="E1317" s="21"/>
      <c r="F1317" s="21"/>
      <c r="G1317" s="21"/>
    </row>
    <row r="1318" spans="2:7" x14ac:dyDescent="0.2">
      <c r="D1318" s="23"/>
      <c r="E1318" s="21"/>
      <c r="F1318" s="21"/>
      <c r="G1318" s="21"/>
    </row>
    <row r="1319" spans="2:7" x14ac:dyDescent="0.2">
      <c r="D1319" s="23"/>
      <c r="E1319" s="21"/>
      <c r="F1319" s="21"/>
      <c r="G1319" s="21"/>
    </row>
    <row r="1320" spans="2:7" x14ac:dyDescent="0.2">
      <c r="B1320" s="3"/>
      <c r="C1320" s="3"/>
      <c r="D1320" s="23"/>
      <c r="E1320" s="21"/>
      <c r="F1320" s="21"/>
      <c r="G1320" s="21"/>
    </row>
    <row r="1321" spans="2:7" x14ac:dyDescent="0.2">
      <c r="B1321" s="3"/>
      <c r="C1321" s="3"/>
      <c r="D1321" s="23"/>
      <c r="E1321" s="21"/>
      <c r="F1321" s="21"/>
      <c r="G1321" s="21"/>
    </row>
    <row r="1322" spans="2:7" x14ac:dyDescent="0.2">
      <c r="B1322" s="3"/>
      <c r="C1322" s="3"/>
      <c r="D1322" s="23"/>
      <c r="E1322" s="21"/>
      <c r="F1322" s="21"/>
      <c r="G1322" s="21"/>
    </row>
    <row r="1323" spans="2:7" x14ac:dyDescent="0.2">
      <c r="B1323" s="3"/>
      <c r="C1323" s="3"/>
      <c r="D1323" s="3"/>
      <c r="E1323" s="3"/>
      <c r="F1323" s="3"/>
      <c r="G1323" s="3"/>
    </row>
  </sheetData>
  <mergeCells count="11">
    <mergeCell ref="A6:H7"/>
    <mergeCell ref="B124:C124"/>
    <mergeCell ref="D14:G14"/>
    <mergeCell ref="D15:G15"/>
    <mergeCell ref="A9:B9"/>
    <mergeCell ref="A115:G115"/>
    <mergeCell ref="A117:G117"/>
    <mergeCell ref="A118:G118"/>
    <mergeCell ref="A119:G119"/>
    <mergeCell ref="A121:G121"/>
    <mergeCell ref="A113:G113"/>
  </mergeCells>
  <dataValidations count="3">
    <dataValidation type="list" allowBlank="1" showInputMessage="1" showErrorMessage="1" sqref="B11">
      <formula1>$Q$9:$Q$12</formula1>
    </dataValidation>
    <dataValidation type="list" allowBlank="1" showInputMessage="1" showErrorMessage="1" sqref="B12">
      <formula1>$O$3:$O$5</formula1>
    </dataValidation>
    <dataValidation type="list" allowBlank="1" showInputMessage="1" showErrorMessage="1" sqref="B10">
      <formula1>$Q$19:$Q$20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G76"/>
  <sheetViews>
    <sheetView workbookViewId="0">
      <selection activeCell="I16" sqref="I16"/>
    </sheetView>
  </sheetViews>
  <sheetFormatPr defaultRowHeight="15" x14ac:dyDescent="0.25"/>
  <cols>
    <col min="2" max="2" width="9.140625" style="57"/>
  </cols>
  <sheetData>
    <row r="1" spans="2:293" x14ac:dyDescent="0.25">
      <c r="F1" t="s">
        <v>153</v>
      </c>
      <c r="ET1" t="s">
        <v>154</v>
      </c>
    </row>
    <row r="2" spans="2:293" x14ac:dyDescent="0.25">
      <c r="F2" t="s">
        <v>270</v>
      </c>
      <c r="BB2" t="s">
        <v>271</v>
      </c>
      <c r="CX2" t="s">
        <v>272</v>
      </c>
      <c r="ET2" t="s">
        <v>270</v>
      </c>
      <c r="GP2" t="s">
        <v>271</v>
      </c>
      <c r="IL2" t="s">
        <v>272</v>
      </c>
    </row>
    <row r="3" spans="2:293" x14ac:dyDescent="0.25">
      <c r="F3" t="s">
        <v>161</v>
      </c>
      <c r="R3" t="s">
        <v>162</v>
      </c>
      <c r="AD3" t="s">
        <v>163</v>
      </c>
      <c r="AP3" t="s">
        <v>168</v>
      </c>
      <c r="BB3" t="s">
        <v>161</v>
      </c>
      <c r="BN3" t="s">
        <v>162</v>
      </c>
      <c r="BZ3" t="s">
        <v>163</v>
      </c>
      <c r="CL3" t="s">
        <v>168</v>
      </c>
      <c r="CX3" t="s">
        <v>161</v>
      </c>
      <c r="DJ3" t="s">
        <v>162</v>
      </c>
      <c r="DV3" t="s">
        <v>163</v>
      </c>
      <c r="EH3" t="s">
        <v>168</v>
      </c>
      <c r="ET3" t="s">
        <v>103</v>
      </c>
      <c r="FF3" t="s">
        <v>102</v>
      </c>
      <c r="FR3" t="s">
        <v>101</v>
      </c>
      <c r="GD3" t="s">
        <v>169</v>
      </c>
      <c r="GP3" t="s">
        <v>103</v>
      </c>
      <c r="HB3" t="s">
        <v>102</v>
      </c>
      <c r="HN3" t="s">
        <v>101</v>
      </c>
      <c r="HZ3" t="s">
        <v>169</v>
      </c>
      <c r="IL3" t="s">
        <v>103</v>
      </c>
      <c r="IX3" t="s">
        <v>102</v>
      </c>
      <c r="JJ3" t="s">
        <v>101</v>
      </c>
      <c r="JV3" t="s">
        <v>169</v>
      </c>
    </row>
    <row r="4" spans="2:293" x14ac:dyDescent="0.25">
      <c r="B4" s="57" t="s">
        <v>98</v>
      </c>
      <c r="C4" t="s">
        <v>60</v>
      </c>
      <c r="D4" t="s">
        <v>59</v>
      </c>
      <c r="E4" t="s">
        <v>106</v>
      </c>
      <c r="F4" t="s">
        <v>61</v>
      </c>
      <c r="G4" t="s">
        <v>62</v>
      </c>
      <c r="H4" t="s">
        <v>63</v>
      </c>
      <c r="I4" t="s">
        <v>64</v>
      </c>
      <c r="J4" t="s">
        <v>65</v>
      </c>
      <c r="K4" t="s">
        <v>66</v>
      </c>
      <c r="L4" t="s">
        <v>67</v>
      </c>
      <c r="M4" t="s">
        <v>68</v>
      </c>
      <c r="N4" t="s">
        <v>69</v>
      </c>
      <c r="O4" t="s">
        <v>70</v>
      </c>
      <c r="P4" t="s">
        <v>71</v>
      </c>
      <c r="Q4" t="s">
        <v>72</v>
      </c>
      <c r="R4" t="s">
        <v>61</v>
      </c>
      <c r="S4" t="s">
        <v>62</v>
      </c>
      <c r="T4" t="s">
        <v>63</v>
      </c>
      <c r="U4" t="s">
        <v>64</v>
      </c>
      <c r="V4" t="s">
        <v>65</v>
      </c>
      <c r="W4" t="s">
        <v>66</v>
      </c>
      <c r="X4" t="s">
        <v>67</v>
      </c>
      <c r="Y4" t="s">
        <v>68</v>
      </c>
      <c r="Z4" t="s">
        <v>69</v>
      </c>
      <c r="AA4" t="s">
        <v>70</v>
      </c>
      <c r="AB4" t="s">
        <v>71</v>
      </c>
      <c r="AC4" t="s">
        <v>72</v>
      </c>
      <c r="AD4" t="s">
        <v>61</v>
      </c>
      <c r="AE4" t="s">
        <v>62</v>
      </c>
      <c r="AF4" t="s">
        <v>63</v>
      </c>
      <c r="AG4" t="s">
        <v>64</v>
      </c>
      <c r="AH4" t="s">
        <v>65</v>
      </c>
      <c r="AI4" t="s">
        <v>66</v>
      </c>
      <c r="AJ4" t="s">
        <v>67</v>
      </c>
      <c r="AK4" t="s">
        <v>68</v>
      </c>
      <c r="AL4" t="s">
        <v>69</v>
      </c>
      <c r="AM4" t="s">
        <v>70</v>
      </c>
      <c r="AN4" t="s">
        <v>71</v>
      </c>
      <c r="AO4" t="s">
        <v>72</v>
      </c>
      <c r="AP4" t="s">
        <v>61</v>
      </c>
      <c r="AQ4" t="s">
        <v>62</v>
      </c>
      <c r="AR4" t="s">
        <v>63</v>
      </c>
      <c r="AS4" t="s">
        <v>64</v>
      </c>
      <c r="AT4" t="s">
        <v>65</v>
      </c>
      <c r="AU4" t="s">
        <v>66</v>
      </c>
      <c r="AV4" t="s">
        <v>67</v>
      </c>
      <c r="AW4" t="s">
        <v>68</v>
      </c>
      <c r="AX4" t="s">
        <v>69</v>
      </c>
      <c r="AY4" t="s">
        <v>70</v>
      </c>
      <c r="AZ4" t="s">
        <v>71</v>
      </c>
      <c r="BA4" t="s">
        <v>72</v>
      </c>
      <c r="BB4" t="s">
        <v>61</v>
      </c>
      <c r="BC4" t="s">
        <v>62</v>
      </c>
      <c r="BD4" t="s">
        <v>63</v>
      </c>
      <c r="BE4" t="s">
        <v>64</v>
      </c>
      <c r="BF4" t="s">
        <v>65</v>
      </c>
      <c r="BG4" t="s">
        <v>66</v>
      </c>
      <c r="BH4" t="s">
        <v>67</v>
      </c>
      <c r="BI4" t="s">
        <v>68</v>
      </c>
      <c r="BJ4" t="s">
        <v>69</v>
      </c>
      <c r="BK4" t="s">
        <v>70</v>
      </c>
      <c r="BL4" t="s">
        <v>71</v>
      </c>
      <c r="BM4" t="s">
        <v>72</v>
      </c>
      <c r="BN4" t="s">
        <v>61</v>
      </c>
      <c r="BO4" t="s">
        <v>62</v>
      </c>
      <c r="BP4" t="s">
        <v>63</v>
      </c>
      <c r="BQ4" t="s">
        <v>64</v>
      </c>
      <c r="BR4" t="s">
        <v>65</v>
      </c>
      <c r="BS4" t="s">
        <v>66</v>
      </c>
      <c r="BT4" t="s">
        <v>67</v>
      </c>
      <c r="BU4" t="s">
        <v>68</v>
      </c>
      <c r="BV4" t="s">
        <v>69</v>
      </c>
      <c r="BW4" t="s">
        <v>70</v>
      </c>
      <c r="BX4" t="s">
        <v>71</v>
      </c>
      <c r="BY4" t="s">
        <v>72</v>
      </c>
      <c r="BZ4" t="s">
        <v>61</v>
      </c>
      <c r="CA4" t="s">
        <v>62</v>
      </c>
      <c r="CB4" t="s">
        <v>63</v>
      </c>
      <c r="CC4" t="s">
        <v>64</v>
      </c>
      <c r="CD4" t="s">
        <v>65</v>
      </c>
      <c r="CE4" t="s">
        <v>66</v>
      </c>
      <c r="CF4" t="s">
        <v>67</v>
      </c>
      <c r="CG4" t="s">
        <v>68</v>
      </c>
      <c r="CH4" t="s">
        <v>69</v>
      </c>
      <c r="CI4" t="s">
        <v>70</v>
      </c>
      <c r="CJ4" t="s">
        <v>71</v>
      </c>
      <c r="CK4" t="s">
        <v>72</v>
      </c>
      <c r="CL4" t="s">
        <v>61</v>
      </c>
      <c r="CM4" t="s">
        <v>62</v>
      </c>
      <c r="CN4" t="s">
        <v>63</v>
      </c>
      <c r="CO4" t="s">
        <v>64</v>
      </c>
      <c r="CP4" t="s">
        <v>65</v>
      </c>
      <c r="CQ4" t="s">
        <v>66</v>
      </c>
      <c r="CR4" t="s">
        <v>67</v>
      </c>
      <c r="CS4" t="s">
        <v>68</v>
      </c>
      <c r="CT4" t="s">
        <v>69</v>
      </c>
      <c r="CU4" t="s">
        <v>70</v>
      </c>
      <c r="CV4" t="s">
        <v>71</v>
      </c>
      <c r="CW4" t="s">
        <v>72</v>
      </c>
      <c r="CX4" t="s">
        <v>61</v>
      </c>
      <c r="CY4" t="s">
        <v>62</v>
      </c>
      <c r="CZ4" t="s">
        <v>63</v>
      </c>
      <c r="DA4" t="s">
        <v>64</v>
      </c>
      <c r="DB4" t="s">
        <v>65</v>
      </c>
      <c r="DC4" t="s">
        <v>66</v>
      </c>
      <c r="DD4" t="s">
        <v>67</v>
      </c>
      <c r="DE4" t="s">
        <v>68</v>
      </c>
      <c r="DF4" t="s">
        <v>69</v>
      </c>
      <c r="DG4" t="s">
        <v>70</v>
      </c>
      <c r="DH4" t="s">
        <v>71</v>
      </c>
      <c r="DI4" t="s">
        <v>72</v>
      </c>
      <c r="DJ4" t="s">
        <v>61</v>
      </c>
      <c r="DK4" t="s">
        <v>62</v>
      </c>
      <c r="DL4" t="s">
        <v>63</v>
      </c>
      <c r="DM4" t="s">
        <v>64</v>
      </c>
      <c r="DN4" t="s">
        <v>65</v>
      </c>
      <c r="DO4" t="s">
        <v>66</v>
      </c>
      <c r="DP4" t="s">
        <v>67</v>
      </c>
      <c r="DQ4" t="s">
        <v>68</v>
      </c>
      <c r="DR4" t="s">
        <v>69</v>
      </c>
      <c r="DS4" t="s">
        <v>70</v>
      </c>
      <c r="DT4" t="s">
        <v>71</v>
      </c>
      <c r="DU4" t="s">
        <v>72</v>
      </c>
      <c r="DV4" t="s">
        <v>61</v>
      </c>
      <c r="DW4" t="s">
        <v>62</v>
      </c>
      <c r="DX4" t="s">
        <v>63</v>
      </c>
      <c r="DY4" t="s">
        <v>64</v>
      </c>
      <c r="DZ4" t="s">
        <v>65</v>
      </c>
      <c r="EA4" t="s">
        <v>66</v>
      </c>
      <c r="EB4" t="s">
        <v>67</v>
      </c>
      <c r="EC4" t="s">
        <v>68</v>
      </c>
      <c r="ED4" t="s">
        <v>69</v>
      </c>
      <c r="EE4" t="s">
        <v>70</v>
      </c>
      <c r="EF4" t="s">
        <v>71</v>
      </c>
      <c r="EG4" t="s">
        <v>72</v>
      </c>
      <c r="EH4" t="s">
        <v>61</v>
      </c>
      <c r="EI4" t="s">
        <v>62</v>
      </c>
      <c r="EJ4" t="s">
        <v>63</v>
      </c>
      <c r="EK4" t="s">
        <v>64</v>
      </c>
      <c r="EL4" t="s">
        <v>65</v>
      </c>
      <c r="EM4" t="s">
        <v>66</v>
      </c>
      <c r="EN4" t="s">
        <v>67</v>
      </c>
      <c r="EO4" t="s">
        <v>68</v>
      </c>
      <c r="EP4" t="s">
        <v>69</v>
      </c>
      <c r="EQ4" t="s">
        <v>70</v>
      </c>
      <c r="ER4" t="s">
        <v>71</v>
      </c>
      <c r="ES4" t="s">
        <v>72</v>
      </c>
      <c r="ET4" t="s">
        <v>61</v>
      </c>
      <c r="EU4" t="s">
        <v>62</v>
      </c>
      <c r="EV4" t="s">
        <v>63</v>
      </c>
      <c r="EW4" t="s">
        <v>64</v>
      </c>
      <c r="EX4" t="s">
        <v>65</v>
      </c>
      <c r="EY4" t="s">
        <v>66</v>
      </c>
      <c r="EZ4" t="s">
        <v>67</v>
      </c>
      <c r="FA4" t="s">
        <v>68</v>
      </c>
      <c r="FB4" t="s">
        <v>69</v>
      </c>
      <c r="FC4" t="s">
        <v>70</v>
      </c>
      <c r="FD4" t="s">
        <v>71</v>
      </c>
      <c r="FE4" t="s">
        <v>72</v>
      </c>
      <c r="FF4" t="s">
        <v>61</v>
      </c>
      <c r="FG4" t="s">
        <v>62</v>
      </c>
      <c r="FH4" t="s">
        <v>63</v>
      </c>
      <c r="FI4" t="s">
        <v>64</v>
      </c>
      <c r="FJ4" t="s">
        <v>65</v>
      </c>
      <c r="FK4" t="s">
        <v>66</v>
      </c>
      <c r="FL4" t="s">
        <v>67</v>
      </c>
      <c r="FM4" t="s">
        <v>68</v>
      </c>
      <c r="FN4" t="s">
        <v>69</v>
      </c>
      <c r="FO4" t="s">
        <v>70</v>
      </c>
      <c r="FP4" t="s">
        <v>71</v>
      </c>
      <c r="FQ4" t="s">
        <v>72</v>
      </c>
      <c r="FR4" t="s">
        <v>61</v>
      </c>
      <c r="FS4" t="s">
        <v>62</v>
      </c>
      <c r="FT4" t="s">
        <v>63</v>
      </c>
      <c r="FU4" t="s">
        <v>64</v>
      </c>
      <c r="FV4" t="s">
        <v>65</v>
      </c>
      <c r="FW4" t="s">
        <v>66</v>
      </c>
      <c r="FX4" t="s">
        <v>67</v>
      </c>
      <c r="FY4" t="s">
        <v>68</v>
      </c>
      <c r="FZ4" t="s">
        <v>69</v>
      </c>
      <c r="GA4" t="s">
        <v>70</v>
      </c>
      <c r="GB4" t="s">
        <v>71</v>
      </c>
      <c r="GC4" t="s">
        <v>72</v>
      </c>
      <c r="GD4" t="s">
        <v>61</v>
      </c>
      <c r="GE4" t="s">
        <v>62</v>
      </c>
      <c r="GF4" t="s">
        <v>63</v>
      </c>
      <c r="GG4" t="s">
        <v>64</v>
      </c>
      <c r="GH4" t="s">
        <v>65</v>
      </c>
      <c r="GI4" t="s">
        <v>66</v>
      </c>
      <c r="GJ4" t="s">
        <v>67</v>
      </c>
      <c r="GK4" t="s">
        <v>68</v>
      </c>
      <c r="GL4" t="s">
        <v>69</v>
      </c>
      <c r="GM4" t="s">
        <v>70</v>
      </c>
      <c r="GN4" t="s">
        <v>71</v>
      </c>
      <c r="GO4" t="s">
        <v>72</v>
      </c>
      <c r="GP4" t="s">
        <v>61</v>
      </c>
      <c r="GQ4" t="s">
        <v>62</v>
      </c>
      <c r="GR4" t="s">
        <v>63</v>
      </c>
      <c r="GS4" t="s">
        <v>64</v>
      </c>
      <c r="GT4" t="s">
        <v>65</v>
      </c>
      <c r="GU4" t="s">
        <v>66</v>
      </c>
      <c r="GV4" t="s">
        <v>67</v>
      </c>
      <c r="GW4" t="s">
        <v>68</v>
      </c>
      <c r="GX4" t="s">
        <v>69</v>
      </c>
      <c r="GY4" t="s">
        <v>70</v>
      </c>
      <c r="GZ4" t="s">
        <v>71</v>
      </c>
      <c r="HA4" t="s">
        <v>72</v>
      </c>
      <c r="HB4" t="s">
        <v>61</v>
      </c>
      <c r="HC4" t="s">
        <v>62</v>
      </c>
      <c r="HD4" t="s">
        <v>63</v>
      </c>
      <c r="HE4" t="s">
        <v>64</v>
      </c>
      <c r="HF4" t="s">
        <v>65</v>
      </c>
      <c r="HG4" t="s">
        <v>66</v>
      </c>
      <c r="HH4" t="s">
        <v>67</v>
      </c>
      <c r="HI4" t="s">
        <v>68</v>
      </c>
      <c r="HJ4" t="s">
        <v>69</v>
      </c>
      <c r="HK4" t="s">
        <v>70</v>
      </c>
      <c r="HL4" t="s">
        <v>71</v>
      </c>
      <c r="HM4" t="s">
        <v>72</v>
      </c>
      <c r="HN4" t="s">
        <v>61</v>
      </c>
      <c r="HO4" t="s">
        <v>62</v>
      </c>
      <c r="HP4" t="s">
        <v>63</v>
      </c>
      <c r="HQ4" t="s">
        <v>64</v>
      </c>
      <c r="HR4" t="s">
        <v>65</v>
      </c>
      <c r="HS4" t="s">
        <v>66</v>
      </c>
      <c r="HT4" t="s">
        <v>67</v>
      </c>
      <c r="HU4" t="s">
        <v>68</v>
      </c>
      <c r="HV4" t="s">
        <v>69</v>
      </c>
      <c r="HW4" t="s">
        <v>70</v>
      </c>
      <c r="HX4" t="s">
        <v>71</v>
      </c>
      <c r="HY4" t="s">
        <v>72</v>
      </c>
      <c r="HZ4" t="s">
        <v>61</v>
      </c>
      <c r="IA4" t="s">
        <v>62</v>
      </c>
      <c r="IB4" t="s">
        <v>63</v>
      </c>
      <c r="IC4" t="s">
        <v>64</v>
      </c>
      <c r="ID4" t="s">
        <v>65</v>
      </c>
      <c r="IE4" t="s">
        <v>66</v>
      </c>
      <c r="IF4" t="s">
        <v>67</v>
      </c>
      <c r="IG4" t="s">
        <v>68</v>
      </c>
      <c r="IH4" t="s">
        <v>69</v>
      </c>
      <c r="II4" t="s">
        <v>70</v>
      </c>
      <c r="IJ4" t="s">
        <v>71</v>
      </c>
      <c r="IK4" t="s">
        <v>72</v>
      </c>
      <c r="IL4" t="s">
        <v>61</v>
      </c>
      <c r="IM4" t="s">
        <v>62</v>
      </c>
      <c r="IN4" t="s">
        <v>63</v>
      </c>
      <c r="IO4" t="s">
        <v>64</v>
      </c>
      <c r="IP4" t="s">
        <v>65</v>
      </c>
      <c r="IQ4" t="s">
        <v>66</v>
      </c>
      <c r="IR4" t="s">
        <v>67</v>
      </c>
      <c r="IS4" t="s">
        <v>68</v>
      </c>
      <c r="IT4" t="s">
        <v>69</v>
      </c>
      <c r="IU4" t="s">
        <v>70</v>
      </c>
      <c r="IV4" t="s">
        <v>71</v>
      </c>
      <c r="IW4" t="s">
        <v>72</v>
      </c>
      <c r="IX4" t="s">
        <v>61</v>
      </c>
      <c r="IY4" t="s">
        <v>62</v>
      </c>
      <c r="IZ4" t="s">
        <v>63</v>
      </c>
      <c r="JA4" t="s">
        <v>64</v>
      </c>
      <c r="JB4" t="s">
        <v>65</v>
      </c>
      <c r="JC4" t="s">
        <v>66</v>
      </c>
      <c r="JD4" t="s">
        <v>67</v>
      </c>
      <c r="JE4" t="s">
        <v>68</v>
      </c>
      <c r="JF4" t="s">
        <v>69</v>
      </c>
      <c r="JG4" t="s">
        <v>70</v>
      </c>
      <c r="JH4" t="s">
        <v>71</v>
      </c>
      <c r="JI4" t="s">
        <v>72</v>
      </c>
      <c r="JJ4" t="s">
        <v>61</v>
      </c>
      <c r="JK4" t="s">
        <v>62</v>
      </c>
      <c r="JL4" t="s">
        <v>63</v>
      </c>
      <c r="JM4" t="s">
        <v>64</v>
      </c>
      <c r="JN4" t="s">
        <v>65</v>
      </c>
      <c r="JO4" t="s">
        <v>66</v>
      </c>
      <c r="JP4" t="s">
        <v>67</v>
      </c>
      <c r="JQ4" t="s">
        <v>68</v>
      </c>
      <c r="JR4" t="s">
        <v>69</v>
      </c>
      <c r="JS4" t="s">
        <v>70</v>
      </c>
      <c r="JT4" t="s">
        <v>71</v>
      </c>
      <c r="JU4" t="s">
        <v>72</v>
      </c>
      <c r="JV4" t="s">
        <v>61</v>
      </c>
      <c r="JW4" t="s">
        <v>62</v>
      </c>
      <c r="JX4" t="s">
        <v>63</v>
      </c>
      <c r="JY4" t="s">
        <v>64</v>
      </c>
      <c r="JZ4" t="s">
        <v>65</v>
      </c>
      <c r="KA4" t="s">
        <v>66</v>
      </c>
      <c r="KB4" t="s">
        <v>67</v>
      </c>
      <c r="KC4" t="s">
        <v>68</v>
      </c>
      <c r="KD4" t="s">
        <v>69</v>
      </c>
      <c r="KE4" t="s">
        <v>70</v>
      </c>
      <c r="KF4" t="s">
        <v>71</v>
      </c>
      <c r="KG4" t="s">
        <v>72</v>
      </c>
    </row>
    <row r="5" spans="2:293" x14ac:dyDescent="0.25">
      <c r="B5" s="57" t="s">
        <v>0</v>
      </c>
      <c r="C5" t="s">
        <v>0</v>
      </c>
      <c r="D5" t="s">
        <v>57</v>
      </c>
      <c r="E5" t="s">
        <v>104</v>
      </c>
      <c r="F5">
        <v>17510</v>
      </c>
      <c r="G5">
        <v>23.2</v>
      </c>
      <c r="H5">
        <v>13445</v>
      </c>
      <c r="I5">
        <v>15.5</v>
      </c>
      <c r="J5">
        <v>7.1</v>
      </c>
      <c r="K5">
        <v>27.7</v>
      </c>
      <c r="L5">
        <v>37.200000000000003</v>
      </c>
      <c r="M5">
        <v>54.2</v>
      </c>
      <c r="N5">
        <v>4480</v>
      </c>
      <c r="O5">
        <v>14900</v>
      </c>
      <c r="P5">
        <v>21000</v>
      </c>
      <c r="Q5">
        <v>27100</v>
      </c>
      <c r="R5">
        <v>16140</v>
      </c>
      <c r="S5">
        <v>35.4</v>
      </c>
      <c r="T5">
        <v>10425</v>
      </c>
      <c r="U5">
        <v>21.5</v>
      </c>
      <c r="V5">
        <v>4.4000000000000004</v>
      </c>
      <c r="W5">
        <v>27.9</v>
      </c>
      <c r="X5">
        <v>33.4</v>
      </c>
      <c r="Y5">
        <v>38.700000000000003</v>
      </c>
      <c r="Z5">
        <v>4175</v>
      </c>
      <c r="AA5">
        <v>18700</v>
      </c>
      <c r="AB5">
        <v>25400</v>
      </c>
      <c r="AC5">
        <v>33800</v>
      </c>
      <c r="AD5">
        <v>14805</v>
      </c>
      <c r="AE5">
        <v>40.5</v>
      </c>
      <c r="AF5">
        <v>8815</v>
      </c>
      <c r="AG5">
        <v>24.5</v>
      </c>
      <c r="AH5">
        <v>3.5</v>
      </c>
      <c r="AI5">
        <v>25.4</v>
      </c>
      <c r="AJ5">
        <v>29.1</v>
      </c>
      <c r="AK5">
        <v>31.5</v>
      </c>
      <c r="AL5">
        <v>3460</v>
      </c>
      <c r="AM5">
        <v>20300</v>
      </c>
      <c r="AN5">
        <v>29000</v>
      </c>
      <c r="AO5">
        <v>40600</v>
      </c>
      <c r="AP5">
        <v>10725</v>
      </c>
      <c r="AQ5">
        <v>54.3</v>
      </c>
      <c r="AR5">
        <v>4905</v>
      </c>
      <c r="AS5">
        <v>23.5</v>
      </c>
      <c r="AT5">
        <v>1.9</v>
      </c>
      <c r="AU5">
        <v>17.899999999999999</v>
      </c>
      <c r="AV5">
        <v>19.399999999999999</v>
      </c>
      <c r="AW5">
        <v>20.3</v>
      </c>
      <c r="AX5">
        <v>1605</v>
      </c>
      <c r="AY5">
        <v>22600</v>
      </c>
      <c r="AZ5">
        <v>36100</v>
      </c>
      <c r="BA5">
        <v>56000</v>
      </c>
      <c r="BB5">
        <v>9895</v>
      </c>
      <c r="BC5">
        <v>20.5</v>
      </c>
      <c r="BD5">
        <v>7870</v>
      </c>
      <c r="BE5">
        <v>15.2</v>
      </c>
      <c r="BF5">
        <v>7.5</v>
      </c>
      <c r="BG5">
        <v>30.2</v>
      </c>
      <c r="BH5">
        <v>40.6</v>
      </c>
      <c r="BI5">
        <v>56.7</v>
      </c>
      <c r="BJ5">
        <v>2790</v>
      </c>
      <c r="BK5">
        <v>14100</v>
      </c>
      <c r="BL5">
        <v>19800</v>
      </c>
      <c r="BM5">
        <v>25100</v>
      </c>
      <c r="BN5">
        <v>9000</v>
      </c>
      <c r="BO5">
        <v>32.200000000000003</v>
      </c>
      <c r="BP5">
        <v>6105</v>
      </c>
      <c r="BQ5">
        <v>22.4</v>
      </c>
      <c r="BR5">
        <v>4.5999999999999996</v>
      </c>
      <c r="BS5">
        <v>30</v>
      </c>
      <c r="BT5">
        <v>35.9</v>
      </c>
      <c r="BU5">
        <v>40.9</v>
      </c>
      <c r="BV5">
        <v>2510</v>
      </c>
      <c r="BW5">
        <v>17800</v>
      </c>
      <c r="BX5">
        <v>24000</v>
      </c>
      <c r="BY5">
        <v>31000</v>
      </c>
      <c r="BZ5">
        <v>8200</v>
      </c>
      <c r="CA5">
        <v>36.5</v>
      </c>
      <c r="CB5">
        <v>5205</v>
      </c>
      <c r="CC5">
        <v>24.9</v>
      </c>
      <c r="CD5">
        <v>4.0999999999999996</v>
      </c>
      <c r="CE5">
        <v>27.8</v>
      </c>
      <c r="CF5">
        <v>32</v>
      </c>
      <c r="CG5">
        <v>34.4</v>
      </c>
      <c r="CH5">
        <v>2110</v>
      </c>
      <c r="CI5">
        <v>19400</v>
      </c>
      <c r="CJ5">
        <v>27500</v>
      </c>
      <c r="CK5">
        <v>36800</v>
      </c>
      <c r="CL5">
        <v>5405</v>
      </c>
      <c r="CM5">
        <v>51.2</v>
      </c>
      <c r="CN5">
        <v>2640</v>
      </c>
      <c r="CO5">
        <v>25.2</v>
      </c>
      <c r="CP5">
        <v>2.2000000000000002</v>
      </c>
      <c r="CQ5">
        <v>18.8</v>
      </c>
      <c r="CR5">
        <v>20.5</v>
      </c>
      <c r="CS5">
        <v>21.5</v>
      </c>
      <c r="CT5">
        <v>830</v>
      </c>
      <c r="CU5">
        <v>19400</v>
      </c>
      <c r="CV5">
        <v>31900</v>
      </c>
      <c r="CW5">
        <v>46400</v>
      </c>
      <c r="CX5">
        <v>7615</v>
      </c>
      <c r="CY5">
        <v>26.8</v>
      </c>
      <c r="CZ5">
        <v>5575</v>
      </c>
      <c r="DA5">
        <v>15.8</v>
      </c>
      <c r="DB5">
        <v>6.6</v>
      </c>
      <c r="DC5">
        <v>24.5</v>
      </c>
      <c r="DD5">
        <v>32.799999999999997</v>
      </c>
      <c r="DE5">
        <v>50.9</v>
      </c>
      <c r="DF5">
        <v>1695</v>
      </c>
      <c r="DG5">
        <v>16500</v>
      </c>
      <c r="DH5">
        <v>23200</v>
      </c>
      <c r="DI5">
        <v>30100</v>
      </c>
      <c r="DJ5">
        <v>7140</v>
      </c>
      <c r="DK5">
        <v>39.5</v>
      </c>
      <c r="DL5">
        <v>4315</v>
      </c>
      <c r="DM5">
        <v>20.5</v>
      </c>
      <c r="DN5">
        <v>4.2</v>
      </c>
      <c r="DO5">
        <v>25.2</v>
      </c>
      <c r="DP5">
        <v>30.4</v>
      </c>
      <c r="DQ5">
        <v>35.799999999999997</v>
      </c>
      <c r="DR5">
        <v>1665</v>
      </c>
      <c r="DS5">
        <v>20200</v>
      </c>
      <c r="DT5">
        <v>28000</v>
      </c>
      <c r="DU5">
        <v>37900</v>
      </c>
      <c r="DV5">
        <v>6605</v>
      </c>
      <c r="DW5">
        <v>45.3</v>
      </c>
      <c r="DX5">
        <v>3610</v>
      </c>
      <c r="DY5">
        <v>23.9</v>
      </c>
      <c r="DZ5">
        <v>2.8</v>
      </c>
      <c r="EA5">
        <v>22.5</v>
      </c>
      <c r="EB5">
        <v>25.6</v>
      </c>
      <c r="EC5">
        <v>28</v>
      </c>
      <c r="ED5">
        <v>1350</v>
      </c>
      <c r="EE5">
        <v>21700</v>
      </c>
      <c r="EF5">
        <v>32300</v>
      </c>
      <c r="EG5">
        <v>46500</v>
      </c>
      <c r="EH5">
        <v>5320</v>
      </c>
      <c r="EI5">
        <v>57.4</v>
      </c>
      <c r="EJ5">
        <v>2265</v>
      </c>
      <c r="EK5">
        <v>21.9</v>
      </c>
      <c r="EL5">
        <v>1.6</v>
      </c>
      <c r="EM5">
        <v>17</v>
      </c>
      <c r="EN5">
        <v>18.3</v>
      </c>
      <c r="EO5">
        <v>19.2</v>
      </c>
      <c r="EP5">
        <v>775</v>
      </c>
      <c r="EQ5">
        <v>27700</v>
      </c>
      <c r="ER5">
        <v>41700</v>
      </c>
      <c r="ES5">
        <v>64800</v>
      </c>
      <c r="ET5">
        <v>16330</v>
      </c>
      <c r="EU5">
        <v>25.3</v>
      </c>
      <c r="EV5">
        <v>12205</v>
      </c>
      <c r="EW5">
        <v>15.7</v>
      </c>
      <c r="EX5">
        <v>6.4</v>
      </c>
      <c r="EY5">
        <v>25.5</v>
      </c>
      <c r="EZ5">
        <v>35.200000000000003</v>
      </c>
      <c r="FA5">
        <v>52.6</v>
      </c>
      <c r="FB5">
        <v>3775</v>
      </c>
      <c r="FC5">
        <v>14100</v>
      </c>
      <c r="FD5">
        <v>20300</v>
      </c>
      <c r="FE5">
        <v>26600</v>
      </c>
      <c r="FF5">
        <v>15485</v>
      </c>
      <c r="FG5">
        <v>39.1</v>
      </c>
      <c r="FH5">
        <v>9430</v>
      </c>
      <c r="FI5">
        <v>21.6</v>
      </c>
      <c r="FJ5">
        <v>4.2</v>
      </c>
      <c r="FK5">
        <v>24.9</v>
      </c>
      <c r="FL5">
        <v>30.3</v>
      </c>
      <c r="FM5">
        <v>35</v>
      </c>
      <c r="FN5">
        <v>3550</v>
      </c>
      <c r="FO5">
        <v>17600</v>
      </c>
      <c r="FP5">
        <v>24500</v>
      </c>
      <c r="FQ5">
        <v>32800</v>
      </c>
      <c r="FR5">
        <v>13520</v>
      </c>
      <c r="FS5">
        <v>41.8</v>
      </c>
      <c r="FT5">
        <v>7875</v>
      </c>
      <c r="FU5">
        <v>24.4</v>
      </c>
      <c r="FV5">
        <v>3.3</v>
      </c>
      <c r="FW5">
        <v>23.8</v>
      </c>
      <c r="FX5">
        <v>28.2</v>
      </c>
      <c r="FY5">
        <v>30.6</v>
      </c>
      <c r="FZ5">
        <v>2870</v>
      </c>
      <c r="GA5">
        <v>20000</v>
      </c>
      <c r="GB5">
        <v>29100</v>
      </c>
      <c r="GC5">
        <v>40300</v>
      </c>
      <c r="GD5">
        <v>10305</v>
      </c>
      <c r="GE5">
        <v>54.9</v>
      </c>
      <c r="GF5">
        <v>4655</v>
      </c>
      <c r="GG5">
        <v>23.6</v>
      </c>
      <c r="GH5">
        <v>1.6</v>
      </c>
      <c r="GI5">
        <v>17.8</v>
      </c>
      <c r="GJ5">
        <v>19.100000000000001</v>
      </c>
      <c r="GK5">
        <v>19.899999999999999</v>
      </c>
      <c r="GL5">
        <v>1510</v>
      </c>
      <c r="GM5">
        <v>22400</v>
      </c>
      <c r="GN5">
        <v>35100</v>
      </c>
      <c r="GO5">
        <v>53700</v>
      </c>
      <c r="GP5">
        <v>9095</v>
      </c>
      <c r="GQ5">
        <v>22.5</v>
      </c>
      <c r="GR5">
        <v>7050</v>
      </c>
      <c r="GS5">
        <v>15.8</v>
      </c>
      <c r="GT5">
        <v>6.8</v>
      </c>
      <c r="GU5">
        <v>28.3</v>
      </c>
      <c r="GV5">
        <v>38.799999999999997</v>
      </c>
      <c r="GW5">
        <v>54.9</v>
      </c>
      <c r="GX5">
        <v>2330</v>
      </c>
      <c r="GY5">
        <v>13400</v>
      </c>
      <c r="GZ5">
        <v>19300</v>
      </c>
      <c r="HA5">
        <v>25000</v>
      </c>
      <c r="HB5">
        <v>8495</v>
      </c>
      <c r="HC5">
        <v>34.700000000000003</v>
      </c>
      <c r="HD5">
        <v>5540</v>
      </c>
      <c r="HE5">
        <v>22.5</v>
      </c>
      <c r="HF5">
        <v>4.5999999999999996</v>
      </c>
      <c r="HG5">
        <v>27.6</v>
      </c>
      <c r="HH5">
        <v>33.6</v>
      </c>
      <c r="HI5">
        <v>38.200000000000003</v>
      </c>
      <c r="HJ5">
        <v>2175</v>
      </c>
      <c r="HK5">
        <v>17000</v>
      </c>
      <c r="HL5">
        <v>23300</v>
      </c>
      <c r="HM5">
        <v>30800</v>
      </c>
      <c r="HN5">
        <v>7385</v>
      </c>
      <c r="HO5">
        <v>37.9</v>
      </c>
      <c r="HP5">
        <v>4585</v>
      </c>
      <c r="HQ5">
        <v>25.4</v>
      </c>
      <c r="HR5">
        <v>3.4</v>
      </c>
      <c r="HS5">
        <v>26.1</v>
      </c>
      <c r="HT5">
        <v>31.1</v>
      </c>
      <c r="HU5">
        <v>33.4</v>
      </c>
      <c r="HV5">
        <v>1735</v>
      </c>
      <c r="HW5">
        <v>19000</v>
      </c>
      <c r="HX5">
        <v>27800</v>
      </c>
      <c r="HY5">
        <v>37300</v>
      </c>
      <c r="HZ5">
        <v>5225</v>
      </c>
      <c r="IA5">
        <v>51.8</v>
      </c>
      <c r="IB5">
        <v>2520</v>
      </c>
      <c r="IC5">
        <v>25.5</v>
      </c>
      <c r="ID5">
        <v>1.6</v>
      </c>
      <c r="IE5">
        <v>18.8</v>
      </c>
      <c r="IF5">
        <v>20.100000000000001</v>
      </c>
      <c r="IG5">
        <v>21.1</v>
      </c>
      <c r="IH5">
        <v>795</v>
      </c>
      <c r="II5">
        <v>20800</v>
      </c>
      <c r="IJ5">
        <v>32200</v>
      </c>
      <c r="IK5">
        <v>46400</v>
      </c>
      <c r="IL5">
        <v>7235</v>
      </c>
      <c r="IM5">
        <v>28.8</v>
      </c>
      <c r="IN5">
        <v>5155</v>
      </c>
      <c r="IO5">
        <v>15.7</v>
      </c>
      <c r="IP5">
        <v>6</v>
      </c>
      <c r="IQ5">
        <v>22.1</v>
      </c>
      <c r="IR5">
        <v>30.6</v>
      </c>
      <c r="IS5">
        <v>49.6</v>
      </c>
      <c r="IT5">
        <v>1440</v>
      </c>
      <c r="IU5">
        <v>15200</v>
      </c>
      <c r="IV5">
        <v>22200</v>
      </c>
      <c r="IW5">
        <v>29500</v>
      </c>
      <c r="IX5">
        <v>6995</v>
      </c>
      <c r="IY5">
        <v>44.4</v>
      </c>
      <c r="IZ5">
        <v>3885</v>
      </c>
      <c r="JA5">
        <v>20.5</v>
      </c>
      <c r="JB5">
        <v>3.8</v>
      </c>
      <c r="JC5">
        <v>21.5</v>
      </c>
      <c r="JD5">
        <v>26.4</v>
      </c>
      <c r="JE5">
        <v>31.2</v>
      </c>
      <c r="JF5">
        <v>1380</v>
      </c>
      <c r="JG5">
        <v>18900</v>
      </c>
      <c r="JH5">
        <v>26900</v>
      </c>
      <c r="JI5">
        <v>36800</v>
      </c>
      <c r="JJ5">
        <v>6140</v>
      </c>
      <c r="JK5">
        <v>46.5</v>
      </c>
      <c r="JL5">
        <v>3285</v>
      </c>
      <c r="JM5">
        <v>23.2</v>
      </c>
      <c r="JN5">
        <v>3.1</v>
      </c>
      <c r="JO5">
        <v>21</v>
      </c>
      <c r="JP5">
        <v>24.6</v>
      </c>
      <c r="JQ5">
        <v>27.2</v>
      </c>
      <c r="JR5">
        <v>1135</v>
      </c>
      <c r="JS5">
        <v>21800</v>
      </c>
      <c r="JT5">
        <v>31800</v>
      </c>
      <c r="JU5">
        <v>45500</v>
      </c>
      <c r="JV5">
        <v>5080</v>
      </c>
      <c r="JW5">
        <v>58</v>
      </c>
      <c r="JX5">
        <v>2130</v>
      </c>
      <c r="JY5">
        <v>21.7</v>
      </c>
      <c r="JZ5">
        <v>1.5</v>
      </c>
      <c r="KA5">
        <v>16.8</v>
      </c>
      <c r="KB5">
        <v>18</v>
      </c>
      <c r="KC5">
        <v>18.7</v>
      </c>
      <c r="KD5">
        <v>715</v>
      </c>
      <c r="KE5">
        <v>25300</v>
      </c>
      <c r="KF5">
        <v>38500</v>
      </c>
      <c r="KG5">
        <v>63000</v>
      </c>
    </row>
    <row r="6" spans="2:293" x14ac:dyDescent="0.25">
      <c r="B6" s="57" t="s">
        <v>0</v>
      </c>
      <c r="C6" t="s">
        <v>0</v>
      </c>
      <c r="D6" t="s">
        <v>306</v>
      </c>
      <c r="E6" t="s">
        <v>307</v>
      </c>
      <c r="F6">
        <v>304150</v>
      </c>
      <c r="G6">
        <v>0.9</v>
      </c>
      <c r="H6">
        <v>301380</v>
      </c>
      <c r="I6">
        <v>5.3</v>
      </c>
      <c r="J6">
        <v>8.1999999999999993</v>
      </c>
      <c r="K6">
        <v>66.599999999999994</v>
      </c>
      <c r="L6">
        <v>80.2</v>
      </c>
      <c r="M6">
        <v>85.6</v>
      </c>
      <c r="N6">
        <v>195540</v>
      </c>
      <c r="O6">
        <v>13400</v>
      </c>
      <c r="P6">
        <v>18900</v>
      </c>
      <c r="Q6">
        <v>24700</v>
      </c>
      <c r="R6">
        <v>279315</v>
      </c>
      <c r="S6">
        <v>2.2000000000000002</v>
      </c>
      <c r="T6">
        <v>273300</v>
      </c>
      <c r="U6">
        <v>7.1</v>
      </c>
      <c r="V6">
        <v>6.1</v>
      </c>
      <c r="W6">
        <v>71.3</v>
      </c>
      <c r="X6">
        <v>81.8</v>
      </c>
      <c r="Y6">
        <v>84.7</v>
      </c>
      <c r="Z6">
        <v>191825</v>
      </c>
      <c r="AA6">
        <v>16500</v>
      </c>
      <c r="AB6">
        <v>22800</v>
      </c>
      <c r="AC6">
        <v>29400</v>
      </c>
      <c r="AD6">
        <v>253530</v>
      </c>
      <c r="AE6">
        <v>2.4</v>
      </c>
      <c r="AF6">
        <v>247525</v>
      </c>
      <c r="AG6">
        <v>8.9</v>
      </c>
      <c r="AH6">
        <v>5.3</v>
      </c>
      <c r="AI6">
        <v>73</v>
      </c>
      <c r="AJ6">
        <v>81.5</v>
      </c>
      <c r="AK6">
        <v>83.4</v>
      </c>
      <c r="AL6">
        <v>176790</v>
      </c>
      <c r="AM6">
        <v>18200</v>
      </c>
      <c r="AN6">
        <v>25700</v>
      </c>
      <c r="AO6">
        <v>33900</v>
      </c>
      <c r="AP6">
        <v>222965</v>
      </c>
      <c r="AQ6">
        <v>5.3</v>
      </c>
      <c r="AR6">
        <v>211255</v>
      </c>
      <c r="AS6">
        <v>12.3</v>
      </c>
      <c r="AT6">
        <v>4.2</v>
      </c>
      <c r="AU6">
        <v>72.8</v>
      </c>
      <c r="AV6">
        <v>77.400000000000006</v>
      </c>
      <c r="AW6">
        <v>78.2</v>
      </c>
      <c r="AX6">
        <v>151875</v>
      </c>
      <c r="AY6">
        <v>19200</v>
      </c>
      <c r="AZ6">
        <v>30600</v>
      </c>
      <c r="BA6">
        <v>42400</v>
      </c>
      <c r="BB6">
        <v>174355</v>
      </c>
      <c r="BC6">
        <v>0.9</v>
      </c>
      <c r="BD6">
        <v>172740</v>
      </c>
      <c r="BE6">
        <v>4.5999999999999996</v>
      </c>
      <c r="BF6">
        <v>7.6</v>
      </c>
      <c r="BG6">
        <v>66.900000000000006</v>
      </c>
      <c r="BH6">
        <v>81.900000000000006</v>
      </c>
      <c r="BI6">
        <v>86.8</v>
      </c>
      <c r="BJ6">
        <v>113010</v>
      </c>
      <c r="BK6">
        <v>13000</v>
      </c>
      <c r="BL6">
        <v>18300</v>
      </c>
      <c r="BM6">
        <v>23500</v>
      </c>
      <c r="BN6">
        <v>160875</v>
      </c>
      <c r="BO6">
        <v>2.5</v>
      </c>
      <c r="BP6">
        <v>156810</v>
      </c>
      <c r="BQ6">
        <v>6.3</v>
      </c>
      <c r="BR6">
        <v>5.8</v>
      </c>
      <c r="BS6">
        <v>70.900000000000006</v>
      </c>
      <c r="BT6">
        <v>82.6</v>
      </c>
      <c r="BU6">
        <v>85.4</v>
      </c>
      <c r="BV6">
        <v>110225</v>
      </c>
      <c r="BW6">
        <v>15900</v>
      </c>
      <c r="BX6">
        <v>21800</v>
      </c>
      <c r="BY6">
        <v>27500</v>
      </c>
      <c r="BZ6">
        <v>145600</v>
      </c>
      <c r="CA6">
        <v>3</v>
      </c>
      <c r="CB6">
        <v>141285</v>
      </c>
      <c r="CC6">
        <v>8.1</v>
      </c>
      <c r="CD6">
        <v>5.2</v>
      </c>
      <c r="CE6">
        <v>72.400000000000006</v>
      </c>
      <c r="CF6">
        <v>81.900000000000006</v>
      </c>
      <c r="CG6">
        <v>83.7</v>
      </c>
      <c r="CH6">
        <v>101020</v>
      </c>
      <c r="CI6">
        <v>17200</v>
      </c>
      <c r="CJ6">
        <v>24500</v>
      </c>
      <c r="CK6">
        <v>31300</v>
      </c>
      <c r="CL6">
        <v>126120</v>
      </c>
      <c r="CM6">
        <v>7.6</v>
      </c>
      <c r="CN6">
        <v>116480</v>
      </c>
      <c r="CO6">
        <v>11.6</v>
      </c>
      <c r="CP6">
        <v>4.3</v>
      </c>
      <c r="CQ6">
        <v>70.7</v>
      </c>
      <c r="CR6">
        <v>75.599999999999994</v>
      </c>
      <c r="CS6">
        <v>76.5</v>
      </c>
      <c r="CT6">
        <v>83520</v>
      </c>
      <c r="CU6">
        <v>16600</v>
      </c>
      <c r="CV6">
        <v>27100</v>
      </c>
      <c r="CW6">
        <v>37000</v>
      </c>
      <c r="CX6">
        <v>129795</v>
      </c>
      <c r="CY6">
        <v>0.9</v>
      </c>
      <c r="CZ6">
        <v>128640</v>
      </c>
      <c r="DA6">
        <v>6.2</v>
      </c>
      <c r="DB6">
        <v>9</v>
      </c>
      <c r="DC6">
        <v>66.3</v>
      </c>
      <c r="DD6">
        <v>78</v>
      </c>
      <c r="DE6">
        <v>83.9</v>
      </c>
      <c r="DF6">
        <v>82530</v>
      </c>
      <c r="DG6">
        <v>14000</v>
      </c>
      <c r="DH6">
        <v>19900</v>
      </c>
      <c r="DI6">
        <v>26400</v>
      </c>
      <c r="DJ6">
        <v>118440</v>
      </c>
      <c r="DK6">
        <v>1.6</v>
      </c>
      <c r="DL6">
        <v>116490</v>
      </c>
      <c r="DM6">
        <v>8.1999999999999993</v>
      </c>
      <c r="DN6">
        <v>6.5</v>
      </c>
      <c r="DO6">
        <v>71.8</v>
      </c>
      <c r="DP6">
        <v>80.599999999999994</v>
      </c>
      <c r="DQ6">
        <v>83.7</v>
      </c>
      <c r="DR6">
        <v>81595</v>
      </c>
      <c r="DS6">
        <v>17500</v>
      </c>
      <c r="DT6">
        <v>24200</v>
      </c>
      <c r="DU6">
        <v>32400</v>
      </c>
      <c r="DV6">
        <v>107930</v>
      </c>
      <c r="DW6">
        <v>1.6</v>
      </c>
      <c r="DX6">
        <v>106240</v>
      </c>
      <c r="DY6">
        <v>10</v>
      </c>
      <c r="DZ6">
        <v>5.5</v>
      </c>
      <c r="EA6">
        <v>73.8</v>
      </c>
      <c r="EB6">
        <v>81.099999999999994</v>
      </c>
      <c r="EC6">
        <v>83</v>
      </c>
      <c r="ED6">
        <v>75770</v>
      </c>
      <c r="EE6">
        <v>19800</v>
      </c>
      <c r="EF6">
        <v>27800</v>
      </c>
      <c r="EG6">
        <v>38200</v>
      </c>
      <c r="EH6">
        <v>96845</v>
      </c>
      <c r="EI6">
        <v>2.1</v>
      </c>
      <c r="EJ6">
        <v>94770</v>
      </c>
      <c r="EK6">
        <v>13.3</v>
      </c>
      <c r="EL6">
        <v>4</v>
      </c>
      <c r="EM6">
        <v>75.400000000000006</v>
      </c>
      <c r="EN6">
        <v>79.7</v>
      </c>
      <c r="EO6">
        <v>80.599999999999994</v>
      </c>
      <c r="EP6">
        <v>68355</v>
      </c>
      <c r="EQ6">
        <v>23700</v>
      </c>
      <c r="ER6">
        <v>35100</v>
      </c>
      <c r="ES6">
        <v>49700</v>
      </c>
      <c r="ET6">
        <v>289470</v>
      </c>
      <c r="EU6">
        <v>1</v>
      </c>
      <c r="EV6">
        <v>286445</v>
      </c>
      <c r="EW6">
        <v>5.0999999999999996</v>
      </c>
      <c r="EX6">
        <v>8</v>
      </c>
      <c r="EY6">
        <v>66.7</v>
      </c>
      <c r="EZ6">
        <v>80.599999999999994</v>
      </c>
      <c r="FA6">
        <v>85.8</v>
      </c>
      <c r="FB6">
        <v>185775</v>
      </c>
      <c r="FC6">
        <v>12900</v>
      </c>
      <c r="FD6">
        <v>18400</v>
      </c>
      <c r="FE6">
        <v>24300</v>
      </c>
      <c r="FF6">
        <v>264540</v>
      </c>
      <c r="FG6">
        <v>2.5</v>
      </c>
      <c r="FH6">
        <v>257965</v>
      </c>
      <c r="FI6">
        <v>6.9</v>
      </c>
      <c r="FJ6">
        <v>6.3</v>
      </c>
      <c r="FK6">
        <v>70.599999999999994</v>
      </c>
      <c r="FL6">
        <v>81.5</v>
      </c>
      <c r="FM6">
        <v>84.4</v>
      </c>
      <c r="FN6">
        <v>179250</v>
      </c>
      <c r="FO6">
        <v>16000</v>
      </c>
      <c r="FP6">
        <v>22200</v>
      </c>
      <c r="FQ6">
        <v>29000</v>
      </c>
      <c r="FR6">
        <v>241670</v>
      </c>
      <c r="FS6">
        <v>2.8</v>
      </c>
      <c r="FT6">
        <v>234960</v>
      </c>
      <c r="FU6">
        <v>8.4</v>
      </c>
      <c r="FV6">
        <v>5.4</v>
      </c>
      <c r="FW6">
        <v>72.599999999999994</v>
      </c>
      <c r="FX6">
        <v>81.599999999999994</v>
      </c>
      <c r="FY6">
        <v>83.4</v>
      </c>
      <c r="FZ6">
        <v>167005</v>
      </c>
      <c r="GA6">
        <v>17800</v>
      </c>
      <c r="GB6">
        <v>25300</v>
      </c>
      <c r="GC6">
        <v>33100</v>
      </c>
      <c r="GD6">
        <v>214630</v>
      </c>
      <c r="GE6">
        <v>5.8</v>
      </c>
      <c r="GF6">
        <v>202090</v>
      </c>
      <c r="GG6">
        <v>11.7</v>
      </c>
      <c r="GH6">
        <v>4.4000000000000004</v>
      </c>
      <c r="GI6">
        <v>72.400000000000006</v>
      </c>
      <c r="GJ6">
        <v>77.3</v>
      </c>
      <c r="GK6">
        <v>78</v>
      </c>
      <c r="GL6">
        <v>144665</v>
      </c>
      <c r="GM6">
        <v>19400</v>
      </c>
      <c r="GN6">
        <v>30500</v>
      </c>
      <c r="GO6">
        <v>41800</v>
      </c>
      <c r="GP6">
        <v>165665</v>
      </c>
      <c r="GQ6">
        <v>1.1000000000000001</v>
      </c>
      <c r="GR6">
        <v>163770</v>
      </c>
      <c r="GS6">
        <v>4.4000000000000004</v>
      </c>
      <c r="GT6">
        <v>7.4</v>
      </c>
      <c r="GU6">
        <v>66.900000000000006</v>
      </c>
      <c r="GV6">
        <v>82.2</v>
      </c>
      <c r="GW6">
        <v>87</v>
      </c>
      <c r="GX6">
        <v>107140</v>
      </c>
      <c r="GY6">
        <v>12600</v>
      </c>
      <c r="GZ6">
        <v>17800</v>
      </c>
      <c r="HA6">
        <v>23100</v>
      </c>
      <c r="HB6">
        <v>152350</v>
      </c>
      <c r="HC6">
        <v>3</v>
      </c>
      <c r="HD6">
        <v>147735</v>
      </c>
      <c r="HE6">
        <v>6.2</v>
      </c>
      <c r="HF6">
        <v>5.9</v>
      </c>
      <c r="HG6">
        <v>70</v>
      </c>
      <c r="HH6">
        <v>82.1</v>
      </c>
      <c r="HI6">
        <v>84.9</v>
      </c>
      <c r="HJ6">
        <v>102855</v>
      </c>
      <c r="HK6">
        <v>15400</v>
      </c>
      <c r="HL6">
        <v>21300</v>
      </c>
      <c r="HM6">
        <v>27000</v>
      </c>
      <c r="HN6">
        <v>138560</v>
      </c>
      <c r="HO6">
        <v>3.6</v>
      </c>
      <c r="HP6">
        <v>133620</v>
      </c>
      <c r="HQ6">
        <v>7.7</v>
      </c>
      <c r="HR6">
        <v>5.2</v>
      </c>
      <c r="HS6">
        <v>71.900000000000006</v>
      </c>
      <c r="HT6">
        <v>81.7</v>
      </c>
      <c r="HU6">
        <v>83.5</v>
      </c>
      <c r="HV6">
        <v>95185</v>
      </c>
      <c r="HW6">
        <v>16900</v>
      </c>
      <c r="HX6">
        <v>24200</v>
      </c>
      <c r="HY6">
        <v>30700</v>
      </c>
      <c r="HZ6">
        <v>121135</v>
      </c>
      <c r="IA6">
        <v>8.6</v>
      </c>
      <c r="IB6">
        <v>110700</v>
      </c>
      <c r="IC6">
        <v>11.1</v>
      </c>
      <c r="ID6">
        <v>4.4000000000000004</v>
      </c>
      <c r="IE6">
        <v>69.900000000000006</v>
      </c>
      <c r="IF6">
        <v>75.099999999999994</v>
      </c>
      <c r="IG6">
        <v>75.900000000000006</v>
      </c>
      <c r="IH6">
        <v>78965</v>
      </c>
      <c r="II6">
        <v>16900</v>
      </c>
      <c r="IJ6">
        <v>27200</v>
      </c>
      <c r="IK6">
        <v>36800</v>
      </c>
      <c r="IL6">
        <v>123800</v>
      </c>
      <c r="IM6">
        <v>0.9</v>
      </c>
      <c r="IN6">
        <v>122670</v>
      </c>
      <c r="IO6">
        <v>6</v>
      </c>
      <c r="IP6">
        <v>8.9</v>
      </c>
      <c r="IQ6">
        <v>66.3</v>
      </c>
      <c r="IR6">
        <v>78.5</v>
      </c>
      <c r="IS6">
        <v>84.2</v>
      </c>
      <c r="IT6">
        <v>78635</v>
      </c>
      <c r="IU6">
        <v>13400</v>
      </c>
      <c r="IV6">
        <v>19200</v>
      </c>
      <c r="IW6">
        <v>25900</v>
      </c>
      <c r="IX6">
        <v>112190</v>
      </c>
      <c r="IY6">
        <v>1.7</v>
      </c>
      <c r="IZ6">
        <v>110230</v>
      </c>
      <c r="JA6">
        <v>7.8</v>
      </c>
      <c r="JB6">
        <v>6.7</v>
      </c>
      <c r="JC6">
        <v>71.3</v>
      </c>
      <c r="JD6">
        <v>80.7</v>
      </c>
      <c r="JE6">
        <v>83.8</v>
      </c>
      <c r="JF6">
        <v>76395</v>
      </c>
      <c r="JG6">
        <v>16900</v>
      </c>
      <c r="JH6">
        <v>23700</v>
      </c>
      <c r="JI6">
        <v>32000</v>
      </c>
      <c r="JJ6">
        <v>103110</v>
      </c>
      <c r="JK6">
        <v>1.7</v>
      </c>
      <c r="JL6">
        <v>101340</v>
      </c>
      <c r="JM6">
        <v>9.4</v>
      </c>
      <c r="JN6">
        <v>5.6</v>
      </c>
      <c r="JO6">
        <v>73.599999999999994</v>
      </c>
      <c r="JP6">
        <v>81.400000000000006</v>
      </c>
      <c r="JQ6">
        <v>83.3</v>
      </c>
      <c r="JR6">
        <v>71815</v>
      </c>
      <c r="JS6">
        <v>19100</v>
      </c>
      <c r="JT6">
        <v>27100</v>
      </c>
      <c r="JU6">
        <v>37200</v>
      </c>
      <c r="JV6">
        <v>93490</v>
      </c>
      <c r="JW6">
        <v>2.2000000000000002</v>
      </c>
      <c r="JX6">
        <v>91390</v>
      </c>
      <c r="JY6">
        <v>12.5</v>
      </c>
      <c r="JZ6">
        <v>4.4000000000000004</v>
      </c>
      <c r="KA6">
        <v>75.5</v>
      </c>
      <c r="KB6">
        <v>80</v>
      </c>
      <c r="KC6">
        <v>80.8</v>
      </c>
      <c r="KD6">
        <v>65705</v>
      </c>
      <c r="KE6">
        <v>23700</v>
      </c>
      <c r="KF6">
        <v>34600</v>
      </c>
      <c r="KG6">
        <v>49100</v>
      </c>
    </row>
    <row r="7" spans="2:293" x14ac:dyDescent="0.25">
      <c r="B7" s="57" t="s">
        <v>0</v>
      </c>
      <c r="C7" t="s">
        <v>0</v>
      </c>
      <c r="D7" t="s">
        <v>96</v>
      </c>
      <c r="E7" t="s">
        <v>105</v>
      </c>
      <c r="F7">
        <v>41690</v>
      </c>
      <c r="G7">
        <v>40.5</v>
      </c>
      <c r="H7">
        <v>24800</v>
      </c>
      <c r="I7">
        <v>12.7</v>
      </c>
      <c r="J7">
        <v>3.2</v>
      </c>
      <c r="K7">
        <v>8.5</v>
      </c>
      <c r="L7">
        <v>13</v>
      </c>
      <c r="M7">
        <v>43.6</v>
      </c>
      <c r="N7">
        <v>3075</v>
      </c>
      <c r="O7">
        <v>14100</v>
      </c>
      <c r="P7">
        <v>22300</v>
      </c>
      <c r="Q7">
        <v>30800</v>
      </c>
      <c r="R7">
        <v>36415</v>
      </c>
      <c r="S7">
        <v>58.2</v>
      </c>
      <c r="T7">
        <v>15225</v>
      </c>
      <c r="U7">
        <v>23.1</v>
      </c>
      <c r="V7">
        <v>2.2000000000000002</v>
      </c>
      <c r="W7">
        <v>10.199999999999999</v>
      </c>
      <c r="X7">
        <v>12.4</v>
      </c>
      <c r="Y7">
        <v>16.5</v>
      </c>
      <c r="Z7">
        <v>3240</v>
      </c>
      <c r="AA7">
        <v>16700</v>
      </c>
      <c r="AB7">
        <v>25400</v>
      </c>
      <c r="AC7">
        <v>37100</v>
      </c>
      <c r="AD7">
        <v>29160</v>
      </c>
      <c r="AE7">
        <v>52.3</v>
      </c>
      <c r="AF7">
        <v>13900</v>
      </c>
      <c r="AG7">
        <v>27.3</v>
      </c>
      <c r="AH7">
        <v>1.9</v>
      </c>
      <c r="AI7">
        <v>13.9</v>
      </c>
      <c r="AJ7">
        <v>16.100000000000001</v>
      </c>
      <c r="AK7">
        <v>18.399999999999999</v>
      </c>
      <c r="AL7">
        <v>3585</v>
      </c>
      <c r="AM7">
        <v>17900</v>
      </c>
      <c r="AN7">
        <v>29000</v>
      </c>
      <c r="AO7">
        <v>41800</v>
      </c>
      <c r="AP7">
        <v>20485</v>
      </c>
      <c r="AQ7">
        <v>55.3</v>
      </c>
      <c r="AR7">
        <v>9165</v>
      </c>
      <c r="AS7">
        <v>25.3</v>
      </c>
      <c r="AT7">
        <v>1.5</v>
      </c>
      <c r="AU7">
        <v>16</v>
      </c>
      <c r="AV7">
        <v>17.2</v>
      </c>
      <c r="AW7">
        <v>17.899999999999999</v>
      </c>
      <c r="AX7">
        <v>2565</v>
      </c>
      <c r="AY7">
        <v>19900</v>
      </c>
      <c r="AZ7">
        <v>34500</v>
      </c>
      <c r="BA7">
        <v>55200</v>
      </c>
      <c r="BB7">
        <v>20530</v>
      </c>
      <c r="BC7">
        <v>39.1</v>
      </c>
      <c r="BD7">
        <v>12495</v>
      </c>
      <c r="BE7">
        <v>12.3</v>
      </c>
      <c r="BF7">
        <v>3</v>
      </c>
      <c r="BG7">
        <v>8.8000000000000007</v>
      </c>
      <c r="BH7">
        <v>13.5</v>
      </c>
      <c r="BI7">
        <v>45.6</v>
      </c>
      <c r="BJ7">
        <v>1590</v>
      </c>
      <c r="BK7">
        <v>13900</v>
      </c>
      <c r="BL7">
        <v>21700</v>
      </c>
      <c r="BM7">
        <v>29900</v>
      </c>
      <c r="BN7">
        <v>18030</v>
      </c>
      <c r="BO7">
        <v>58</v>
      </c>
      <c r="BP7">
        <v>7575</v>
      </c>
      <c r="BQ7">
        <v>23.1</v>
      </c>
      <c r="BR7">
        <v>2.4</v>
      </c>
      <c r="BS7">
        <v>10.6</v>
      </c>
      <c r="BT7">
        <v>12.7</v>
      </c>
      <c r="BU7">
        <v>16.600000000000001</v>
      </c>
      <c r="BV7">
        <v>1680</v>
      </c>
      <c r="BW7">
        <v>15900</v>
      </c>
      <c r="BX7">
        <v>24100</v>
      </c>
      <c r="BY7">
        <v>35300</v>
      </c>
      <c r="BZ7">
        <v>14160</v>
      </c>
      <c r="CA7">
        <v>52.8</v>
      </c>
      <c r="CB7">
        <v>6690</v>
      </c>
      <c r="CC7">
        <v>27.8</v>
      </c>
      <c r="CD7">
        <v>1.8</v>
      </c>
      <c r="CE7">
        <v>13.3</v>
      </c>
      <c r="CF7">
        <v>15.4</v>
      </c>
      <c r="CG7">
        <v>17.600000000000001</v>
      </c>
      <c r="CH7">
        <v>1680</v>
      </c>
      <c r="CI7">
        <v>18000</v>
      </c>
      <c r="CJ7">
        <v>28200</v>
      </c>
      <c r="CK7">
        <v>40200</v>
      </c>
      <c r="CL7">
        <v>10195</v>
      </c>
      <c r="CM7">
        <v>55.1</v>
      </c>
      <c r="CN7">
        <v>4580</v>
      </c>
      <c r="CO7">
        <v>26.4</v>
      </c>
      <c r="CP7">
        <v>1.5</v>
      </c>
      <c r="CQ7">
        <v>15.2</v>
      </c>
      <c r="CR7">
        <v>16.3</v>
      </c>
      <c r="CS7">
        <v>17</v>
      </c>
      <c r="CT7">
        <v>1200</v>
      </c>
      <c r="CU7">
        <v>17200</v>
      </c>
      <c r="CV7">
        <v>31200</v>
      </c>
      <c r="CW7">
        <v>49300</v>
      </c>
      <c r="CX7">
        <v>21165</v>
      </c>
      <c r="CY7">
        <v>41.9</v>
      </c>
      <c r="CZ7">
        <v>12300</v>
      </c>
      <c r="DA7">
        <v>13.2</v>
      </c>
      <c r="DB7">
        <v>3.3</v>
      </c>
      <c r="DC7">
        <v>8.1999999999999993</v>
      </c>
      <c r="DD7">
        <v>12.5</v>
      </c>
      <c r="DE7">
        <v>41.7</v>
      </c>
      <c r="DF7">
        <v>1485</v>
      </c>
      <c r="DG7">
        <v>14400</v>
      </c>
      <c r="DH7">
        <v>23400</v>
      </c>
      <c r="DI7">
        <v>31500</v>
      </c>
      <c r="DJ7">
        <v>18380</v>
      </c>
      <c r="DK7">
        <v>58.4</v>
      </c>
      <c r="DL7">
        <v>7645</v>
      </c>
      <c r="DM7">
        <v>23</v>
      </c>
      <c r="DN7">
        <v>2.1</v>
      </c>
      <c r="DO7">
        <v>9.8000000000000007</v>
      </c>
      <c r="DP7">
        <v>12.1</v>
      </c>
      <c r="DQ7">
        <v>16.5</v>
      </c>
      <c r="DR7">
        <v>1560</v>
      </c>
      <c r="DS7">
        <v>18000</v>
      </c>
      <c r="DT7">
        <v>26800</v>
      </c>
      <c r="DU7">
        <v>38800</v>
      </c>
      <c r="DV7">
        <v>15000</v>
      </c>
      <c r="DW7">
        <v>51.9</v>
      </c>
      <c r="DX7">
        <v>7210</v>
      </c>
      <c r="DY7">
        <v>26.9</v>
      </c>
      <c r="DZ7">
        <v>2</v>
      </c>
      <c r="EA7">
        <v>14.5</v>
      </c>
      <c r="EB7">
        <v>16.8</v>
      </c>
      <c r="EC7">
        <v>19.2</v>
      </c>
      <c r="ED7">
        <v>1910</v>
      </c>
      <c r="EE7">
        <v>17800</v>
      </c>
      <c r="EF7">
        <v>29800</v>
      </c>
      <c r="EG7">
        <v>42900</v>
      </c>
      <c r="EH7">
        <v>10290</v>
      </c>
      <c r="EI7">
        <v>55.5</v>
      </c>
      <c r="EJ7">
        <v>4585</v>
      </c>
      <c r="EK7">
        <v>24.2</v>
      </c>
      <c r="EL7">
        <v>1.5</v>
      </c>
      <c r="EM7">
        <v>16.8</v>
      </c>
      <c r="EN7">
        <v>18.100000000000001</v>
      </c>
      <c r="EO7">
        <v>18.899999999999999</v>
      </c>
      <c r="EP7">
        <v>1370</v>
      </c>
      <c r="EQ7">
        <v>22000</v>
      </c>
      <c r="ER7">
        <v>37500</v>
      </c>
      <c r="ES7">
        <v>60100</v>
      </c>
      <c r="ET7">
        <v>38205</v>
      </c>
      <c r="EU7">
        <v>38.299999999999997</v>
      </c>
      <c r="EV7">
        <v>23585</v>
      </c>
      <c r="EW7">
        <v>14.1</v>
      </c>
      <c r="EX7">
        <v>2.8</v>
      </c>
      <c r="EY7">
        <v>8.1999999999999993</v>
      </c>
      <c r="EZ7">
        <v>13</v>
      </c>
      <c r="FA7">
        <v>44.8</v>
      </c>
      <c r="FB7">
        <v>2570</v>
      </c>
      <c r="FC7">
        <v>13300</v>
      </c>
      <c r="FD7">
        <v>22400</v>
      </c>
      <c r="FE7">
        <v>32000</v>
      </c>
      <c r="FF7">
        <v>33690</v>
      </c>
      <c r="FG7">
        <v>54.6</v>
      </c>
      <c r="FH7">
        <v>15290</v>
      </c>
      <c r="FI7">
        <v>23.1</v>
      </c>
      <c r="FJ7">
        <v>2.6</v>
      </c>
      <c r="FK7">
        <v>11.9</v>
      </c>
      <c r="FL7">
        <v>15.1</v>
      </c>
      <c r="FM7">
        <v>19.7</v>
      </c>
      <c r="FN7">
        <v>3545</v>
      </c>
      <c r="FO7">
        <v>15800</v>
      </c>
      <c r="FP7">
        <v>24600</v>
      </c>
      <c r="FQ7">
        <v>35500</v>
      </c>
      <c r="FR7">
        <v>25805</v>
      </c>
      <c r="FS7">
        <v>51</v>
      </c>
      <c r="FT7">
        <v>12650</v>
      </c>
      <c r="FU7">
        <v>27.6</v>
      </c>
      <c r="FV7">
        <v>2.1</v>
      </c>
      <c r="FW7">
        <v>14.7</v>
      </c>
      <c r="FX7">
        <v>17</v>
      </c>
      <c r="FY7">
        <v>19.3</v>
      </c>
      <c r="FZ7">
        <v>3315</v>
      </c>
      <c r="GA7">
        <v>18500</v>
      </c>
      <c r="GB7">
        <v>28600</v>
      </c>
      <c r="GC7">
        <v>41900</v>
      </c>
      <c r="GD7">
        <v>18930</v>
      </c>
      <c r="GE7">
        <v>58.7</v>
      </c>
      <c r="GF7">
        <v>7810</v>
      </c>
      <c r="GG7">
        <v>22.7</v>
      </c>
      <c r="GH7">
        <v>1.4</v>
      </c>
      <c r="GI7">
        <v>15.4</v>
      </c>
      <c r="GJ7">
        <v>16.399999999999999</v>
      </c>
      <c r="GK7">
        <v>17.100000000000001</v>
      </c>
      <c r="GL7">
        <v>2310</v>
      </c>
      <c r="GM7">
        <v>18900</v>
      </c>
      <c r="GN7">
        <v>34100</v>
      </c>
      <c r="GO7">
        <v>52700</v>
      </c>
      <c r="GP7">
        <v>18625</v>
      </c>
      <c r="GQ7">
        <v>37.5</v>
      </c>
      <c r="GR7">
        <v>11640</v>
      </c>
      <c r="GS7">
        <v>13.6</v>
      </c>
      <c r="GT7">
        <v>2.9</v>
      </c>
      <c r="GU7">
        <v>8.1999999999999993</v>
      </c>
      <c r="GV7">
        <v>13</v>
      </c>
      <c r="GW7">
        <v>46</v>
      </c>
      <c r="GX7">
        <v>1275</v>
      </c>
      <c r="GY7">
        <v>13200</v>
      </c>
      <c r="GZ7">
        <v>21800</v>
      </c>
      <c r="HA7">
        <v>31600</v>
      </c>
      <c r="HB7">
        <v>16525</v>
      </c>
      <c r="HC7">
        <v>55.4</v>
      </c>
      <c r="HD7">
        <v>7365</v>
      </c>
      <c r="HE7">
        <v>23.5</v>
      </c>
      <c r="HF7">
        <v>2.6</v>
      </c>
      <c r="HG7">
        <v>11.4</v>
      </c>
      <c r="HH7">
        <v>14.4</v>
      </c>
      <c r="HI7">
        <v>18.5</v>
      </c>
      <c r="HJ7">
        <v>1685</v>
      </c>
      <c r="HK7">
        <v>15800</v>
      </c>
      <c r="HL7">
        <v>24100</v>
      </c>
      <c r="HM7">
        <v>34900</v>
      </c>
      <c r="HN7">
        <v>12590</v>
      </c>
      <c r="HO7">
        <v>50.8</v>
      </c>
      <c r="HP7">
        <v>6195</v>
      </c>
      <c r="HQ7">
        <v>28.9</v>
      </c>
      <c r="HR7">
        <v>2.2000000000000002</v>
      </c>
      <c r="HS7">
        <v>13.8</v>
      </c>
      <c r="HT7">
        <v>16.100000000000001</v>
      </c>
      <c r="HU7">
        <v>18.100000000000001</v>
      </c>
      <c r="HV7">
        <v>1520</v>
      </c>
      <c r="HW7">
        <v>18000</v>
      </c>
      <c r="HX7">
        <v>27600</v>
      </c>
      <c r="HY7">
        <v>40700</v>
      </c>
      <c r="HZ7">
        <v>9495</v>
      </c>
      <c r="IA7">
        <v>58.1</v>
      </c>
      <c r="IB7">
        <v>3975</v>
      </c>
      <c r="IC7">
        <v>23.4</v>
      </c>
      <c r="ID7">
        <v>1.5</v>
      </c>
      <c r="IE7">
        <v>15.3</v>
      </c>
      <c r="IF7">
        <v>16.399999999999999</v>
      </c>
      <c r="IG7">
        <v>17</v>
      </c>
      <c r="IH7">
        <v>1165</v>
      </c>
      <c r="II7">
        <v>16500</v>
      </c>
      <c r="IJ7">
        <v>31200</v>
      </c>
      <c r="IK7">
        <v>47600</v>
      </c>
      <c r="IL7">
        <v>19580</v>
      </c>
      <c r="IM7">
        <v>39</v>
      </c>
      <c r="IN7">
        <v>11945</v>
      </c>
      <c r="IO7">
        <v>14.5</v>
      </c>
      <c r="IP7">
        <v>2.8</v>
      </c>
      <c r="IQ7">
        <v>8.1</v>
      </c>
      <c r="IR7">
        <v>13</v>
      </c>
      <c r="IS7">
        <v>43.7</v>
      </c>
      <c r="IT7">
        <v>1295</v>
      </c>
      <c r="IU7">
        <v>13400</v>
      </c>
      <c r="IV7">
        <v>23100</v>
      </c>
      <c r="IW7">
        <v>32400</v>
      </c>
      <c r="IX7">
        <v>17165</v>
      </c>
      <c r="IY7">
        <v>53.8</v>
      </c>
      <c r="IZ7">
        <v>7925</v>
      </c>
      <c r="JA7">
        <v>22.7</v>
      </c>
      <c r="JB7">
        <v>2.7</v>
      </c>
      <c r="JC7">
        <v>12.4</v>
      </c>
      <c r="JD7">
        <v>15.8</v>
      </c>
      <c r="JE7">
        <v>20.8</v>
      </c>
      <c r="JF7">
        <v>1860</v>
      </c>
      <c r="JG7">
        <v>15700</v>
      </c>
      <c r="JH7">
        <v>25000</v>
      </c>
      <c r="JI7">
        <v>35700</v>
      </c>
      <c r="JJ7">
        <v>13215</v>
      </c>
      <c r="JK7">
        <v>51.1</v>
      </c>
      <c r="JL7">
        <v>6460</v>
      </c>
      <c r="JM7">
        <v>26.4</v>
      </c>
      <c r="JN7">
        <v>2.1</v>
      </c>
      <c r="JO7">
        <v>15.6</v>
      </c>
      <c r="JP7">
        <v>17.899999999999999</v>
      </c>
      <c r="JQ7">
        <v>20.399999999999999</v>
      </c>
      <c r="JR7">
        <v>1800</v>
      </c>
      <c r="JS7">
        <v>19200</v>
      </c>
      <c r="JT7">
        <v>29400</v>
      </c>
      <c r="JU7">
        <v>42700</v>
      </c>
      <c r="JV7">
        <v>9430</v>
      </c>
      <c r="JW7">
        <v>59.4</v>
      </c>
      <c r="JX7">
        <v>3835</v>
      </c>
      <c r="JY7">
        <v>22.1</v>
      </c>
      <c r="JZ7">
        <v>1.3</v>
      </c>
      <c r="KA7">
        <v>15.4</v>
      </c>
      <c r="KB7">
        <v>16.5</v>
      </c>
      <c r="KC7">
        <v>17.2</v>
      </c>
      <c r="KD7">
        <v>1145</v>
      </c>
      <c r="KE7">
        <v>21500</v>
      </c>
      <c r="KF7">
        <v>36600</v>
      </c>
      <c r="KG7">
        <v>58200</v>
      </c>
    </row>
    <row r="8" spans="2:293" x14ac:dyDescent="0.25">
      <c r="B8" s="57">
        <v>1</v>
      </c>
      <c r="C8" t="s">
        <v>73</v>
      </c>
      <c r="D8" t="s">
        <v>57</v>
      </c>
      <c r="E8" t="s">
        <v>107</v>
      </c>
      <c r="F8">
        <v>170</v>
      </c>
      <c r="G8">
        <v>6.4</v>
      </c>
      <c r="H8">
        <v>160</v>
      </c>
      <c r="I8">
        <v>2.9</v>
      </c>
      <c r="J8">
        <v>5.8</v>
      </c>
      <c r="K8">
        <v>69.599999999999994</v>
      </c>
      <c r="L8">
        <v>76.599999999999994</v>
      </c>
      <c r="M8">
        <v>84.8</v>
      </c>
      <c r="N8">
        <v>115</v>
      </c>
      <c r="O8">
        <v>33700</v>
      </c>
      <c r="P8">
        <v>36600</v>
      </c>
      <c r="Q8">
        <v>38200</v>
      </c>
      <c r="R8">
        <v>195</v>
      </c>
      <c r="S8">
        <v>9.6999999999999993</v>
      </c>
      <c r="T8">
        <v>175</v>
      </c>
      <c r="U8">
        <v>12.2</v>
      </c>
      <c r="V8">
        <v>3.6</v>
      </c>
      <c r="W8">
        <v>54.6</v>
      </c>
      <c r="X8">
        <v>70.900000000000006</v>
      </c>
      <c r="Y8">
        <v>74.5</v>
      </c>
      <c r="Z8">
        <v>105</v>
      </c>
      <c r="AA8">
        <v>34900</v>
      </c>
      <c r="AB8">
        <v>43500</v>
      </c>
      <c r="AC8">
        <v>46400</v>
      </c>
      <c r="AD8">
        <v>170</v>
      </c>
      <c r="AE8">
        <v>8.1</v>
      </c>
      <c r="AF8">
        <v>160</v>
      </c>
      <c r="AG8">
        <v>23.3</v>
      </c>
      <c r="AH8">
        <v>4.0999999999999996</v>
      </c>
      <c r="AI8">
        <v>50</v>
      </c>
      <c r="AJ8">
        <v>61</v>
      </c>
      <c r="AK8">
        <v>64.5</v>
      </c>
      <c r="AL8">
        <v>85</v>
      </c>
      <c r="AM8">
        <v>39800</v>
      </c>
      <c r="AN8">
        <v>45500</v>
      </c>
      <c r="AO8">
        <v>51000</v>
      </c>
      <c r="AP8">
        <v>120</v>
      </c>
      <c r="AQ8">
        <v>16.5</v>
      </c>
      <c r="AR8">
        <v>100</v>
      </c>
      <c r="AS8">
        <v>16.5</v>
      </c>
      <c r="AT8">
        <v>2.5</v>
      </c>
      <c r="AU8" t="s">
        <v>95</v>
      </c>
      <c r="AV8" t="s">
        <v>95</v>
      </c>
      <c r="AW8">
        <v>64.5</v>
      </c>
      <c r="AX8">
        <v>50</v>
      </c>
      <c r="AY8">
        <v>52800</v>
      </c>
      <c r="AZ8">
        <v>63000</v>
      </c>
      <c r="BA8">
        <v>75300</v>
      </c>
      <c r="BB8">
        <v>115</v>
      </c>
      <c r="BC8">
        <v>4.4000000000000004</v>
      </c>
      <c r="BD8">
        <v>110</v>
      </c>
      <c r="BE8" t="s">
        <v>95</v>
      </c>
      <c r="BF8" t="s">
        <v>95</v>
      </c>
      <c r="BG8">
        <v>69.3</v>
      </c>
      <c r="BH8">
        <v>75.400000000000006</v>
      </c>
      <c r="BI8">
        <v>85.1</v>
      </c>
      <c r="BJ8">
        <v>80</v>
      </c>
      <c r="BK8">
        <v>33200</v>
      </c>
      <c r="BL8">
        <v>36100</v>
      </c>
      <c r="BM8">
        <v>38000</v>
      </c>
      <c r="BN8">
        <v>120</v>
      </c>
      <c r="BO8">
        <v>13.6</v>
      </c>
      <c r="BP8">
        <v>100</v>
      </c>
      <c r="BQ8">
        <v>10.199999999999999</v>
      </c>
      <c r="BR8">
        <v>3.4</v>
      </c>
      <c r="BS8" t="s">
        <v>95</v>
      </c>
      <c r="BT8" t="s">
        <v>95</v>
      </c>
      <c r="BU8">
        <v>72.900000000000006</v>
      </c>
      <c r="BV8">
        <v>70</v>
      </c>
      <c r="BW8">
        <v>34800</v>
      </c>
      <c r="BX8">
        <v>43100</v>
      </c>
      <c r="BY8">
        <v>46100</v>
      </c>
      <c r="BZ8">
        <v>105</v>
      </c>
      <c r="CA8">
        <v>8.4</v>
      </c>
      <c r="CB8">
        <v>100</v>
      </c>
      <c r="CC8">
        <v>24.3</v>
      </c>
      <c r="CD8">
        <v>3.7</v>
      </c>
      <c r="CE8" t="s">
        <v>95</v>
      </c>
      <c r="CF8" t="s">
        <v>95</v>
      </c>
      <c r="CG8">
        <v>63.6</v>
      </c>
      <c r="CH8">
        <v>50</v>
      </c>
      <c r="CI8">
        <v>39300</v>
      </c>
      <c r="CJ8">
        <v>44300</v>
      </c>
      <c r="CK8">
        <v>50200</v>
      </c>
      <c r="CL8">
        <v>60</v>
      </c>
      <c r="CM8">
        <v>23.3</v>
      </c>
      <c r="CN8">
        <v>45</v>
      </c>
      <c r="CO8" t="s">
        <v>95</v>
      </c>
      <c r="CP8" t="s">
        <v>95</v>
      </c>
      <c r="CQ8" t="s">
        <v>95</v>
      </c>
      <c r="CR8" t="s">
        <v>95</v>
      </c>
      <c r="CS8">
        <v>55</v>
      </c>
      <c r="CT8">
        <v>25</v>
      </c>
      <c r="CU8">
        <v>46000</v>
      </c>
      <c r="CV8">
        <v>59800</v>
      </c>
      <c r="CW8">
        <v>73500</v>
      </c>
      <c r="CX8">
        <v>55</v>
      </c>
      <c r="CY8">
        <v>10.5</v>
      </c>
      <c r="CZ8">
        <v>50</v>
      </c>
      <c r="DA8" t="s">
        <v>95</v>
      </c>
      <c r="DB8" t="s">
        <v>95</v>
      </c>
      <c r="DC8">
        <v>70.2</v>
      </c>
      <c r="DD8">
        <v>78.900000000000006</v>
      </c>
      <c r="DE8">
        <v>84.2</v>
      </c>
      <c r="DF8">
        <v>35</v>
      </c>
      <c r="DG8">
        <v>34700</v>
      </c>
      <c r="DH8">
        <v>37500</v>
      </c>
      <c r="DI8">
        <v>38800</v>
      </c>
      <c r="DJ8">
        <v>80</v>
      </c>
      <c r="DK8">
        <v>3.8</v>
      </c>
      <c r="DL8">
        <v>75</v>
      </c>
      <c r="DM8">
        <v>15.4</v>
      </c>
      <c r="DN8">
        <v>3.8</v>
      </c>
      <c r="DO8" t="s">
        <v>95</v>
      </c>
      <c r="DP8" t="s">
        <v>95</v>
      </c>
      <c r="DQ8">
        <v>76.900000000000006</v>
      </c>
      <c r="DR8">
        <v>35</v>
      </c>
      <c r="DS8">
        <v>37500</v>
      </c>
      <c r="DT8">
        <v>44000</v>
      </c>
      <c r="DU8">
        <v>48600</v>
      </c>
      <c r="DV8">
        <v>65</v>
      </c>
      <c r="DW8">
        <v>7.7</v>
      </c>
      <c r="DX8">
        <v>60</v>
      </c>
      <c r="DY8" t="s">
        <v>95</v>
      </c>
      <c r="DZ8" t="s">
        <v>95</v>
      </c>
      <c r="EA8" t="s">
        <v>95</v>
      </c>
      <c r="EB8" t="s">
        <v>95</v>
      </c>
      <c r="EC8">
        <v>66.2</v>
      </c>
      <c r="ED8">
        <v>35</v>
      </c>
      <c r="EE8">
        <v>40600</v>
      </c>
      <c r="EF8">
        <v>47700</v>
      </c>
      <c r="EG8">
        <v>54600</v>
      </c>
      <c r="EH8">
        <v>60</v>
      </c>
      <c r="EI8">
        <v>9.8000000000000007</v>
      </c>
      <c r="EJ8">
        <v>55</v>
      </c>
      <c r="EK8" t="s">
        <v>95</v>
      </c>
      <c r="EL8" t="s">
        <v>95</v>
      </c>
      <c r="EM8" t="s">
        <v>95</v>
      </c>
      <c r="EN8" t="s">
        <v>95</v>
      </c>
      <c r="EO8">
        <v>73.8</v>
      </c>
      <c r="EP8">
        <v>30</v>
      </c>
      <c r="EQ8">
        <v>54900</v>
      </c>
      <c r="ER8">
        <v>65200</v>
      </c>
      <c r="ES8">
        <v>76300</v>
      </c>
      <c r="ET8">
        <v>180</v>
      </c>
      <c r="EU8">
        <v>7.3</v>
      </c>
      <c r="EV8">
        <v>165</v>
      </c>
      <c r="EW8" t="s">
        <v>95</v>
      </c>
      <c r="EX8" t="s">
        <v>95</v>
      </c>
      <c r="EY8">
        <v>70.2</v>
      </c>
      <c r="EZ8">
        <v>78.099999999999994</v>
      </c>
      <c r="FA8">
        <v>83.7</v>
      </c>
      <c r="FB8">
        <v>120</v>
      </c>
      <c r="FC8">
        <v>32500</v>
      </c>
      <c r="FD8">
        <v>35800</v>
      </c>
      <c r="FE8">
        <v>38200</v>
      </c>
      <c r="FF8">
        <v>165</v>
      </c>
      <c r="FG8">
        <v>10.4</v>
      </c>
      <c r="FH8">
        <v>145</v>
      </c>
      <c r="FI8">
        <v>13.5</v>
      </c>
      <c r="FJ8">
        <v>6.7</v>
      </c>
      <c r="FK8" t="s">
        <v>95</v>
      </c>
      <c r="FL8" t="s">
        <v>95</v>
      </c>
      <c r="FM8">
        <v>69.400000000000006</v>
      </c>
      <c r="FN8">
        <v>85</v>
      </c>
      <c r="FO8">
        <v>35600</v>
      </c>
      <c r="FP8">
        <v>43000</v>
      </c>
      <c r="FQ8">
        <v>45900</v>
      </c>
      <c r="FR8">
        <v>135</v>
      </c>
      <c r="FS8">
        <v>11.8</v>
      </c>
      <c r="FT8">
        <v>120</v>
      </c>
      <c r="FU8">
        <v>11.8</v>
      </c>
      <c r="FV8">
        <v>8.1</v>
      </c>
      <c r="FW8">
        <v>55.1</v>
      </c>
      <c r="FX8">
        <v>65.400000000000006</v>
      </c>
      <c r="FY8">
        <v>68.400000000000006</v>
      </c>
      <c r="FZ8">
        <v>70</v>
      </c>
      <c r="GA8">
        <v>43400</v>
      </c>
      <c r="GB8">
        <v>48500</v>
      </c>
      <c r="GC8">
        <v>53400</v>
      </c>
      <c r="GD8">
        <v>85</v>
      </c>
      <c r="GE8">
        <v>13.7</v>
      </c>
      <c r="GF8">
        <v>75</v>
      </c>
      <c r="GG8">
        <v>19.8</v>
      </c>
      <c r="GH8">
        <v>4.5999999999999996</v>
      </c>
      <c r="GI8" t="s">
        <v>95</v>
      </c>
      <c r="GJ8" t="s">
        <v>95</v>
      </c>
      <c r="GK8">
        <v>61.8</v>
      </c>
      <c r="GL8">
        <v>30</v>
      </c>
      <c r="GM8">
        <v>43500</v>
      </c>
      <c r="GN8">
        <v>58000</v>
      </c>
      <c r="GO8">
        <v>66600</v>
      </c>
      <c r="GP8">
        <v>110</v>
      </c>
      <c r="GQ8">
        <v>10.199999999999999</v>
      </c>
      <c r="GR8">
        <v>95</v>
      </c>
      <c r="GS8" t="s">
        <v>95</v>
      </c>
      <c r="GT8" t="s">
        <v>95</v>
      </c>
      <c r="GU8">
        <v>68.5</v>
      </c>
      <c r="GV8">
        <v>75</v>
      </c>
      <c r="GW8">
        <v>80.599999999999994</v>
      </c>
      <c r="GX8">
        <v>70</v>
      </c>
      <c r="GY8">
        <v>32700</v>
      </c>
      <c r="GZ8">
        <v>35700</v>
      </c>
      <c r="HA8">
        <v>38200</v>
      </c>
      <c r="HB8">
        <v>100</v>
      </c>
      <c r="HC8">
        <v>8.8000000000000007</v>
      </c>
      <c r="HD8">
        <v>95</v>
      </c>
      <c r="HE8">
        <v>14.6</v>
      </c>
      <c r="HF8">
        <v>7.8</v>
      </c>
      <c r="HG8" t="s">
        <v>95</v>
      </c>
      <c r="HH8" t="s">
        <v>95</v>
      </c>
      <c r="HI8">
        <v>68.8</v>
      </c>
      <c r="HJ8">
        <v>55</v>
      </c>
      <c r="HK8">
        <v>34000</v>
      </c>
      <c r="HL8">
        <v>42300</v>
      </c>
      <c r="HM8">
        <v>45900</v>
      </c>
      <c r="HN8">
        <v>90</v>
      </c>
      <c r="HO8">
        <v>9</v>
      </c>
      <c r="HP8">
        <v>80</v>
      </c>
      <c r="HQ8">
        <v>10.1</v>
      </c>
      <c r="HR8">
        <v>6.7</v>
      </c>
      <c r="HS8" t="s">
        <v>95</v>
      </c>
      <c r="HT8" t="s">
        <v>95</v>
      </c>
      <c r="HU8">
        <v>74.2</v>
      </c>
      <c r="HV8">
        <v>50</v>
      </c>
      <c r="HW8">
        <v>39600</v>
      </c>
      <c r="HX8">
        <v>47600</v>
      </c>
      <c r="HY8">
        <v>53000</v>
      </c>
      <c r="HZ8">
        <v>50</v>
      </c>
      <c r="IA8">
        <v>18</v>
      </c>
      <c r="IB8">
        <v>40</v>
      </c>
      <c r="IC8" t="s">
        <v>95</v>
      </c>
      <c r="ID8" t="s">
        <v>95</v>
      </c>
      <c r="IE8" t="s">
        <v>95</v>
      </c>
      <c r="IF8" t="s">
        <v>95</v>
      </c>
      <c r="IG8">
        <v>50</v>
      </c>
      <c r="IH8">
        <v>15</v>
      </c>
      <c r="II8">
        <v>33600</v>
      </c>
      <c r="IJ8">
        <v>55000</v>
      </c>
      <c r="IK8">
        <v>66600</v>
      </c>
      <c r="IL8">
        <v>70</v>
      </c>
      <c r="IM8">
        <v>2.9</v>
      </c>
      <c r="IN8">
        <v>70</v>
      </c>
      <c r="IO8" t="s">
        <v>95</v>
      </c>
      <c r="IP8" t="s">
        <v>95</v>
      </c>
      <c r="IQ8">
        <v>72.900000000000006</v>
      </c>
      <c r="IR8">
        <v>82.9</v>
      </c>
      <c r="IS8">
        <v>88.6</v>
      </c>
      <c r="IT8">
        <v>50</v>
      </c>
      <c r="IU8">
        <v>32100</v>
      </c>
      <c r="IV8">
        <v>36000</v>
      </c>
      <c r="IW8">
        <v>38400</v>
      </c>
      <c r="IX8">
        <v>60</v>
      </c>
      <c r="IY8">
        <v>13.2</v>
      </c>
      <c r="IZ8">
        <v>55</v>
      </c>
      <c r="JA8">
        <v>11.5</v>
      </c>
      <c r="JB8">
        <v>4.9000000000000004</v>
      </c>
      <c r="JC8" t="s">
        <v>95</v>
      </c>
      <c r="JD8" t="s">
        <v>95</v>
      </c>
      <c r="JE8">
        <v>70.400000000000006</v>
      </c>
      <c r="JF8">
        <v>30</v>
      </c>
      <c r="JG8">
        <v>40000</v>
      </c>
      <c r="JH8">
        <v>43300</v>
      </c>
      <c r="JI8">
        <v>45800</v>
      </c>
      <c r="JJ8">
        <v>45</v>
      </c>
      <c r="JK8">
        <v>17</v>
      </c>
      <c r="JL8">
        <v>40</v>
      </c>
      <c r="JM8">
        <v>14.9</v>
      </c>
      <c r="JN8">
        <v>10.6</v>
      </c>
      <c r="JO8" t="s">
        <v>95</v>
      </c>
      <c r="JP8" t="s">
        <v>95</v>
      </c>
      <c r="JQ8">
        <v>57.4</v>
      </c>
      <c r="JR8">
        <v>20</v>
      </c>
      <c r="JS8">
        <v>44900</v>
      </c>
      <c r="JT8">
        <v>49800</v>
      </c>
      <c r="JU8">
        <v>61100</v>
      </c>
      <c r="JV8">
        <v>35</v>
      </c>
      <c r="JW8">
        <v>8</v>
      </c>
      <c r="JX8">
        <v>35</v>
      </c>
      <c r="JY8" t="s">
        <v>95</v>
      </c>
      <c r="JZ8" t="s">
        <v>95</v>
      </c>
      <c r="KA8" t="s">
        <v>95</v>
      </c>
      <c r="KB8" t="s">
        <v>95</v>
      </c>
      <c r="KC8">
        <v>77.7</v>
      </c>
      <c r="KD8">
        <v>15</v>
      </c>
      <c r="KE8">
        <v>54600</v>
      </c>
      <c r="KF8">
        <v>59700</v>
      </c>
      <c r="KG8">
        <v>69900</v>
      </c>
    </row>
    <row r="9" spans="2:293" x14ac:dyDescent="0.25">
      <c r="B9" s="57">
        <v>1</v>
      </c>
      <c r="C9" t="s">
        <v>73</v>
      </c>
      <c r="D9" t="s">
        <v>306</v>
      </c>
      <c r="E9" t="s">
        <v>308</v>
      </c>
      <c r="F9" t="s">
        <v>95</v>
      </c>
      <c r="G9" t="s">
        <v>95</v>
      </c>
      <c r="H9" t="s">
        <v>95</v>
      </c>
      <c r="I9" t="s">
        <v>95</v>
      </c>
      <c r="J9" t="s">
        <v>95</v>
      </c>
      <c r="K9" t="s">
        <v>95</v>
      </c>
      <c r="L9" t="s">
        <v>95</v>
      </c>
      <c r="M9" t="s">
        <v>95</v>
      </c>
      <c r="N9">
        <v>5370</v>
      </c>
      <c r="O9">
        <v>32900</v>
      </c>
      <c r="P9">
        <v>36000</v>
      </c>
      <c r="Q9">
        <v>38000</v>
      </c>
      <c r="R9" t="s">
        <v>95</v>
      </c>
      <c r="S9" t="s">
        <v>95</v>
      </c>
      <c r="T9" t="s">
        <v>95</v>
      </c>
      <c r="U9" t="s">
        <v>95</v>
      </c>
      <c r="V9" t="s">
        <v>95</v>
      </c>
      <c r="W9" t="s">
        <v>95</v>
      </c>
      <c r="X9" t="s">
        <v>95</v>
      </c>
      <c r="Y9" t="s">
        <v>95</v>
      </c>
      <c r="Z9">
        <v>5010</v>
      </c>
      <c r="AA9">
        <v>36400</v>
      </c>
      <c r="AB9">
        <v>42800</v>
      </c>
      <c r="AC9">
        <v>45700</v>
      </c>
      <c r="AD9" t="s">
        <v>95</v>
      </c>
      <c r="AE9" t="s">
        <v>95</v>
      </c>
      <c r="AF9" t="s">
        <v>95</v>
      </c>
      <c r="AG9" t="s">
        <v>95</v>
      </c>
      <c r="AH9" t="s">
        <v>95</v>
      </c>
      <c r="AI9" t="s">
        <v>95</v>
      </c>
      <c r="AJ9" t="s">
        <v>95</v>
      </c>
      <c r="AK9" t="s">
        <v>95</v>
      </c>
      <c r="AL9">
        <v>4860</v>
      </c>
      <c r="AM9">
        <v>39200</v>
      </c>
      <c r="AN9">
        <v>47300</v>
      </c>
      <c r="AO9">
        <v>52100</v>
      </c>
      <c r="AP9" t="s">
        <v>95</v>
      </c>
      <c r="AQ9" t="s">
        <v>95</v>
      </c>
      <c r="AR9" t="s">
        <v>95</v>
      </c>
      <c r="AS9" t="s">
        <v>95</v>
      </c>
      <c r="AT9" t="s">
        <v>95</v>
      </c>
      <c r="AU9" t="s">
        <v>95</v>
      </c>
      <c r="AV9" t="s">
        <v>95</v>
      </c>
      <c r="AW9" t="s">
        <v>95</v>
      </c>
      <c r="AX9">
        <v>2885</v>
      </c>
      <c r="AY9">
        <v>36700</v>
      </c>
      <c r="AZ9">
        <v>55100</v>
      </c>
      <c r="BA9">
        <v>68600</v>
      </c>
      <c r="BB9" t="s">
        <v>95</v>
      </c>
      <c r="BC9" t="s">
        <v>95</v>
      </c>
      <c r="BD9" t="s">
        <v>95</v>
      </c>
      <c r="BE9" t="s">
        <v>95</v>
      </c>
      <c r="BF9" t="s">
        <v>95</v>
      </c>
      <c r="BG9" t="s">
        <v>95</v>
      </c>
      <c r="BH9" t="s">
        <v>95</v>
      </c>
      <c r="BI9" t="s">
        <v>95</v>
      </c>
      <c r="BJ9">
        <v>2975</v>
      </c>
      <c r="BK9">
        <v>32600</v>
      </c>
      <c r="BL9">
        <v>35800</v>
      </c>
      <c r="BM9">
        <v>37600</v>
      </c>
      <c r="BN9" t="s">
        <v>95</v>
      </c>
      <c r="BO9" t="s">
        <v>95</v>
      </c>
      <c r="BP9" t="s">
        <v>95</v>
      </c>
      <c r="BQ9" t="s">
        <v>95</v>
      </c>
      <c r="BR9" t="s">
        <v>95</v>
      </c>
      <c r="BS9" t="s">
        <v>95</v>
      </c>
      <c r="BT9" t="s">
        <v>95</v>
      </c>
      <c r="BU9" t="s">
        <v>95</v>
      </c>
      <c r="BV9">
        <v>2900</v>
      </c>
      <c r="BW9">
        <v>34900</v>
      </c>
      <c r="BX9">
        <v>42400</v>
      </c>
      <c r="BY9">
        <v>45100</v>
      </c>
      <c r="BZ9" t="s">
        <v>95</v>
      </c>
      <c r="CA9" t="s">
        <v>95</v>
      </c>
      <c r="CB9" t="s">
        <v>95</v>
      </c>
      <c r="CC9" t="s">
        <v>95</v>
      </c>
      <c r="CD9" t="s">
        <v>95</v>
      </c>
      <c r="CE9" t="s">
        <v>95</v>
      </c>
      <c r="CF9" t="s">
        <v>95</v>
      </c>
      <c r="CG9" t="s">
        <v>95</v>
      </c>
      <c r="CH9">
        <v>2915</v>
      </c>
      <c r="CI9">
        <v>34800</v>
      </c>
      <c r="CJ9">
        <v>45800</v>
      </c>
      <c r="CK9">
        <v>50600</v>
      </c>
      <c r="CL9" t="s">
        <v>95</v>
      </c>
      <c r="CM9" t="s">
        <v>95</v>
      </c>
      <c r="CN9" t="s">
        <v>95</v>
      </c>
      <c r="CO9" t="s">
        <v>95</v>
      </c>
      <c r="CP9" t="s">
        <v>95</v>
      </c>
      <c r="CQ9" t="s">
        <v>95</v>
      </c>
      <c r="CR9" t="s">
        <v>95</v>
      </c>
      <c r="CS9" t="s">
        <v>95</v>
      </c>
      <c r="CT9">
        <v>1720</v>
      </c>
      <c r="CU9">
        <v>31700</v>
      </c>
      <c r="CV9">
        <v>45900</v>
      </c>
      <c r="CW9">
        <v>60900</v>
      </c>
      <c r="CX9" t="s">
        <v>95</v>
      </c>
      <c r="CY9" t="s">
        <v>95</v>
      </c>
      <c r="CZ9" t="s">
        <v>95</v>
      </c>
      <c r="DA9" t="s">
        <v>95</v>
      </c>
      <c r="DB9" t="s">
        <v>95</v>
      </c>
      <c r="DC9" t="s">
        <v>95</v>
      </c>
      <c r="DD9" t="s">
        <v>95</v>
      </c>
      <c r="DE9" t="s">
        <v>95</v>
      </c>
      <c r="DF9">
        <v>2395</v>
      </c>
      <c r="DG9">
        <v>33500</v>
      </c>
      <c r="DH9">
        <v>36300</v>
      </c>
      <c r="DI9">
        <v>38300</v>
      </c>
      <c r="DJ9" t="s">
        <v>95</v>
      </c>
      <c r="DK9" t="s">
        <v>95</v>
      </c>
      <c r="DL9" t="s">
        <v>95</v>
      </c>
      <c r="DM9" t="s">
        <v>95</v>
      </c>
      <c r="DN9" t="s">
        <v>95</v>
      </c>
      <c r="DO9" t="s">
        <v>95</v>
      </c>
      <c r="DP9" t="s">
        <v>95</v>
      </c>
      <c r="DQ9" t="s">
        <v>95</v>
      </c>
      <c r="DR9">
        <v>2110</v>
      </c>
      <c r="DS9">
        <v>37700</v>
      </c>
      <c r="DT9">
        <v>43500</v>
      </c>
      <c r="DU9">
        <v>46900</v>
      </c>
      <c r="DV9" t="s">
        <v>95</v>
      </c>
      <c r="DW9" t="s">
        <v>95</v>
      </c>
      <c r="DX9" t="s">
        <v>95</v>
      </c>
      <c r="DY9" t="s">
        <v>95</v>
      </c>
      <c r="DZ9" t="s">
        <v>95</v>
      </c>
      <c r="EA9" t="s">
        <v>95</v>
      </c>
      <c r="EB9" t="s">
        <v>95</v>
      </c>
      <c r="EC9" t="s">
        <v>95</v>
      </c>
      <c r="ED9">
        <v>1945</v>
      </c>
      <c r="EE9">
        <v>43600</v>
      </c>
      <c r="EF9">
        <v>49100</v>
      </c>
      <c r="EG9">
        <v>55000</v>
      </c>
      <c r="EH9" t="s">
        <v>95</v>
      </c>
      <c r="EI9" t="s">
        <v>95</v>
      </c>
      <c r="EJ9" t="s">
        <v>95</v>
      </c>
      <c r="EK9" t="s">
        <v>95</v>
      </c>
      <c r="EL9" t="s">
        <v>95</v>
      </c>
      <c r="EM9" t="s">
        <v>95</v>
      </c>
      <c r="EN9" t="s">
        <v>95</v>
      </c>
      <c r="EO9" t="s">
        <v>95</v>
      </c>
      <c r="EP9">
        <v>1165</v>
      </c>
      <c r="EQ9">
        <v>53000</v>
      </c>
      <c r="ER9">
        <v>64700</v>
      </c>
      <c r="ES9">
        <v>80300</v>
      </c>
      <c r="ET9" t="s">
        <v>95</v>
      </c>
      <c r="EU9" t="s">
        <v>95</v>
      </c>
      <c r="EV9" t="s">
        <v>95</v>
      </c>
      <c r="EW9" t="s">
        <v>95</v>
      </c>
      <c r="EX9" t="s">
        <v>95</v>
      </c>
      <c r="EY9" t="s">
        <v>95</v>
      </c>
      <c r="EZ9" t="s">
        <v>95</v>
      </c>
      <c r="FA9" t="s">
        <v>95</v>
      </c>
      <c r="FB9">
        <v>5460</v>
      </c>
      <c r="FC9">
        <v>32800</v>
      </c>
      <c r="FD9">
        <v>36000</v>
      </c>
      <c r="FE9">
        <v>37800</v>
      </c>
      <c r="FF9" t="s">
        <v>95</v>
      </c>
      <c r="FG9" t="s">
        <v>95</v>
      </c>
      <c r="FH9" t="s">
        <v>95</v>
      </c>
      <c r="FI9" t="s">
        <v>95</v>
      </c>
      <c r="FJ9" t="s">
        <v>95</v>
      </c>
      <c r="FK9" t="s">
        <v>95</v>
      </c>
      <c r="FL9" t="s">
        <v>95</v>
      </c>
      <c r="FM9" t="s">
        <v>95</v>
      </c>
      <c r="FN9">
        <v>5050</v>
      </c>
      <c r="FO9">
        <v>37100</v>
      </c>
      <c r="FP9">
        <v>42900</v>
      </c>
      <c r="FQ9">
        <v>45900</v>
      </c>
      <c r="FR9" t="s">
        <v>95</v>
      </c>
      <c r="FS9" t="s">
        <v>95</v>
      </c>
      <c r="FT9" t="s">
        <v>95</v>
      </c>
      <c r="FU9" t="s">
        <v>95</v>
      </c>
      <c r="FV9" t="s">
        <v>95</v>
      </c>
      <c r="FW9" t="s">
        <v>95</v>
      </c>
      <c r="FX9" t="s">
        <v>95</v>
      </c>
      <c r="FY9" t="s">
        <v>95</v>
      </c>
      <c r="FZ9">
        <v>4580</v>
      </c>
      <c r="GA9">
        <v>39300</v>
      </c>
      <c r="GB9">
        <v>47400</v>
      </c>
      <c r="GC9">
        <v>52500</v>
      </c>
      <c r="GD9" t="s">
        <v>95</v>
      </c>
      <c r="GE9" t="s">
        <v>95</v>
      </c>
      <c r="GF9" t="s">
        <v>95</v>
      </c>
      <c r="GG9" t="s">
        <v>95</v>
      </c>
      <c r="GH9" t="s">
        <v>95</v>
      </c>
      <c r="GI9" t="s">
        <v>95</v>
      </c>
      <c r="GJ9" t="s">
        <v>95</v>
      </c>
      <c r="GK9" t="s">
        <v>95</v>
      </c>
      <c r="GL9">
        <v>2650</v>
      </c>
      <c r="GM9">
        <v>37100</v>
      </c>
      <c r="GN9">
        <v>56500</v>
      </c>
      <c r="GO9">
        <v>71700</v>
      </c>
      <c r="GP9" t="s">
        <v>95</v>
      </c>
      <c r="GQ9" t="s">
        <v>95</v>
      </c>
      <c r="GR9" t="s">
        <v>95</v>
      </c>
      <c r="GS9" t="s">
        <v>95</v>
      </c>
      <c r="GT9" t="s">
        <v>95</v>
      </c>
      <c r="GU9" t="s">
        <v>95</v>
      </c>
      <c r="GV9" t="s">
        <v>95</v>
      </c>
      <c r="GW9" t="s">
        <v>95</v>
      </c>
      <c r="GX9">
        <v>3100</v>
      </c>
      <c r="GY9">
        <v>32500</v>
      </c>
      <c r="GZ9">
        <v>35600</v>
      </c>
      <c r="HA9">
        <v>37500</v>
      </c>
      <c r="HB9" t="s">
        <v>95</v>
      </c>
      <c r="HC9" t="s">
        <v>95</v>
      </c>
      <c r="HD9" t="s">
        <v>95</v>
      </c>
      <c r="HE9" t="s">
        <v>95</v>
      </c>
      <c r="HF9" t="s">
        <v>95</v>
      </c>
      <c r="HG9" t="s">
        <v>95</v>
      </c>
      <c r="HH9" t="s">
        <v>95</v>
      </c>
      <c r="HI9" t="s">
        <v>95</v>
      </c>
      <c r="HJ9">
        <v>3045</v>
      </c>
      <c r="HK9">
        <v>36100</v>
      </c>
      <c r="HL9">
        <v>42600</v>
      </c>
      <c r="HM9">
        <v>45400</v>
      </c>
      <c r="HN9" t="s">
        <v>95</v>
      </c>
      <c r="HO9" t="s">
        <v>95</v>
      </c>
      <c r="HP9" t="s">
        <v>95</v>
      </c>
      <c r="HQ9" t="s">
        <v>95</v>
      </c>
      <c r="HR9" t="s">
        <v>95</v>
      </c>
      <c r="HS9" t="s">
        <v>95</v>
      </c>
      <c r="HT9" t="s">
        <v>95</v>
      </c>
      <c r="HU9" t="s">
        <v>95</v>
      </c>
      <c r="HV9">
        <v>2765</v>
      </c>
      <c r="HW9">
        <v>35800</v>
      </c>
      <c r="HX9">
        <v>46200</v>
      </c>
      <c r="HY9">
        <v>51100</v>
      </c>
      <c r="HZ9" t="s">
        <v>95</v>
      </c>
      <c r="IA9" t="s">
        <v>95</v>
      </c>
      <c r="IB9" t="s">
        <v>95</v>
      </c>
      <c r="IC9" t="s">
        <v>95</v>
      </c>
      <c r="ID9" t="s">
        <v>95</v>
      </c>
      <c r="IE9" t="s">
        <v>95</v>
      </c>
      <c r="IF9" t="s">
        <v>95</v>
      </c>
      <c r="IG9" t="s">
        <v>95</v>
      </c>
      <c r="IH9">
        <v>1500</v>
      </c>
      <c r="II9">
        <v>30900</v>
      </c>
      <c r="IJ9">
        <v>46600</v>
      </c>
      <c r="IK9">
        <v>62100</v>
      </c>
      <c r="IL9" t="s">
        <v>95</v>
      </c>
      <c r="IM9" t="s">
        <v>95</v>
      </c>
      <c r="IN9" t="s">
        <v>95</v>
      </c>
      <c r="IO9" t="s">
        <v>95</v>
      </c>
      <c r="IP9" t="s">
        <v>95</v>
      </c>
      <c r="IQ9" t="s">
        <v>95</v>
      </c>
      <c r="IR9" t="s">
        <v>95</v>
      </c>
      <c r="IS9" t="s">
        <v>95</v>
      </c>
      <c r="IT9">
        <v>2360</v>
      </c>
      <c r="IU9">
        <v>33200</v>
      </c>
      <c r="IV9">
        <v>36200</v>
      </c>
      <c r="IW9">
        <v>38300</v>
      </c>
      <c r="IX9" t="s">
        <v>95</v>
      </c>
      <c r="IY9" t="s">
        <v>95</v>
      </c>
      <c r="IZ9" t="s">
        <v>95</v>
      </c>
      <c r="JA9" t="s">
        <v>95</v>
      </c>
      <c r="JB9" t="s">
        <v>95</v>
      </c>
      <c r="JC9" t="s">
        <v>95</v>
      </c>
      <c r="JD9" t="s">
        <v>95</v>
      </c>
      <c r="JE9" t="s">
        <v>95</v>
      </c>
      <c r="JF9">
        <v>2005</v>
      </c>
      <c r="JG9">
        <v>38400</v>
      </c>
      <c r="JH9">
        <v>43400</v>
      </c>
      <c r="JI9">
        <v>46900</v>
      </c>
      <c r="JJ9" t="s">
        <v>95</v>
      </c>
      <c r="JK9" t="s">
        <v>95</v>
      </c>
      <c r="JL9" t="s">
        <v>95</v>
      </c>
      <c r="JM9" t="s">
        <v>95</v>
      </c>
      <c r="JN9" t="s">
        <v>95</v>
      </c>
      <c r="JO9" t="s">
        <v>95</v>
      </c>
      <c r="JP9" t="s">
        <v>95</v>
      </c>
      <c r="JQ9" t="s">
        <v>95</v>
      </c>
      <c r="JR9">
        <v>1815</v>
      </c>
      <c r="JS9">
        <v>43000</v>
      </c>
      <c r="JT9">
        <v>49000</v>
      </c>
      <c r="JU9">
        <v>54800</v>
      </c>
      <c r="JV9" t="s">
        <v>95</v>
      </c>
      <c r="JW9" t="s">
        <v>95</v>
      </c>
      <c r="JX9" t="s">
        <v>95</v>
      </c>
      <c r="JY9" t="s">
        <v>95</v>
      </c>
      <c r="JZ9" t="s">
        <v>95</v>
      </c>
      <c r="KA9" t="s">
        <v>95</v>
      </c>
      <c r="KB9" t="s">
        <v>95</v>
      </c>
      <c r="KC9" t="s">
        <v>95</v>
      </c>
      <c r="KD9">
        <v>1145</v>
      </c>
      <c r="KE9">
        <v>54000</v>
      </c>
      <c r="KF9">
        <v>65700</v>
      </c>
      <c r="KG9">
        <v>83000</v>
      </c>
    </row>
    <row r="10" spans="2:293" x14ac:dyDescent="0.25">
      <c r="B10" s="57">
        <v>1</v>
      </c>
      <c r="C10" t="s">
        <v>73</v>
      </c>
      <c r="D10" t="s">
        <v>96</v>
      </c>
      <c r="E10" t="s">
        <v>108</v>
      </c>
      <c r="F10">
        <v>590</v>
      </c>
      <c r="G10">
        <v>22.8</v>
      </c>
      <c r="H10">
        <v>455</v>
      </c>
      <c r="I10">
        <v>5.6</v>
      </c>
      <c r="J10">
        <v>6.6</v>
      </c>
      <c r="K10">
        <v>56.6</v>
      </c>
      <c r="L10">
        <v>60.8</v>
      </c>
      <c r="M10">
        <v>65</v>
      </c>
      <c r="N10">
        <v>315</v>
      </c>
      <c r="O10">
        <v>32700</v>
      </c>
      <c r="P10">
        <v>36400</v>
      </c>
      <c r="Q10">
        <v>38800</v>
      </c>
      <c r="R10">
        <v>560</v>
      </c>
      <c r="S10">
        <v>25.8</v>
      </c>
      <c r="T10">
        <v>415</v>
      </c>
      <c r="U10">
        <v>15.7</v>
      </c>
      <c r="V10">
        <v>4.4000000000000004</v>
      </c>
      <c r="W10">
        <v>41.1</v>
      </c>
      <c r="X10">
        <v>49.1</v>
      </c>
      <c r="Y10">
        <v>54.1</v>
      </c>
      <c r="Z10">
        <v>225</v>
      </c>
      <c r="AA10">
        <v>41500</v>
      </c>
      <c r="AB10">
        <v>44000</v>
      </c>
      <c r="AC10">
        <v>46500</v>
      </c>
      <c r="AD10">
        <v>520</v>
      </c>
      <c r="AE10">
        <v>27.7</v>
      </c>
      <c r="AF10">
        <v>375</v>
      </c>
      <c r="AG10">
        <v>19.5</v>
      </c>
      <c r="AH10">
        <v>3.3</v>
      </c>
      <c r="AI10">
        <v>38.700000000000003</v>
      </c>
      <c r="AJ10">
        <v>47</v>
      </c>
      <c r="AK10">
        <v>49.5</v>
      </c>
      <c r="AL10">
        <v>190</v>
      </c>
      <c r="AM10">
        <v>42500</v>
      </c>
      <c r="AN10">
        <v>48200</v>
      </c>
      <c r="AO10">
        <v>51700</v>
      </c>
      <c r="AP10">
        <v>395</v>
      </c>
      <c r="AQ10">
        <v>23.3</v>
      </c>
      <c r="AR10">
        <v>300</v>
      </c>
      <c r="AS10">
        <v>23.7</v>
      </c>
      <c r="AT10">
        <v>2</v>
      </c>
      <c r="AU10">
        <v>29.9</v>
      </c>
      <c r="AV10">
        <v>49</v>
      </c>
      <c r="AW10">
        <v>51</v>
      </c>
      <c r="AX10">
        <v>100</v>
      </c>
      <c r="AY10">
        <v>44200</v>
      </c>
      <c r="AZ10">
        <v>58900</v>
      </c>
      <c r="BA10">
        <v>67200</v>
      </c>
      <c r="BB10">
        <v>355</v>
      </c>
      <c r="BC10">
        <v>22.7</v>
      </c>
      <c r="BD10">
        <v>275</v>
      </c>
      <c r="BE10">
        <v>6.2</v>
      </c>
      <c r="BF10">
        <v>7.9</v>
      </c>
      <c r="BG10">
        <v>55.2</v>
      </c>
      <c r="BH10">
        <v>59.5</v>
      </c>
      <c r="BI10">
        <v>63.2</v>
      </c>
      <c r="BJ10">
        <v>190</v>
      </c>
      <c r="BK10">
        <v>33000</v>
      </c>
      <c r="BL10">
        <v>36400</v>
      </c>
      <c r="BM10">
        <v>38300</v>
      </c>
      <c r="BN10">
        <v>335</v>
      </c>
      <c r="BO10">
        <v>27.8</v>
      </c>
      <c r="BP10">
        <v>240</v>
      </c>
      <c r="BQ10">
        <v>15.2</v>
      </c>
      <c r="BR10">
        <v>5.0999999999999996</v>
      </c>
      <c r="BS10">
        <v>41.8</v>
      </c>
      <c r="BT10">
        <v>46.9</v>
      </c>
      <c r="BU10">
        <v>51.9</v>
      </c>
      <c r="BV10">
        <v>135</v>
      </c>
      <c r="BW10">
        <v>40400</v>
      </c>
      <c r="BX10">
        <v>43800</v>
      </c>
      <c r="BY10">
        <v>46200</v>
      </c>
      <c r="BZ10">
        <v>310</v>
      </c>
      <c r="CA10">
        <v>31.2</v>
      </c>
      <c r="CB10">
        <v>210</v>
      </c>
      <c r="CC10">
        <v>19.5</v>
      </c>
      <c r="CD10">
        <v>3.6</v>
      </c>
      <c r="CE10">
        <v>37.700000000000003</v>
      </c>
      <c r="CF10">
        <v>43.8</v>
      </c>
      <c r="CG10">
        <v>45.8</v>
      </c>
      <c r="CH10">
        <v>110</v>
      </c>
      <c r="CI10">
        <v>37300</v>
      </c>
      <c r="CJ10">
        <v>47000</v>
      </c>
      <c r="CK10">
        <v>50600</v>
      </c>
      <c r="CL10">
        <v>210</v>
      </c>
      <c r="CM10">
        <v>27.2</v>
      </c>
      <c r="CN10">
        <v>155</v>
      </c>
      <c r="CO10" t="s">
        <v>95</v>
      </c>
      <c r="CP10" t="s">
        <v>95</v>
      </c>
      <c r="CQ10">
        <v>28.2</v>
      </c>
      <c r="CR10">
        <v>45.3</v>
      </c>
      <c r="CS10">
        <v>47.2</v>
      </c>
      <c r="CT10">
        <v>50</v>
      </c>
      <c r="CU10">
        <v>34000</v>
      </c>
      <c r="CV10">
        <v>55800</v>
      </c>
      <c r="CW10">
        <v>63300</v>
      </c>
      <c r="CX10">
        <v>235</v>
      </c>
      <c r="CY10">
        <v>22.9</v>
      </c>
      <c r="CZ10">
        <v>180</v>
      </c>
      <c r="DA10">
        <v>4.7</v>
      </c>
      <c r="DB10">
        <v>4.7</v>
      </c>
      <c r="DC10">
        <v>58.5</v>
      </c>
      <c r="DD10">
        <v>62.8</v>
      </c>
      <c r="DE10">
        <v>67.8</v>
      </c>
      <c r="DF10">
        <v>125</v>
      </c>
      <c r="DG10">
        <v>32300</v>
      </c>
      <c r="DH10">
        <v>36400</v>
      </c>
      <c r="DI10">
        <v>39300</v>
      </c>
      <c r="DJ10">
        <v>225</v>
      </c>
      <c r="DK10">
        <v>22.9</v>
      </c>
      <c r="DL10">
        <v>175</v>
      </c>
      <c r="DM10">
        <v>16.3</v>
      </c>
      <c r="DN10">
        <v>3.5</v>
      </c>
      <c r="DO10">
        <v>40.1</v>
      </c>
      <c r="DP10">
        <v>52.4</v>
      </c>
      <c r="DQ10">
        <v>57.3</v>
      </c>
      <c r="DR10">
        <v>90</v>
      </c>
      <c r="DS10">
        <v>42200</v>
      </c>
      <c r="DT10">
        <v>44100</v>
      </c>
      <c r="DU10">
        <v>47800</v>
      </c>
      <c r="DV10">
        <v>210</v>
      </c>
      <c r="DW10">
        <v>22.7</v>
      </c>
      <c r="DX10">
        <v>165</v>
      </c>
      <c r="DY10">
        <v>19.399999999999999</v>
      </c>
      <c r="DZ10">
        <v>2.8</v>
      </c>
      <c r="EA10">
        <v>40.299999999999997</v>
      </c>
      <c r="EB10">
        <v>51.7</v>
      </c>
      <c r="EC10">
        <v>55</v>
      </c>
      <c r="ED10">
        <v>80</v>
      </c>
      <c r="EE10">
        <v>44000</v>
      </c>
      <c r="EF10">
        <v>49500</v>
      </c>
      <c r="EG10">
        <v>53800</v>
      </c>
      <c r="EH10">
        <v>180</v>
      </c>
      <c r="EI10">
        <v>18.7</v>
      </c>
      <c r="EJ10">
        <v>150</v>
      </c>
      <c r="EK10" t="s">
        <v>95</v>
      </c>
      <c r="EL10" t="s">
        <v>95</v>
      </c>
      <c r="EM10">
        <v>31.9</v>
      </c>
      <c r="EN10">
        <v>53.3</v>
      </c>
      <c r="EO10">
        <v>55.5</v>
      </c>
      <c r="EP10">
        <v>50</v>
      </c>
      <c r="EQ10">
        <v>48600</v>
      </c>
      <c r="ER10">
        <v>63200</v>
      </c>
      <c r="ES10">
        <v>74200</v>
      </c>
      <c r="ET10">
        <v>630</v>
      </c>
      <c r="EU10">
        <v>24.9</v>
      </c>
      <c r="EV10">
        <v>475</v>
      </c>
      <c r="EW10">
        <v>6.5</v>
      </c>
      <c r="EX10">
        <v>5.5</v>
      </c>
      <c r="EY10">
        <v>49.1</v>
      </c>
      <c r="EZ10">
        <v>55.8</v>
      </c>
      <c r="FA10">
        <v>63.1</v>
      </c>
      <c r="FB10">
        <v>290</v>
      </c>
      <c r="FC10">
        <v>33500</v>
      </c>
      <c r="FD10">
        <v>36200</v>
      </c>
      <c r="FE10">
        <v>38000</v>
      </c>
      <c r="FF10">
        <v>555</v>
      </c>
      <c r="FG10">
        <v>24.1</v>
      </c>
      <c r="FH10">
        <v>420</v>
      </c>
      <c r="FI10">
        <v>17.399999999999999</v>
      </c>
      <c r="FJ10">
        <v>5.6</v>
      </c>
      <c r="FK10">
        <v>40.700000000000003</v>
      </c>
      <c r="FL10">
        <v>49.3</v>
      </c>
      <c r="FM10">
        <v>53</v>
      </c>
      <c r="FN10">
        <v>215</v>
      </c>
      <c r="FO10">
        <v>40100</v>
      </c>
      <c r="FP10">
        <v>43400</v>
      </c>
      <c r="FQ10">
        <v>45700</v>
      </c>
      <c r="FR10">
        <v>500</v>
      </c>
      <c r="FS10">
        <v>26.3</v>
      </c>
      <c r="FT10">
        <v>365</v>
      </c>
      <c r="FU10">
        <v>24.3</v>
      </c>
      <c r="FV10">
        <v>3.8</v>
      </c>
      <c r="FW10">
        <v>35.299999999999997</v>
      </c>
      <c r="FX10">
        <v>43.6</v>
      </c>
      <c r="FY10">
        <v>45.6</v>
      </c>
      <c r="FZ10">
        <v>165</v>
      </c>
      <c r="GA10">
        <v>44800</v>
      </c>
      <c r="GB10">
        <v>49000</v>
      </c>
      <c r="GC10">
        <v>52900</v>
      </c>
      <c r="GD10">
        <v>335</v>
      </c>
      <c r="GE10">
        <v>24.4</v>
      </c>
      <c r="GF10">
        <v>250</v>
      </c>
      <c r="GG10">
        <v>23.4</v>
      </c>
      <c r="GH10">
        <v>3.3</v>
      </c>
      <c r="GI10">
        <v>34.799999999999997</v>
      </c>
      <c r="GJ10">
        <v>46.6</v>
      </c>
      <c r="GK10">
        <v>49</v>
      </c>
      <c r="GL10">
        <v>105</v>
      </c>
      <c r="GM10">
        <v>39900</v>
      </c>
      <c r="GN10">
        <v>55900</v>
      </c>
      <c r="GO10">
        <v>69600</v>
      </c>
      <c r="GP10">
        <v>355</v>
      </c>
      <c r="GQ10">
        <v>26.2</v>
      </c>
      <c r="GR10">
        <v>260</v>
      </c>
      <c r="GS10">
        <v>7.6</v>
      </c>
      <c r="GT10">
        <v>5.9</v>
      </c>
      <c r="GU10">
        <v>48.5</v>
      </c>
      <c r="GV10">
        <v>53.2</v>
      </c>
      <c r="GW10">
        <v>60.3</v>
      </c>
      <c r="GX10">
        <v>160</v>
      </c>
      <c r="GY10">
        <v>32800</v>
      </c>
      <c r="GZ10">
        <v>36200</v>
      </c>
      <c r="HA10">
        <v>37700</v>
      </c>
      <c r="HB10">
        <v>335</v>
      </c>
      <c r="HC10">
        <v>25.4</v>
      </c>
      <c r="HD10">
        <v>250</v>
      </c>
      <c r="HE10">
        <v>18.2</v>
      </c>
      <c r="HF10">
        <v>5.0999999999999996</v>
      </c>
      <c r="HG10">
        <v>40.6</v>
      </c>
      <c r="HH10">
        <v>48.6</v>
      </c>
      <c r="HI10">
        <v>51.3</v>
      </c>
      <c r="HJ10">
        <v>130</v>
      </c>
      <c r="HK10">
        <v>39700</v>
      </c>
      <c r="HL10">
        <v>43300</v>
      </c>
      <c r="HM10">
        <v>45500</v>
      </c>
      <c r="HN10">
        <v>300</v>
      </c>
      <c r="HO10">
        <v>27.2</v>
      </c>
      <c r="HP10">
        <v>220</v>
      </c>
      <c r="HQ10">
        <v>24.2</v>
      </c>
      <c r="HR10">
        <v>4</v>
      </c>
      <c r="HS10">
        <v>35.1</v>
      </c>
      <c r="HT10">
        <v>43</v>
      </c>
      <c r="HU10">
        <v>44.7</v>
      </c>
      <c r="HV10">
        <v>100</v>
      </c>
      <c r="HW10">
        <v>43100</v>
      </c>
      <c r="HX10">
        <v>48400</v>
      </c>
      <c r="HY10">
        <v>51400</v>
      </c>
      <c r="HZ10">
        <v>200</v>
      </c>
      <c r="IA10">
        <v>28.6</v>
      </c>
      <c r="IB10">
        <v>145</v>
      </c>
      <c r="IC10">
        <v>24.9</v>
      </c>
      <c r="ID10">
        <v>3</v>
      </c>
      <c r="IE10">
        <v>32.9</v>
      </c>
      <c r="IF10">
        <v>41</v>
      </c>
      <c r="IG10">
        <v>43.5</v>
      </c>
      <c r="IH10">
        <v>65</v>
      </c>
      <c r="II10">
        <v>35300</v>
      </c>
      <c r="IJ10">
        <v>49000</v>
      </c>
      <c r="IK10">
        <v>62300</v>
      </c>
      <c r="IL10">
        <v>275</v>
      </c>
      <c r="IM10">
        <v>23.2</v>
      </c>
      <c r="IN10">
        <v>210</v>
      </c>
      <c r="IO10">
        <v>5.0999999999999996</v>
      </c>
      <c r="IP10">
        <v>5.0999999999999996</v>
      </c>
      <c r="IQ10">
        <v>50</v>
      </c>
      <c r="IR10">
        <v>59.1</v>
      </c>
      <c r="IS10">
        <v>66.7</v>
      </c>
      <c r="IT10">
        <v>130</v>
      </c>
      <c r="IU10">
        <v>34400</v>
      </c>
      <c r="IV10">
        <v>36400</v>
      </c>
      <c r="IW10">
        <v>38700</v>
      </c>
      <c r="IX10">
        <v>220</v>
      </c>
      <c r="IY10">
        <v>22</v>
      </c>
      <c r="IZ10">
        <v>170</v>
      </c>
      <c r="JA10">
        <v>16.100000000000001</v>
      </c>
      <c r="JB10">
        <v>6.4</v>
      </c>
      <c r="JC10">
        <v>40.799999999999997</v>
      </c>
      <c r="JD10">
        <v>50.5</v>
      </c>
      <c r="JE10">
        <v>55.5</v>
      </c>
      <c r="JF10">
        <v>85</v>
      </c>
      <c r="JG10">
        <v>40800</v>
      </c>
      <c r="JH10">
        <v>43900</v>
      </c>
      <c r="JI10">
        <v>46000</v>
      </c>
      <c r="JJ10">
        <v>195</v>
      </c>
      <c r="JK10">
        <v>25</v>
      </c>
      <c r="JL10">
        <v>145</v>
      </c>
      <c r="JM10">
        <v>24.5</v>
      </c>
      <c r="JN10">
        <v>3.6</v>
      </c>
      <c r="JO10">
        <v>35.700000000000003</v>
      </c>
      <c r="JP10">
        <v>44.4</v>
      </c>
      <c r="JQ10">
        <v>46.9</v>
      </c>
      <c r="JR10">
        <v>70</v>
      </c>
      <c r="JS10">
        <v>46100</v>
      </c>
      <c r="JT10">
        <v>49900</v>
      </c>
      <c r="JU10">
        <v>56100</v>
      </c>
      <c r="JV10">
        <v>135</v>
      </c>
      <c r="JW10">
        <v>18</v>
      </c>
      <c r="JX10">
        <v>110</v>
      </c>
      <c r="JY10">
        <v>21.1</v>
      </c>
      <c r="JZ10">
        <v>3.8</v>
      </c>
      <c r="KA10">
        <v>37.6</v>
      </c>
      <c r="KB10">
        <v>54.9</v>
      </c>
      <c r="KC10">
        <v>57.1</v>
      </c>
      <c r="KD10">
        <v>45</v>
      </c>
      <c r="KE10">
        <v>43400</v>
      </c>
      <c r="KF10">
        <v>62800</v>
      </c>
      <c r="KG10">
        <v>84200</v>
      </c>
    </row>
    <row r="11" spans="2:293" x14ac:dyDescent="0.25">
      <c r="B11" s="57">
        <v>2</v>
      </c>
      <c r="C11" t="s">
        <v>74</v>
      </c>
      <c r="D11" t="s">
        <v>57</v>
      </c>
      <c r="E11" t="s">
        <v>109</v>
      </c>
      <c r="F11">
        <v>720</v>
      </c>
      <c r="G11">
        <v>19.8</v>
      </c>
      <c r="H11">
        <v>580</v>
      </c>
      <c r="I11">
        <v>9.6</v>
      </c>
      <c r="J11">
        <v>11.9</v>
      </c>
      <c r="K11">
        <v>29</v>
      </c>
      <c r="L11">
        <v>41.1</v>
      </c>
      <c r="M11">
        <v>58.7</v>
      </c>
      <c r="N11">
        <v>185</v>
      </c>
      <c r="O11">
        <v>16400</v>
      </c>
      <c r="P11">
        <v>21700</v>
      </c>
      <c r="Q11">
        <v>25300</v>
      </c>
      <c r="R11">
        <v>660</v>
      </c>
      <c r="S11">
        <v>25.2</v>
      </c>
      <c r="T11">
        <v>490</v>
      </c>
      <c r="U11">
        <v>21.4</v>
      </c>
      <c r="V11">
        <v>3.6</v>
      </c>
      <c r="W11">
        <v>25.2</v>
      </c>
      <c r="X11">
        <v>39.799999999999997</v>
      </c>
      <c r="Y11">
        <v>49.7</v>
      </c>
      <c r="Z11">
        <v>155</v>
      </c>
      <c r="AA11">
        <v>20900</v>
      </c>
      <c r="AB11">
        <v>26400</v>
      </c>
      <c r="AC11">
        <v>35200</v>
      </c>
      <c r="AD11">
        <v>650</v>
      </c>
      <c r="AE11">
        <v>27.1</v>
      </c>
      <c r="AF11">
        <v>475</v>
      </c>
      <c r="AG11">
        <v>26.2</v>
      </c>
      <c r="AH11">
        <v>3.8</v>
      </c>
      <c r="AI11">
        <v>30.6</v>
      </c>
      <c r="AJ11">
        <v>39.200000000000003</v>
      </c>
      <c r="AK11">
        <v>42.9</v>
      </c>
      <c r="AL11">
        <v>180</v>
      </c>
      <c r="AM11">
        <v>21400</v>
      </c>
      <c r="AN11">
        <v>29400</v>
      </c>
      <c r="AO11">
        <v>37500</v>
      </c>
      <c r="AP11">
        <v>365</v>
      </c>
      <c r="AQ11">
        <v>40.4</v>
      </c>
      <c r="AR11">
        <v>215</v>
      </c>
      <c r="AS11">
        <v>32.1</v>
      </c>
      <c r="AT11">
        <v>2.1</v>
      </c>
      <c r="AU11">
        <v>19.3</v>
      </c>
      <c r="AV11">
        <v>23.7</v>
      </c>
      <c r="AW11">
        <v>25.4</v>
      </c>
      <c r="AX11">
        <v>60</v>
      </c>
      <c r="AY11">
        <v>28600</v>
      </c>
      <c r="AZ11">
        <v>35200</v>
      </c>
      <c r="BA11">
        <v>48700</v>
      </c>
      <c r="BB11">
        <v>505</v>
      </c>
      <c r="BC11">
        <v>17</v>
      </c>
      <c r="BD11">
        <v>420</v>
      </c>
      <c r="BE11">
        <v>9.4</v>
      </c>
      <c r="BF11">
        <v>13.3</v>
      </c>
      <c r="BG11">
        <v>31.2</v>
      </c>
      <c r="BH11">
        <v>43.4</v>
      </c>
      <c r="BI11">
        <v>60.3</v>
      </c>
      <c r="BJ11">
        <v>140</v>
      </c>
      <c r="BK11">
        <v>16400</v>
      </c>
      <c r="BL11">
        <v>21500</v>
      </c>
      <c r="BM11">
        <v>25000</v>
      </c>
      <c r="BN11">
        <v>455</v>
      </c>
      <c r="BO11">
        <v>25.4</v>
      </c>
      <c r="BP11">
        <v>340</v>
      </c>
      <c r="BQ11">
        <v>21.3</v>
      </c>
      <c r="BR11">
        <v>3.6</v>
      </c>
      <c r="BS11">
        <v>26.6</v>
      </c>
      <c r="BT11">
        <v>39.6</v>
      </c>
      <c r="BU11">
        <v>49.7</v>
      </c>
      <c r="BV11">
        <v>115</v>
      </c>
      <c r="BW11">
        <v>20000</v>
      </c>
      <c r="BX11">
        <v>25900</v>
      </c>
      <c r="BY11">
        <v>34200</v>
      </c>
      <c r="BZ11">
        <v>455</v>
      </c>
      <c r="CA11">
        <v>26.7</v>
      </c>
      <c r="CB11">
        <v>335</v>
      </c>
      <c r="CC11">
        <v>26.4</v>
      </c>
      <c r="CD11">
        <v>3.7</v>
      </c>
      <c r="CE11">
        <v>31.8</v>
      </c>
      <c r="CF11">
        <v>39.1</v>
      </c>
      <c r="CG11">
        <v>43.2</v>
      </c>
      <c r="CH11">
        <v>135</v>
      </c>
      <c r="CI11">
        <v>21300</v>
      </c>
      <c r="CJ11">
        <v>28400</v>
      </c>
      <c r="CK11">
        <v>36700</v>
      </c>
      <c r="CL11">
        <v>250</v>
      </c>
      <c r="CM11">
        <v>41.9</v>
      </c>
      <c r="CN11">
        <v>145</v>
      </c>
      <c r="CO11" t="s">
        <v>95</v>
      </c>
      <c r="CP11" t="s">
        <v>95</v>
      </c>
      <c r="CQ11" t="s">
        <v>95</v>
      </c>
      <c r="CR11" t="s">
        <v>95</v>
      </c>
      <c r="CS11">
        <v>24.7</v>
      </c>
      <c r="CT11">
        <v>40</v>
      </c>
      <c r="CU11">
        <v>23600</v>
      </c>
      <c r="CV11">
        <v>34200</v>
      </c>
      <c r="CW11">
        <v>47600</v>
      </c>
      <c r="CX11">
        <v>215</v>
      </c>
      <c r="CY11">
        <v>26.3</v>
      </c>
      <c r="CZ11">
        <v>160</v>
      </c>
      <c r="DA11">
        <v>10.1</v>
      </c>
      <c r="DB11">
        <v>8.8000000000000007</v>
      </c>
      <c r="DC11">
        <v>24</v>
      </c>
      <c r="DD11">
        <v>35.9</v>
      </c>
      <c r="DE11">
        <v>54.8</v>
      </c>
      <c r="DF11">
        <v>45</v>
      </c>
      <c r="DG11">
        <v>18700</v>
      </c>
      <c r="DH11">
        <v>23200</v>
      </c>
      <c r="DI11">
        <v>25300</v>
      </c>
      <c r="DJ11">
        <v>205</v>
      </c>
      <c r="DK11">
        <v>25</v>
      </c>
      <c r="DL11">
        <v>155</v>
      </c>
      <c r="DM11">
        <v>21.8</v>
      </c>
      <c r="DN11">
        <v>3.4</v>
      </c>
      <c r="DO11">
        <v>22.1</v>
      </c>
      <c r="DP11">
        <v>40</v>
      </c>
      <c r="DQ11">
        <v>49.9</v>
      </c>
      <c r="DR11">
        <v>45</v>
      </c>
      <c r="DS11">
        <v>23600</v>
      </c>
      <c r="DT11">
        <v>29000</v>
      </c>
      <c r="DU11">
        <v>37300</v>
      </c>
      <c r="DV11">
        <v>190</v>
      </c>
      <c r="DW11">
        <v>28.1</v>
      </c>
      <c r="DX11">
        <v>140</v>
      </c>
      <c r="DY11">
        <v>25.6</v>
      </c>
      <c r="DZ11">
        <v>4</v>
      </c>
      <c r="EA11">
        <v>27.8</v>
      </c>
      <c r="EB11">
        <v>39.5</v>
      </c>
      <c r="EC11">
        <v>42.3</v>
      </c>
      <c r="ED11">
        <v>45</v>
      </c>
      <c r="EE11">
        <v>24400</v>
      </c>
      <c r="EF11">
        <v>33200</v>
      </c>
      <c r="EG11">
        <v>42300</v>
      </c>
      <c r="EH11">
        <v>115</v>
      </c>
      <c r="EI11">
        <v>37.1</v>
      </c>
      <c r="EJ11">
        <v>70</v>
      </c>
      <c r="EK11" t="s">
        <v>95</v>
      </c>
      <c r="EL11" t="s">
        <v>95</v>
      </c>
      <c r="EM11" t="s">
        <v>95</v>
      </c>
      <c r="EN11" t="s">
        <v>95</v>
      </c>
      <c r="EO11">
        <v>27.1</v>
      </c>
      <c r="EP11">
        <v>20</v>
      </c>
      <c r="EQ11">
        <v>33900</v>
      </c>
      <c r="ER11">
        <v>44200</v>
      </c>
      <c r="ES11">
        <v>51900</v>
      </c>
      <c r="ET11">
        <v>750</v>
      </c>
      <c r="EU11">
        <v>23.3</v>
      </c>
      <c r="EV11">
        <v>575</v>
      </c>
      <c r="EW11">
        <v>11.4</v>
      </c>
      <c r="EX11">
        <v>7.1</v>
      </c>
      <c r="EY11">
        <v>34.6</v>
      </c>
      <c r="EZ11">
        <v>45.4</v>
      </c>
      <c r="FA11">
        <v>58.2</v>
      </c>
      <c r="FB11">
        <v>235</v>
      </c>
      <c r="FC11">
        <v>19700</v>
      </c>
      <c r="FD11">
        <v>22700</v>
      </c>
      <c r="FE11">
        <v>26600</v>
      </c>
      <c r="FF11">
        <v>665</v>
      </c>
      <c r="FG11">
        <v>28.7</v>
      </c>
      <c r="FH11">
        <v>475</v>
      </c>
      <c r="FI11">
        <v>22</v>
      </c>
      <c r="FJ11">
        <v>4.4000000000000004</v>
      </c>
      <c r="FK11">
        <v>27</v>
      </c>
      <c r="FL11">
        <v>38.9</v>
      </c>
      <c r="FM11">
        <v>44.9</v>
      </c>
      <c r="FN11">
        <v>160</v>
      </c>
      <c r="FO11">
        <v>20300</v>
      </c>
      <c r="FP11">
        <v>25000</v>
      </c>
      <c r="FQ11">
        <v>30700</v>
      </c>
      <c r="FR11">
        <v>565</v>
      </c>
      <c r="FS11">
        <v>30</v>
      </c>
      <c r="FT11">
        <v>395</v>
      </c>
      <c r="FU11">
        <v>25.6</v>
      </c>
      <c r="FV11">
        <v>3.9</v>
      </c>
      <c r="FW11">
        <v>24.6</v>
      </c>
      <c r="FX11">
        <v>35.9</v>
      </c>
      <c r="FY11">
        <v>40.5</v>
      </c>
      <c r="FZ11">
        <v>120</v>
      </c>
      <c r="GA11">
        <v>22700</v>
      </c>
      <c r="GB11">
        <v>32300</v>
      </c>
      <c r="GC11">
        <v>36500</v>
      </c>
      <c r="GD11">
        <v>335</v>
      </c>
      <c r="GE11">
        <v>43.7</v>
      </c>
      <c r="GF11">
        <v>190</v>
      </c>
      <c r="GG11">
        <v>30.9</v>
      </c>
      <c r="GH11">
        <v>1.4</v>
      </c>
      <c r="GI11" t="s">
        <v>95</v>
      </c>
      <c r="GJ11" t="s">
        <v>95</v>
      </c>
      <c r="GK11">
        <v>23.9</v>
      </c>
      <c r="GL11">
        <v>55</v>
      </c>
      <c r="GM11">
        <v>23400</v>
      </c>
      <c r="GN11">
        <v>31500</v>
      </c>
      <c r="GO11">
        <v>47300</v>
      </c>
      <c r="GP11">
        <v>505</v>
      </c>
      <c r="GQ11">
        <v>21.7</v>
      </c>
      <c r="GR11">
        <v>395</v>
      </c>
      <c r="GS11">
        <v>11.4</v>
      </c>
      <c r="GT11">
        <v>8.1999999999999993</v>
      </c>
      <c r="GU11">
        <v>36.799999999999997</v>
      </c>
      <c r="GV11">
        <v>47.2</v>
      </c>
      <c r="GW11">
        <v>58.6</v>
      </c>
      <c r="GX11">
        <v>170</v>
      </c>
      <c r="GY11">
        <v>20000</v>
      </c>
      <c r="GZ11">
        <v>22700</v>
      </c>
      <c r="HA11">
        <v>26700</v>
      </c>
      <c r="HB11">
        <v>445</v>
      </c>
      <c r="HC11">
        <v>26.5</v>
      </c>
      <c r="HD11">
        <v>330</v>
      </c>
      <c r="HE11">
        <v>22.3</v>
      </c>
      <c r="HF11">
        <v>5.6</v>
      </c>
      <c r="HG11">
        <v>27.8</v>
      </c>
      <c r="HH11">
        <v>40.4</v>
      </c>
      <c r="HI11">
        <v>45.6</v>
      </c>
      <c r="HJ11">
        <v>115</v>
      </c>
      <c r="HK11">
        <v>20600</v>
      </c>
      <c r="HL11">
        <v>24700</v>
      </c>
      <c r="HM11">
        <v>28000</v>
      </c>
      <c r="HN11">
        <v>385</v>
      </c>
      <c r="HO11">
        <v>29.6</v>
      </c>
      <c r="HP11">
        <v>270</v>
      </c>
      <c r="HQ11">
        <v>28.5</v>
      </c>
      <c r="HR11">
        <v>3.3</v>
      </c>
      <c r="HS11">
        <v>25.3</v>
      </c>
      <c r="HT11">
        <v>35.200000000000003</v>
      </c>
      <c r="HU11">
        <v>38.6</v>
      </c>
      <c r="HV11">
        <v>85</v>
      </c>
      <c r="HW11">
        <v>23000</v>
      </c>
      <c r="HX11">
        <v>33000</v>
      </c>
      <c r="HY11">
        <v>37000</v>
      </c>
      <c r="HZ11">
        <v>245</v>
      </c>
      <c r="IA11">
        <v>43.7</v>
      </c>
      <c r="IB11">
        <v>135</v>
      </c>
      <c r="IC11" t="s">
        <v>95</v>
      </c>
      <c r="ID11" t="s">
        <v>95</v>
      </c>
      <c r="IE11" t="s">
        <v>95</v>
      </c>
      <c r="IF11" t="s">
        <v>95</v>
      </c>
      <c r="IG11">
        <v>22.5</v>
      </c>
      <c r="IH11">
        <v>40</v>
      </c>
      <c r="II11">
        <v>20800</v>
      </c>
      <c r="IJ11">
        <v>30100</v>
      </c>
      <c r="IK11">
        <v>43200</v>
      </c>
      <c r="IL11">
        <v>245</v>
      </c>
      <c r="IM11">
        <v>26.5</v>
      </c>
      <c r="IN11">
        <v>180</v>
      </c>
      <c r="IO11">
        <v>11.2</v>
      </c>
      <c r="IP11">
        <v>4.9000000000000004</v>
      </c>
      <c r="IQ11">
        <v>30</v>
      </c>
      <c r="IR11">
        <v>41.8</v>
      </c>
      <c r="IS11">
        <v>57.4</v>
      </c>
      <c r="IT11">
        <v>65</v>
      </c>
      <c r="IU11">
        <v>19700</v>
      </c>
      <c r="IV11">
        <v>22900</v>
      </c>
      <c r="IW11">
        <v>26600</v>
      </c>
      <c r="IX11">
        <v>220</v>
      </c>
      <c r="IY11">
        <v>33.1</v>
      </c>
      <c r="IZ11">
        <v>145</v>
      </c>
      <c r="JA11">
        <v>21.3</v>
      </c>
      <c r="JB11">
        <v>2.1</v>
      </c>
      <c r="JC11">
        <v>25.5</v>
      </c>
      <c r="JD11">
        <v>36</v>
      </c>
      <c r="JE11">
        <v>43.5</v>
      </c>
      <c r="JF11">
        <v>50</v>
      </c>
      <c r="JG11">
        <v>16400</v>
      </c>
      <c r="JH11">
        <v>27800</v>
      </c>
      <c r="JI11">
        <v>40200</v>
      </c>
      <c r="JJ11">
        <v>180</v>
      </c>
      <c r="JK11">
        <v>30.9</v>
      </c>
      <c r="JL11">
        <v>125</v>
      </c>
      <c r="JM11">
        <v>19.5</v>
      </c>
      <c r="JN11">
        <v>5.2</v>
      </c>
      <c r="JO11">
        <v>23</v>
      </c>
      <c r="JP11">
        <v>37.5</v>
      </c>
      <c r="JQ11">
        <v>44.5</v>
      </c>
      <c r="JR11">
        <v>35</v>
      </c>
      <c r="JS11">
        <v>22700</v>
      </c>
      <c r="JT11">
        <v>29300</v>
      </c>
      <c r="JU11">
        <v>34800</v>
      </c>
      <c r="JV11">
        <v>90</v>
      </c>
      <c r="JW11">
        <v>43.9</v>
      </c>
      <c r="JX11">
        <v>50</v>
      </c>
      <c r="JY11" t="s">
        <v>95</v>
      </c>
      <c r="JZ11" t="s">
        <v>95</v>
      </c>
      <c r="KA11" t="s">
        <v>95</v>
      </c>
      <c r="KB11" t="s">
        <v>95</v>
      </c>
      <c r="KC11">
        <v>27.4</v>
      </c>
      <c r="KD11">
        <v>15</v>
      </c>
      <c r="KE11">
        <v>29500</v>
      </c>
      <c r="KF11">
        <v>33000</v>
      </c>
      <c r="KG11">
        <v>63000</v>
      </c>
    </row>
    <row r="12" spans="2:293" x14ac:dyDescent="0.25">
      <c r="B12" s="57">
        <v>2</v>
      </c>
      <c r="C12" t="s">
        <v>74</v>
      </c>
      <c r="D12" t="s">
        <v>306</v>
      </c>
      <c r="E12" t="s">
        <v>309</v>
      </c>
      <c r="F12" t="s">
        <v>95</v>
      </c>
      <c r="G12" t="s">
        <v>95</v>
      </c>
      <c r="H12" t="s">
        <v>95</v>
      </c>
      <c r="I12" t="s">
        <v>95</v>
      </c>
      <c r="J12" t="s">
        <v>95</v>
      </c>
      <c r="K12" t="s">
        <v>95</v>
      </c>
      <c r="L12" t="s">
        <v>95</v>
      </c>
      <c r="M12" t="s">
        <v>95</v>
      </c>
      <c r="N12">
        <v>9365</v>
      </c>
      <c r="O12">
        <v>15700</v>
      </c>
      <c r="P12">
        <v>21000</v>
      </c>
      <c r="Q12">
        <v>24900</v>
      </c>
      <c r="R12" t="s">
        <v>95</v>
      </c>
      <c r="S12" t="s">
        <v>95</v>
      </c>
      <c r="T12" t="s">
        <v>95</v>
      </c>
      <c r="U12" t="s">
        <v>95</v>
      </c>
      <c r="V12" t="s">
        <v>95</v>
      </c>
      <c r="W12" t="s">
        <v>95</v>
      </c>
      <c r="X12" t="s">
        <v>95</v>
      </c>
      <c r="Y12" t="s">
        <v>95</v>
      </c>
      <c r="Z12">
        <v>8605</v>
      </c>
      <c r="AA12">
        <v>17900</v>
      </c>
      <c r="AB12">
        <v>24400</v>
      </c>
      <c r="AC12">
        <v>30800</v>
      </c>
      <c r="AD12" t="s">
        <v>95</v>
      </c>
      <c r="AE12" t="s">
        <v>95</v>
      </c>
      <c r="AF12" t="s">
        <v>95</v>
      </c>
      <c r="AG12" t="s">
        <v>95</v>
      </c>
      <c r="AH12" t="s">
        <v>95</v>
      </c>
      <c r="AI12" t="s">
        <v>95</v>
      </c>
      <c r="AJ12" t="s">
        <v>95</v>
      </c>
      <c r="AK12" t="s">
        <v>95</v>
      </c>
      <c r="AL12">
        <v>8630</v>
      </c>
      <c r="AM12">
        <v>18600</v>
      </c>
      <c r="AN12">
        <v>26400</v>
      </c>
      <c r="AO12">
        <v>34600</v>
      </c>
      <c r="AP12" t="s">
        <v>95</v>
      </c>
      <c r="AQ12" t="s">
        <v>95</v>
      </c>
      <c r="AR12" t="s">
        <v>95</v>
      </c>
      <c r="AS12" t="s">
        <v>95</v>
      </c>
      <c r="AT12" t="s">
        <v>95</v>
      </c>
      <c r="AU12" t="s">
        <v>95</v>
      </c>
      <c r="AV12" t="s">
        <v>95</v>
      </c>
      <c r="AW12" t="s">
        <v>95</v>
      </c>
      <c r="AX12">
        <v>7165</v>
      </c>
      <c r="AY12">
        <v>18100</v>
      </c>
      <c r="AZ12">
        <v>29600</v>
      </c>
      <c r="BA12">
        <v>39200</v>
      </c>
      <c r="BB12" t="s">
        <v>95</v>
      </c>
      <c r="BC12" t="s">
        <v>95</v>
      </c>
      <c r="BD12" t="s">
        <v>95</v>
      </c>
      <c r="BE12" t="s">
        <v>95</v>
      </c>
      <c r="BF12" t="s">
        <v>95</v>
      </c>
      <c r="BG12" t="s">
        <v>95</v>
      </c>
      <c r="BH12" t="s">
        <v>95</v>
      </c>
      <c r="BI12" t="s">
        <v>95</v>
      </c>
      <c r="BJ12">
        <v>6715</v>
      </c>
      <c r="BK12">
        <v>15600</v>
      </c>
      <c r="BL12">
        <v>20900</v>
      </c>
      <c r="BM12">
        <v>24400</v>
      </c>
      <c r="BN12" t="s">
        <v>95</v>
      </c>
      <c r="BO12" t="s">
        <v>95</v>
      </c>
      <c r="BP12" t="s">
        <v>95</v>
      </c>
      <c r="BQ12" t="s">
        <v>95</v>
      </c>
      <c r="BR12" t="s">
        <v>95</v>
      </c>
      <c r="BS12" t="s">
        <v>95</v>
      </c>
      <c r="BT12" t="s">
        <v>95</v>
      </c>
      <c r="BU12" t="s">
        <v>95</v>
      </c>
      <c r="BV12">
        <v>6215</v>
      </c>
      <c r="BW12">
        <v>17300</v>
      </c>
      <c r="BX12">
        <v>23900</v>
      </c>
      <c r="BY12">
        <v>29200</v>
      </c>
      <c r="BZ12" t="s">
        <v>95</v>
      </c>
      <c r="CA12" t="s">
        <v>95</v>
      </c>
      <c r="CB12" t="s">
        <v>95</v>
      </c>
      <c r="CC12" t="s">
        <v>95</v>
      </c>
      <c r="CD12" t="s">
        <v>95</v>
      </c>
      <c r="CE12" t="s">
        <v>95</v>
      </c>
      <c r="CF12" t="s">
        <v>95</v>
      </c>
      <c r="CG12" t="s">
        <v>95</v>
      </c>
      <c r="CH12">
        <v>6235</v>
      </c>
      <c r="CI12">
        <v>17700</v>
      </c>
      <c r="CJ12">
        <v>25600</v>
      </c>
      <c r="CK12">
        <v>32300</v>
      </c>
      <c r="CL12" t="s">
        <v>95</v>
      </c>
      <c r="CM12" t="s">
        <v>95</v>
      </c>
      <c r="CN12" t="s">
        <v>95</v>
      </c>
      <c r="CO12" t="s">
        <v>95</v>
      </c>
      <c r="CP12" t="s">
        <v>95</v>
      </c>
      <c r="CQ12" t="s">
        <v>95</v>
      </c>
      <c r="CR12" t="s">
        <v>95</v>
      </c>
      <c r="CS12" t="s">
        <v>95</v>
      </c>
      <c r="CT12">
        <v>5230</v>
      </c>
      <c r="CU12">
        <v>16700</v>
      </c>
      <c r="CV12">
        <v>27400</v>
      </c>
      <c r="CW12">
        <v>35900</v>
      </c>
      <c r="CX12" t="s">
        <v>95</v>
      </c>
      <c r="CY12" t="s">
        <v>95</v>
      </c>
      <c r="CZ12" t="s">
        <v>95</v>
      </c>
      <c r="DA12" t="s">
        <v>95</v>
      </c>
      <c r="DB12" t="s">
        <v>95</v>
      </c>
      <c r="DC12" t="s">
        <v>95</v>
      </c>
      <c r="DD12" t="s">
        <v>95</v>
      </c>
      <c r="DE12" t="s">
        <v>95</v>
      </c>
      <c r="DF12">
        <v>2650</v>
      </c>
      <c r="DG12">
        <v>15900</v>
      </c>
      <c r="DH12">
        <v>21700</v>
      </c>
      <c r="DI12">
        <v>26700</v>
      </c>
      <c r="DJ12" t="s">
        <v>95</v>
      </c>
      <c r="DK12" t="s">
        <v>95</v>
      </c>
      <c r="DL12" t="s">
        <v>95</v>
      </c>
      <c r="DM12" t="s">
        <v>95</v>
      </c>
      <c r="DN12" t="s">
        <v>95</v>
      </c>
      <c r="DO12" t="s">
        <v>95</v>
      </c>
      <c r="DP12" t="s">
        <v>95</v>
      </c>
      <c r="DQ12" t="s">
        <v>95</v>
      </c>
      <c r="DR12">
        <v>2395</v>
      </c>
      <c r="DS12">
        <v>19600</v>
      </c>
      <c r="DT12">
        <v>26200</v>
      </c>
      <c r="DU12">
        <v>35400</v>
      </c>
      <c r="DV12" t="s">
        <v>95</v>
      </c>
      <c r="DW12" t="s">
        <v>95</v>
      </c>
      <c r="DX12" t="s">
        <v>95</v>
      </c>
      <c r="DY12" t="s">
        <v>95</v>
      </c>
      <c r="DZ12" t="s">
        <v>95</v>
      </c>
      <c r="EA12" t="s">
        <v>95</v>
      </c>
      <c r="EB12" t="s">
        <v>95</v>
      </c>
      <c r="EC12" t="s">
        <v>95</v>
      </c>
      <c r="ED12">
        <v>2395</v>
      </c>
      <c r="EE12">
        <v>21600</v>
      </c>
      <c r="EF12">
        <v>29800</v>
      </c>
      <c r="EG12">
        <v>40400</v>
      </c>
      <c r="EH12" t="s">
        <v>95</v>
      </c>
      <c r="EI12" t="s">
        <v>95</v>
      </c>
      <c r="EJ12" t="s">
        <v>95</v>
      </c>
      <c r="EK12" t="s">
        <v>95</v>
      </c>
      <c r="EL12" t="s">
        <v>95</v>
      </c>
      <c r="EM12" t="s">
        <v>95</v>
      </c>
      <c r="EN12" t="s">
        <v>95</v>
      </c>
      <c r="EO12" t="s">
        <v>95</v>
      </c>
      <c r="EP12">
        <v>1935</v>
      </c>
      <c r="EQ12">
        <v>25000</v>
      </c>
      <c r="ER12">
        <v>35800</v>
      </c>
      <c r="ES12">
        <v>47500</v>
      </c>
      <c r="ET12" t="s">
        <v>95</v>
      </c>
      <c r="EU12" t="s">
        <v>95</v>
      </c>
      <c r="EV12" t="s">
        <v>95</v>
      </c>
      <c r="EW12" t="s">
        <v>95</v>
      </c>
      <c r="EX12" t="s">
        <v>95</v>
      </c>
      <c r="EY12" t="s">
        <v>95</v>
      </c>
      <c r="EZ12" t="s">
        <v>95</v>
      </c>
      <c r="FA12" t="s">
        <v>95</v>
      </c>
      <c r="FB12">
        <v>8885</v>
      </c>
      <c r="FC12">
        <v>15100</v>
      </c>
      <c r="FD12">
        <v>20800</v>
      </c>
      <c r="FE12">
        <v>24700</v>
      </c>
      <c r="FF12" t="s">
        <v>95</v>
      </c>
      <c r="FG12" t="s">
        <v>95</v>
      </c>
      <c r="FH12" t="s">
        <v>95</v>
      </c>
      <c r="FI12" t="s">
        <v>95</v>
      </c>
      <c r="FJ12" t="s">
        <v>95</v>
      </c>
      <c r="FK12" t="s">
        <v>95</v>
      </c>
      <c r="FL12" t="s">
        <v>95</v>
      </c>
      <c r="FM12" t="s">
        <v>95</v>
      </c>
      <c r="FN12">
        <v>8295</v>
      </c>
      <c r="FO12">
        <v>17400</v>
      </c>
      <c r="FP12">
        <v>24000</v>
      </c>
      <c r="FQ12">
        <v>30700</v>
      </c>
      <c r="FR12" t="s">
        <v>95</v>
      </c>
      <c r="FS12" t="s">
        <v>95</v>
      </c>
      <c r="FT12" t="s">
        <v>95</v>
      </c>
      <c r="FU12" t="s">
        <v>95</v>
      </c>
      <c r="FV12" t="s">
        <v>95</v>
      </c>
      <c r="FW12" t="s">
        <v>95</v>
      </c>
      <c r="FX12" t="s">
        <v>95</v>
      </c>
      <c r="FY12" t="s">
        <v>95</v>
      </c>
      <c r="FZ12">
        <v>8730</v>
      </c>
      <c r="GA12">
        <v>19000</v>
      </c>
      <c r="GB12">
        <v>26300</v>
      </c>
      <c r="GC12">
        <v>33700</v>
      </c>
      <c r="GD12" t="s">
        <v>95</v>
      </c>
      <c r="GE12" t="s">
        <v>95</v>
      </c>
      <c r="GF12" t="s">
        <v>95</v>
      </c>
      <c r="GG12" t="s">
        <v>95</v>
      </c>
      <c r="GH12" t="s">
        <v>95</v>
      </c>
      <c r="GI12" t="s">
        <v>95</v>
      </c>
      <c r="GJ12" t="s">
        <v>95</v>
      </c>
      <c r="GK12" t="s">
        <v>95</v>
      </c>
      <c r="GL12">
        <v>6770</v>
      </c>
      <c r="GM12">
        <v>18400</v>
      </c>
      <c r="GN12">
        <v>29900</v>
      </c>
      <c r="GO12">
        <v>38900</v>
      </c>
      <c r="GP12" t="s">
        <v>95</v>
      </c>
      <c r="GQ12" t="s">
        <v>95</v>
      </c>
      <c r="GR12" t="s">
        <v>95</v>
      </c>
      <c r="GS12" t="s">
        <v>95</v>
      </c>
      <c r="GT12" t="s">
        <v>95</v>
      </c>
      <c r="GU12" t="s">
        <v>95</v>
      </c>
      <c r="GV12" t="s">
        <v>95</v>
      </c>
      <c r="GW12" t="s">
        <v>95</v>
      </c>
      <c r="GX12">
        <v>6460</v>
      </c>
      <c r="GY12">
        <v>15100</v>
      </c>
      <c r="GZ12">
        <v>20700</v>
      </c>
      <c r="HA12">
        <v>24300</v>
      </c>
      <c r="HB12" t="s">
        <v>95</v>
      </c>
      <c r="HC12" t="s">
        <v>95</v>
      </c>
      <c r="HD12" t="s">
        <v>95</v>
      </c>
      <c r="HE12" t="s">
        <v>95</v>
      </c>
      <c r="HF12" t="s">
        <v>95</v>
      </c>
      <c r="HG12" t="s">
        <v>95</v>
      </c>
      <c r="HH12" t="s">
        <v>95</v>
      </c>
      <c r="HI12" t="s">
        <v>95</v>
      </c>
      <c r="HJ12">
        <v>6040</v>
      </c>
      <c r="HK12">
        <v>16900</v>
      </c>
      <c r="HL12">
        <v>23200</v>
      </c>
      <c r="HM12">
        <v>28700</v>
      </c>
      <c r="HN12" t="s">
        <v>95</v>
      </c>
      <c r="HO12" t="s">
        <v>95</v>
      </c>
      <c r="HP12" t="s">
        <v>95</v>
      </c>
      <c r="HQ12" t="s">
        <v>95</v>
      </c>
      <c r="HR12" t="s">
        <v>95</v>
      </c>
      <c r="HS12" t="s">
        <v>95</v>
      </c>
      <c r="HT12" t="s">
        <v>95</v>
      </c>
      <c r="HU12" t="s">
        <v>95</v>
      </c>
      <c r="HV12">
        <v>6335</v>
      </c>
      <c r="HW12">
        <v>18100</v>
      </c>
      <c r="HX12">
        <v>25600</v>
      </c>
      <c r="HY12">
        <v>31700</v>
      </c>
      <c r="HZ12" t="s">
        <v>95</v>
      </c>
      <c r="IA12" t="s">
        <v>95</v>
      </c>
      <c r="IB12" t="s">
        <v>95</v>
      </c>
      <c r="IC12" t="s">
        <v>95</v>
      </c>
      <c r="ID12" t="s">
        <v>95</v>
      </c>
      <c r="IE12" t="s">
        <v>95</v>
      </c>
      <c r="IF12" t="s">
        <v>95</v>
      </c>
      <c r="IG12" t="s">
        <v>95</v>
      </c>
      <c r="IH12">
        <v>5015</v>
      </c>
      <c r="II12">
        <v>17300</v>
      </c>
      <c r="IJ12">
        <v>27800</v>
      </c>
      <c r="IK12">
        <v>36000</v>
      </c>
      <c r="IL12" t="s">
        <v>95</v>
      </c>
      <c r="IM12" t="s">
        <v>95</v>
      </c>
      <c r="IN12" t="s">
        <v>95</v>
      </c>
      <c r="IO12" t="s">
        <v>95</v>
      </c>
      <c r="IP12" t="s">
        <v>95</v>
      </c>
      <c r="IQ12" t="s">
        <v>95</v>
      </c>
      <c r="IR12" t="s">
        <v>95</v>
      </c>
      <c r="IS12" t="s">
        <v>95</v>
      </c>
      <c r="IT12">
        <v>2425</v>
      </c>
      <c r="IU12">
        <v>15100</v>
      </c>
      <c r="IV12">
        <v>21300</v>
      </c>
      <c r="IW12">
        <v>26100</v>
      </c>
      <c r="IX12" t="s">
        <v>95</v>
      </c>
      <c r="IY12" t="s">
        <v>95</v>
      </c>
      <c r="IZ12" t="s">
        <v>95</v>
      </c>
      <c r="JA12" t="s">
        <v>95</v>
      </c>
      <c r="JB12" t="s">
        <v>95</v>
      </c>
      <c r="JC12" t="s">
        <v>95</v>
      </c>
      <c r="JD12" t="s">
        <v>95</v>
      </c>
      <c r="JE12" t="s">
        <v>95</v>
      </c>
      <c r="JF12">
        <v>2255</v>
      </c>
      <c r="JG12">
        <v>19300</v>
      </c>
      <c r="JH12">
        <v>26400</v>
      </c>
      <c r="JI12">
        <v>36100</v>
      </c>
      <c r="JJ12" t="s">
        <v>95</v>
      </c>
      <c r="JK12" t="s">
        <v>95</v>
      </c>
      <c r="JL12" t="s">
        <v>95</v>
      </c>
      <c r="JM12" t="s">
        <v>95</v>
      </c>
      <c r="JN12" t="s">
        <v>95</v>
      </c>
      <c r="JO12" t="s">
        <v>95</v>
      </c>
      <c r="JP12" t="s">
        <v>95</v>
      </c>
      <c r="JQ12" t="s">
        <v>95</v>
      </c>
      <c r="JR12">
        <v>2390</v>
      </c>
      <c r="JS12">
        <v>21700</v>
      </c>
      <c r="JT12">
        <v>29300</v>
      </c>
      <c r="JU12">
        <v>39400</v>
      </c>
      <c r="JV12" t="s">
        <v>95</v>
      </c>
      <c r="JW12" t="s">
        <v>95</v>
      </c>
      <c r="JX12" t="s">
        <v>95</v>
      </c>
      <c r="JY12" t="s">
        <v>95</v>
      </c>
      <c r="JZ12" t="s">
        <v>95</v>
      </c>
      <c r="KA12" t="s">
        <v>95</v>
      </c>
      <c r="KB12" t="s">
        <v>95</v>
      </c>
      <c r="KC12" t="s">
        <v>95</v>
      </c>
      <c r="KD12">
        <v>1750</v>
      </c>
      <c r="KE12">
        <v>25800</v>
      </c>
      <c r="KF12">
        <v>35600</v>
      </c>
      <c r="KG12">
        <v>48100</v>
      </c>
    </row>
    <row r="13" spans="2:293" x14ac:dyDescent="0.25">
      <c r="B13" s="57">
        <v>2</v>
      </c>
      <c r="C13" t="s">
        <v>74</v>
      </c>
      <c r="D13" t="s">
        <v>96</v>
      </c>
      <c r="E13" t="s">
        <v>110</v>
      </c>
      <c r="F13">
        <v>1245</v>
      </c>
      <c r="G13">
        <v>29.4</v>
      </c>
      <c r="H13">
        <v>880</v>
      </c>
      <c r="I13">
        <v>15.5</v>
      </c>
      <c r="J13">
        <v>12.4</v>
      </c>
      <c r="K13">
        <v>17.3</v>
      </c>
      <c r="L13">
        <v>23.8</v>
      </c>
      <c r="M13">
        <v>42.7</v>
      </c>
      <c r="N13">
        <v>190</v>
      </c>
      <c r="O13">
        <v>13600</v>
      </c>
      <c r="P13">
        <v>21000</v>
      </c>
      <c r="Q13">
        <v>27000</v>
      </c>
      <c r="R13">
        <v>885</v>
      </c>
      <c r="S13">
        <v>33.9</v>
      </c>
      <c r="T13">
        <v>585</v>
      </c>
      <c r="U13">
        <v>30.3</v>
      </c>
      <c r="V13">
        <v>2</v>
      </c>
      <c r="W13">
        <v>19.5</v>
      </c>
      <c r="X13">
        <v>26</v>
      </c>
      <c r="Y13">
        <v>33.799999999999997</v>
      </c>
      <c r="Z13">
        <v>145</v>
      </c>
      <c r="AA13">
        <v>21000</v>
      </c>
      <c r="AB13">
        <v>28800</v>
      </c>
      <c r="AC13">
        <v>39000</v>
      </c>
      <c r="AD13">
        <v>915</v>
      </c>
      <c r="AE13">
        <v>33.700000000000003</v>
      </c>
      <c r="AF13">
        <v>610</v>
      </c>
      <c r="AG13">
        <v>29.1</v>
      </c>
      <c r="AH13">
        <v>1.7</v>
      </c>
      <c r="AI13">
        <v>22.4</v>
      </c>
      <c r="AJ13">
        <v>30.2</v>
      </c>
      <c r="AK13">
        <v>35.5</v>
      </c>
      <c r="AL13">
        <v>190</v>
      </c>
      <c r="AM13">
        <v>20200</v>
      </c>
      <c r="AN13">
        <v>31200</v>
      </c>
      <c r="AO13">
        <v>42000</v>
      </c>
      <c r="AP13">
        <v>435</v>
      </c>
      <c r="AQ13">
        <v>40.299999999999997</v>
      </c>
      <c r="AR13">
        <v>260</v>
      </c>
      <c r="AS13">
        <v>23.6</v>
      </c>
      <c r="AT13">
        <v>1.8</v>
      </c>
      <c r="AU13">
        <v>26</v>
      </c>
      <c r="AV13">
        <v>31.5</v>
      </c>
      <c r="AW13">
        <v>34.299999999999997</v>
      </c>
      <c r="AX13">
        <v>105</v>
      </c>
      <c r="AY13">
        <v>27000</v>
      </c>
      <c r="AZ13">
        <v>37400</v>
      </c>
      <c r="BA13">
        <v>50400</v>
      </c>
      <c r="BB13">
        <v>795</v>
      </c>
      <c r="BC13">
        <v>26.8</v>
      </c>
      <c r="BD13">
        <v>585</v>
      </c>
      <c r="BE13">
        <v>15.8</v>
      </c>
      <c r="BF13">
        <v>12</v>
      </c>
      <c r="BG13">
        <v>20.100000000000001</v>
      </c>
      <c r="BH13">
        <v>26.1</v>
      </c>
      <c r="BI13">
        <v>45.4</v>
      </c>
      <c r="BJ13">
        <v>145</v>
      </c>
      <c r="BK13">
        <v>13500</v>
      </c>
      <c r="BL13">
        <v>20900</v>
      </c>
      <c r="BM13">
        <v>27000</v>
      </c>
      <c r="BN13">
        <v>585</v>
      </c>
      <c r="BO13">
        <v>35</v>
      </c>
      <c r="BP13">
        <v>380</v>
      </c>
      <c r="BQ13">
        <v>29.4</v>
      </c>
      <c r="BR13">
        <v>2.2000000000000002</v>
      </c>
      <c r="BS13">
        <v>19.5</v>
      </c>
      <c r="BT13">
        <v>26.1</v>
      </c>
      <c r="BU13">
        <v>33.299999999999997</v>
      </c>
      <c r="BV13">
        <v>95</v>
      </c>
      <c r="BW13">
        <v>18800</v>
      </c>
      <c r="BX13">
        <v>27900</v>
      </c>
      <c r="BY13">
        <v>37600</v>
      </c>
      <c r="BZ13">
        <v>610</v>
      </c>
      <c r="CA13">
        <v>31.3</v>
      </c>
      <c r="CB13">
        <v>420</v>
      </c>
      <c r="CC13">
        <v>31.7</v>
      </c>
      <c r="CD13">
        <v>1.8</v>
      </c>
      <c r="CE13">
        <v>22</v>
      </c>
      <c r="CF13">
        <v>29.8</v>
      </c>
      <c r="CG13">
        <v>35.200000000000003</v>
      </c>
      <c r="CH13">
        <v>120</v>
      </c>
      <c r="CI13">
        <v>19700</v>
      </c>
      <c r="CJ13">
        <v>29800</v>
      </c>
      <c r="CK13">
        <v>38900</v>
      </c>
      <c r="CL13">
        <v>285</v>
      </c>
      <c r="CM13">
        <v>44.3</v>
      </c>
      <c r="CN13">
        <v>160</v>
      </c>
      <c r="CO13">
        <v>25.7</v>
      </c>
      <c r="CP13">
        <v>1</v>
      </c>
      <c r="CQ13">
        <v>22.8</v>
      </c>
      <c r="CR13">
        <v>26.2</v>
      </c>
      <c r="CS13">
        <v>29</v>
      </c>
      <c r="CT13">
        <v>60</v>
      </c>
      <c r="CU13">
        <v>23600</v>
      </c>
      <c r="CV13">
        <v>31500</v>
      </c>
      <c r="CW13">
        <v>46300</v>
      </c>
      <c r="CX13">
        <v>450</v>
      </c>
      <c r="CY13">
        <v>34</v>
      </c>
      <c r="CZ13">
        <v>295</v>
      </c>
      <c r="DA13">
        <v>15</v>
      </c>
      <c r="DB13">
        <v>13.2</v>
      </c>
      <c r="DC13">
        <v>12.4</v>
      </c>
      <c r="DD13">
        <v>19.8</v>
      </c>
      <c r="DE13">
        <v>37.799999999999997</v>
      </c>
      <c r="DF13">
        <v>45</v>
      </c>
      <c r="DG13">
        <v>13600</v>
      </c>
      <c r="DH13">
        <v>21000</v>
      </c>
      <c r="DI13">
        <v>27000</v>
      </c>
      <c r="DJ13">
        <v>300</v>
      </c>
      <c r="DK13">
        <v>31.7</v>
      </c>
      <c r="DL13">
        <v>205</v>
      </c>
      <c r="DM13">
        <v>32.1</v>
      </c>
      <c r="DN13">
        <v>1.5</v>
      </c>
      <c r="DO13">
        <v>19.399999999999999</v>
      </c>
      <c r="DP13">
        <v>25.7</v>
      </c>
      <c r="DQ13">
        <v>34.700000000000003</v>
      </c>
      <c r="DR13">
        <v>50</v>
      </c>
      <c r="DS13">
        <v>24900</v>
      </c>
      <c r="DT13">
        <v>36100</v>
      </c>
      <c r="DU13">
        <v>40400</v>
      </c>
      <c r="DV13">
        <v>310</v>
      </c>
      <c r="DW13">
        <v>38.4</v>
      </c>
      <c r="DX13">
        <v>190</v>
      </c>
      <c r="DY13">
        <v>24</v>
      </c>
      <c r="DZ13">
        <v>1.4</v>
      </c>
      <c r="EA13">
        <v>23.2</v>
      </c>
      <c r="EB13">
        <v>31</v>
      </c>
      <c r="EC13">
        <v>36.200000000000003</v>
      </c>
      <c r="ED13">
        <v>65</v>
      </c>
      <c r="EE13">
        <v>21300</v>
      </c>
      <c r="EF13">
        <v>37100</v>
      </c>
      <c r="EG13">
        <v>45100</v>
      </c>
      <c r="EH13">
        <v>150</v>
      </c>
      <c r="EI13">
        <v>32.700000000000003</v>
      </c>
      <c r="EJ13">
        <v>100</v>
      </c>
      <c r="EK13">
        <v>19.5</v>
      </c>
      <c r="EL13">
        <v>3.2</v>
      </c>
      <c r="EM13">
        <v>32.299999999999997</v>
      </c>
      <c r="EN13">
        <v>41.7</v>
      </c>
      <c r="EO13">
        <v>44.6</v>
      </c>
      <c r="EP13">
        <v>45</v>
      </c>
      <c r="EQ13">
        <v>31700</v>
      </c>
      <c r="ER13">
        <v>43300</v>
      </c>
      <c r="ES13">
        <v>52500</v>
      </c>
      <c r="ET13">
        <v>1140</v>
      </c>
      <c r="EU13">
        <v>33.1</v>
      </c>
      <c r="EV13">
        <v>765</v>
      </c>
      <c r="EW13">
        <v>17.100000000000001</v>
      </c>
      <c r="EX13">
        <v>10.3</v>
      </c>
      <c r="EY13">
        <v>15</v>
      </c>
      <c r="EZ13">
        <v>21.8</v>
      </c>
      <c r="FA13">
        <v>39.5</v>
      </c>
      <c r="FB13">
        <v>150</v>
      </c>
      <c r="FC13">
        <v>14500</v>
      </c>
      <c r="FD13">
        <v>21400</v>
      </c>
      <c r="FE13">
        <v>28300</v>
      </c>
      <c r="FF13">
        <v>970</v>
      </c>
      <c r="FG13">
        <v>35.1</v>
      </c>
      <c r="FH13">
        <v>630</v>
      </c>
      <c r="FI13">
        <v>28.4</v>
      </c>
      <c r="FJ13">
        <v>3.2</v>
      </c>
      <c r="FK13">
        <v>16.7</v>
      </c>
      <c r="FL13">
        <v>25.4</v>
      </c>
      <c r="FM13">
        <v>33.299999999999997</v>
      </c>
      <c r="FN13">
        <v>145</v>
      </c>
      <c r="FO13">
        <v>20500</v>
      </c>
      <c r="FP13">
        <v>31200</v>
      </c>
      <c r="FQ13">
        <v>38400</v>
      </c>
      <c r="FR13">
        <v>820</v>
      </c>
      <c r="FS13">
        <v>31.2</v>
      </c>
      <c r="FT13">
        <v>565</v>
      </c>
      <c r="FU13">
        <v>29.3</v>
      </c>
      <c r="FV13">
        <v>2.5</v>
      </c>
      <c r="FW13">
        <v>24.9</v>
      </c>
      <c r="FX13">
        <v>32.6</v>
      </c>
      <c r="FY13">
        <v>37</v>
      </c>
      <c r="FZ13">
        <v>190</v>
      </c>
      <c r="GA13">
        <v>20400</v>
      </c>
      <c r="GB13">
        <v>31200</v>
      </c>
      <c r="GC13">
        <v>41600</v>
      </c>
      <c r="GD13">
        <v>410</v>
      </c>
      <c r="GE13">
        <v>40.1</v>
      </c>
      <c r="GF13">
        <v>245</v>
      </c>
      <c r="GG13">
        <v>25</v>
      </c>
      <c r="GH13">
        <v>1.9</v>
      </c>
      <c r="GI13">
        <v>28.7</v>
      </c>
      <c r="GJ13">
        <v>31.2</v>
      </c>
      <c r="GK13">
        <v>33</v>
      </c>
      <c r="GL13">
        <v>105</v>
      </c>
      <c r="GM13">
        <v>27200</v>
      </c>
      <c r="GN13">
        <v>42600</v>
      </c>
      <c r="GO13">
        <v>49700</v>
      </c>
      <c r="GP13">
        <v>725</v>
      </c>
      <c r="GQ13">
        <v>30.3</v>
      </c>
      <c r="GR13">
        <v>505</v>
      </c>
      <c r="GS13">
        <v>17.8</v>
      </c>
      <c r="GT13">
        <v>11.3</v>
      </c>
      <c r="GU13">
        <v>16.2</v>
      </c>
      <c r="GV13">
        <v>23.3</v>
      </c>
      <c r="GW13">
        <v>40.6</v>
      </c>
      <c r="GX13">
        <v>105</v>
      </c>
      <c r="GY13">
        <v>13800</v>
      </c>
      <c r="GZ13">
        <v>21000</v>
      </c>
      <c r="HA13">
        <v>27500</v>
      </c>
      <c r="HB13">
        <v>630</v>
      </c>
      <c r="HC13">
        <v>32.4</v>
      </c>
      <c r="HD13">
        <v>425</v>
      </c>
      <c r="HE13">
        <v>30.5</v>
      </c>
      <c r="HF13">
        <v>2.7</v>
      </c>
      <c r="HG13">
        <v>17.600000000000001</v>
      </c>
      <c r="HH13">
        <v>26.1</v>
      </c>
      <c r="HI13">
        <v>34.4</v>
      </c>
      <c r="HJ13">
        <v>100</v>
      </c>
      <c r="HK13">
        <v>18300</v>
      </c>
      <c r="HL13">
        <v>30300</v>
      </c>
      <c r="HM13">
        <v>37700</v>
      </c>
      <c r="HN13">
        <v>540</v>
      </c>
      <c r="HO13">
        <v>29.4</v>
      </c>
      <c r="HP13">
        <v>380</v>
      </c>
      <c r="HQ13">
        <v>30.9</v>
      </c>
      <c r="HR13">
        <v>2.2000000000000002</v>
      </c>
      <c r="HS13">
        <v>25.8</v>
      </c>
      <c r="HT13">
        <v>33.700000000000003</v>
      </c>
      <c r="HU13">
        <v>37.5</v>
      </c>
      <c r="HV13">
        <v>130</v>
      </c>
      <c r="HW13">
        <v>20900</v>
      </c>
      <c r="HX13">
        <v>31000</v>
      </c>
      <c r="HY13">
        <v>39900</v>
      </c>
      <c r="HZ13">
        <v>270</v>
      </c>
      <c r="IA13">
        <v>40.700000000000003</v>
      </c>
      <c r="IB13">
        <v>160</v>
      </c>
      <c r="IC13" t="s">
        <v>95</v>
      </c>
      <c r="ID13" t="s">
        <v>95</v>
      </c>
      <c r="IE13" t="s">
        <v>95</v>
      </c>
      <c r="IF13" t="s">
        <v>95</v>
      </c>
      <c r="IG13">
        <v>32.299999999999997</v>
      </c>
      <c r="IH13">
        <v>65</v>
      </c>
      <c r="II13">
        <v>19400</v>
      </c>
      <c r="IJ13">
        <v>36800</v>
      </c>
      <c r="IK13">
        <v>47200</v>
      </c>
      <c r="IL13">
        <v>415</v>
      </c>
      <c r="IM13">
        <v>38</v>
      </c>
      <c r="IN13">
        <v>260</v>
      </c>
      <c r="IO13">
        <v>15.8</v>
      </c>
      <c r="IP13">
        <v>8.5</v>
      </c>
      <c r="IQ13">
        <v>12.7</v>
      </c>
      <c r="IR13">
        <v>19.2</v>
      </c>
      <c r="IS13">
        <v>37.700000000000003</v>
      </c>
      <c r="IT13">
        <v>50</v>
      </c>
      <c r="IU13">
        <v>14500</v>
      </c>
      <c r="IV13">
        <v>24000</v>
      </c>
      <c r="IW13">
        <v>29800</v>
      </c>
      <c r="IX13">
        <v>340</v>
      </c>
      <c r="IY13">
        <v>40.1</v>
      </c>
      <c r="IZ13">
        <v>205</v>
      </c>
      <c r="JA13">
        <v>24.5</v>
      </c>
      <c r="JB13">
        <v>4.2</v>
      </c>
      <c r="JC13">
        <v>15</v>
      </c>
      <c r="JD13">
        <v>24.3</v>
      </c>
      <c r="JE13">
        <v>31.1</v>
      </c>
      <c r="JF13">
        <v>45</v>
      </c>
      <c r="JG13">
        <v>22200</v>
      </c>
      <c r="JH13">
        <v>32800</v>
      </c>
      <c r="JI13">
        <v>40100</v>
      </c>
      <c r="JJ13">
        <v>275</v>
      </c>
      <c r="JK13">
        <v>34.5</v>
      </c>
      <c r="JL13">
        <v>180</v>
      </c>
      <c r="JM13">
        <v>26.3</v>
      </c>
      <c r="JN13">
        <v>3.3</v>
      </c>
      <c r="JO13">
        <v>23.3</v>
      </c>
      <c r="JP13">
        <v>30.6</v>
      </c>
      <c r="JQ13">
        <v>35.9</v>
      </c>
      <c r="JR13">
        <v>60</v>
      </c>
      <c r="JS13">
        <v>18900</v>
      </c>
      <c r="JT13">
        <v>31600</v>
      </c>
      <c r="JU13">
        <v>44000</v>
      </c>
      <c r="JV13">
        <v>140</v>
      </c>
      <c r="JW13">
        <v>39.200000000000003</v>
      </c>
      <c r="JX13">
        <v>85</v>
      </c>
      <c r="JY13" t="s">
        <v>95</v>
      </c>
      <c r="JZ13" t="s">
        <v>95</v>
      </c>
      <c r="KA13" t="s">
        <v>95</v>
      </c>
      <c r="KB13" t="s">
        <v>95</v>
      </c>
      <c r="KC13">
        <v>34.200000000000003</v>
      </c>
      <c r="KD13">
        <v>40</v>
      </c>
      <c r="KE13">
        <v>36200</v>
      </c>
      <c r="KF13">
        <v>45100</v>
      </c>
      <c r="KG13">
        <v>53100</v>
      </c>
    </row>
    <row r="14" spans="2:293" x14ac:dyDescent="0.25">
      <c r="B14" s="57" t="s">
        <v>48</v>
      </c>
      <c r="C14" t="s">
        <v>75</v>
      </c>
      <c r="D14" t="s">
        <v>57</v>
      </c>
      <c r="E14" t="s">
        <v>111</v>
      </c>
      <c r="F14">
        <v>230</v>
      </c>
      <c r="G14">
        <v>6.9</v>
      </c>
      <c r="H14">
        <v>215</v>
      </c>
      <c r="I14">
        <v>9.9</v>
      </c>
      <c r="J14">
        <v>8.6</v>
      </c>
      <c r="K14">
        <v>52.7</v>
      </c>
      <c r="L14">
        <v>72</v>
      </c>
      <c r="M14">
        <v>74.599999999999994</v>
      </c>
      <c r="N14">
        <v>115</v>
      </c>
      <c r="O14">
        <v>25300</v>
      </c>
      <c r="P14">
        <v>28700</v>
      </c>
      <c r="Q14">
        <v>32000</v>
      </c>
      <c r="R14">
        <v>105</v>
      </c>
      <c r="S14">
        <v>10.4</v>
      </c>
      <c r="T14">
        <v>95</v>
      </c>
      <c r="U14">
        <v>19.8</v>
      </c>
      <c r="V14">
        <v>5.7</v>
      </c>
      <c r="W14" t="s">
        <v>95</v>
      </c>
      <c r="X14" t="s">
        <v>95</v>
      </c>
      <c r="Y14">
        <v>64.2</v>
      </c>
      <c r="Z14">
        <v>45</v>
      </c>
      <c r="AA14">
        <v>20800</v>
      </c>
      <c r="AB14">
        <v>27200</v>
      </c>
      <c r="AC14">
        <v>31400</v>
      </c>
      <c r="AD14">
        <v>100</v>
      </c>
      <c r="AE14">
        <v>12.2</v>
      </c>
      <c r="AF14">
        <v>85</v>
      </c>
      <c r="AG14">
        <v>35.700000000000003</v>
      </c>
      <c r="AH14">
        <v>5.6</v>
      </c>
      <c r="AI14" t="s">
        <v>95</v>
      </c>
      <c r="AJ14" t="s">
        <v>95</v>
      </c>
      <c r="AK14">
        <v>46.4</v>
      </c>
      <c r="AL14">
        <v>30</v>
      </c>
      <c r="AM14">
        <v>23900</v>
      </c>
      <c r="AN14">
        <v>30200</v>
      </c>
      <c r="AO14">
        <v>36400</v>
      </c>
      <c r="AP14">
        <v>80</v>
      </c>
      <c r="AQ14">
        <v>30.8</v>
      </c>
      <c r="AR14">
        <v>55</v>
      </c>
      <c r="AS14" t="s">
        <v>95</v>
      </c>
      <c r="AT14" t="s">
        <v>95</v>
      </c>
      <c r="AU14" t="s">
        <v>95</v>
      </c>
      <c r="AV14" t="s">
        <v>95</v>
      </c>
      <c r="AW14">
        <v>33.299999999999997</v>
      </c>
      <c r="AX14">
        <v>15</v>
      </c>
      <c r="AY14">
        <v>34100</v>
      </c>
      <c r="AZ14">
        <v>40200</v>
      </c>
      <c r="BA14">
        <v>43600</v>
      </c>
      <c r="BB14">
        <v>220</v>
      </c>
      <c r="BC14" t="s">
        <v>95</v>
      </c>
      <c r="BD14" t="s">
        <v>95</v>
      </c>
      <c r="BE14" t="s">
        <v>95</v>
      </c>
      <c r="BF14" t="s">
        <v>95</v>
      </c>
      <c r="BG14" t="s">
        <v>95</v>
      </c>
      <c r="BH14" t="s">
        <v>95</v>
      </c>
      <c r="BI14" t="s">
        <v>95</v>
      </c>
      <c r="BJ14" t="s">
        <v>95</v>
      </c>
      <c r="BK14" t="s">
        <v>95</v>
      </c>
      <c r="BL14" t="s">
        <v>95</v>
      </c>
      <c r="BM14" t="s">
        <v>95</v>
      </c>
      <c r="BN14">
        <v>90</v>
      </c>
      <c r="BO14">
        <v>12</v>
      </c>
      <c r="BP14">
        <v>80</v>
      </c>
      <c r="BQ14" t="s">
        <v>95</v>
      </c>
      <c r="BR14" t="s">
        <v>95</v>
      </c>
      <c r="BS14" t="s">
        <v>95</v>
      </c>
      <c r="BT14" t="s">
        <v>95</v>
      </c>
      <c r="BU14">
        <v>63</v>
      </c>
      <c r="BV14">
        <v>40</v>
      </c>
      <c r="BW14">
        <v>21300</v>
      </c>
      <c r="BX14">
        <v>26900</v>
      </c>
      <c r="BY14">
        <v>30700</v>
      </c>
      <c r="BZ14">
        <v>85</v>
      </c>
      <c r="CA14">
        <v>12.8</v>
      </c>
      <c r="CB14">
        <v>75</v>
      </c>
      <c r="CC14" t="s">
        <v>95</v>
      </c>
      <c r="CD14" t="s">
        <v>95</v>
      </c>
      <c r="CE14" t="s">
        <v>95</v>
      </c>
      <c r="CF14" t="s">
        <v>95</v>
      </c>
      <c r="CG14">
        <v>43.6</v>
      </c>
      <c r="CH14">
        <v>25</v>
      </c>
      <c r="CI14">
        <v>18800</v>
      </c>
      <c r="CJ14">
        <v>28800</v>
      </c>
      <c r="CK14">
        <v>36400</v>
      </c>
      <c r="CL14">
        <v>70</v>
      </c>
      <c r="CM14" t="s">
        <v>95</v>
      </c>
      <c r="CN14" t="s">
        <v>95</v>
      </c>
      <c r="CO14" t="s">
        <v>95</v>
      </c>
      <c r="CP14" t="s">
        <v>95</v>
      </c>
      <c r="CQ14" t="s">
        <v>95</v>
      </c>
      <c r="CR14" t="s">
        <v>95</v>
      </c>
      <c r="CS14" t="s">
        <v>95</v>
      </c>
      <c r="CT14">
        <v>10</v>
      </c>
      <c r="CU14">
        <v>29700</v>
      </c>
      <c r="CV14">
        <v>39100</v>
      </c>
      <c r="CW14">
        <v>43600</v>
      </c>
      <c r="CX14">
        <v>10</v>
      </c>
      <c r="CY14" t="s">
        <v>95</v>
      </c>
      <c r="CZ14" t="s">
        <v>95</v>
      </c>
      <c r="DA14" t="s">
        <v>95</v>
      </c>
      <c r="DB14" t="s">
        <v>95</v>
      </c>
      <c r="DC14" t="s">
        <v>95</v>
      </c>
      <c r="DD14" t="s">
        <v>95</v>
      </c>
      <c r="DE14" t="s">
        <v>95</v>
      </c>
      <c r="DF14" t="s">
        <v>95</v>
      </c>
      <c r="DG14" t="s">
        <v>95</v>
      </c>
      <c r="DH14" t="s">
        <v>95</v>
      </c>
      <c r="DI14" t="s">
        <v>95</v>
      </c>
      <c r="DJ14">
        <v>15</v>
      </c>
      <c r="DK14">
        <v>0</v>
      </c>
      <c r="DL14">
        <v>15</v>
      </c>
      <c r="DM14" t="s">
        <v>95</v>
      </c>
      <c r="DN14" t="s">
        <v>95</v>
      </c>
      <c r="DO14" t="s">
        <v>95</v>
      </c>
      <c r="DP14" t="s">
        <v>95</v>
      </c>
      <c r="DQ14">
        <v>71.400000000000006</v>
      </c>
      <c r="DR14" t="s">
        <v>95</v>
      </c>
      <c r="DS14" t="s">
        <v>95</v>
      </c>
      <c r="DT14" t="s">
        <v>95</v>
      </c>
      <c r="DU14" t="s">
        <v>95</v>
      </c>
      <c r="DV14">
        <v>10</v>
      </c>
      <c r="DW14">
        <v>8.3000000000000007</v>
      </c>
      <c r="DX14">
        <v>10</v>
      </c>
      <c r="DY14" t="s">
        <v>95</v>
      </c>
      <c r="DZ14" t="s">
        <v>95</v>
      </c>
      <c r="EA14" t="s">
        <v>95</v>
      </c>
      <c r="EB14" t="s">
        <v>95</v>
      </c>
      <c r="EC14">
        <v>66.7</v>
      </c>
      <c r="ED14" t="s">
        <v>95</v>
      </c>
      <c r="EE14" t="s">
        <v>95</v>
      </c>
      <c r="EF14" t="s">
        <v>95</v>
      </c>
      <c r="EG14" t="s">
        <v>95</v>
      </c>
      <c r="EH14">
        <v>10</v>
      </c>
      <c r="EI14" t="s">
        <v>95</v>
      </c>
      <c r="EJ14" t="s">
        <v>95</v>
      </c>
      <c r="EK14" t="s">
        <v>95</v>
      </c>
      <c r="EL14" t="s">
        <v>95</v>
      </c>
      <c r="EM14" t="s">
        <v>95</v>
      </c>
      <c r="EN14" t="s">
        <v>95</v>
      </c>
      <c r="EO14" t="s">
        <v>95</v>
      </c>
      <c r="EP14" t="s">
        <v>95</v>
      </c>
      <c r="EQ14" t="s">
        <v>95</v>
      </c>
      <c r="ER14" t="s">
        <v>95</v>
      </c>
      <c r="ES14" t="s">
        <v>95</v>
      </c>
      <c r="ET14">
        <v>165</v>
      </c>
      <c r="EU14">
        <v>7.4</v>
      </c>
      <c r="EV14">
        <v>150</v>
      </c>
      <c r="EW14">
        <v>7.4</v>
      </c>
      <c r="EX14">
        <v>8.6</v>
      </c>
      <c r="EY14">
        <v>45.4</v>
      </c>
      <c r="EZ14">
        <v>73.599999999999994</v>
      </c>
      <c r="FA14">
        <v>76.7</v>
      </c>
      <c r="FB14">
        <v>70</v>
      </c>
      <c r="FC14">
        <v>23200</v>
      </c>
      <c r="FD14">
        <v>26100</v>
      </c>
      <c r="FE14">
        <v>28800</v>
      </c>
      <c r="FF14">
        <v>80</v>
      </c>
      <c r="FG14">
        <v>7.5</v>
      </c>
      <c r="FH14">
        <v>75</v>
      </c>
      <c r="FI14">
        <v>16.399999999999999</v>
      </c>
      <c r="FJ14">
        <v>8.8000000000000007</v>
      </c>
      <c r="FK14" t="s">
        <v>95</v>
      </c>
      <c r="FL14" t="s">
        <v>95</v>
      </c>
      <c r="FM14">
        <v>67.3</v>
      </c>
      <c r="FN14">
        <v>30</v>
      </c>
      <c r="FO14">
        <v>21400</v>
      </c>
      <c r="FP14">
        <v>27100</v>
      </c>
      <c r="FQ14">
        <v>32300</v>
      </c>
      <c r="FR14">
        <v>90</v>
      </c>
      <c r="FS14">
        <v>19.399999999999999</v>
      </c>
      <c r="FT14">
        <v>70</v>
      </c>
      <c r="FU14">
        <v>20.5</v>
      </c>
      <c r="FV14">
        <v>4.5999999999999996</v>
      </c>
      <c r="FW14" t="s">
        <v>95</v>
      </c>
      <c r="FX14" t="s">
        <v>95</v>
      </c>
      <c r="FY14">
        <v>55.5</v>
      </c>
      <c r="FZ14">
        <v>25</v>
      </c>
      <c r="GA14">
        <v>26400</v>
      </c>
      <c r="GB14">
        <v>33000</v>
      </c>
      <c r="GC14">
        <v>37200</v>
      </c>
      <c r="GD14">
        <v>60</v>
      </c>
      <c r="GE14" t="s">
        <v>95</v>
      </c>
      <c r="GF14" t="s">
        <v>95</v>
      </c>
      <c r="GG14" t="s">
        <v>95</v>
      </c>
      <c r="GH14" t="s">
        <v>95</v>
      </c>
      <c r="GI14" t="s">
        <v>95</v>
      </c>
      <c r="GJ14" t="s">
        <v>95</v>
      </c>
      <c r="GK14" t="s">
        <v>95</v>
      </c>
      <c r="GL14">
        <v>15</v>
      </c>
      <c r="GM14">
        <v>26100</v>
      </c>
      <c r="GN14">
        <v>34200</v>
      </c>
      <c r="GO14">
        <v>39000</v>
      </c>
      <c r="GP14">
        <v>155</v>
      </c>
      <c r="GQ14" t="s">
        <v>95</v>
      </c>
      <c r="GR14" t="s">
        <v>95</v>
      </c>
      <c r="GS14" t="s">
        <v>95</v>
      </c>
      <c r="GT14" t="s">
        <v>95</v>
      </c>
      <c r="GU14" t="s">
        <v>95</v>
      </c>
      <c r="GV14" t="s">
        <v>95</v>
      </c>
      <c r="GW14" t="s">
        <v>95</v>
      </c>
      <c r="GX14">
        <v>65</v>
      </c>
      <c r="GY14">
        <v>23000</v>
      </c>
      <c r="GZ14">
        <v>26100</v>
      </c>
      <c r="HA14">
        <v>28400</v>
      </c>
      <c r="HB14">
        <v>75</v>
      </c>
      <c r="HC14" t="s">
        <v>95</v>
      </c>
      <c r="HD14" t="s">
        <v>95</v>
      </c>
      <c r="HE14" t="s">
        <v>95</v>
      </c>
      <c r="HF14" t="s">
        <v>95</v>
      </c>
      <c r="HG14" t="s">
        <v>95</v>
      </c>
      <c r="HH14" t="s">
        <v>95</v>
      </c>
      <c r="HI14" t="s">
        <v>95</v>
      </c>
      <c r="HJ14" t="s">
        <v>95</v>
      </c>
      <c r="HK14" t="s">
        <v>95</v>
      </c>
      <c r="HL14" t="s">
        <v>95</v>
      </c>
      <c r="HM14" t="s">
        <v>95</v>
      </c>
      <c r="HN14">
        <v>80</v>
      </c>
      <c r="HO14" t="s">
        <v>95</v>
      </c>
      <c r="HP14" t="s">
        <v>95</v>
      </c>
      <c r="HQ14" t="s">
        <v>95</v>
      </c>
      <c r="HR14" t="s">
        <v>95</v>
      </c>
      <c r="HS14" t="s">
        <v>95</v>
      </c>
      <c r="HT14" t="s">
        <v>95</v>
      </c>
      <c r="HU14" t="s">
        <v>95</v>
      </c>
      <c r="HV14">
        <v>25</v>
      </c>
      <c r="HW14">
        <v>26400</v>
      </c>
      <c r="HX14">
        <v>32900</v>
      </c>
      <c r="HY14">
        <v>35700</v>
      </c>
      <c r="HZ14">
        <v>60</v>
      </c>
      <c r="IA14" t="s">
        <v>95</v>
      </c>
      <c r="IB14" t="s">
        <v>95</v>
      </c>
      <c r="IC14" t="s">
        <v>95</v>
      </c>
      <c r="ID14" t="s">
        <v>95</v>
      </c>
      <c r="IE14" t="s">
        <v>95</v>
      </c>
      <c r="IF14" t="s">
        <v>95</v>
      </c>
      <c r="IG14" t="s">
        <v>95</v>
      </c>
      <c r="IH14" t="s">
        <v>95</v>
      </c>
      <c r="II14" t="s">
        <v>95</v>
      </c>
      <c r="IJ14" t="s">
        <v>95</v>
      </c>
      <c r="IK14" t="s">
        <v>95</v>
      </c>
      <c r="IL14">
        <v>10</v>
      </c>
      <c r="IM14" t="s">
        <v>95</v>
      </c>
      <c r="IN14" t="s">
        <v>95</v>
      </c>
      <c r="IO14" t="s">
        <v>95</v>
      </c>
      <c r="IP14" t="s">
        <v>95</v>
      </c>
      <c r="IQ14" t="s">
        <v>95</v>
      </c>
      <c r="IR14" t="s">
        <v>95</v>
      </c>
      <c r="IS14" t="s">
        <v>95</v>
      </c>
      <c r="IT14" t="s">
        <v>95</v>
      </c>
      <c r="IU14" t="s">
        <v>95</v>
      </c>
      <c r="IV14" t="s">
        <v>95</v>
      </c>
      <c r="IW14" t="s">
        <v>95</v>
      </c>
      <c r="IX14">
        <v>5</v>
      </c>
      <c r="IY14" t="s">
        <v>95</v>
      </c>
      <c r="IZ14" t="s">
        <v>95</v>
      </c>
      <c r="JA14" t="s">
        <v>95</v>
      </c>
      <c r="JB14" t="s">
        <v>95</v>
      </c>
      <c r="JC14" t="s">
        <v>95</v>
      </c>
      <c r="JD14" t="s">
        <v>95</v>
      </c>
      <c r="JE14" t="s">
        <v>95</v>
      </c>
      <c r="JF14" t="s">
        <v>95</v>
      </c>
      <c r="JG14" t="s">
        <v>95</v>
      </c>
      <c r="JH14" t="s">
        <v>95</v>
      </c>
      <c r="JI14" t="s">
        <v>95</v>
      </c>
      <c r="JJ14">
        <v>5</v>
      </c>
      <c r="JK14" t="s">
        <v>95</v>
      </c>
      <c r="JL14" t="s">
        <v>95</v>
      </c>
      <c r="JM14" t="s">
        <v>95</v>
      </c>
      <c r="JN14" t="s">
        <v>95</v>
      </c>
      <c r="JO14" t="s">
        <v>95</v>
      </c>
      <c r="JP14" t="s">
        <v>95</v>
      </c>
      <c r="JQ14" t="s">
        <v>95</v>
      </c>
      <c r="JR14" t="s">
        <v>95</v>
      </c>
      <c r="JS14" t="s">
        <v>95</v>
      </c>
      <c r="JT14" t="s">
        <v>95</v>
      </c>
      <c r="JU14" t="s">
        <v>95</v>
      </c>
      <c r="JV14">
        <v>0</v>
      </c>
      <c r="JW14" t="s">
        <v>95</v>
      </c>
      <c r="JX14" t="s">
        <v>95</v>
      </c>
      <c r="JY14" t="s">
        <v>95</v>
      </c>
      <c r="JZ14" t="s">
        <v>95</v>
      </c>
      <c r="KA14" t="s">
        <v>95</v>
      </c>
      <c r="KB14" t="s">
        <v>95</v>
      </c>
      <c r="KC14" t="s">
        <v>95</v>
      </c>
      <c r="KD14" t="s">
        <v>95</v>
      </c>
      <c r="KE14" t="s">
        <v>95</v>
      </c>
      <c r="KF14" t="s">
        <v>95</v>
      </c>
      <c r="KG14" t="s">
        <v>95</v>
      </c>
    </row>
    <row r="15" spans="2:293" x14ac:dyDescent="0.25">
      <c r="B15" s="57" t="s">
        <v>48</v>
      </c>
      <c r="C15" t="s">
        <v>75</v>
      </c>
      <c r="D15" t="s">
        <v>306</v>
      </c>
      <c r="E15" t="s">
        <v>310</v>
      </c>
      <c r="F15" t="s">
        <v>95</v>
      </c>
      <c r="G15" t="s">
        <v>95</v>
      </c>
      <c r="H15" t="s">
        <v>95</v>
      </c>
      <c r="I15" t="s">
        <v>95</v>
      </c>
      <c r="J15" t="s">
        <v>95</v>
      </c>
      <c r="K15" t="s">
        <v>95</v>
      </c>
      <c r="L15" t="s">
        <v>95</v>
      </c>
      <c r="M15" t="s">
        <v>95</v>
      </c>
      <c r="N15">
        <v>10200</v>
      </c>
      <c r="O15">
        <v>22000</v>
      </c>
      <c r="P15">
        <v>25500</v>
      </c>
      <c r="Q15">
        <v>29900</v>
      </c>
      <c r="R15" t="s">
        <v>95</v>
      </c>
      <c r="S15" t="s">
        <v>95</v>
      </c>
      <c r="T15" t="s">
        <v>95</v>
      </c>
      <c r="U15" t="s">
        <v>95</v>
      </c>
      <c r="V15" t="s">
        <v>95</v>
      </c>
      <c r="W15" t="s">
        <v>95</v>
      </c>
      <c r="X15" t="s">
        <v>95</v>
      </c>
      <c r="Y15" t="s">
        <v>95</v>
      </c>
      <c r="Z15">
        <v>7235</v>
      </c>
      <c r="AA15">
        <v>21500</v>
      </c>
      <c r="AB15">
        <v>27200</v>
      </c>
      <c r="AC15">
        <v>32600</v>
      </c>
      <c r="AD15" t="s">
        <v>95</v>
      </c>
      <c r="AE15" t="s">
        <v>95</v>
      </c>
      <c r="AF15" t="s">
        <v>95</v>
      </c>
      <c r="AG15" t="s">
        <v>95</v>
      </c>
      <c r="AH15" t="s">
        <v>95</v>
      </c>
      <c r="AI15" t="s">
        <v>95</v>
      </c>
      <c r="AJ15" t="s">
        <v>95</v>
      </c>
      <c r="AK15" t="s">
        <v>95</v>
      </c>
      <c r="AL15">
        <v>5985</v>
      </c>
      <c r="AM15">
        <v>21800</v>
      </c>
      <c r="AN15">
        <v>28500</v>
      </c>
      <c r="AO15">
        <v>33900</v>
      </c>
      <c r="AP15" t="s">
        <v>95</v>
      </c>
      <c r="AQ15" t="s">
        <v>95</v>
      </c>
      <c r="AR15" t="s">
        <v>95</v>
      </c>
      <c r="AS15" t="s">
        <v>95</v>
      </c>
      <c r="AT15" t="s">
        <v>95</v>
      </c>
      <c r="AU15" t="s">
        <v>95</v>
      </c>
      <c r="AV15" t="s">
        <v>95</v>
      </c>
      <c r="AW15" t="s">
        <v>95</v>
      </c>
      <c r="AX15">
        <v>5100</v>
      </c>
      <c r="AY15">
        <v>20900</v>
      </c>
      <c r="AZ15">
        <v>30300</v>
      </c>
      <c r="BA15">
        <v>37300</v>
      </c>
      <c r="BB15" t="s">
        <v>95</v>
      </c>
      <c r="BC15" t="s">
        <v>95</v>
      </c>
      <c r="BD15" t="s">
        <v>95</v>
      </c>
      <c r="BE15" t="s">
        <v>95</v>
      </c>
      <c r="BF15" t="s">
        <v>95</v>
      </c>
      <c r="BG15" t="s">
        <v>95</v>
      </c>
      <c r="BH15" t="s">
        <v>95</v>
      </c>
      <c r="BI15" t="s">
        <v>95</v>
      </c>
      <c r="BJ15">
        <v>9395</v>
      </c>
      <c r="BK15">
        <v>21900</v>
      </c>
      <c r="BL15">
        <v>25300</v>
      </c>
      <c r="BM15">
        <v>29600</v>
      </c>
      <c r="BN15" t="s">
        <v>95</v>
      </c>
      <c r="BO15" t="s">
        <v>95</v>
      </c>
      <c r="BP15" t="s">
        <v>95</v>
      </c>
      <c r="BQ15" t="s">
        <v>95</v>
      </c>
      <c r="BR15" t="s">
        <v>95</v>
      </c>
      <c r="BS15" t="s">
        <v>95</v>
      </c>
      <c r="BT15" t="s">
        <v>95</v>
      </c>
      <c r="BU15" t="s">
        <v>95</v>
      </c>
      <c r="BV15">
        <v>6645</v>
      </c>
      <c r="BW15">
        <v>21100</v>
      </c>
      <c r="BX15">
        <v>26900</v>
      </c>
      <c r="BY15">
        <v>32000</v>
      </c>
      <c r="BZ15" t="s">
        <v>95</v>
      </c>
      <c r="CA15" t="s">
        <v>95</v>
      </c>
      <c r="CB15" t="s">
        <v>95</v>
      </c>
      <c r="CC15" t="s">
        <v>95</v>
      </c>
      <c r="CD15" t="s">
        <v>95</v>
      </c>
      <c r="CE15" t="s">
        <v>95</v>
      </c>
      <c r="CF15" t="s">
        <v>95</v>
      </c>
      <c r="CG15" t="s">
        <v>95</v>
      </c>
      <c r="CH15">
        <v>5450</v>
      </c>
      <c r="CI15">
        <v>21200</v>
      </c>
      <c r="CJ15">
        <v>28000</v>
      </c>
      <c r="CK15">
        <v>33300</v>
      </c>
      <c r="CL15" t="s">
        <v>95</v>
      </c>
      <c r="CM15" t="s">
        <v>95</v>
      </c>
      <c r="CN15" t="s">
        <v>95</v>
      </c>
      <c r="CO15" t="s">
        <v>95</v>
      </c>
      <c r="CP15" t="s">
        <v>95</v>
      </c>
      <c r="CQ15" t="s">
        <v>95</v>
      </c>
      <c r="CR15" t="s">
        <v>95</v>
      </c>
      <c r="CS15" t="s">
        <v>95</v>
      </c>
      <c r="CT15">
        <v>4660</v>
      </c>
      <c r="CU15">
        <v>20600</v>
      </c>
      <c r="CV15">
        <v>29700</v>
      </c>
      <c r="CW15">
        <v>37000</v>
      </c>
      <c r="CX15" t="s">
        <v>95</v>
      </c>
      <c r="CY15" t="s">
        <v>95</v>
      </c>
      <c r="CZ15" t="s">
        <v>95</v>
      </c>
      <c r="DA15" t="s">
        <v>95</v>
      </c>
      <c r="DB15" t="s">
        <v>95</v>
      </c>
      <c r="DC15" t="s">
        <v>95</v>
      </c>
      <c r="DD15" t="s">
        <v>95</v>
      </c>
      <c r="DE15" t="s">
        <v>95</v>
      </c>
      <c r="DF15">
        <v>805</v>
      </c>
      <c r="DG15">
        <v>24200</v>
      </c>
      <c r="DH15">
        <v>27500</v>
      </c>
      <c r="DI15">
        <v>33800</v>
      </c>
      <c r="DJ15" t="s">
        <v>95</v>
      </c>
      <c r="DK15" t="s">
        <v>95</v>
      </c>
      <c r="DL15" t="s">
        <v>95</v>
      </c>
      <c r="DM15" t="s">
        <v>95</v>
      </c>
      <c r="DN15" t="s">
        <v>95</v>
      </c>
      <c r="DO15" t="s">
        <v>95</v>
      </c>
      <c r="DP15" t="s">
        <v>95</v>
      </c>
      <c r="DQ15" t="s">
        <v>95</v>
      </c>
      <c r="DR15">
        <v>590</v>
      </c>
      <c r="DS15">
        <v>24800</v>
      </c>
      <c r="DT15">
        <v>31200</v>
      </c>
      <c r="DU15">
        <v>38400</v>
      </c>
      <c r="DV15" t="s">
        <v>95</v>
      </c>
      <c r="DW15" t="s">
        <v>95</v>
      </c>
      <c r="DX15" t="s">
        <v>95</v>
      </c>
      <c r="DY15" t="s">
        <v>95</v>
      </c>
      <c r="DZ15" t="s">
        <v>95</v>
      </c>
      <c r="EA15" t="s">
        <v>95</v>
      </c>
      <c r="EB15" t="s">
        <v>95</v>
      </c>
      <c r="EC15" t="s">
        <v>95</v>
      </c>
      <c r="ED15">
        <v>530</v>
      </c>
      <c r="EE15">
        <v>27800</v>
      </c>
      <c r="EF15">
        <v>32600</v>
      </c>
      <c r="EG15">
        <v>39200</v>
      </c>
      <c r="EH15" t="s">
        <v>95</v>
      </c>
      <c r="EI15" t="s">
        <v>95</v>
      </c>
      <c r="EJ15" t="s">
        <v>95</v>
      </c>
      <c r="EK15" t="s">
        <v>95</v>
      </c>
      <c r="EL15" t="s">
        <v>95</v>
      </c>
      <c r="EM15" t="s">
        <v>95</v>
      </c>
      <c r="EN15" t="s">
        <v>95</v>
      </c>
      <c r="EO15" t="s">
        <v>95</v>
      </c>
      <c r="EP15">
        <v>440</v>
      </c>
      <c r="EQ15">
        <v>29500</v>
      </c>
      <c r="ER15">
        <v>35300</v>
      </c>
      <c r="ES15">
        <v>43100</v>
      </c>
      <c r="ET15" t="s">
        <v>95</v>
      </c>
      <c r="EU15" t="s">
        <v>95</v>
      </c>
      <c r="EV15" t="s">
        <v>95</v>
      </c>
      <c r="EW15" t="s">
        <v>95</v>
      </c>
      <c r="EX15" t="s">
        <v>95</v>
      </c>
      <c r="EY15" t="s">
        <v>95</v>
      </c>
      <c r="EZ15" t="s">
        <v>95</v>
      </c>
      <c r="FA15" t="s">
        <v>95</v>
      </c>
      <c r="FB15">
        <v>8845</v>
      </c>
      <c r="FC15">
        <v>22100</v>
      </c>
      <c r="FD15">
        <v>25600</v>
      </c>
      <c r="FE15">
        <v>30200</v>
      </c>
      <c r="FF15" t="s">
        <v>95</v>
      </c>
      <c r="FG15" t="s">
        <v>95</v>
      </c>
      <c r="FH15" t="s">
        <v>95</v>
      </c>
      <c r="FI15" t="s">
        <v>95</v>
      </c>
      <c r="FJ15" t="s">
        <v>95</v>
      </c>
      <c r="FK15" t="s">
        <v>95</v>
      </c>
      <c r="FL15" t="s">
        <v>95</v>
      </c>
      <c r="FM15" t="s">
        <v>95</v>
      </c>
      <c r="FN15">
        <v>5855</v>
      </c>
      <c r="FO15">
        <v>21700</v>
      </c>
      <c r="FP15">
        <v>27300</v>
      </c>
      <c r="FQ15">
        <v>32400</v>
      </c>
      <c r="FR15" t="s">
        <v>95</v>
      </c>
      <c r="FS15" t="s">
        <v>95</v>
      </c>
      <c r="FT15" t="s">
        <v>95</v>
      </c>
      <c r="FU15" t="s">
        <v>95</v>
      </c>
      <c r="FV15" t="s">
        <v>95</v>
      </c>
      <c r="FW15" t="s">
        <v>95</v>
      </c>
      <c r="FX15" t="s">
        <v>95</v>
      </c>
      <c r="FY15" t="s">
        <v>95</v>
      </c>
      <c r="FZ15">
        <v>5090</v>
      </c>
      <c r="GA15">
        <v>22300</v>
      </c>
      <c r="GB15">
        <v>28500</v>
      </c>
      <c r="GC15">
        <v>34100</v>
      </c>
      <c r="GD15" t="s">
        <v>95</v>
      </c>
      <c r="GE15" t="s">
        <v>95</v>
      </c>
      <c r="GF15" t="s">
        <v>95</v>
      </c>
      <c r="GG15" t="s">
        <v>95</v>
      </c>
      <c r="GH15" t="s">
        <v>95</v>
      </c>
      <c r="GI15" t="s">
        <v>95</v>
      </c>
      <c r="GJ15" t="s">
        <v>95</v>
      </c>
      <c r="GK15" t="s">
        <v>95</v>
      </c>
      <c r="GL15">
        <v>4680</v>
      </c>
      <c r="GM15">
        <v>21300</v>
      </c>
      <c r="GN15">
        <v>30600</v>
      </c>
      <c r="GO15">
        <v>37600</v>
      </c>
      <c r="GP15" t="s">
        <v>95</v>
      </c>
      <c r="GQ15" t="s">
        <v>95</v>
      </c>
      <c r="GR15" t="s">
        <v>95</v>
      </c>
      <c r="GS15" t="s">
        <v>95</v>
      </c>
      <c r="GT15" t="s">
        <v>95</v>
      </c>
      <c r="GU15" t="s">
        <v>95</v>
      </c>
      <c r="GV15" t="s">
        <v>95</v>
      </c>
      <c r="GW15" t="s">
        <v>95</v>
      </c>
      <c r="GX15">
        <v>8195</v>
      </c>
      <c r="GY15">
        <v>21900</v>
      </c>
      <c r="GZ15">
        <v>25500</v>
      </c>
      <c r="HA15">
        <v>29800</v>
      </c>
      <c r="HB15" t="s">
        <v>95</v>
      </c>
      <c r="HC15" t="s">
        <v>95</v>
      </c>
      <c r="HD15" t="s">
        <v>95</v>
      </c>
      <c r="HE15" t="s">
        <v>95</v>
      </c>
      <c r="HF15" t="s">
        <v>95</v>
      </c>
      <c r="HG15" t="s">
        <v>95</v>
      </c>
      <c r="HH15" t="s">
        <v>95</v>
      </c>
      <c r="HI15" t="s">
        <v>95</v>
      </c>
      <c r="HJ15">
        <v>5370</v>
      </c>
      <c r="HK15">
        <v>21300</v>
      </c>
      <c r="HL15">
        <v>26900</v>
      </c>
      <c r="HM15">
        <v>32000</v>
      </c>
      <c r="HN15" t="s">
        <v>95</v>
      </c>
      <c r="HO15" t="s">
        <v>95</v>
      </c>
      <c r="HP15" t="s">
        <v>95</v>
      </c>
      <c r="HQ15" t="s">
        <v>95</v>
      </c>
      <c r="HR15" t="s">
        <v>95</v>
      </c>
      <c r="HS15" t="s">
        <v>95</v>
      </c>
      <c r="HT15" t="s">
        <v>95</v>
      </c>
      <c r="HU15" t="s">
        <v>95</v>
      </c>
      <c r="HV15">
        <v>4655</v>
      </c>
      <c r="HW15">
        <v>21900</v>
      </c>
      <c r="HX15">
        <v>28100</v>
      </c>
      <c r="HY15">
        <v>33600</v>
      </c>
      <c r="HZ15" t="s">
        <v>95</v>
      </c>
      <c r="IA15" t="s">
        <v>95</v>
      </c>
      <c r="IB15" t="s">
        <v>95</v>
      </c>
      <c r="IC15" t="s">
        <v>95</v>
      </c>
      <c r="ID15" t="s">
        <v>95</v>
      </c>
      <c r="IE15" t="s">
        <v>95</v>
      </c>
      <c r="IF15" t="s">
        <v>95</v>
      </c>
      <c r="IG15" t="s">
        <v>95</v>
      </c>
      <c r="IH15">
        <v>4280</v>
      </c>
      <c r="II15">
        <v>21000</v>
      </c>
      <c r="IJ15">
        <v>30100</v>
      </c>
      <c r="IK15">
        <v>37200</v>
      </c>
      <c r="IL15" t="s">
        <v>95</v>
      </c>
      <c r="IM15" t="s">
        <v>95</v>
      </c>
      <c r="IN15" t="s">
        <v>95</v>
      </c>
      <c r="IO15" t="s">
        <v>95</v>
      </c>
      <c r="IP15" t="s">
        <v>95</v>
      </c>
      <c r="IQ15" t="s">
        <v>95</v>
      </c>
      <c r="IR15" t="s">
        <v>95</v>
      </c>
      <c r="IS15" t="s">
        <v>95</v>
      </c>
      <c r="IT15">
        <v>650</v>
      </c>
      <c r="IU15">
        <v>24100</v>
      </c>
      <c r="IV15">
        <v>27800</v>
      </c>
      <c r="IW15">
        <v>34800</v>
      </c>
      <c r="IX15" t="s">
        <v>95</v>
      </c>
      <c r="IY15" t="s">
        <v>95</v>
      </c>
      <c r="IZ15" t="s">
        <v>95</v>
      </c>
      <c r="JA15" t="s">
        <v>95</v>
      </c>
      <c r="JB15" t="s">
        <v>95</v>
      </c>
      <c r="JC15" t="s">
        <v>95</v>
      </c>
      <c r="JD15" t="s">
        <v>95</v>
      </c>
      <c r="JE15" t="s">
        <v>95</v>
      </c>
      <c r="JF15">
        <v>485</v>
      </c>
      <c r="JG15">
        <v>25800</v>
      </c>
      <c r="JH15">
        <v>31400</v>
      </c>
      <c r="JI15">
        <v>37800</v>
      </c>
      <c r="JJ15" t="s">
        <v>95</v>
      </c>
      <c r="JK15" t="s">
        <v>95</v>
      </c>
      <c r="JL15" t="s">
        <v>95</v>
      </c>
      <c r="JM15" t="s">
        <v>95</v>
      </c>
      <c r="JN15" t="s">
        <v>95</v>
      </c>
      <c r="JO15" t="s">
        <v>95</v>
      </c>
      <c r="JP15" t="s">
        <v>95</v>
      </c>
      <c r="JQ15" t="s">
        <v>95</v>
      </c>
      <c r="JR15">
        <v>435</v>
      </c>
      <c r="JS15">
        <v>27500</v>
      </c>
      <c r="JT15">
        <v>32500</v>
      </c>
      <c r="JU15">
        <v>39000</v>
      </c>
      <c r="JV15" t="s">
        <v>95</v>
      </c>
      <c r="JW15" t="s">
        <v>95</v>
      </c>
      <c r="JX15" t="s">
        <v>95</v>
      </c>
      <c r="JY15" t="s">
        <v>95</v>
      </c>
      <c r="JZ15" t="s">
        <v>95</v>
      </c>
      <c r="KA15" t="s">
        <v>95</v>
      </c>
      <c r="KB15" t="s">
        <v>95</v>
      </c>
      <c r="KC15" t="s">
        <v>95</v>
      </c>
      <c r="KD15">
        <v>400</v>
      </c>
      <c r="KE15">
        <v>28400</v>
      </c>
      <c r="KF15">
        <v>35700</v>
      </c>
      <c r="KG15">
        <v>42500</v>
      </c>
    </row>
    <row r="16" spans="2:293" x14ac:dyDescent="0.25">
      <c r="B16" s="57" t="s">
        <v>48</v>
      </c>
      <c r="C16" t="s">
        <v>75</v>
      </c>
      <c r="D16" t="s">
        <v>96</v>
      </c>
      <c r="E16" t="s">
        <v>112</v>
      </c>
      <c r="F16">
        <v>400</v>
      </c>
      <c r="G16">
        <v>17.7</v>
      </c>
      <c r="H16">
        <v>330</v>
      </c>
      <c r="I16">
        <v>15.5</v>
      </c>
      <c r="J16">
        <v>6.5</v>
      </c>
      <c r="K16">
        <v>34.1</v>
      </c>
      <c r="L16">
        <v>50.3</v>
      </c>
      <c r="M16">
        <v>60.3</v>
      </c>
      <c r="N16">
        <v>130</v>
      </c>
      <c r="O16">
        <v>17700</v>
      </c>
      <c r="P16">
        <v>22100</v>
      </c>
      <c r="Q16">
        <v>30000</v>
      </c>
      <c r="R16">
        <v>855</v>
      </c>
      <c r="S16">
        <v>15.8</v>
      </c>
      <c r="T16">
        <v>720</v>
      </c>
      <c r="U16">
        <v>27.9</v>
      </c>
      <c r="V16">
        <v>7.3</v>
      </c>
      <c r="W16">
        <v>38.700000000000003</v>
      </c>
      <c r="X16">
        <v>48.1</v>
      </c>
      <c r="Y16">
        <v>49.1</v>
      </c>
      <c r="Z16">
        <v>300</v>
      </c>
      <c r="AA16">
        <v>14800</v>
      </c>
      <c r="AB16">
        <v>19400</v>
      </c>
      <c r="AC16">
        <v>27400</v>
      </c>
      <c r="AD16">
        <v>210</v>
      </c>
      <c r="AE16">
        <v>19</v>
      </c>
      <c r="AF16">
        <v>170</v>
      </c>
      <c r="AG16">
        <v>25.6</v>
      </c>
      <c r="AH16">
        <v>5.2</v>
      </c>
      <c r="AI16">
        <v>36</v>
      </c>
      <c r="AJ16">
        <v>48.3</v>
      </c>
      <c r="AK16">
        <v>50.2</v>
      </c>
      <c r="AL16">
        <v>70</v>
      </c>
      <c r="AM16">
        <v>16700</v>
      </c>
      <c r="AN16">
        <v>25500</v>
      </c>
      <c r="AO16">
        <v>35500</v>
      </c>
      <c r="AP16">
        <v>195</v>
      </c>
      <c r="AQ16">
        <v>41.3</v>
      </c>
      <c r="AR16">
        <v>115</v>
      </c>
      <c r="AS16">
        <v>11.8</v>
      </c>
      <c r="AT16">
        <v>2.1</v>
      </c>
      <c r="AU16">
        <v>32.4</v>
      </c>
      <c r="AV16">
        <v>41.7</v>
      </c>
      <c r="AW16">
        <v>44.8</v>
      </c>
      <c r="AX16">
        <v>55</v>
      </c>
      <c r="AY16">
        <v>22700</v>
      </c>
      <c r="AZ16">
        <v>31600</v>
      </c>
      <c r="BA16">
        <v>38600</v>
      </c>
      <c r="BB16">
        <v>345</v>
      </c>
      <c r="BC16" t="s">
        <v>95</v>
      </c>
      <c r="BD16" t="s">
        <v>95</v>
      </c>
      <c r="BE16" t="s">
        <v>95</v>
      </c>
      <c r="BF16" t="s">
        <v>95</v>
      </c>
      <c r="BG16" t="s">
        <v>95</v>
      </c>
      <c r="BH16" t="s">
        <v>95</v>
      </c>
      <c r="BI16" t="s">
        <v>95</v>
      </c>
      <c r="BJ16">
        <v>115</v>
      </c>
      <c r="BK16">
        <v>17700</v>
      </c>
      <c r="BL16">
        <v>22100</v>
      </c>
      <c r="BM16">
        <v>29700</v>
      </c>
      <c r="BN16">
        <v>670</v>
      </c>
      <c r="BO16">
        <v>16.399999999999999</v>
      </c>
      <c r="BP16">
        <v>560</v>
      </c>
      <c r="BQ16">
        <v>28.4</v>
      </c>
      <c r="BR16">
        <v>7.1</v>
      </c>
      <c r="BS16" t="s">
        <v>95</v>
      </c>
      <c r="BT16" t="s">
        <v>95</v>
      </c>
      <c r="BU16">
        <v>48</v>
      </c>
      <c r="BV16">
        <v>235</v>
      </c>
      <c r="BW16">
        <v>14200</v>
      </c>
      <c r="BX16">
        <v>19100</v>
      </c>
      <c r="BY16">
        <v>27100</v>
      </c>
      <c r="BZ16">
        <v>180</v>
      </c>
      <c r="CA16">
        <v>21.9</v>
      </c>
      <c r="CB16">
        <v>140</v>
      </c>
      <c r="CC16">
        <v>27</v>
      </c>
      <c r="CD16">
        <v>4.5</v>
      </c>
      <c r="CE16" t="s">
        <v>95</v>
      </c>
      <c r="CF16" t="s">
        <v>95</v>
      </c>
      <c r="CG16">
        <v>46.6</v>
      </c>
      <c r="CH16">
        <v>60</v>
      </c>
      <c r="CI16">
        <v>15600</v>
      </c>
      <c r="CJ16">
        <v>24500</v>
      </c>
      <c r="CK16">
        <v>34400</v>
      </c>
      <c r="CL16">
        <v>150</v>
      </c>
      <c r="CM16" t="s">
        <v>95</v>
      </c>
      <c r="CN16" t="s">
        <v>95</v>
      </c>
      <c r="CO16" t="s">
        <v>95</v>
      </c>
      <c r="CP16" t="s">
        <v>95</v>
      </c>
      <c r="CQ16" t="s">
        <v>95</v>
      </c>
      <c r="CR16" t="s">
        <v>95</v>
      </c>
      <c r="CS16" t="s">
        <v>95</v>
      </c>
      <c r="CT16">
        <v>35</v>
      </c>
      <c r="CU16">
        <v>22900</v>
      </c>
      <c r="CV16">
        <v>31600</v>
      </c>
      <c r="CW16">
        <v>39100</v>
      </c>
      <c r="CX16">
        <v>55</v>
      </c>
      <c r="CY16" t="s">
        <v>95</v>
      </c>
      <c r="CZ16" t="s">
        <v>95</v>
      </c>
      <c r="DA16" t="s">
        <v>95</v>
      </c>
      <c r="DB16" t="s">
        <v>95</v>
      </c>
      <c r="DC16" t="s">
        <v>95</v>
      </c>
      <c r="DD16" t="s">
        <v>95</v>
      </c>
      <c r="DE16" t="s">
        <v>95</v>
      </c>
      <c r="DF16">
        <v>15</v>
      </c>
      <c r="DG16">
        <v>17300</v>
      </c>
      <c r="DH16">
        <v>24200</v>
      </c>
      <c r="DI16">
        <v>30400</v>
      </c>
      <c r="DJ16">
        <v>180</v>
      </c>
      <c r="DK16">
        <v>13.5</v>
      </c>
      <c r="DL16">
        <v>155</v>
      </c>
      <c r="DM16">
        <v>25.9</v>
      </c>
      <c r="DN16">
        <v>7.7</v>
      </c>
      <c r="DO16" t="s">
        <v>95</v>
      </c>
      <c r="DP16" t="s">
        <v>95</v>
      </c>
      <c r="DQ16">
        <v>52.9</v>
      </c>
      <c r="DR16">
        <v>65</v>
      </c>
      <c r="DS16">
        <v>16100</v>
      </c>
      <c r="DT16">
        <v>19900</v>
      </c>
      <c r="DU16">
        <v>30200</v>
      </c>
      <c r="DV16">
        <v>35</v>
      </c>
      <c r="DW16">
        <v>3</v>
      </c>
      <c r="DX16">
        <v>30</v>
      </c>
      <c r="DY16">
        <v>18.2</v>
      </c>
      <c r="DZ16">
        <v>9.1</v>
      </c>
      <c r="EA16" t="s">
        <v>95</v>
      </c>
      <c r="EB16" t="s">
        <v>95</v>
      </c>
      <c r="EC16">
        <v>69.7</v>
      </c>
      <c r="ED16">
        <v>15</v>
      </c>
      <c r="EE16">
        <v>28100</v>
      </c>
      <c r="EF16">
        <v>33600</v>
      </c>
      <c r="EG16">
        <v>39000</v>
      </c>
      <c r="EH16">
        <v>40</v>
      </c>
      <c r="EI16" t="s">
        <v>95</v>
      </c>
      <c r="EJ16" t="s">
        <v>95</v>
      </c>
      <c r="EK16" t="s">
        <v>95</v>
      </c>
      <c r="EL16" t="s">
        <v>95</v>
      </c>
      <c r="EM16" t="s">
        <v>95</v>
      </c>
      <c r="EN16" t="s">
        <v>95</v>
      </c>
      <c r="EO16" t="s">
        <v>95</v>
      </c>
      <c r="EP16">
        <v>15</v>
      </c>
      <c r="EQ16">
        <v>22600</v>
      </c>
      <c r="ER16">
        <v>34100</v>
      </c>
      <c r="ES16">
        <v>37500</v>
      </c>
      <c r="ET16">
        <v>570</v>
      </c>
      <c r="EU16">
        <v>12.8</v>
      </c>
      <c r="EV16">
        <v>495</v>
      </c>
      <c r="EW16">
        <v>19</v>
      </c>
      <c r="EX16">
        <v>6.3</v>
      </c>
      <c r="EY16">
        <v>34.799999999999997</v>
      </c>
      <c r="EZ16">
        <v>52.9</v>
      </c>
      <c r="FA16">
        <v>61.9</v>
      </c>
      <c r="FB16">
        <v>180</v>
      </c>
      <c r="FC16">
        <v>15700</v>
      </c>
      <c r="FD16">
        <v>23200</v>
      </c>
      <c r="FE16">
        <v>32000</v>
      </c>
      <c r="FF16">
        <v>685</v>
      </c>
      <c r="FG16">
        <v>17.8</v>
      </c>
      <c r="FH16">
        <v>565</v>
      </c>
      <c r="FI16">
        <v>28.2</v>
      </c>
      <c r="FJ16">
        <v>7</v>
      </c>
      <c r="FK16">
        <v>33.6</v>
      </c>
      <c r="FL16">
        <v>45.3</v>
      </c>
      <c r="FM16">
        <v>47</v>
      </c>
      <c r="FN16">
        <v>210</v>
      </c>
      <c r="FO16">
        <v>15100</v>
      </c>
      <c r="FP16">
        <v>20900</v>
      </c>
      <c r="FQ16">
        <v>30500</v>
      </c>
      <c r="FR16">
        <v>215</v>
      </c>
      <c r="FS16">
        <v>16.600000000000001</v>
      </c>
      <c r="FT16">
        <v>180</v>
      </c>
      <c r="FU16">
        <v>21.2</v>
      </c>
      <c r="FV16">
        <v>4.5999999999999996</v>
      </c>
      <c r="FW16">
        <v>34.9</v>
      </c>
      <c r="FX16">
        <v>51.5</v>
      </c>
      <c r="FY16">
        <v>57.5</v>
      </c>
      <c r="FZ16">
        <v>70</v>
      </c>
      <c r="GA16">
        <v>19000</v>
      </c>
      <c r="GB16">
        <v>28800</v>
      </c>
      <c r="GC16">
        <v>38000</v>
      </c>
      <c r="GD16">
        <v>110</v>
      </c>
      <c r="GE16" t="s">
        <v>95</v>
      </c>
      <c r="GF16" t="s">
        <v>95</v>
      </c>
      <c r="GG16" t="s">
        <v>95</v>
      </c>
      <c r="GH16" t="s">
        <v>95</v>
      </c>
      <c r="GI16" t="s">
        <v>95</v>
      </c>
      <c r="GJ16" t="s">
        <v>95</v>
      </c>
      <c r="GK16" t="s">
        <v>95</v>
      </c>
      <c r="GL16">
        <v>40</v>
      </c>
      <c r="GM16">
        <v>20900</v>
      </c>
      <c r="GN16">
        <v>31700</v>
      </c>
      <c r="GO16">
        <v>43600</v>
      </c>
      <c r="GP16">
        <v>475</v>
      </c>
      <c r="GQ16" t="s">
        <v>95</v>
      </c>
      <c r="GR16" t="s">
        <v>95</v>
      </c>
      <c r="GS16" t="s">
        <v>95</v>
      </c>
      <c r="GT16" t="s">
        <v>95</v>
      </c>
      <c r="GU16" t="s">
        <v>95</v>
      </c>
      <c r="GV16" t="s">
        <v>95</v>
      </c>
      <c r="GW16" t="s">
        <v>95</v>
      </c>
      <c r="GX16">
        <v>140</v>
      </c>
      <c r="GY16">
        <v>14500</v>
      </c>
      <c r="GZ16">
        <v>22100</v>
      </c>
      <c r="HA16">
        <v>30100</v>
      </c>
      <c r="HB16">
        <v>515</v>
      </c>
      <c r="HC16" t="s">
        <v>95</v>
      </c>
      <c r="HD16" t="s">
        <v>95</v>
      </c>
      <c r="HE16" t="s">
        <v>95</v>
      </c>
      <c r="HF16" t="s">
        <v>95</v>
      </c>
      <c r="HG16" t="s">
        <v>95</v>
      </c>
      <c r="HH16" t="s">
        <v>95</v>
      </c>
      <c r="HI16" t="s">
        <v>95</v>
      </c>
      <c r="HJ16">
        <v>155</v>
      </c>
      <c r="HK16">
        <v>14600</v>
      </c>
      <c r="HL16">
        <v>20900</v>
      </c>
      <c r="HM16">
        <v>30400</v>
      </c>
      <c r="HN16">
        <v>180</v>
      </c>
      <c r="HO16" t="s">
        <v>95</v>
      </c>
      <c r="HP16" t="s">
        <v>95</v>
      </c>
      <c r="HQ16" t="s">
        <v>95</v>
      </c>
      <c r="HR16" t="s">
        <v>95</v>
      </c>
      <c r="HS16" t="s">
        <v>95</v>
      </c>
      <c r="HT16" t="s">
        <v>95</v>
      </c>
      <c r="HU16" t="s">
        <v>95</v>
      </c>
      <c r="HV16">
        <v>60</v>
      </c>
      <c r="HW16">
        <v>18700</v>
      </c>
      <c r="HX16">
        <v>27400</v>
      </c>
      <c r="HY16">
        <v>36000</v>
      </c>
      <c r="HZ16">
        <v>90</v>
      </c>
      <c r="IA16">
        <v>30.2</v>
      </c>
      <c r="IB16">
        <v>60</v>
      </c>
      <c r="IC16" t="s">
        <v>95</v>
      </c>
      <c r="ID16" t="s">
        <v>95</v>
      </c>
      <c r="IE16" t="s">
        <v>95</v>
      </c>
      <c r="IF16" t="s">
        <v>95</v>
      </c>
      <c r="IG16">
        <v>50.5</v>
      </c>
      <c r="IH16">
        <v>30</v>
      </c>
      <c r="II16">
        <v>20000</v>
      </c>
      <c r="IJ16">
        <v>31500</v>
      </c>
      <c r="IK16">
        <v>42600</v>
      </c>
      <c r="IL16">
        <v>95</v>
      </c>
      <c r="IM16" t="s">
        <v>95</v>
      </c>
      <c r="IN16" t="s">
        <v>95</v>
      </c>
      <c r="IO16" t="s">
        <v>95</v>
      </c>
      <c r="IP16" t="s">
        <v>95</v>
      </c>
      <c r="IQ16" t="s">
        <v>95</v>
      </c>
      <c r="IR16" t="s">
        <v>95</v>
      </c>
      <c r="IS16" t="s">
        <v>95</v>
      </c>
      <c r="IT16">
        <v>40</v>
      </c>
      <c r="IU16">
        <v>17700</v>
      </c>
      <c r="IV16">
        <v>26600</v>
      </c>
      <c r="IW16">
        <v>34000</v>
      </c>
      <c r="IX16">
        <v>170</v>
      </c>
      <c r="IY16" t="s">
        <v>95</v>
      </c>
      <c r="IZ16" t="s">
        <v>95</v>
      </c>
      <c r="JA16" t="s">
        <v>95</v>
      </c>
      <c r="JB16" t="s">
        <v>95</v>
      </c>
      <c r="JC16" t="s">
        <v>95</v>
      </c>
      <c r="JD16" t="s">
        <v>95</v>
      </c>
      <c r="JE16" t="s">
        <v>95</v>
      </c>
      <c r="JF16">
        <v>55</v>
      </c>
      <c r="JG16">
        <v>15900</v>
      </c>
      <c r="JH16">
        <v>20600</v>
      </c>
      <c r="JI16">
        <v>30700</v>
      </c>
      <c r="JJ16">
        <v>40</v>
      </c>
      <c r="JK16" t="s">
        <v>95</v>
      </c>
      <c r="JL16" t="s">
        <v>95</v>
      </c>
      <c r="JM16" t="s">
        <v>95</v>
      </c>
      <c r="JN16" t="s">
        <v>95</v>
      </c>
      <c r="JO16" t="s">
        <v>95</v>
      </c>
      <c r="JP16" t="s">
        <v>95</v>
      </c>
      <c r="JQ16" t="s">
        <v>95</v>
      </c>
      <c r="JR16" t="s">
        <v>95</v>
      </c>
      <c r="JS16" t="s">
        <v>95</v>
      </c>
      <c r="JT16" t="s">
        <v>95</v>
      </c>
      <c r="JU16" t="s">
        <v>95</v>
      </c>
      <c r="JV16">
        <v>20</v>
      </c>
      <c r="JW16" t="s">
        <v>95</v>
      </c>
      <c r="JX16" t="s">
        <v>95</v>
      </c>
      <c r="JY16" t="s">
        <v>95</v>
      </c>
      <c r="JZ16" t="s">
        <v>95</v>
      </c>
      <c r="KA16" t="s">
        <v>95</v>
      </c>
      <c r="KB16" t="s">
        <v>95</v>
      </c>
      <c r="KC16" t="s">
        <v>95</v>
      </c>
      <c r="KD16" t="s">
        <v>95</v>
      </c>
      <c r="KE16" t="s">
        <v>95</v>
      </c>
      <c r="KF16" t="s">
        <v>95</v>
      </c>
      <c r="KG16" t="s">
        <v>95</v>
      </c>
    </row>
    <row r="17" spans="2:293" x14ac:dyDescent="0.25">
      <c r="B17" s="57">
        <v>3</v>
      </c>
      <c r="C17" t="s">
        <v>76</v>
      </c>
      <c r="D17" t="s">
        <v>57</v>
      </c>
      <c r="E17" t="s">
        <v>113</v>
      </c>
      <c r="F17">
        <v>635</v>
      </c>
      <c r="G17">
        <v>17.899999999999999</v>
      </c>
      <c r="H17">
        <v>525</v>
      </c>
      <c r="I17">
        <v>11.1</v>
      </c>
      <c r="J17">
        <v>4.2</v>
      </c>
      <c r="K17">
        <v>15.7</v>
      </c>
      <c r="L17">
        <v>32.299999999999997</v>
      </c>
      <c r="M17">
        <v>66.8</v>
      </c>
      <c r="N17">
        <v>90</v>
      </c>
      <c r="O17">
        <v>14100</v>
      </c>
      <c r="P17">
        <v>18000</v>
      </c>
      <c r="Q17">
        <v>22500</v>
      </c>
      <c r="R17">
        <v>555</v>
      </c>
      <c r="S17">
        <v>27.8</v>
      </c>
      <c r="T17">
        <v>400</v>
      </c>
      <c r="U17">
        <v>19.100000000000001</v>
      </c>
      <c r="V17">
        <v>2.8</v>
      </c>
      <c r="W17">
        <v>21.5</v>
      </c>
      <c r="X17">
        <v>37.1</v>
      </c>
      <c r="Y17">
        <v>50.3</v>
      </c>
      <c r="Z17">
        <v>115</v>
      </c>
      <c r="AA17">
        <v>17000</v>
      </c>
      <c r="AB17">
        <v>21700</v>
      </c>
      <c r="AC17">
        <v>27000</v>
      </c>
      <c r="AD17">
        <v>475</v>
      </c>
      <c r="AE17">
        <v>30.2</v>
      </c>
      <c r="AF17">
        <v>330</v>
      </c>
      <c r="AG17">
        <v>19.399999999999999</v>
      </c>
      <c r="AH17">
        <v>4.3</v>
      </c>
      <c r="AI17">
        <v>26</v>
      </c>
      <c r="AJ17">
        <v>38.299999999999997</v>
      </c>
      <c r="AK17">
        <v>46.1</v>
      </c>
      <c r="AL17">
        <v>115</v>
      </c>
      <c r="AM17">
        <v>19400</v>
      </c>
      <c r="AN17">
        <v>28100</v>
      </c>
      <c r="AO17">
        <v>33600</v>
      </c>
      <c r="AP17">
        <v>315</v>
      </c>
      <c r="AQ17">
        <v>46.5</v>
      </c>
      <c r="AR17">
        <v>170</v>
      </c>
      <c r="AS17">
        <v>23</v>
      </c>
      <c r="AT17">
        <v>3.3</v>
      </c>
      <c r="AU17">
        <v>24.7</v>
      </c>
      <c r="AV17">
        <v>26.4</v>
      </c>
      <c r="AW17">
        <v>27.3</v>
      </c>
      <c r="AX17">
        <v>75</v>
      </c>
      <c r="AY17">
        <v>24400</v>
      </c>
      <c r="AZ17">
        <v>34100</v>
      </c>
      <c r="BA17">
        <v>45300</v>
      </c>
      <c r="BB17">
        <v>390</v>
      </c>
      <c r="BC17">
        <v>16.8</v>
      </c>
      <c r="BD17">
        <v>325</v>
      </c>
      <c r="BE17">
        <v>10.199999999999999</v>
      </c>
      <c r="BF17">
        <v>4.8</v>
      </c>
      <c r="BG17">
        <v>16.399999999999999</v>
      </c>
      <c r="BH17">
        <v>34.5</v>
      </c>
      <c r="BI17">
        <v>68.2</v>
      </c>
      <c r="BJ17">
        <v>60</v>
      </c>
      <c r="BK17">
        <v>14700</v>
      </c>
      <c r="BL17">
        <v>18000</v>
      </c>
      <c r="BM17">
        <v>21100</v>
      </c>
      <c r="BN17">
        <v>320</v>
      </c>
      <c r="BO17">
        <v>25.2</v>
      </c>
      <c r="BP17">
        <v>240</v>
      </c>
      <c r="BQ17">
        <v>20</v>
      </c>
      <c r="BR17">
        <v>3.2</v>
      </c>
      <c r="BS17">
        <v>21.1</v>
      </c>
      <c r="BT17">
        <v>37.1</v>
      </c>
      <c r="BU17">
        <v>51.7</v>
      </c>
      <c r="BV17">
        <v>65</v>
      </c>
      <c r="BW17">
        <v>17000</v>
      </c>
      <c r="BX17">
        <v>21400</v>
      </c>
      <c r="BY17">
        <v>26800</v>
      </c>
      <c r="BZ17">
        <v>290</v>
      </c>
      <c r="CA17">
        <v>32.6</v>
      </c>
      <c r="CB17">
        <v>195</v>
      </c>
      <c r="CC17">
        <v>18.2</v>
      </c>
      <c r="CD17">
        <v>4.7</v>
      </c>
      <c r="CE17">
        <v>23</v>
      </c>
      <c r="CF17">
        <v>36.700000000000003</v>
      </c>
      <c r="CG17">
        <v>44.5</v>
      </c>
      <c r="CH17">
        <v>65</v>
      </c>
      <c r="CI17">
        <v>21600</v>
      </c>
      <c r="CJ17">
        <v>28700</v>
      </c>
      <c r="CK17">
        <v>34700</v>
      </c>
      <c r="CL17">
        <v>200</v>
      </c>
      <c r="CM17">
        <v>43.7</v>
      </c>
      <c r="CN17">
        <v>110</v>
      </c>
      <c r="CO17" t="s">
        <v>95</v>
      </c>
      <c r="CP17" t="s">
        <v>95</v>
      </c>
      <c r="CQ17" t="s">
        <v>95</v>
      </c>
      <c r="CR17" t="s">
        <v>95</v>
      </c>
      <c r="CS17">
        <v>28.1</v>
      </c>
      <c r="CT17">
        <v>45</v>
      </c>
      <c r="CU17">
        <v>17600</v>
      </c>
      <c r="CV17">
        <v>32800</v>
      </c>
      <c r="CW17">
        <v>39700</v>
      </c>
      <c r="CX17">
        <v>245</v>
      </c>
      <c r="CY17">
        <v>19.7</v>
      </c>
      <c r="CZ17">
        <v>195</v>
      </c>
      <c r="DA17">
        <v>12.4</v>
      </c>
      <c r="DB17">
        <v>3.4</v>
      </c>
      <c r="DC17">
        <v>14.5</v>
      </c>
      <c r="DD17">
        <v>28.9</v>
      </c>
      <c r="DE17">
        <v>64.5</v>
      </c>
      <c r="DF17">
        <v>30</v>
      </c>
      <c r="DG17">
        <v>11200</v>
      </c>
      <c r="DH17">
        <v>17400</v>
      </c>
      <c r="DI17">
        <v>23000</v>
      </c>
      <c r="DJ17">
        <v>240</v>
      </c>
      <c r="DK17">
        <v>31.2</v>
      </c>
      <c r="DL17">
        <v>165</v>
      </c>
      <c r="DM17">
        <v>17.899999999999999</v>
      </c>
      <c r="DN17">
        <v>2.2999999999999998</v>
      </c>
      <c r="DO17">
        <v>22.2</v>
      </c>
      <c r="DP17">
        <v>37.200000000000003</v>
      </c>
      <c r="DQ17">
        <v>48.5</v>
      </c>
      <c r="DR17">
        <v>50</v>
      </c>
      <c r="DS17">
        <v>17100</v>
      </c>
      <c r="DT17">
        <v>22300</v>
      </c>
      <c r="DU17">
        <v>30600</v>
      </c>
      <c r="DV17">
        <v>185</v>
      </c>
      <c r="DW17">
        <v>26.5</v>
      </c>
      <c r="DX17">
        <v>135</v>
      </c>
      <c r="DY17">
        <v>21.2</v>
      </c>
      <c r="DZ17">
        <v>3.7</v>
      </c>
      <c r="EA17">
        <v>30.7</v>
      </c>
      <c r="EB17">
        <v>40.700000000000003</v>
      </c>
      <c r="EC17">
        <v>48.5</v>
      </c>
      <c r="ED17">
        <v>50</v>
      </c>
      <c r="EE17">
        <v>17200</v>
      </c>
      <c r="EF17">
        <v>23800</v>
      </c>
      <c r="EG17">
        <v>33100</v>
      </c>
      <c r="EH17">
        <v>120</v>
      </c>
      <c r="EI17">
        <v>51.2</v>
      </c>
      <c r="EJ17">
        <v>60</v>
      </c>
      <c r="EK17" t="s">
        <v>95</v>
      </c>
      <c r="EL17" t="s">
        <v>95</v>
      </c>
      <c r="EM17" t="s">
        <v>95</v>
      </c>
      <c r="EN17" t="s">
        <v>95</v>
      </c>
      <c r="EO17">
        <v>26</v>
      </c>
      <c r="EP17">
        <v>25</v>
      </c>
      <c r="EQ17">
        <v>26800</v>
      </c>
      <c r="ER17">
        <v>34100</v>
      </c>
      <c r="ES17">
        <v>47200</v>
      </c>
      <c r="ET17">
        <v>585</v>
      </c>
      <c r="EU17">
        <v>16.399999999999999</v>
      </c>
      <c r="EV17">
        <v>490</v>
      </c>
      <c r="EW17">
        <v>14.3</v>
      </c>
      <c r="EX17">
        <v>4.7</v>
      </c>
      <c r="EY17">
        <v>15.4</v>
      </c>
      <c r="EZ17">
        <v>31.6</v>
      </c>
      <c r="FA17">
        <v>64.599999999999994</v>
      </c>
      <c r="FB17">
        <v>75</v>
      </c>
      <c r="FC17">
        <v>13000</v>
      </c>
      <c r="FD17">
        <v>17100</v>
      </c>
      <c r="FE17">
        <v>20900</v>
      </c>
      <c r="FF17">
        <v>505</v>
      </c>
      <c r="FG17">
        <v>28.2</v>
      </c>
      <c r="FH17">
        <v>360</v>
      </c>
      <c r="FI17">
        <v>22.1</v>
      </c>
      <c r="FJ17">
        <v>3.5</v>
      </c>
      <c r="FK17">
        <v>19</v>
      </c>
      <c r="FL17">
        <v>30.5</v>
      </c>
      <c r="FM17">
        <v>46.2</v>
      </c>
      <c r="FN17">
        <v>90</v>
      </c>
      <c r="FO17">
        <v>16600</v>
      </c>
      <c r="FP17">
        <v>19900</v>
      </c>
      <c r="FQ17">
        <v>25600</v>
      </c>
      <c r="FR17">
        <v>455</v>
      </c>
      <c r="FS17">
        <v>34.6</v>
      </c>
      <c r="FT17">
        <v>295</v>
      </c>
      <c r="FU17">
        <v>18.8</v>
      </c>
      <c r="FV17">
        <v>2.8</v>
      </c>
      <c r="FW17">
        <v>25.6</v>
      </c>
      <c r="FX17">
        <v>36.9</v>
      </c>
      <c r="FY17">
        <v>43.8</v>
      </c>
      <c r="FZ17">
        <v>110</v>
      </c>
      <c r="GA17">
        <v>20200</v>
      </c>
      <c r="GB17">
        <v>26500</v>
      </c>
      <c r="GC17">
        <v>33900</v>
      </c>
      <c r="GD17">
        <v>350</v>
      </c>
      <c r="GE17">
        <v>42.7</v>
      </c>
      <c r="GF17">
        <v>200</v>
      </c>
      <c r="GG17">
        <v>26.9</v>
      </c>
      <c r="GH17">
        <v>3.1</v>
      </c>
      <c r="GI17" t="s">
        <v>95</v>
      </c>
      <c r="GJ17" t="s">
        <v>95</v>
      </c>
      <c r="GK17">
        <v>27.3</v>
      </c>
      <c r="GL17">
        <v>70</v>
      </c>
      <c r="GM17">
        <v>24700</v>
      </c>
      <c r="GN17">
        <v>33800</v>
      </c>
      <c r="GO17">
        <v>44200</v>
      </c>
      <c r="GP17">
        <v>340</v>
      </c>
      <c r="GQ17">
        <v>12.7</v>
      </c>
      <c r="GR17">
        <v>300</v>
      </c>
      <c r="GS17">
        <v>12.9</v>
      </c>
      <c r="GT17">
        <v>5</v>
      </c>
      <c r="GU17">
        <v>16</v>
      </c>
      <c r="GV17">
        <v>34.4</v>
      </c>
      <c r="GW17">
        <v>69.400000000000006</v>
      </c>
      <c r="GX17">
        <v>45</v>
      </c>
      <c r="GY17">
        <v>13000</v>
      </c>
      <c r="GZ17">
        <v>17200</v>
      </c>
      <c r="HA17">
        <v>21300</v>
      </c>
      <c r="HB17">
        <v>285</v>
      </c>
      <c r="HC17">
        <v>27.6</v>
      </c>
      <c r="HD17">
        <v>205</v>
      </c>
      <c r="HE17">
        <v>18.399999999999999</v>
      </c>
      <c r="HF17">
        <v>3.4</v>
      </c>
      <c r="HG17">
        <v>19</v>
      </c>
      <c r="HH17">
        <v>33.1</v>
      </c>
      <c r="HI17">
        <v>50.6</v>
      </c>
      <c r="HJ17">
        <v>50</v>
      </c>
      <c r="HK17">
        <v>15900</v>
      </c>
      <c r="HL17">
        <v>19500</v>
      </c>
      <c r="HM17">
        <v>25100</v>
      </c>
      <c r="HN17">
        <v>275</v>
      </c>
      <c r="HO17">
        <v>37</v>
      </c>
      <c r="HP17">
        <v>175</v>
      </c>
      <c r="HQ17">
        <v>16.5</v>
      </c>
      <c r="HR17">
        <v>3</v>
      </c>
      <c r="HS17">
        <v>24.1</v>
      </c>
      <c r="HT17">
        <v>36.6</v>
      </c>
      <c r="HU17">
        <v>43.5</v>
      </c>
      <c r="HV17">
        <v>60</v>
      </c>
      <c r="HW17">
        <v>19400</v>
      </c>
      <c r="HX17">
        <v>26200</v>
      </c>
      <c r="HY17">
        <v>31000</v>
      </c>
      <c r="HZ17">
        <v>200</v>
      </c>
      <c r="IA17">
        <v>39.6</v>
      </c>
      <c r="IB17">
        <v>120</v>
      </c>
      <c r="IC17">
        <v>29.3</v>
      </c>
      <c r="ID17">
        <v>2.2000000000000002</v>
      </c>
      <c r="IE17" t="s">
        <v>95</v>
      </c>
      <c r="IF17" t="s">
        <v>95</v>
      </c>
      <c r="IG17">
        <v>28.9</v>
      </c>
      <c r="IH17">
        <v>40</v>
      </c>
      <c r="II17">
        <v>24100</v>
      </c>
      <c r="IJ17">
        <v>29500</v>
      </c>
      <c r="IK17">
        <v>40700</v>
      </c>
      <c r="IL17">
        <v>245</v>
      </c>
      <c r="IM17">
        <v>21.7</v>
      </c>
      <c r="IN17">
        <v>190</v>
      </c>
      <c r="IO17">
        <v>16.2</v>
      </c>
      <c r="IP17">
        <v>4.2</v>
      </c>
      <c r="IQ17">
        <v>14.5</v>
      </c>
      <c r="IR17">
        <v>27.6</v>
      </c>
      <c r="IS17">
        <v>57.9</v>
      </c>
      <c r="IT17">
        <v>30</v>
      </c>
      <c r="IU17">
        <v>15400</v>
      </c>
      <c r="IV17">
        <v>16900</v>
      </c>
      <c r="IW17">
        <v>20900</v>
      </c>
      <c r="IX17">
        <v>220</v>
      </c>
      <c r="IY17">
        <v>29</v>
      </c>
      <c r="IZ17">
        <v>155</v>
      </c>
      <c r="JA17">
        <v>26.8</v>
      </c>
      <c r="JB17">
        <v>3.5</v>
      </c>
      <c r="JC17">
        <v>19</v>
      </c>
      <c r="JD17">
        <v>27.3</v>
      </c>
      <c r="JE17">
        <v>40.6</v>
      </c>
      <c r="JF17">
        <v>40</v>
      </c>
      <c r="JG17">
        <v>16700</v>
      </c>
      <c r="JH17">
        <v>21200</v>
      </c>
      <c r="JI17">
        <v>26200</v>
      </c>
      <c r="JJ17">
        <v>180</v>
      </c>
      <c r="JK17">
        <v>30.8</v>
      </c>
      <c r="JL17">
        <v>125</v>
      </c>
      <c r="JM17">
        <v>22.5</v>
      </c>
      <c r="JN17">
        <v>2.5</v>
      </c>
      <c r="JO17">
        <v>28</v>
      </c>
      <c r="JP17">
        <v>37.299999999999997</v>
      </c>
      <c r="JQ17">
        <v>44.2</v>
      </c>
      <c r="JR17">
        <v>45</v>
      </c>
      <c r="JS17">
        <v>20500</v>
      </c>
      <c r="JT17">
        <v>27800</v>
      </c>
      <c r="JU17">
        <v>35300</v>
      </c>
      <c r="JV17">
        <v>155</v>
      </c>
      <c r="JW17">
        <v>46.7</v>
      </c>
      <c r="JX17">
        <v>80</v>
      </c>
      <c r="JY17">
        <v>23.7</v>
      </c>
      <c r="JZ17">
        <v>4.2</v>
      </c>
      <c r="KA17" t="s">
        <v>95</v>
      </c>
      <c r="KB17" t="s">
        <v>95</v>
      </c>
      <c r="KC17">
        <v>25.3</v>
      </c>
      <c r="KD17">
        <v>30</v>
      </c>
      <c r="KE17">
        <v>30600</v>
      </c>
      <c r="KF17">
        <v>37600</v>
      </c>
      <c r="KG17">
        <v>51500</v>
      </c>
    </row>
    <row r="18" spans="2:293" x14ac:dyDescent="0.25">
      <c r="B18" s="57">
        <v>3</v>
      </c>
      <c r="C18" t="s">
        <v>76</v>
      </c>
      <c r="D18" t="s">
        <v>306</v>
      </c>
      <c r="E18" t="s">
        <v>311</v>
      </c>
      <c r="F18" t="s">
        <v>95</v>
      </c>
      <c r="G18" t="s">
        <v>95</v>
      </c>
      <c r="H18" t="s">
        <v>95</v>
      </c>
      <c r="I18" t="s">
        <v>95</v>
      </c>
      <c r="J18" t="s">
        <v>95</v>
      </c>
      <c r="K18" t="s">
        <v>95</v>
      </c>
      <c r="L18" t="s">
        <v>95</v>
      </c>
      <c r="M18" t="s">
        <v>95</v>
      </c>
      <c r="N18">
        <v>11150</v>
      </c>
      <c r="O18">
        <v>11700</v>
      </c>
      <c r="P18">
        <v>16200</v>
      </c>
      <c r="Q18">
        <v>20600</v>
      </c>
      <c r="R18" t="s">
        <v>95</v>
      </c>
      <c r="S18" t="s">
        <v>95</v>
      </c>
      <c r="T18" t="s">
        <v>95</v>
      </c>
      <c r="U18" t="s">
        <v>95</v>
      </c>
      <c r="V18" t="s">
        <v>95</v>
      </c>
      <c r="W18" t="s">
        <v>95</v>
      </c>
      <c r="X18" t="s">
        <v>95</v>
      </c>
      <c r="Y18" t="s">
        <v>95</v>
      </c>
      <c r="Z18">
        <v>10330</v>
      </c>
      <c r="AA18">
        <v>15900</v>
      </c>
      <c r="AB18">
        <v>21100</v>
      </c>
      <c r="AC18">
        <v>25900</v>
      </c>
      <c r="AD18" t="s">
        <v>95</v>
      </c>
      <c r="AE18" t="s">
        <v>95</v>
      </c>
      <c r="AF18" t="s">
        <v>95</v>
      </c>
      <c r="AG18" t="s">
        <v>95</v>
      </c>
      <c r="AH18" t="s">
        <v>95</v>
      </c>
      <c r="AI18" t="s">
        <v>95</v>
      </c>
      <c r="AJ18" t="s">
        <v>95</v>
      </c>
      <c r="AK18" t="s">
        <v>95</v>
      </c>
      <c r="AL18">
        <v>9555</v>
      </c>
      <c r="AM18">
        <v>18500</v>
      </c>
      <c r="AN18">
        <v>24500</v>
      </c>
      <c r="AO18">
        <v>30500</v>
      </c>
      <c r="AP18" t="s">
        <v>95</v>
      </c>
      <c r="AQ18" t="s">
        <v>95</v>
      </c>
      <c r="AR18" t="s">
        <v>95</v>
      </c>
      <c r="AS18" t="s">
        <v>95</v>
      </c>
      <c r="AT18" t="s">
        <v>95</v>
      </c>
      <c r="AU18" t="s">
        <v>95</v>
      </c>
      <c r="AV18" t="s">
        <v>95</v>
      </c>
      <c r="AW18" t="s">
        <v>95</v>
      </c>
      <c r="AX18">
        <v>8430</v>
      </c>
      <c r="AY18">
        <v>21400</v>
      </c>
      <c r="AZ18">
        <v>30700</v>
      </c>
      <c r="BA18">
        <v>39300</v>
      </c>
      <c r="BB18" t="s">
        <v>95</v>
      </c>
      <c r="BC18" t="s">
        <v>95</v>
      </c>
      <c r="BD18" t="s">
        <v>95</v>
      </c>
      <c r="BE18" t="s">
        <v>95</v>
      </c>
      <c r="BF18" t="s">
        <v>95</v>
      </c>
      <c r="BG18" t="s">
        <v>95</v>
      </c>
      <c r="BH18" t="s">
        <v>95</v>
      </c>
      <c r="BI18" t="s">
        <v>95</v>
      </c>
      <c r="BJ18">
        <v>4820</v>
      </c>
      <c r="BK18">
        <v>11800</v>
      </c>
      <c r="BL18">
        <v>16100</v>
      </c>
      <c r="BM18">
        <v>20500</v>
      </c>
      <c r="BN18" t="s">
        <v>95</v>
      </c>
      <c r="BO18" t="s">
        <v>95</v>
      </c>
      <c r="BP18" t="s">
        <v>95</v>
      </c>
      <c r="BQ18" t="s">
        <v>95</v>
      </c>
      <c r="BR18" t="s">
        <v>95</v>
      </c>
      <c r="BS18" t="s">
        <v>95</v>
      </c>
      <c r="BT18" t="s">
        <v>95</v>
      </c>
      <c r="BU18" t="s">
        <v>95</v>
      </c>
      <c r="BV18">
        <v>4795</v>
      </c>
      <c r="BW18">
        <v>15600</v>
      </c>
      <c r="BX18">
        <v>21000</v>
      </c>
      <c r="BY18">
        <v>25400</v>
      </c>
      <c r="BZ18" t="s">
        <v>95</v>
      </c>
      <c r="CA18" t="s">
        <v>95</v>
      </c>
      <c r="CB18" t="s">
        <v>95</v>
      </c>
      <c r="CC18" t="s">
        <v>95</v>
      </c>
      <c r="CD18" t="s">
        <v>95</v>
      </c>
      <c r="CE18" t="s">
        <v>95</v>
      </c>
      <c r="CF18" t="s">
        <v>95</v>
      </c>
      <c r="CG18" t="s">
        <v>95</v>
      </c>
      <c r="CH18">
        <v>4590</v>
      </c>
      <c r="CI18">
        <v>17700</v>
      </c>
      <c r="CJ18">
        <v>24100</v>
      </c>
      <c r="CK18">
        <v>30000</v>
      </c>
      <c r="CL18" t="s">
        <v>95</v>
      </c>
      <c r="CM18" t="s">
        <v>95</v>
      </c>
      <c r="CN18" t="s">
        <v>95</v>
      </c>
      <c r="CO18" t="s">
        <v>95</v>
      </c>
      <c r="CP18" t="s">
        <v>95</v>
      </c>
      <c r="CQ18" t="s">
        <v>95</v>
      </c>
      <c r="CR18" t="s">
        <v>95</v>
      </c>
      <c r="CS18" t="s">
        <v>95</v>
      </c>
      <c r="CT18">
        <v>4235</v>
      </c>
      <c r="CU18">
        <v>18100</v>
      </c>
      <c r="CV18">
        <v>28000</v>
      </c>
      <c r="CW18">
        <v>36600</v>
      </c>
      <c r="CX18" t="s">
        <v>95</v>
      </c>
      <c r="CY18" t="s">
        <v>95</v>
      </c>
      <c r="CZ18" t="s">
        <v>95</v>
      </c>
      <c r="DA18" t="s">
        <v>95</v>
      </c>
      <c r="DB18" t="s">
        <v>95</v>
      </c>
      <c r="DC18" t="s">
        <v>95</v>
      </c>
      <c r="DD18" t="s">
        <v>95</v>
      </c>
      <c r="DE18" t="s">
        <v>95</v>
      </c>
      <c r="DF18">
        <v>6330</v>
      </c>
      <c r="DG18">
        <v>11700</v>
      </c>
      <c r="DH18">
        <v>16200</v>
      </c>
      <c r="DI18">
        <v>20700</v>
      </c>
      <c r="DJ18" t="s">
        <v>95</v>
      </c>
      <c r="DK18" t="s">
        <v>95</v>
      </c>
      <c r="DL18" t="s">
        <v>95</v>
      </c>
      <c r="DM18" t="s">
        <v>95</v>
      </c>
      <c r="DN18" t="s">
        <v>95</v>
      </c>
      <c r="DO18" t="s">
        <v>95</v>
      </c>
      <c r="DP18" t="s">
        <v>95</v>
      </c>
      <c r="DQ18" t="s">
        <v>95</v>
      </c>
      <c r="DR18">
        <v>5535</v>
      </c>
      <c r="DS18">
        <v>16000</v>
      </c>
      <c r="DT18">
        <v>21200</v>
      </c>
      <c r="DU18">
        <v>26500</v>
      </c>
      <c r="DV18" t="s">
        <v>95</v>
      </c>
      <c r="DW18" t="s">
        <v>95</v>
      </c>
      <c r="DX18" t="s">
        <v>95</v>
      </c>
      <c r="DY18" t="s">
        <v>95</v>
      </c>
      <c r="DZ18" t="s">
        <v>95</v>
      </c>
      <c r="EA18" t="s">
        <v>95</v>
      </c>
      <c r="EB18" t="s">
        <v>95</v>
      </c>
      <c r="EC18" t="s">
        <v>95</v>
      </c>
      <c r="ED18">
        <v>4965</v>
      </c>
      <c r="EE18">
        <v>19200</v>
      </c>
      <c r="EF18">
        <v>24800</v>
      </c>
      <c r="EG18">
        <v>31100</v>
      </c>
      <c r="EH18" t="s">
        <v>95</v>
      </c>
      <c r="EI18" t="s">
        <v>95</v>
      </c>
      <c r="EJ18" t="s">
        <v>95</v>
      </c>
      <c r="EK18" t="s">
        <v>95</v>
      </c>
      <c r="EL18" t="s">
        <v>95</v>
      </c>
      <c r="EM18" t="s">
        <v>95</v>
      </c>
      <c r="EN18" t="s">
        <v>95</v>
      </c>
      <c r="EO18" t="s">
        <v>95</v>
      </c>
      <c r="EP18">
        <v>4195</v>
      </c>
      <c r="EQ18">
        <v>25000</v>
      </c>
      <c r="ER18">
        <v>33000</v>
      </c>
      <c r="ES18">
        <v>41900</v>
      </c>
      <c r="ET18" t="s">
        <v>95</v>
      </c>
      <c r="EU18" t="s">
        <v>95</v>
      </c>
      <c r="EV18" t="s">
        <v>95</v>
      </c>
      <c r="EW18" t="s">
        <v>95</v>
      </c>
      <c r="EX18" t="s">
        <v>95</v>
      </c>
      <c r="EY18" t="s">
        <v>95</v>
      </c>
      <c r="EZ18" t="s">
        <v>95</v>
      </c>
      <c r="FA18" t="s">
        <v>95</v>
      </c>
      <c r="FB18">
        <v>10055</v>
      </c>
      <c r="FC18">
        <v>11300</v>
      </c>
      <c r="FD18">
        <v>15600</v>
      </c>
      <c r="FE18">
        <v>20200</v>
      </c>
      <c r="FF18" t="s">
        <v>95</v>
      </c>
      <c r="FG18" t="s">
        <v>95</v>
      </c>
      <c r="FH18" t="s">
        <v>95</v>
      </c>
      <c r="FI18" t="s">
        <v>95</v>
      </c>
      <c r="FJ18" t="s">
        <v>95</v>
      </c>
      <c r="FK18" t="s">
        <v>95</v>
      </c>
      <c r="FL18" t="s">
        <v>95</v>
      </c>
      <c r="FM18" t="s">
        <v>95</v>
      </c>
      <c r="FN18">
        <v>9225</v>
      </c>
      <c r="FO18">
        <v>15300</v>
      </c>
      <c r="FP18">
        <v>20500</v>
      </c>
      <c r="FQ18">
        <v>25400</v>
      </c>
      <c r="FR18" t="s">
        <v>95</v>
      </c>
      <c r="FS18" t="s">
        <v>95</v>
      </c>
      <c r="FT18" t="s">
        <v>95</v>
      </c>
      <c r="FU18" t="s">
        <v>95</v>
      </c>
      <c r="FV18" t="s">
        <v>95</v>
      </c>
      <c r="FW18" t="s">
        <v>95</v>
      </c>
      <c r="FX18" t="s">
        <v>95</v>
      </c>
      <c r="FY18" t="s">
        <v>95</v>
      </c>
      <c r="FZ18">
        <v>8790</v>
      </c>
      <c r="GA18">
        <v>18100</v>
      </c>
      <c r="GB18">
        <v>24100</v>
      </c>
      <c r="GC18">
        <v>29900</v>
      </c>
      <c r="GD18" t="s">
        <v>95</v>
      </c>
      <c r="GE18" t="s">
        <v>95</v>
      </c>
      <c r="GF18" t="s">
        <v>95</v>
      </c>
      <c r="GG18" t="s">
        <v>95</v>
      </c>
      <c r="GH18" t="s">
        <v>95</v>
      </c>
      <c r="GI18" t="s">
        <v>95</v>
      </c>
      <c r="GJ18" t="s">
        <v>95</v>
      </c>
      <c r="GK18" t="s">
        <v>95</v>
      </c>
      <c r="GL18">
        <v>8210</v>
      </c>
      <c r="GM18">
        <v>21400</v>
      </c>
      <c r="GN18">
        <v>30800</v>
      </c>
      <c r="GO18">
        <v>39300</v>
      </c>
      <c r="GP18" t="s">
        <v>95</v>
      </c>
      <c r="GQ18" t="s">
        <v>95</v>
      </c>
      <c r="GR18" t="s">
        <v>95</v>
      </c>
      <c r="GS18" t="s">
        <v>95</v>
      </c>
      <c r="GT18" t="s">
        <v>95</v>
      </c>
      <c r="GU18" t="s">
        <v>95</v>
      </c>
      <c r="GV18" t="s">
        <v>95</v>
      </c>
      <c r="GW18" t="s">
        <v>95</v>
      </c>
      <c r="GX18">
        <v>4370</v>
      </c>
      <c r="GY18">
        <v>11400</v>
      </c>
      <c r="GZ18">
        <v>15800</v>
      </c>
      <c r="HA18">
        <v>20400</v>
      </c>
      <c r="HB18" t="s">
        <v>95</v>
      </c>
      <c r="HC18" t="s">
        <v>95</v>
      </c>
      <c r="HD18" t="s">
        <v>95</v>
      </c>
      <c r="HE18" t="s">
        <v>95</v>
      </c>
      <c r="HF18" t="s">
        <v>95</v>
      </c>
      <c r="HG18" t="s">
        <v>95</v>
      </c>
      <c r="HH18" t="s">
        <v>95</v>
      </c>
      <c r="HI18" t="s">
        <v>95</v>
      </c>
      <c r="HJ18">
        <v>4345</v>
      </c>
      <c r="HK18">
        <v>15200</v>
      </c>
      <c r="HL18">
        <v>20400</v>
      </c>
      <c r="HM18">
        <v>25100</v>
      </c>
      <c r="HN18" t="s">
        <v>95</v>
      </c>
      <c r="HO18" t="s">
        <v>95</v>
      </c>
      <c r="HP18" t="s">
        <v>95</v>
      </c>
      <c r="HQ18" t="s">
        <v>95</v>
      </c>
      <c r="HR18" t="s">
        <v>95</v>
      </c>
      <c r="HS18" t="s">
        <v>95</v>
      </c>
      <c r="HT18" t="s">
        <v>95</v>
      </c>
      <c r="HU18" t="s">
        <v>95</v>
      </c>
      <c r="HV18">
        <v>4315</v>
      </c>
      <c r="HW18">
        <v>17500</v>
      </c>
      <c r="HX18">
        <v>23800</v>
      </c>
      <c r="HY18">
        <v>29300</v>
      </c>
      <c r="HZ18" t="s">
        <v>95</v>
      </c>
      <c r="IA18" t="s">
        <v>95</v>
      </c>
      <c r="IB18" t="s">
        <v>95</v>
      </c>
      <c r="IC18" t="s">
        <v>95</v>
      </c>
      <c r="ID18" t="s">
        <v>95</v>
      </c>
      <c r="IE18" t="s">
        <v>95</v>
      </c>
      <c r="IF18" t="s">
        <v>95</v>
      </c>
      <c r="IG18" t="s">
        <v>95</v>
      </c>
      <c r="IH18">
        <v>4300</v>
      </c>
      <c r="II18">
        <v>18600</v>
      </c>
      <c r="IJ18">
        <v>28000</v>
      </c>
      <c r="IK18">
        <v>36300</v>
      </c>
      <c r="IL18" t="s">
        <v>95</v>
      </c>
      <c r="IM18" t="s">
        <v>95</v>
      </c>
      <c r="IN18" t="s">
        <v>95</v>
      </c>
      <c r="IO18" t="s">
        <v>95</v>
      </c>
      <c r="IP18" t="s">
        <v>95</v>
      </c>
      <c r="IQ18" t="s">
        <v>95</v>
      </c>
      <c r="IR18" t="s">
        <v>95</v>
      </c>
      <c r="IS18" t="s">
        <v>95</v>
      </c>
      <c r="IT18">
        <v>5690</v>
      </c>
      <c r="IU18">
        <v>11200</v>
      </c>
      <c r="IV18">
        <v>15500</v>
      </c>
      <c r="IW18">
        <v>20100</v>
      </c>
      <c r="IX18" t="s">
        <v>95</v>
      </c>
      <c r="IY18" t="s">
        <v>95</v>
      </c>
      <c r="IZ18" t="s">
        <v>95</v>
      </c>
      <c r="JA18" t="s">
        <v>95</v>
      </c>
      <c r="JB18" t="s">
        <v>95</v>
      </c>
      <c r="JC18" t="s">
        <v>95</v>
      </c>
      <c r="JD18" t="s">
        <v>95</v>
      </c>
      <c r="JE18" t="s">
        <v>95</v>
      </c>
      <c r="JF18">
        <v>4880</v>
      </c>
      <c r="JG18">
        <v>15300</v>
      </c>
      <c r="JH18">
        <v>20500</v>
      </c>
      <c r="JI18">
        <v>25600</v>
      </c>
      <c r="JJ18" t="s">
        <v>95</v>
      </c>
      <c r="JK18" t="s">
        <v>95</v>
      </c>
      <c r="JL18" t="s">
        <v>95</v>
      </c>
      <c r="JM18" t="s">
        <v>95</v>
      </c>
      <c r="JN18" t="s">
        <v>95</v>
      </c>
      <c r="JO18" t="s">
        <v>95</v>
      </c>
      <c r="JP18" t="s">
        <v>95</v>
      </c>
      <c r="JQ18" t="s">
        <v>95</v>
      </c>
      <c r="JR18">
        <v>4475</v>
      </c>
      <c r="JS18">
        <v>18600</v>
      </c>
      <c r="JT18">
        <v>24400</v>
      </c>
      <c r="JU18">
        <v>30500</v>
      </c>
      <c r="JV18" t="s">
        <v>95</v>
      </c>
      <c r="JW18" t="s">
        <v>95</v>
      </c>
      <c r="JX18" t="s">
        <v>95</v>
      </c>
      <c r="JY18" t="s">
        <v>95</v>
      </c>
      <c r="JZ18" t="s">
        <v>95</v>
      </c>
      <c r="KA18" t="s">
        <v>95</v>
      </c>
      <c r="KB18" t="s">
        <v>95</v>
      </c>
      <c r="KC18" t="s">
        <v>95</v>
      </c>
      <c r="KD18">
        <v>3910</v>
      </c>
      <c r="KE18">
        <v>25200</v>
      </c>
      <c r="KF18">
        <v>33300</v>
      </c>
      <c r="KG18">
        <v>42100</v>
      </c>
    </row>
    <row r="19" spans="2:293" x14ac:dyDescent="0.25">
      <c r="B19" s="57">
        <v>3</v>
      </c>
      <c r="C19" t="s">
        <v>76</v>
      </c>
      <c r="D19" t="s">
        <v>96</v>
      </c>
      <c r="E19" t="s">
        <v>114</v>
      </c>
      <c r="F19">
        <v>885</v>
      </c>
      <c r="G19">
        <v>32.799999999999997</v>
      </c>
      <c r="H19">
        <v>595</v>
      </c>
      <c r="I19">
        <v>15.1</v>
      </c>
      <c r="J19">
        <v>3.3</v>
      </c>
      <c r="K19">
        <v>7.8</v>
      </c>
      <c r="L19">
        <v>17.5</v>
      </c>
      <c r="M19">
        <v>48.8</v>
      </c>
      <c r="N19">
        <v>55</v>
      </c>
      <c r="O19">
        <v>11300</v>
      </c>
      <c r="P19">
        <v>19400</v>
      </c>
      <c r="Q19">
        <v>24100</v>
      </c>
      <c r="R19">
        <v>710</v>
      </c>
      <c r="S19">
        <v>43.7</v>
      </c>
      <c r="T19">
        <v>400</v>
      </c>
      <c r="U19">
        <v>22.8</v>
      </c>
      <c r="V19">
        <v>3.4</v>
      </c>
      <c r="W19">
        <v>11.6</v>
      </c>
      <c r="X19">
        <v>18.3</v>
      </c>
      <c r="Y19">
        <v>30.2</v>
      </c>
      <c r="Z19">
        <v>75</v>
      </c>
      <c r="AA19">
        <v>17200</v>
      </c>
      <c r="AB19">
        <v>23900</v>
      </c>
      <c r="AC19">
        <v>29900</v>
      </c>
      <c r="AD19">
        <v>650</v>
      </c>
      <c r="AE19">
        <v>38.6</v>
      </c>
      <c r="AF19">
        <v>400</v>
      </c>
      <c r="AG19">
        <v>27</v>
      </c>
      <c r="AH19">
        <v>1.7</v>
      </c>
      <c r="AI19">
        <v>18.5</v>
      </c>
      <c r="AJ19">
        <v>24.8</v>
      </c>
      <c r="AK19">
        <v>32.700000000000003</v>
      </c>
      <c r="AL19">
        <v>100</v>
      </c>
      <c r="AM19">
        <v>18700</v>
      </c>
      <c r="AN19">
        <v>26200</v>
      </c>
      <c r="AO19">
        <v>33700</v>
      </c>
      <c r="AP19">
        <v>405</v>
      </c>
      <c r="AQ19">
        <v>45.4</v>
      </c>
      <c r="AR19">
        <v>220</v>
      </c>
      <c r="AS19">
        <v>24.5</v>
      </c>
      <c r="AT19">
        <v>3.3</v>
      </c>
      <c r="AU19">
        <v>20.7</v>
      </c>
      <c r="AV19">
        <v>23.8</v>
      </c>
      <c r="AW19">
        <v>26.7</v>
      </c>
      <c r="AX19">
        <v>65</v>
      </c>
      <c r="AY19">
        <v>21700</v>
      </c>
      <c r="AZ19">
        <v>31600</v>
      </c>
      <c r="BA19">
        <v>42200</v>
      </c>
      <c r="BB19">
        <v>485</v>
      </c>
      <c r="BC19">
        <v>30.8</v>
      </c>
      <c r="BD19">
        <v>335</v>
      </c>
      <c r="BE19">
        <v>13.2</v>
      </c>
      <c r="BF19">
        <v>2.6</v>
      </c>
      <c r="BG19">
        <v>7.8</v>
      </c>
      <c r="BH19">
        <v>16.5</v>
      </c>
      <c r="BI19">
        <v>53.5</v>
      </c>
      <c r="BJ19">
        <v>30</v>
      </c>
      <c r="BK19">
        <v>11100</v>
      </c>
      <c r="BL19">
        <v>16400</v>
      </c>
      <c r="BM19">
        <v>24100</v>
      </c>
      <c r="BN19">
        <v>390</v>
      </c>
      <c r="BO19">
        <v>45.2</v>
      </c>
      <c r="BP19">
        <v>215</v>
      </c>
      <c r="BQ19">
        <v>20.9</v>
      </c>
      <c r="BR19">
        <v>3.4</v>
      </c>
      <c r="BS19">
        <v>12.3</v>
      </c>
      <c r="BT19">
        <v>20</v>
      </c>
      <c r="BU19">
        <v>30.6</v>
      </c>
      <c r="BV19">
        <v>40</v>
      </c>
      <c r="BW19">
        <v>18200</v>
      </c>
      <c r="BX19">
        <v>23900</v>
      </c>
      <c r="BY19">
        <v>30900</v>
      </c>
      <c r="BZ19">
        <v>390</v>
      </c>
      <c r="CA19">
        <v>36.299999999999997</v>
      </c>
      <c r="CB19">
        <v>245</v>
      </c>
      <c r="CC19">
        <v>28.2</v>
      </c>
      <c r="CD19">
        <v>1.8</v>
      </c>
      <c r="CE19">
        <v>18</v>
      </c>
      <c r="CF19">
        <v>25.8</v>
      </c>
      <c r="CG19">
        <v>33.700000000000003</v>
      </c>
      <c r="CH19">
        <v>60</v>
      </c>
      <c r="CI19">
        <v>18600</v>
      </c>
      <c r="CJ19">
        <v>25300</v>
      </c>
      <c r="CK19">
        <v>30700</v>
      </c>
      <c r="CL19">
        <v>250</v>
      </c>
      <c r="CM19">
        <v>44.3</v>
      </c>
      <c r="CN19">
        <v>140</v>
      </c>
      <c r="CO19">
        <v>24.2</v>
      </c>
      <c r="CP19">
        <v>3.2</v>
      </c>
      <c r="CQ19">
        <v>23.6</v>
      </c>
      <c r="CR19">
        <v>26.3</v>
      </c>
      <c r="CS19">
        <v>28.3</v>
      </c>
      <c r="CT19">
        <v>45</v>
      </c>
      <c r="CU19">
        <v>19400</v>
      </c>
      <c r="CV19">
        <v>31600</v>
      </c>
      <c r="CW19">
        <v>42200</v>
      </c>
      <c r="CX19">
        <v>400</v>
      </c>
      <c r="CY19">
        <v>35.4</v>
      </c>
      <c r="CZ19">
        <v>260</v>
      </c>
      <c r="DA19">
        <v>17.3</v>
      </c>
      <c r="DB19">
        <v>4.0999999999999996</v>
      </c>
      <c r="DC19">
        <v>7.8</v>
      </c>
      <c r="DD19">
        <v>18.7</v>
      </c>
      <c r="DE19">
        <v>43.2</v>
      </c>
      <c r="DF19">
        <v>25</v>
      </c>
      <c r="DG19">
        <v>12200</v>
      </c>
      <c r="DH19">
        <v>19700</v>
      </c>
      <c r="DI19">
        <v>24500</v>
      </c>
      <c r="DJ19">
        <v>325</v>
      </c>
      <c r="DK19">
        <v>41.9</v>
      </c>
      <c r="DL19">
        <v>185</v>
      </c>
      <c r="DM19">
        <v>25.1</v>
      </c>
      <c r="DN19">
        <v>3.4</v>
      </c>
      <c r="DO19">
        <v>10.7</v>
      </c>
      <c r="DP19">
        <v>16.2</v>
      </c>
      <c r="DQ19">
        <v>29.7</v>
      </c>
      <c r="DR19">
        <v>35</v>
      </c>
      <c r="DS19">
        <v>16600</v>
      </c>
      <c r="DT19">
        <v>24500</v>
      </c>
      <c r="DU19">
        <v>29700</v>
      </c>
      <c r="DV19">
        <v>265</v>
      </c>
      <c r="DW19">
        <v>41.9</v>
      </c>
      <c r="DX19">
        <v>155</v>
      </c>
      <c r="DY19">
        <v>25.3</v>
      </c>
      <c r="DZ19">
        <v>1.6</v>
      </c>
      <c r="EA19">
        <v>19.3</v>
      </c>
      <c r="EB19">
        <v>23.2</v>
      </c>
      <c r="EC19">
        <v>31.2</v>
      </c>
      <c r="ED19">
        <v>45</v>
      </c>
      <c r="EE19">
        <v>19300</v>
      </c>
      <c r="EF19">
        <v>27800</v>
      </c>
      <c r="EG19">
        <v>36200</v>
      </c>
      <c r="EH19">
        <v>155</v>
      </c>
      <c r="EI19">
        <v>47.1</v>
      </c>
      <c r="EJ19">
        <v>85</v>
      </c>
      <c r="EK19">
        <v>25.1</v>
      </c>
      <c r="EL19">
        <v>3.6</v>
      </c>
      <c r="EM19">
        <v>16</v>
      </c>
      <c r="EN19">
        <v>19.8</v>
      </c>
      <c r="EO19">
        <v>24.2</v>
      </c>
      <c r="EP19">
        <v>20</v>
      </c>
      <c r="EQ19">
        <v>25500</v>
      </c>
      <c r="ER19">
        <v>32300</v>
      </c>
      <c r="ES19">
        <v>52800</v>
      </c>
      <c r="ET19">
        <v>795</v>
      </c>
      <c r="EU19">
        <v>30.7</v>
      </c>
      <c r="EV19">
        <v>550</v>
      </c>
      <c r="EW19">
        <v>17.5</v>
      </c>
      <c r="EX19">
        <v>2.2999999999999998</v>
      </c>
      <c r="EY19">
        <v>9.3000000000000007</v>
      </c>
      <c r="EZ19">
        <v>16.899999999999999</v>
      </c>
      <c r="FA19">
        <v>49.5</v>
      </c>
      <c r="FB19">
        <v>60</v>
      </c>
      <c r="FC19">
        <v>12100</v>
      </c>
      <c r="FD19">
        <v>17000</v>
      </c>
      <c r="FE19">
        <v>22700</v>
      </c>
      <c r="FF19">
        <v>655</v>
      </c>
      <c r="FG19">
        <v>37</v>
      </c>
      <c r="FH19">
        <v>415</v>
      </c>
      <c r="FI19">
        <v>27.1</v>
      </c>
      <c r="FJ19">
        <v>2.6</v>
      </c>
      <c r="FK19">
        <v>13</v>
      </c>
      <c r="FL19">
        <v>22.1</v>
      </c>
      <c r="FM19">
        <v>33.200000000000003</v>
      </c>
      <c r="FN19">
        <v>75</v>
      </c>
      <c r="FO19">
        <v>15000</v>
      </c>
      <c r="FP19">
        <v>23200</v>
      </c>
      <c r="FQ19">
        <v>29200</v>
      </c>
      <c r="FR19">
        <v>600</v>
      </c>
      <c r="FS19">
        <v>38.9</v>
      </c>
      <c r="FT19">
        <v>365</v>
      </c>
      <c r="FU19">
        <v>30.9</v>
      </c>
      <c r="FV19">
        <v>1.4</v>
      </c>
      <c r="FW19">
        <v>14.3</v>
      </c>
      <c r="FX19">
        <v>21.8</v>
      </c>
      <c r="FY19">
        <v>28.8</v>
      </c>
      <c r="FZ19">
        <v>70</v>
      </c>
      <c r="GA19">
        <v>18100</v>
      </c>
      <c r="GB19">
        <v>24700</v>
      </c>
      <c r="GC19">
        <v>31700</v>
      </c>
      <c r="GD19">
        <v>350</v>
      </c>
      <c r="GE19">
        <v>47</v>
      </c>
      <c r="GF19">
        <v>185</v>
      </c>
      <c r="GG19">
        <v>22.5</v>
      </c>
      <c r="GH19">
        <v>2</v>
      </c>
      <c r="GI19">
        <v>24.6</v>
      </c>
      <c r="GJ19">
        <v>26</v>
      </c>
      <c r="GK19">
        <v>28.4</v>
      </c>
      <c r="GL19">
        <v>75</v>
      </c>
      <c r="GM19">
        <v>22800</v>
      </c>
      <c r="GN19">
        <v>32300</v>
      </c>
      <c r="GO19">
        <v>51900</v>
      </c>
      <c r="GP19">
        <v>445</v>
      </c>
      <c r="GQ19">
        <v>30.6</v>
      </c>
      <c r="GR19">
        <v>310</v>
      </c>
      <c r="GS19">
        <v>17</v>
      </c>
      <c r="GT19">
        <v>2.2000000000000002</v>
      </c>
      <c r="GU19">
        <v>10</v>
      </c>
      <c r="GV19">
        <v>17.100000000000001</v>
      </c>
      <c r="GW19">
        <v>50.2</v>
      </c>
      <c r="GX19">
        <v>35</v>
      </c>
      <c r="GY19">
        <v>12100</v>
      </c>
      <c r="GZ19">
        <v>15500</v>
      </c>
      <c r="HA19">
        <v>24000</v>
      </c>
      <c r="HB19">
        <v>360</v>
      </c>
      <c r="HC19">
        <v>37.200000000000003</v>
      </c>
      <c r="HD19">
        <v>225</v>
      </c>
      <c r="HE19">
        <v>28.8</v>
      </c>
      <c r="HF19">
        <v>2.5</v>
      </c>
      <c r="HG19">
        <v>10.3</v>
      </c>
      <c r="HH19">
        <v>21.5</v>
      </c>
      <c r="HI19">
        <v>31.5</v>
      </c>
      <c r="HJ19">
        <v>30</v>
      </c>
      <c r="HK19">
        <v>18800</v>
      </c>
      <c r="HL19">
        <v>24200</v>
      </c>
      <c r="HM19">
        <v>29200</v>
      </c>
      <c r="HN19">
        <v>345</v>
      </c>
      <c r="HO19">
        <v>39.9</v>
      </c>
      <c r="HP19">
        <v>210</v>
      </c>
      <c r="HQ19" t="s">
        <v>95</v>
      </c>
      <c r="HR19" t="s">
        <v>95</v>
      </c>
      <c r="HS19">
        <v>12.3</v>
      </c>
      <c r="HT19">
        <v>19.5</v>
      </c>
      <c r="HU19">
        <v>25.8</v>
      </c>
      <c r="HV19">
        <v>40</v>
      </c>
      <c r="HW19">
        <v>15800</v>
      </c>
      <c r="HX19">
        <v>24100</v>
      </c>
      <c r="HY19">
        <v>31700</v>
      </c>
      <c r="HZ19">
        <v>215</v>
      </c>
      <c r="IA19">
        <v>51.7</v>
      </c>
      <c r="IB19">
        <v>105</v>
      </c>
      <c r="IC19" t="s">
        <v>95</v>
      </c>
      <c r="ID19" t="s">
        <v>95</v>
      </c>
      <c r="IE19" t="s">
        <v>95</v>
      </c>
      <c r="IF19" t="s">
        <v>95</v>
      </c>
      <c r="IG19">
        <v>26.2</v>
      </c>
      <c r="IH19">
        <v>40</v>
      </c>
      <c r="II19">
        <v>21300</v>
      </c>
      <c r="IJ19">
        <v>29900</v>
      </c>
      <c r="IK19">
        <v>47000</v>
      </c>
      <c r="IL19">
        <v>350</v>
      </c>
      <c r="IM19">
        <v>31</v>
      </c>
      <c r="IN19">
        <v>240</v>
      </c>
      <c r="IO19">
        <v>18.100000000000001</v>
      </c>
      <c r="IP19">
        <v>2.2999999999999998</v>
      </c>
      <c r="IQ19">
        <v>8.3000000000000007</v>
      </c>
      <c r="IR19">
        <v>16.600000000000001</v>
      </c>
      <c r="IS19">
        <v>48.6</v>
      </c>
      <c r="IT19">
        <v>25</v>
      </c>
      <c r="IU19">
        <v>11900</v>
      </c>
      <c r="IV19">
        <v>17900</v>
      </c>
      <c r="IW19">
        <v>22000</v>
      </c>
      <c r="IX19">
        <v>295</v>
      </c>
      <c r="IY19">
        <v>36.799999999999997</v>
      </c>
      <c r="IZ19">
        <v>185</v>
      </c>
      <c r="JA19">
        <v>25</v>
      </c>
      <c r="JB19">
        <v>2.8</v>
      </c>
      <c r="JC19">
        <v>16.399999999999999</v>
      </c>
      <c r="JD19">
        <v>22.9</v>
      </c>
      <c r="JE19">
        <v>35.4</v>
      </c>
      <c r="JF19">
        <v>45</v>
      </c>
      <c r="JG19">
        <v>13300</v>
      </c>
      <c r="JH19">
        <v>21400</v>
      </c>
      <c r="JI19">
        <v>30400</v>
      </c>
      <c r="JJ19">
        <v>255</v>
      </c>
      <c r="JK19">
        <v>37.5</v>
      </c>
      <c r="JL19">
        <v>160</v>
      </c>
      <c r="JM19" t="s">
        <v>95</v>
      </c>
      <c r="JN19" t="s">
        <v>95</v>
      </c>
      <c r="JO19">
        <v>17.100000000000001</v>
      </c>
      <c r="JP19">
        <v>24.8</v>
      </c>
      <c r="JQ19">
        <v>32.9</v>
      </c>
      <c r="JR19">
        <v>35</v>
      </c>
      <c r="JS19">
        <v>20000</v>
      </c>
      <c r="JT19">
        <v>25200</v>
      </c>
      <c r="JU19">
        <v>31700</v>
      </c>
      <c r="JV19">
        <v>135</v>
      </c>
      <c r="JW19">
        <v>39.6</v>
      </c>
      <c r="JX19">
        <v>80</v>
      </c>
      <c r="JY19" t="s">
        <v>95</v>
      </c>
      <c r="JZ19" t="s">
        <v>95</v>
      </c>
      <c r="KA19" t="s">
        <v>95</v>
      </c>
      <c r="KB19" t="s">
        <v>95</v>
      </c>
      <c r="KC19">
        <v>31.8</v>
      </c>
      <c r="KD19">
        <v>35</v>
      </c>
      <c r="KE19">
        <v>27300</v>
      </c>
      <c r="KF19">
        <v>34900</v>
      </c>
      <c r="KG19">
        <v>58700</v>
      </c>
    </row>
    <row r="20" spans="2:293" x14ac:dyDescent="0.25">
      <c r="B20" s="57" t="s">
        <v>53</v>
      </c>
      <c r="C20" t="s">
        <v>77</v>
      </c>
      <c r="D20" t="s">
        <v>57</v>
      </c>
      <c r="E20" t="s">
        <v>115</v>
      </c>
      <c r="F20">
        <v>565</v>
      </c>
      <c r="G20">
        <v>16.399999999999999</v>
      </c>
      <c r="H20">
        <v>475</v>
      </c>
      <c r="I20">
        <v>15.3</v>
      </c>
      <c r="J20">
        <v>7</v>
      </c>
      <c r="K20">
        <v>22.3</v>
      </c>
      <c r="L20">
        <v>39.6</v>
      </c>
      <c r="M20">
        <v>61.4</v>
      </c>
      <c r="N20">
        <v>115</v>
      </c>
      <c r="O20">
        <v>12100</v>
      </c>
      <c r="P20">
        <v>17700</v>
      </c>
      <c r="Q20">
        <v>21600</v>
      </c>
      <c r="R20">
        <v>415</v>
      </c>
      <c r="S20">
        <v>24.1</v>
      </c>
      <c r="T20">
        <v>315</v>
      </c>
      <c r="U20">
        <v>21.1</v>
      </c>
      <c r="V20">
        <v>5.9</v>
      </c>
      <c r="W20">
        <v>29.9</v>
      </c>
      <c r="X20">
        <v>41</v>
      </c>
      <c r="Y20">
        <v>48.8</v>
      </c>
      <c r="Z20">
        <v>115</v>
      </c>
      <c r="AA20">
        <v>16400</v>
      </c>
      <c r="AB20">
        <v>21800</v>
      </c>
      <c r="AC20">
        <v>27000</v>
      </c>
      <c r="AD20">
        <v>425</v>
      </c>
      <c r="AE20">
        <v>28</v>
      </c>
      <c r="AF20">
        <v>305</v>
      </c>
      <c r="AG20">
        <v>22.9</v>
      </c>
      <c r="AH20">
        <v>3.8</v>
      </c>
      <c r="AI20">
        <v>27.9</v>
      </c>
      <c r="AJ20">
        <v>38.9</v>
      </c>
      <c r="AK20">
        <v>45.3</v>
      </c>
      <c r="AL20">
        <v>110</v>
      </c>
      <c r="AM20">
        <v>19600</v>
      </c>
      <c r="AN20">
        <v>24100</v>
      </c>
      <c r="AO20">
        <v>32800</v>
      </c>
      <c r="AP20">
        <v>250</v>
      </c>
      <c r="AQ20">
        <v>39.9</v>
      </c>
      <c r="AR20">
        <v>150</v>
      </c>
      <c r="AS20">
        <v>27.3</v>
      </c>
      <c r="AT20">
        <v>1.6</v>
      </c>
      <c r="AU20">
        <v>21.8</v>
      </c>
      <c r="AV20">
        <v>28</v>
      </c>
      <c r="AW20">
        <v>31.1</v>
      </c>
      <c r="AX20">
        <v>50</v>
      </c>
      <c r="AY20">
        <v>16700</v>
      </c>
      <c r="AZ20">
        <v>28600</v>
      </c>
      <c r="BA20">
        <v>39500</v>
      </c>
      <c r="BB20">
        <v>450</v>
      </c>
      <c r="BC20">
        <v>15.6</v>
      </c>
      <c r="BD20">
        <v>380</v>
      </c>
      <c r="BE20">
        <v>16.100000000000001</v>
      </c>
      <c r="BF20">
        <v>5.7</v>
      </c>
      <c r="BG20">
        <v>22.5</v>
      </c>
      <c r="BH20">
        <v>40.200000000000003</v>
      </c>
      <c r="BI20">
        <v>62.6</v>
      </c>
      <c r="BJ20">
        <v>95</v>
      </c>
      <c r="BK20">
        <v>12100</v>
      </c>
      <c r="BL20">
        <v>18100</v>
      </c>
      <c r="BM20">
        <v>22500</v>
      </c>
      <c r="BN20">
        <v>330</v>
      </c>
      <c r="BO20">
        <v>22.5</v>
      </c>
      <c r="BP20">
        <v>255</v>
      </c>
      <c r="BQ20" t="s">
        <v>95</v>
      </c>
      <c r="BR20" t="s">
        <v>95</v>
      </c>
      <c r="BS20">
        <v>31</v>
      </c>
      <c r="BT20">
        <v>42.1</v>
      </c>
      <c r="BU20">
        <v>50.6</v>
      </c>
      <c r="BV20">
        <v>90</v>
      </c>
      <c r="BW20">
        <v>15800</v>
      </c>
      <c r="BX20">
        <v>21300</v>
      </c>
      <c r="BY20">
        <v>26600</v>
      </c>
      <c r="BZ20">
        <v>350</v>
      </c>
      <c r="CA20">
        <v>28.7</v>
      </c>
      <c r="CB20">
        <v>250</v>
      </c>
      <c r="CC20">
        <v>22.7</v>
      </c>
      <c r="CD20">
        <v>3.7</v>
      </c>
      <c r="CE20">
        <v>28.4</v>
      </c>
      <c r="CF20">
        <v>38.700000000000003</v>
      </c>
      <c r="CG20">
        <v>44.9</v>
      </c>
      <c r="CH20">
        <v>95</v>
      </c>
      <c r="CI20">
        <v>17900</v>
      </c>
      <c r="CJ20">
        <v>23300</v>
      </c>
      <c r="CK20">
        <v>30400</v>
      </c>
      <c r="CL20">
        <v>200</v>
      </c>
      <c r="CM20">
        <v>39.9</v>
      </c>
      <c r="CN20">
        <v>120</v>
      </c>
      <c r="CO20" t="s">
        <v>95</v>
      </c>
      <c r="CP20" t="s">
        <v>95</v>
      </c>
      <c r="CQ20" t="s">
        <v>95</v>
      </c>
      <c r="CR20" t="s">
        <v>95</v>
      </c>
      <c r="CS20">
        <v>30.8</v>
      </c>
      <c r="CT20">
        <v>40</v>
      </c>
      <c r="CU20">
        <v>16600</v>
      </c>
      <c r="CV20">
        <v>28100</v>
      </c>
      <c r="CW20">
        <v>34800</v>
      </c>
      <c r="CX20">
        <v>115</v>
      </c>
      <c r="CY20">
        <v>19.399999999999999</v>
      </c>
      <c r="CZ20">
        <v>95</v>
      </c>
      <c r="DA20">
        <v>12.2</v>
      </c>
      <c r="DB20">
        <v>12</v>
      </c>
      <c r="DC20">
        <v>21.4</v>
      </c>
      <c r="DD20">
        <v>37</v>
      </c>
      <c r="DE20">
        <v>56.4</v>
      </c>
      <c r="DF20">
        <v>25</v>
      </c>
      <c r="DG20">
        <v>9600</v>
      </c>
      <c r="DH20">
        <v>17400</v>
      </c>
      <c r="DI20">
        <v>20000</v>
      </c>
      <c r="DJ20">
        <v>85</v>
      </c>
      <c r="DK20">
        <v>30.4</v>
      </c>
      <c r="DL20">
        <v>60</v>
      </c>
      <c r="DM20" t="s">
        <v>95</v>
      </c>
      <c r="DN20" t="s">
        <v>95</v>
      </c>
      <c r="DO20">
        <v>25.4</v>
      </c>
      <c r="DP20">
        <v>36.9</v>
      </c>
      <c r="DQ20">
        <v>41.9</v>
      </c>
      <c r="DR20">
        <v>20</v>
      </c>
      <c r="DS20">
        <v>19100</v>
      </c>
      <c r="DT20">
        <v>25600</v>
      </c>
      <c r="DU20">
        <v>31100</v>
      </c>
      <c r="DV20">
        <v>75</v>
      </c>
      <c r="DW20">
        <v>24.8</v>
      </c>
      <c r="DX20">
        <v>55</v>
      </c>
      <c r="DY20">
        <v>23.9</v>
      </c>
      <c r="DZ20">
        <v>4.4000000000000004</v>
      </c>
      <c r="EA20">
        <v>25.7</v>
      </c>
      <c r="EB20">
        <v>39.6</v>
      </c>
      <c r="EC20">
        <v>46.8</v>
      </c>
      <c r="ED20">
        <v>20</v>
      </c>
      <c r="EE20">
        <v>21900</v>
      </c>
      <c r="EF20">
        <v>28100</v>
      </c>
      <c r="EG20">
        <v>38600</v>
      </c>
      <c r="EH20">
        <v>45</v>
      </c>
      <c r="EI20">
        <v>39.9</v>
      </c>
      <c r="EJ20">
        <v>30</v>
      </c>
      <c r="EK20" t="s">
        <v>95</v>
      </c>
      <c r="EL20" t="s">
        <v>95</v>
      </c>
      <c r="EM20" t="s">
        <v>95</v>
      </c>
      <c r="EN20" t="s">
        <v>95</v>
      </c>
      <c r="EO20">
        <v>32.5</v>
      </c>
      <c r="EP20" t="s">
        <v>95</v>
      </c>
      <c r="EQ20" t="s">
        <v>95</v>
      </c>
      <c r="ER20" t="s">
        <v>95</v>
      </c>
      <c r="ES20" t="s">
        <v>95</v>
      </c>
      <c r="ET20">
        <v>480</v>
      </c>
      <c r="EU20">
        <v>19.100000000000001</v>
      </c>
      <c r="EV20">
        <v>390</v>
      </c>
      <c r="EW20">
        <v>12.5</v>
      </c>
      <c r="EX20">
        <v>5.4</v>
      </c>
      <c r="EY20">
        <v>22.7</v>
      </c>
      <c r="EZ20">
        <v>42.4</v>
      </c>
      <c r="FA20">
        <v>62.9</v>
      </c>
      <c r="FB20">
        <v>100</v>
      </c>
      <c r="FC20">
        <v>11800</v>
      </c>
      <c r="FD20">
        <v>15400</v>
      </c>
      <c r="FE20">
        <v>22700</v>
      </c>
      <c r="FF20">
        <v>410</v>
      </c>
      <c r="FG20">
        <v>25.9</v>
      </c>
      <c r="FH20">
        <v>305</v>
      </c>
      <c r="FI20">
        <v>21.1</v>
      </c>
      <c r="FJ20">
        <v>4.5</v>
      </c>
      <c r="FK20">
        <v>23.3</v>
      </c>
      <c r="FL20">
        <v>37.299999999999997</v>
      </c>
      <c r="FM20">
        <v>48.5</v>
      </c>
      <c r="FN20">
        <v>85</v>
      </c>
      <c r="FO20">
        <v>16200</v>
      </c>
      <c r="FP20">
        <v>20500</v>
      </c>
      <c r="FQ20">
        <v>24800</v>
      </c>
      <c r="FR20">
        <v>365</v>
      </c>
      <c r="FS20">
        <v>30.2</v>
      </c>
      <c r="FT20">
        <v>255</v>
      </c>
      <c r="FU20">
        <v>23.5</v>
      </c>
      <c r="FV20">
        <v>4.2</v>
      </c>
      <c r="FW20">
        <v>24.5</v>
      </c>
      <c r="FX20">
        <v>36.6</v>
      </c>
      <c r="FY20">
        <v>42.1</v>
      </c>
      <c r="FZ20">
        <v>80</v>
      </c>
      <c r="GA20">
        <v>18100</v>
      </c>
      <c r="GB20">
        <v>24100</v>
      </c>
      <c r="GC20">
        <v>29100</v>
      </c>
      <c r="GD20">
        <v>275</v>
      </c>
      <c r="GE20">
        <v>50.9</v>
      </c>
      <c r="GF20">
        <v>135</v>
      </c>
      <c r="GG20">
        <v>19.5</v>
      </c>
      <c r="GH20">
        <v>1.5</v>
      </c>
      <c r="GI20">
        <v>21.2</v>
      </c>
      <c r="GJ20">
        <v>25.3</v>
      </c>
      <c r="GK20">
        <v>28.1</v>
      </c>
      <c r="GL20">
        <v>45</v>
      </c>
      <c r="GM20">
        <v>21900</v>
      </c>
      <c r="GN20">
        <v>30600</v>
      </c>
      <c r="GO20">
        <v>43300</v>
      </c>
      <c r="GP20">
        <v>375</v>
      </c>
      <c r="GQ20">
        <v>17.8</v>
      </c>
      <c r="GR20">
        <v>310</v>
      </c>
      <c r="GS20">
        <v>12.4</v>
      </c>
      <c r="GT20">
        <v>5</v>
      </c>
      <c r="GU20">
        <v>25</v>
      </c>
      <c r="GV20">
        <v>44.2</v>
      </c>
      <c r="GW20">
        <v>64.8</v>
      </c>
      <c r="GX20">
        <v>85</v>
      </c>
      <c r="GY20">
        <v>12600</v>
      </c>
      <c r="GZ20">
        <v>16800</v>
      </c>
      <c r="HA20">
        <v>22900</v>
      </c>
      <c r="HB20">
        <v>340</v>
      </c>
      <c r="HC20">
        <v>25.1</v>
      </c>
      <c r="HD20">
        <v>255</v>
      </c>
      <c r="HE20" t="s">
        <v>95</v>
      </c>
      <c r="HF20" t="s">
        <v>95</v>
      </c>
      <c r="HG20">
        <v>23.8</v>
      </c>
      <c r="HH20">
        <v>37.4</v>
      </c>
      <c r="HI20">
        <v>48.6</v>
      </c>
      <c r="HJ20">
        <v>70</v>
      </c>
      <c r="HK20">
        <v>16300</v>
      </c>
      <c r="HL20">
        <v>20500</v>
      </c>
      <c r="HM20">
        <v>25500</v>
      </c>
      <c r="HN20">
        <v>300</v>
      </c>
      <c r="HO20">
        <v>30.7</v>
      </c>
      <c r="HP20">
        <v>210</v>
      </c>
      <c r="HQ20" t="s">
        <v>95</v>
      </c>
      <c r="HR20" t="s">
        <v>95</v>
      </c>
      <c r="HS20">
        <v>25.3</v>
      </c>
      <c r="HT20">
        <v>37</v>
      </c>
      <c r="HU20">
        <v>42.2</v>
      </c>
      <c r="HV20">
        <v>70</v>
      </c>
      <c r="HW20">
        <v>17700</v>
      </c>
      <c r="HX20">
        <v>24200</v>
      </c>
      <c r="HY20">
        <v>28800</v>
      </c>
      <c r="HZ20">
        <v>225</v>
      </c>
      <c r="IA20">
        <v>51.4</v>
      </c>
      <c r="IB20">
        <v>110</v>
      </c>
      <c r="IC20" t="s">
        <v>95</v>
      </c>
      <c r="ID20" t="s">
        <v>95</v>
      </c>
      <c r="IE20" t="s">
        <v>95</v>
      </c>
      <c r="IF20" t="s">
        <v>95</v>
      </c>
      <c r="IG20">
        <v>26.2</v>
      </c>
      <c r="IH20">
        <v>35</v>
      </c>
      <c r="II20">
        <v>24000</v>
      </c>
      <c r="IJ20">
        <v>30600</v>
      </c>
      <c r="IK20">
        <v>43300</v>
      </c>
      <c r="IL20">
        <v>110</v>
      </c>
      <c r="IM20">
        <v>23.6</v>
      </c>
      <c r="IN20">
        <v>85</v>
      </c>
      <c r="IO20">
        <v>13.1</v>
      </c>
      <c r="IP20">
        <v>6.8</v>
      </c>
      <c r="IQ20">
        <v>14.9</v>
      </c>
      <c r="IR20">
        <v>36.1</v>
      </c>
      <c r="IS20">
        <v>56.5</v>
      </c>
      <c r="IT20">
        <v>15</v>
      </c>
      <c r="IU20">
        <v>9600</v>
      </c>
      <c r="IV20">
        <v>11900</v>
      </c>
      <c r="IW20">
        <v>14600</v>
      </c>
      <c r="IX20">
        <v>70</v>
      </c>
      <c r="IY20">
        <v>29.8</v>
      </c>
      <c r="IZ20">
        <v>50</v>
      </c>
      <c r="JA20" t="s">
        <v>95</v>
      </c>
      <c r="JB20" t="s">
        <v>95</v>
      </c>
      <c r="JC20">
        <v>20.9</v>
      </c>
      <c r="JD20">
        <v>36.9</v>
      </c>
      <c r="JE20">
        <v>47.7</v>
      </c>
      <c r="JF20">
        <v>15</v>
      </c>
      <c r="JG20">
        <v>13600</v>
      </c>
      <c r="JH20">
        <v>21000</v>
      </c>
      <c r="JI20">
        <v>23500</v>
      </c>
      <c r="JJ20">
        <v>65</v>
      </c>
      <c r="JK20">
        <v>27.6</v>
      </c>
      <c r="JL20">
        <v>50</v>
      </c>
      <c r="JM20" t="s">
        <v>95</v>
      </c>
      <c r="JN20" t="s">
        <v>95</v>
      </c>
      <c r="JO20">
        <v>20.6</v>
      </c>
      <c r="JP20">
        <v>34.5</v>
      </c>
      <c r="JQ20">
        <v>42</v>
      </c>
      <c r="JR20" t="s">
        <v>95</v>
      </c>
      <c r="JS20" t="s">
        <v>95</v>
      </c>
      <c r="JT20" t="s">
        <v>95</v>
      </c>
      <c r="JU20" t="s">
        <v>95</v>
      </c>
      <c r="JV20">
        <v>50</v>
      </c>
      <c r="JW20">
        <v>48.8</v>
      </c>
      <c r="JX20">
        <v>25</v>
      </c>
      <c r="JY20" t="s">
        <v>95</v>
      </c>
      <c r="JZ20" t="s">
        <v>95</v>
      </c>
      <c r="KA20" t="s">
        <v>95</v>
      </c>
      <c r="KB20" t="s">
        <v>95</v>
      </c>
      <c r="KC20">
        <v>36.700000000000003</v>
      </c>
      <c r="KD20">
        <v>15</v>
      </c>
      <c r="KE20">
        <v>14400</v>
      </c>
      <c r="KF20">
        <v>29500</v>
      </c>
      <c r="KG20">
        <v>45900</v>
      </c>
    </row>
    <row r="21" spans="2:293" x14ac:dyDescent="0.25">
      <c r="B21" s="57" t="s">
        <v>53</v>
      </c>
      <c r="C21" t="s">
        <v>77</v>
      </c>
      <c r="D21" t="s">
        <v>306</v>
      </c>
      <c r="E21" t="s">
        <v>312</v>
      </c>
      <c r="F21" t="s">
        <v>95</v>
      </c>
      <c r="G21" t="s">
        <v>95</v>
      </c>
      <c r="H21" t="s">
        <v>95</v>
      </c>
      <c r="I21" t="s">
        <v>95</v>
      </c>
      <c r="J21" t="s">
        <v>95</v>
      </c>
      <c r="K21" t="s">
        <v>95</v>
      </c>
      <c r="L21" t="s">
        <v>95</v>
      </c>
      <c r="M21" t="s">
        <v>95</v>
      </c>
      <c r="N21">
        <v>7550</v>
      </c>
      <c r="O21">
        <v>12100</v>
      </c>
      <c r="P21">
        <v>16300</v>
      </c>
      <c r="Q21">
        <v>20400</v>
      </c>
      <c r="R21" t="s">
        <v>95</v>
      </c>
      <c r="S21" t="s">
        <v>95</v>
      </c>
      <c r="T21" t="s">
        <v>95</v>
      </c>
      <c r="U21" t="s">
        <v>95</v>
      </c>
      <c r="V21" t="s">
        <v>95</v>
      </c>
      <c r="W21" t="s">
        <v>95</v>
      </c>
      <c r="X21" t="s">
        <v>95</v>
      </c>
      <c r="Y21" t="s">
        <v>95</v>
      </c>
      <c r="Z21">
        <v>7260</v>
      </c>
      <c r="AA21">
        <v>15100</v>
      </c>
      <c r="AB21">
        <v>20100</v>
      </c>
      <c r="AC21">
        <v>24900</v>
      </c>
      <c r="AD21" t="s">
        <v>95</v>
      </c>
      <c r="AE21" t="s">
        <v>95</v>
      </c>
      <c r="AF21" t="s">
        <v>95</v>
      </c>
      <c r="AG21" t="s">
        <v>95</v>
      </c>
      <c r="AH21" t="s">
        <v>95</v>
      </c>
      <c r="AI21" t="s">
        <v>95</v>
      </c>
      <c r="AJ21" t="s">
        <v>95</v>
      </c>
      <c r="AK21" t="s">
        <v>95</v>
      </c>
      <c r="AL21">
        <v>6515</v>
      </c>
      <c r="AM21">
        <v>16500</v>
      </c>
      <c r="AN21">
        <v>22600</v>
      </c>
      <c r="AO21">
        <v>28300</v>
      </c>
      <c r="AP21" t="s">
        <v>95</v>
      </c>
      <c r="AQ21" t="s">
        <v>95</v>
      </c>
      <c r="AR21" t="s">
        <v>95</v>
      </c>
      <c r="AS21" t="s">
        <v>95</v>
      </c>
      <c r="AT21" t="s">
        <v>95</v>
      </c>
      <c r="AU21" t="s">
        <v>95</v>
      </c>
      <c r="AV21" t="s">
        <v>95</v>
      </c>
      <c r="AW21" t="s">
        <v>95</v>
      </c>
      <c r="AX21">
        <v>5960</v>
      </c>
      <c r="AY21">
        <v>17000</v>
      </c>
      <c r="AZ21">
        <v>26700</v>
      </c>
      <c r="BA21">
        <v>35400</v>
      </c>
      <c r="BB21" t="s">
        <v>95</v>
      </c>
      <c r="BC21" t="s">
        <v>95</v>
      </c>
      <c r="BD21" t="s">
        <v>95</v>
      </c>
      <c r="BE21" t="s">
        <v>95</v>
      </c>
      <c r="BF21" t="s">
        <v>95</v>
      </c>
      <c r="BG21" t="s">
        <v>95</v>
      </c>
      <c r="BH21" t="s">
        <v>95</v>
      </c>
      <c r="BI21" t="s">
        <v>95</v>
      </c>
      <c r="BJ21">
        <v>6095</v>
      </c>
      <c r="BK21">
        <v>11900</v>
      </c>
      <c r="BL21">
        <v>16100</v>
      </c>
      <c r="BM21">
        <v>20100</v>
      </c>
      <c r="BN21" t="s">
        <v>95</v>
      </c>
      <c r="BO21" t="s">
        <v>95</v>
      </c>
      <c r="BP21" t="s">
        <v>95</v>
      </c>
      <c r="BQ21" t="s">
        <v>95</v>
      </c>
      <c r="BR21" t="s">
        <v>95</v>
      </c>
      <c r="BS21" t="s">
        <v>95</v>
      </c>
      <c r="BT21" t="s">
        <v>95</v>
      </c>
      <c r="BU21" t="s">
        <v>95</v>
      </c>
      <c r="BV21">
        <v>5930</v>
      </c>
      <c r="BW21">
        <v>14900</v>
      </c>
      <c r="BX21">
        <v>19900</v>
      </c>
      <c r="BY21">
        <v>24500</v>
      </c>
      <c r="BZ21" t="s">
        <v>95</v>
      </c>
      <c r="CA21" t="s">
        <v>95</v>
      </c>
      <c r="CB21" t="s">
        <v>95</v>
      </c>
      <c r="CC21" t="s">
        <v>95</v>
      </c>
      <c r="CD21" t="s">
        <v>95</v>
      </c>
      <c r="CE21" t="s">
        <v>95</v>
      </c>
      <c r="CF21" t="s">
        <v>95</v>
      </c>
      <c r="CG21" t="s">
        <v>95</v>
      </c>
      <c r="CH21">
        <v>5415</v>
      </c>
      <c r="CI21">
        <v>16300</v>
      </c>
      <c r="CJ21">
        <v>22400</v>
      </c>
      <c r="CK21">
        <v>27900</v>
      </c>
      <c r="CL21" t="s">
        <v>95</v>
      </c>
      <c r="CM21" t="s">
        <v>95</v>
      </c>
      <c r="CN21" t="s">
        <v>95</v>
      </c>
      <c r="CO21" t="s">
        <v>95</v>
      </c>
      <c r="CP21" t="s">
        <v>95</v>
      </c>
      <c r="CQ21" t="s">
        <v>95</v>
      </c>
      <c r="CR21" t="s">
        <v>95</v>
      </c>
      <c r="CS21" t="s">
        <v>95</v>
      </c>
      <c r="CT21">
        <v>4845</v>
      </c>
      <c r="CU21">
        <v>16100</v>
      </c>
      <c r="CV21">
        <v>25500</v>
      </c>
      <c r="CW21">
        <v>34000</v>
      </c>
      <c r="CX21" t="s">
        <v>95</v>
      </c>
      <c r="CY21" t="s">
        <v>95</v>
      </c>
      <c r="CZ21" t="s">
        <v>95</v>
      </c>
      <c r="DA21" t="s">
        <v>95</v>
      </c>
      <c r="DB21" t="s">
        <v>95</v>
      </c>
      <c r="DC21" t="s">
        <v>95</v>
      </c>
      <c r="DD21" t="s">
        <v>95</v>
      </c>
      <c r="DE21" t="s">
        <v>95</v>
      </c>
      <c r="DF21">
        <v>1455</v>
      </c>
      <c r="DG21">
        <v>12500</v>
      </c>
      <c r="DH21">
        <v>17300</v>
      </c>
      <c r="DI21">
        <v>21900</v>
      </c>
      <c r="DJ21" t="s">
        <v>95</v>
      </c>
      <c r="DK21" t="s">
        <v>95</v>
      </c>
      <c r="DL21" t="s">
        <v>95</v>
      </c>
      <c r="DM21" t="s">
        <v>95</v>
      </c>
      <c r="DN21" t="s">
        <v>95</v>
      </c>
      <c r="DO21" t="s">
        <v>95</v>
      </c>
      <c r="DP21" t="s">
        <v>95</v>
      </c>
      <c r="DQ21" t="s">
        <v>95</v>
      </c>
      <c r="DR21">
        <v>1330</v>
      </c>
      <c r="DS21">
        <v>15800</v>
      </c>
      <c r="DT21">
        <v>21100</v>
      </c>
      <c r="DU21">
        <v>26700</v>
      </c>
      <c r="DV21" t="s">
        <v>95</v>
      </c>
      <c r="DW21" t="s">
        <v>95</v>
      </c>
      <c r="DX21" t="s">
        <v>95</v>
      </c>
      <c r="DY21" t="s">
        <v>95</v>
      </c>
      <c r="DZ21" t="s">
        <v>95</v>
      </c>
      <c r="EA21" t="s">
        <v>95</v>
      </c>
      <c r="EB21" t="s">
        <v>95</v>
      </c>
      <c r="EC21" t="s">
        <v>95</v>
      </c>
      <c r="ED21">
        <v>1100</v>
      </c>
      <c r="EE21">
        <v>17200</v>
      </c>
      <c r="EF21">
        <v>23400</v>
      </c>
      <c r="EG21">
        <v>30600</v>
      </c>
      <c r="EH21" t="s">
        <v>95</v>
      </c>
      <c r="EI21" t="s">
        <v>95</v>
      </c>
      <c r="EJ21" t="s">
        <v>95</v>
      </c>
      <c r="EK21" t="s">
        <v>95</v>
      </c>
      <c r="EL21" t="s">
        <v>95</v>
      </c>
      <c r="EM21" t="s">
        <v>95</v>
      </c>
      <c r="EN21" t="s">
        <v>95</v>
      </c>
      <c r="EO21" t="s">
        <v>95</v>
      </c>
      <c r="EP21">
        <v>1115</v>
      </c>
      <c r="EQ21">
        <v>23100</v>
      </c>
      <c r="ER21">
        <v>31700</v>
      </c>
      <c r="ES21">
        <v>42500</v>
      </c>
      <c r="ET21" t="s">
        <v>95</v>
      </c>
      <c r="EU21" t="s">
        <v>95</v>
      </c>
      <c r="EV21" t="s">
        <v>95</v>
      </c>
      <c r="EW21" t="s">
        <v>95</v>
      </c>
      <c r="EX21" t="s">
        <v>95</v>
      </c>
      <c r="EY21" t="s">
        <v>95</v>
      </c>
      <c r="EZ21" t="s">
        <v>95</v>
      </c>
      <c r="FA21" t="s">
        <v>95</v>
      </c>
      <c r="FB21">
        <v>6965</v>
      </c>
      <c r="FC21">
        <v>11400</v>
      </c>
      <c r="FD21">
        <v>15700</v>
      </c>
      <c r="FE21">
        <v>19700</v>
      </c>
      <c r="FF21" t="s">
        <v>95</v>
      </c>
      <c r="FG21" t="s">
        <v>95</v>
      </c>
      <c r="FH21" t="s">
        <v>95</v>
      </c>
      <c r="FI21" t="s">
        <v>95</v>
      </c>
      <c r="FJ21" t="s">
        <v>95</v>
      </c>
      <c r="FK21" t="s">
        <v>95</v>
      </c>
      <c r="FL21" t="s">
        <v>95</v>
      </c>
      <c r="FM21" t="s">
        <v>95</v>
      </c>
      <c r="FN21">
        <v>6620</v>
      </c>
      <c r="FO21">
        <v>14800</v>
      </c>
      <c r="FP21">
        <v>19800</v>
      </c>
      <c r="FQ21">
        <v>24400</v>
      </c>
      <c r="FR21" t="s">
        <v>95</v>
      </c>
      <c r="FS21" t="s">
        <v>95</v>
      </c>
      <c r="FT21" t="s">
        <v>95</v>
      </c>
      <c r="FU21" t="s">
        <v>95</v>
      </c>
      <c r="FV21" t="s">
        <v>95</v>
      </c>
      <c r="FW21" t="s">
        <v>95</v>
      </c>
      <c r="FX21" t="s">
        <v>95</v>
      </c>
      <c r="FY21" t="s">
        <v>95</v>
      </c>
      <c r="FZ21">
        <v>6145</v>
      </c>
      <c r="GA21">
        <v>16600</v>
      </c>
      <c r="GB21">
        <v>22200</v>
      </c>
      <c r="GC21">
        <v>27800</v>
      </c>
      <c r="GD21" t="s">
        <v>95</v>
      </c>
      <c r="GE21" t="s">
        <v>95</v>
      </c>
      <c r="GF21" t="s">
        <v>95</v>
      </c>
      <c r="GG21" t="s">
        <v>95</v>
      </c>
      <c r="GH21" t="s">
        <v>95</v>
      </c>
      <c r="GI21" t="s">
        <v>95</v>
      </c>
      <c r="GJ21" t="s">
        <v>95</v>
      </c>
      <c r="GK21" t="s">
        <v>95</v>
      </c>
      <c r="GL21">
        <v>5185</v>
      </c>
      <c r="GM21">
        <v>17200</v>
      </c>
      <c r="GN21">
        <v>26600</v>
      </c>
      <c r="GO21">
        <v>35500</v>
      </c>
      <c r="GP21" t="s">
        <v>95</v>
      </c>
      <c r="GQ21" t="s">
        <v>95</v>
      </c>
      <c r="GR21" t="s">
        <v>95</v>
      </c>
      <c r="GS21" t="s">
        <v>95</v>
      </c>
      <c r="GT21" t="s">
        <v>95</v>
      </c>
      <c r="GU21" t="s">
        <v>95</v>
      </c>
      <c r="GV21" t="s">
        <v>95</v>
      </c>
      <c r="GW21" t="s">
        <v>95</v>
      </c>
      <c r="GX21">
        <v>5675</v>
      </c>
      <c r="GY21">
        <v>11400</v>
      </c>
      <c r="GZ21">
        <v>15500</v>
      </c>
      <c r="HA21">
        <v>19500</v>
      </c>
      <c r="HB21" t="s">
        <v>95</v>
      </c>
      <c r="HC21" t="s">
        <v>95</v>
      </c>
      <c r="HD21" t="s">
        <v>95</v>
      </c>
      <c r="HE21" t="s">
        <v>95</v>
      </c>
      <c r="HF21" t="s">
        <v>95</v>
      </c>
      <c r="HG21" t="s">
        <v>95</v>
      </c>
      <c r="HH21" t="s">
        <v>95</v>
      </c>
      <c r="HI21" t="s">
        <v>95</v>
      </c>
      <c r="HJ21">
        <v>5460</v>
      </c>
      <c r="HK21">
        <v>14600</v>
      </c>
      <c r="HL21">
        <v>19500</v>
      </c>
      <c r="HM21">
        <v>24000</v>
      </c>
      <c r="HN21" t="s">
        <v>95</v>
      </c>
      <c r="HO21" t="s">
        <v>95</v>
      </c>
      <c r="HP21" t="s">
        <v>95</v>
      </c>
      <c r="HQ21" t="s">
        <v>95</v>
      </c>
      <c r="HR21" t="s">
        <v>95</v>
      </c>
      <c r="HS21" t="s">
        <v>95</v>
      </c>
      <c r="HT21" t="s">
        <v>95</v>
      </c>
      <c r="HU21" t="s">
        <v>95</v>
      </c>
      <c r="HV21">
        <v>5010</v>
      </c>
      <c r="HW21">
        <v>16300</v>
      </c>
      <c r="HX21">
        <v>21900</v>
      </c>
      <c r="HY21">
        <v>27200</v>
      </c>
      <c r="HZ21" t="s">
        <v>95</v>
      </c>
      <c r="IA21" t="s">
        <v>95</v>
      </c>
      <c r="IB21" t="s">
        <v>95</v>
      </c>
      <c r="IC21" t="s">
        <v>95</v>
      </c>
      <c r="ID21" t="s">
        <v>95</v>
      </c>
      <c r="IE21" t="s">
        <v>95</v>
      </c>
      <c r="IF21" t="s">
        <v>95</v>
      </c>
      <c r="IG21" t="s">
        <v>95</v>
      </c>
      <c r="IH21">
        <v>4265</v>
      </c>
      <c r="II21">
        <v>16500</v>
      </c>
      <c r="IJ21">
        <v>25800</v>
      </c>
      <c r="IK21">
        <v>34500</v>
      </c>
      <c r="IL21" t="s">
        <v>95</v>
      </c>
      <c r="IM21" t="s">
        <v>95</v>
      </c>
      <c r="IN21" t="s">
        <v>95</v>
      </c>
      <c r="IO21" t="s">
        <v>95</v>
      </c>
      <c r="IP21" t="s">
        <v>95</v>
      </c>
      <c r="IQ21" t="s">
        <v>95</v>
      </c>
      <c r="IR21" t="s">
        <v>95</v>
      </c>
      <c r="IS21" t="s">
        <v>95</v>
      </c>
      <c r="IT21">
        <v>1295</v>
      </c>
      <c r="IU21">
        <v>11800</v>
      </c>
      <c r="IV21">
        <v>16400</v>
      </c>
      <c r="IW21">
        <v>20600</v>
      </c>
      <c r="IX21" t="s">
        <v>95</v>
      </c>
      <c r="IY21" t="s">
        <v>95</v>
      </c>
      <c r="IZ21" t="s">
        <v>95</v>
      </c>
      <c r="JA21" t="s">
        <v>95</v>
      </c>
      <c r="JB21" t="s">
        <v>95</v>
      </c>
      <c r="JC21" t="s">
        <v>95</v>
      </c>
      <c r="JD21" t="s">
        <v>95</v>
      </c>
      <c r="JE21" t="s">
        <v>95</v>
      </c>
      <c r="JF21">
        <v>1160</v>
      </c>
      <c r="JG21">
        <v>15300</v>
      </c>
      <c r="JH21">
        <v>21000</v>
      </c>
      <c r="JI21">
        <v>27100</v>
      </c>
      <c r="JJ21" t="s">
        <v>95</v>
      </c>
      <c r="JK21" t="s">
        <v>95</v>
      </c>
      <c r="JL21" t="s">
        <v>95</v>
      </c>
      <c r="JM21" t="s">
        <v>95</v>
      </c>
      <c r="JN21" t="s">
        <v>95</v>
      </c>
      <c r="JO21" t="s">
        <v>95</v>
      </c>
      <c r="JP21" t="s">
        <v>95</v>
      </c>
      <c r="JQ21" t="s">
        <v>95</v>
      </c>
      <c r="JR21">
        <v>1135</v>
      </c>
      <c r="JS21">
        <v>17900</v>
      </c>
      <c r="JT21">
        <v>23800</v>
      </c>
      <c r="JU21">
        <v>31000</v>
      </c>
      <c r="JV21" t="s">
        <v>95</v>
      </c>
      <c r="JW21" t="s">
        <v>95</v>
      </c>
      <c r="JX21" t="s">
        <v>95</v>
      </c>
      <c r="JY21" t="s">
        <v>95</v>
      </c>
      <c r="JZ21" t="s">
        <v>95</v>
      </c>
      <c r="KA21" t="s">
        <v>95</v>
      </c>
      <c r="KB21" t="s">
        <v>95</v>
      </c>
      <c r="KC21" t="s">
        <v>95</v>
      </c>
      <c r="KD21">
        <v>920</v>
      </c>
      <c r="KE21">
        <v>21400</v>
      </c>
      <c r="KF21">
        <v>31100</v>
      </c>
      <c r="KG21">
        <v>41100</v>
      </c>
    </row>
    <row r="22" spans="2:293" x14ac:dyDescent="0.25">
      <c r="B22" s="57" t="s">
        <v>53</v>
      </c>
      <c r="C22" t="s">
        <v>77</v>
      </c>
      <c r="D22" t="s">
        <v>96</v>
      </c>
      <c r="E22" t="s">
        <v>116</v>
      </c>
      <c r="F22">
        <v>620</v>
      </c>
      <c r="G22">
        <v>41.5</v>
      </c>
      <c r="H22">
        <v>365</v>
      </c>
      <c r="I22">
        <v>11.3</v>
      </c>
      <c r="J22">
        <v>2.9</v>
      </c>
      <c r="K22">
        <v>7.1</v>
      </c>
      <c r="L22">
        <v>14.7</v>
      </c>
      <c r="M22">
        <v>44.3</v>
      </c>
      <c r="N22">
        <v>35</v>
      </c>
      <c r="O22">
        <v>14500</v>
      </c>
      <c r="P22">
        <v>21200</v>
      </c>
      <c r="Q22">
        <v>24500</v>
      </c>
      <c r="R22">
        <v>410</v>
      </c>
      <c r="S22">
        <v>53.1</v>
      </c>
      <c r="T22">
        <v>190</v>
      </c>
      <c r="U22">
        <v>22.9</v>
      </c>
      <c r="V22">
        <v>2.6</v>
      </c>
      <c r="W22">
        <v>10.8</v>
      </c>
      <c r="X22">
        <v>14.8</v>
      </c>
      <c r="Y22">
        <v>21.4</v>
      </c>
      <c r="Z22">
        <v>35</v>
      </c>
      <c r="AA22">
        <v>10300</v>
      </c>
      <c r="AB22">
        <v>23200</v>
      </c>
      <c r="AC22">
        <v>33200</v>
      </c>
      <c r="AD22">
        <v>405</v>
      </c>
      <c r="AE22">
        <v>52.6</v>
      </c>
      <c r="AF22">
        <v>195</v>
      </c>
      <c r="AG22">
        <v>23.9</v>
      </c>
      <c r="AH22">
        <v>1.8</v>
      </c>
      <c r="AI22">
        <v>9.8000000000000007</v>
      </c>
      <c r="AJ22">
        <v>15.7</v>
      </c>
      <c r="AK22">
        <v>21.7</v>
      </c>
      <c r="AL22">
        <v>35</v>
      </c>
      <c r="AM22">
        <v>18300</v>
      </c>
      <c r="AN22">
        <v>27000</v>
      </c>
      <c r="AO22">
        <v>35500</v>
      </c>
      <c r="AP22">
        <v>205</v>
      </c>
      <c r="AQ22">
        <v>54.4</v>
      </c>
      <c r="AR22">
        <v>95</v>
      </c>
      <c r="AS22" t="s">
        <v>95</v>
      </c>
      <c r="AT22" t="s">
        <v>95</v>
      </c>
      <c r="AU22" t="s">
        <v>95</v>
      </c>
      <c r="AV22" t="s">
        <v>95</v>
      </c>
      <c r="AW22">
        <v>23.1</v>
      </c>
      <c r="AX22">
        <v>30</v>
      </c>
      <c r="AY22">
        <v>24300</v>
      </c>
      <c r="AZ22">
        <v>33500</v>
      </c>
      <c r="BA22">
        <v>39800</v>
      </c>
      <c r="BB22">
        <v>480</v>
      </c>
      <c r="BC22">
        <v>39</v>
      </c>
      <c r="BD22">
        <v>295</v>
      </c>
      <c r="BE22">
        <v>11.9</v>
      </c>
      <c r="BF22">
        <v>2.5</v>
      </c>
      <c r="BG22">
        <v>7.5</v>
      </c>
      <c r="BH22">
        <v>16.100000000000001</v>
      </c>
      <c r="BI22">
        <v>46.5</v>
      </c>
      <c r="BJ22">
        <v>30</v>
      </c>
      <c r="BK22">
        <v>13600</v>
      </c>
      <c r="BL22">
        <v>19300</v>
      </c>
      <c r="BM22">
        <v>22800</v>
      </c>
      <c r="BN22">
        <v>310</v>
      </c>
      <c r="BO22">
        <v>52.1</v>
      </c>
      <c r="BP22">
        <v>150</v>
      </c>
      <c r="BQ22" t="s">
        <v>95</v>
      </c>
      <c r="BR22" t="s">
        <v>95</v>
      </c>
      <c r="BS22" t="s">
        <v>95</v>
      </c>
      <c r="BT22" t="s">
        <v>95</v>
      </c>
      <c r="BU22">
        <v>24.1</v>
      </c>
      <c r="BV22" t="s">
        <v>95</v>
      </c>
      <c r="BW22" t="s">
        <v>95</v>
      </c>
      <c r="BX22" t="s">
        <v>95</v>
      </c>
      <c r="BY22" t="s">
        <v>95</v>
      </c>
      <c r="BZ22">
        <v>325</v>
      </c>
      <c r="CA22">
        <v>53.3</v>
      </c>
      <c r="CB22">
        <v>150</v>
      </c>
      <c r="CC22" t="s">
        <v>95</v>
      </c>
      <c r="CD22" t="s">
        <v>95</v>
      </c>
      <c r="CE22">
        <v>9</v>
      </c>
      <c r="CF22">
        <v>14.6</v>
      </c>
      <c r="CG22">
        <v>20.3</v>
      </c>
      <c r="CH22">
        <v>25</v>
      </c>
      <c r="CI22">
        <v>15600</v>
      </c>
      <c r="CJ22">
        <v>26200</v>
      </c>
      <c r="CK22">
        <v>32300</v>
      </c>
      <c r="CL22">
        <v>165</v>
      </c>
      <c r="CM22">
        <v>57.8</v>
      </c>
      <c r="CN22">
        <v>70</v>
      </c>
      <c r="CO22" t="s">
        <v>95</v>
      </c>
      <c r="CP22" t="s">
        <v>95</v>
      </c>
      <c r="CQ22" t="s">
        <v>95</v>
      </c>
      <c r="CR22" t="s">
        <v>95</v>
      </c>
      <c r="CS22">
        <v>20.5</v>
      </c>
      <c r="CT22">
        <v>25</v>
      </c>
      <c r="CU22">
        <v>21200</v>
      </c>
      <c r="CV22">
        <v>29800</v>
      </c>
      <c r="CW22">
        <v>39700</v>
      </c>
      <c r="CX22">
        <v>140</v>
      </c>
      <c r="CY22">
        <v>50.2</v>
      </c>
      <c r="CZ22">
        <v>70</v>
      </c>
      <c r="DA22">
        <v>9</v>
      </c>
      <c r="DB22">
        <v>4.3</v>
      </c>
      <c r="DC22">
        <v>5.5</v>
      </c>
      <c r="DD22">
        <v>9.8000000000000007</v>
      </c>
      <c r="DE22">
        <v>36.6</v>
      </c>
      <c r="DF22" t="s">
        <v>95</v>
      </c>
      <c r="DG22" t="s">
        <v>95</v>
      </c>
      <c r="DH22" t="s">
        <v>95</v>
      </c>
      <c r="DI22" t="s">
        <v>95</v>
      </c>
      <c r="DJ22">
        <v>95</v>
      </c>
      <c r="DK22">
        <v>56.1</v>
      </c>
      <c r="DL22">
        <v>45</v>
      </c>
      <c r="DM22" t="s">
        <v>95</v>
      </c>
      <c r="DN22" t="s">
        <v>95</v>
      </c>
      <c r="DO22" t="s">
        <v>95</v>
      </c>
      <c r="DP22" t="s">
        <v>95</v>
      </c>
      <c r="DQ22">
        <v>12.6</v>
      </c>
      <c r="DR22" t="s">
        <v>95</v>
      </c>
      <c r="DS22" t="s">
        <v>95</v>
      </c>
      <c r="DT22" t="s">
        <v>95</v>
      </c>
      <c r="DU22" t="s">
        <v>95</v>
      </c>
      <c r="DV22">
        <v>85</v>
      </c>
      <c r="DW22">
        <v>49.8</v>
      </c>
      <c r="DX22">
        <v>40</v>
      </c>
      <c r="DY22" t="s">
        <v>95</v>
      </c>
      <c r="DZ22" t="s">
        <v>95</v>
      </c>
      <c r="EA22">
        <v>12.7</v>
      </c>
      <c r="EB22">
        <v>19.899999999999999</v>
      </c>
      <c r="EC22">
        <v>27.1</v>
      </c>
      <c r="ED22" t="s">
        <v>95</v>
      </c>
      <c r="EE22" t="s">
        <v>95</v>
      </c>
      <c r="EF22" t="s">
        <v>95</v>
      </c>
      <c r="EG22" t="s">
        <v>95</v>
      </c>
      <c r="EH22">
        <v>40</v>
      </c>
      <c r="EI22">
        <v>40.799999999999997</v>
      </c>
      <c r="EJ22">
        <v>25</v>
      </c>
      <c r="EK22" t="s">
        <v>95</v>
      </c>
      <c r="EL22" t="s">
        <v>95</v>
      </c>
      <c r="EM22" t="s">
        <v>95</v>
      </c>
      <c r="EN22" t="s">
        <v>95</v>
      </c>
      <c r="EO22">
        <v>33.200000000000003</v>
      </c>
      <c r="EP22" t="s">
        <v>95</v>
      </c>
      <c r="EQ22" t="s">
        <v>95</v>
      </c>
      <c r="ER22" t="s">
        <v>95</v>
      </c>
      <c r="ES22" t="s">
        <v>95</v>
      </c>
      <c r="ET22">
        <v>475</v>
      </c>
      <c r="EU22">
        <v>36</v>
      </c>
      <c r="EV22">
        <v>305</v>
      </c>
      <c r="EW22">
        <v>16.8</v>
      </c>
      <c r="EX22">
        <v>2.8</v>
      </c>
      <c r="EY22">
        <v>7.7</v>
      </c>
      <c r="EZ22">
        <v>16.600000000000001</v>
      </c>
      <c r="FA22">
        <v>44.5</v>
      </c>
      <c r="FB22">
        <v>25</v>
      </c>
      <c r="FC22">
        <v>10100</v>
      </c>
      <c r="FD22">
        <v>14400</v>
      </c>
      <c r="FE22">
        <v>20800</v>
      </c>
      <c r="FF22">
        <v>395</v>
      </c>
      <c r="FG22">
        <v>51.8</v>
      </c>
      <c r="FH22">
        <v>190</v>
      </c>
      <c r="FI22">
        <v>18.8</v>
      </c>
      <c r="FJ22">
        <v>3.4</v>
      </c>
      <c r="FK22">
        <v>13.5</v>
      </c>
      <c r="FL22">
        <v>18.600000000000001</v>
      </c>
      <c r="FM22">
        <v>26</v>
      </c>
      <c r="FN22">
        <v>45</v>
      </c>
      <c r="FO22">
        <v>14300</v>
      </c>
      <c r="FP22">
        <v>24000</v>
      </c>
      <c r="FQ22">
        <v>40300</v>
      </c>
      <c r="FR22">
        <v>355</v>
      </c>
      <c r="FS22">
        <v>46.7</v>
      </c>
      <c r="FT22">
        <v>190</v>
      </c>
      <c r="FU22">
        <v>25.7</v>
      </c>
      <c r="FV22">
        <v>2.5</v>
      </c>
      <c r="FW22">
        <v>16.5</v>
      </c>
      <c r="FX22">
        <v>20.5</v>
      </c>
      <c r="FY22">
        <v>25</v>
      </c>
      <c r="FZ22">
        <v>50</v>
      </c>
      <c r="GA22">
        <v>20700</v>
      </c>
      <c r="GB22">
        <v>26300</v>
      </c>
      <c r="GC22">
        <v>36300</v>
      </c>
      <c r="GD22">
        <v>250</v>
      </c>
      <c r="GE22">
        <v>51.3</v>
      </c>
      <c r="GF22">
        <v>120</v>
      </c>
      <c r="GG22">
        <v>30.9</v>
      </c>
      <c r="GH22">
        <v>1.6</v>
      </c>
      <c r="GI22">
        <v>13.7</v>
      </c>
      <c r="GJ22">
        <v>15</v>
      </c>
      <c r="GK22">
        <v>16.2</v>
      </c>
      <c r="GL22">
        <v>25</v>
      </c>
      <c r="GM22">
        <v>15800</v>
      </c>
      <c r="GN22">
        <v>30200</v>
      </c>
      <c r="GO22">
        <v>36600</v>
      </c>
      <c r="GP22">
        <v>375</v>
      </c>
      <c r="GQ22">
        <v>35.200000000000003</v>
      </c>
      <c r="GR22">
        <v>245</v>
      </c>
      <c r="GS22">
        <v>17.7</v>
      </c>
      <c r="GT22">
        <v>2.2999999999999998</v>
      </c>
      <c r="GU22">
        <v>7.4</v>
      </c>
      <c r="GV22">
        <v>17.399999999999999</v>
      </c>
      <c r="GW22">
        <v>44.8</v>
      </c>
      <c r="GX22">
        <v>20</v>
      </c>
      <c r="GY22">
        <v>10000</v>
      </c>
      <c r="GZ22">
        <v>13900</v>
      </c>
      <c r="HA22">
        <v>20800</v>
      </c>
      <c r="HB22">
        <v>325</v>
      </c>
      <c r="HC22">
        <v>49</v>
      </c>
      <c r="HD22">
        <v>165</v>
      </c>
      <c r="HE22" t="s">
        <v>95</v>
      </c>
      <c r="HF22" t="s">
        <v>95</v>
      </c>
      <c r="HG22" t="s">
        <v>95</v>
      </c>
      <c r="HH22" t="s">
        <v>95</v>
      </c>
      <c r="HI22">
        <v>27.3</v>
      </c>
      <c r="HJ22">
        <v>40</v>
      </c>
      <c r="HK22">
        <v>13000</v>
      </c>
      <c r="HL22">
        <v>21900</v>
      </c>
      <c r="HM22">
        <v>34700</v>
      </c>
      <c r="HN22">
        <v>285</v>
      </c>
      <c r="HO22">
        <v>45.7</v>
      </c>
      <c r="HP22">
        <v>155</v>
      </c>
      <c r="HQ22" t="s">
        <v>95</v>
      </c>
      <c r="HR22" t="s">
        <v>95</v>
      </c>
      <c r="HS22">
        <v>17.3</v>
      </c>
      <c r="HT22">
        <v>21.2</v>
      </c>
      <c r="HU22">
        <v>25.8</v>
      </c>
      <c r="HV22">
        <v>45</v>
      </c>
      <c r="HW22">
        <v>17500</v>
      </c>
      <c r="HX22">
        <v>24400</v>
      </c>
      <c r="HY22">
        <v>30000</v>
      </c>
      <c r="HZ22">
        <v>210</v>
      </c>
      <c r="IA22">
        <v>50.3</v>
      </c>
      <c r="IB22">
        <v>105</v>
      </c>
      <c r="IC22" t="s">
        <v>95</v>
      </c>
      <c r="ID22" t="s">
        <v>95</v>
      </c>
      <c r="IE22" t="s">
        <v>95</v>
      </c>
      <c r="IF22" t="s">
        <v>95</v>
      </c>
      <c r="IG22" t="s">
        <v>95</v>
      </c>
      <c r="IH22" t="s">
        <v>95</v>
      </c>
      <c r="II22" t="s">
        <v>95</v>
      </c>
      <c r="IJ22" t="s">
        <v>95</v>
      </c>
      <c r="IK22" t="s">
        <v>95</v>
      </c>
      <c r="IL22">
        <v>100</v>
      </c>
      <c r="IM22">
        <v>38.799999999999997</v>
      </c>
      <c r="IN22">
        <v>60</v>
      </c>
      <c r="IO22">
        <v>13.3</v>
      </c>
      <c r="IP22">
        <v>4.5999999999999996</v>
      </c>
      <c r="IQ22">
        <v>8.6999999999999993</v>
      </c>
      <c r="IR22">
        <v>13.3</v>
      </c>
      <c r="IS22">
        <v>43.3</v>
      </c>
      <c r="IT22" t="s">
        <v>95</v>
      </c>
      <c r="IU22" t="s">
        <v>95</v>
      </c>
      <c r="IV22" t="s">
        <v>95</v>
      </c>
      <c r="IW22" t="s">
        <v>95</v>
      </c>
      <c r="IX22">
        <v>70</v>
      </c>
      <c r="IY22">
        <v>65.099999999999994</v>
      </c>
      <c r="IZ22">
        <v>25</v>
      </c>
      <c r="JA22" t="s">
        <v>95</v>
      </c>
      <c r="JB22" t="s">
        <v>95</v>
      </c>
      <c r="JC22" t="s">
        <v>95</v>
      </c>
      <c r="JD22" t="s">
        <v>95</v>
      </c>
      <c r="JE22">
        <v>19.7</v>
      </c>
      <c r="JF22" t="s">
        <v>95</v>
      </c>
      <c r="JG22" t="s">
        <v>95</v>
      </c>
      <c r="JH22" t="s">
        <v>95</v>
      </c>
      <c r="JI22" t="s">
        <v>95</v>
      </c>
      <c r="JJ22">
        <v>70</v>
      </c>
      <c r="JK22">
        <v>50.8</v>
      </c>
      <c r="JL22">
        <v>35</v>
      </c>
      <c r="JM22" t="s">
        <v>95</v>
      </c>
      <c r="JN22" t="s">
        <v>95</v>
      </c>
      <c r="JO22" t="s">
        <v>95</v>
      </c>
      <c r="JP22" t="s">
        <v>95</v>
      </c>
      <c r="JQ22">
        <v>21.9</v>
      </c>
      <c r="JR22" t="s">
        <v>95</v>
      </c>
      <c r="JS22" t="s">
        <v>95</v>
      </c>
      <c r="JT22" t="s">
        <v>95</v>
      </c>
      <c r="JU22" t="s">
        <v>95</v>
      </c>
      <c r="JV22">
        <v>40</v>
      </c>
      <c r="JW22">
        <v>56.7</v>
      </c>
      <c r="JX22">
        <v>15</v>
      </c>
      <c r="JY22" t="s">
        <v>95</v>
      </c>
      <c r="JZ22" t="s">
        <v>95</v>
      </c>
      <c r="KA22" t="s">
        <v>95</v>
      </c>
      <c r="KB22" t="s">
        <v>95</v>
      </c>
      <c r="KC22" t="s">
        <v>95</v>
      </c>
      <c r="KD22" t="s">
        <v>95</v>
      </c>
      <c r="KE22" t="s">
        <v>95</v>
      </c>
      <c r="KF22" t="s">
        <v>95</v>
      </c>
      <c r="KG22" t="s">
        <v>95</v>
      </c>
    </row>
    <row r="23" spans="2:293" x14ac:dyDescent="0.25">
      <c r="B23" s="57">
        <v>4</v>
      </c>
      <c r="C23" t="s">
        <v>78</v>
      </c>
      <c r="D23" t="s">
        <v>57</v>
      </c>
      <c r="E23" t="s">
        <v>117</v>
      </c>
      <c r="F23">
        <v>20</v>
      </c>
      <c r="G23">
        <v>0</v>
      </c>
      <c r="H23">
        <v>20</v>
      </c>
      <c r="I23" t="s">
        <v>95</v>
      </c>
      <c r="J23" t="s">
        <v>95</v>
      </c>
      <c r="K23" t="s">
        <v>95</v>
      </c>
      <c r="L23" t="s">
        <v>95</v>
      </c>
      <c r="M23">
        <v>77.8</v>
      </c>
      <c r="N23">
        <v>10</v>
      </c>
      <c r="O23">
        <v>24000</v>
      </c>
      <c r="P23">
        <v>25500</v>
      </c>
      <c r="Q23">
        <v>27500</v>
      </c>
      <c r="R23">
        <v>15</v>
      </c>
      <c r="S23">
        <v>13.3</v>
      </c>
      <c r="T23">
        <v>15</v>
      </c>
      <c r="U23" t="s">
        <v>95</v>
      </c>
      <c r="V23" t="s">
        <v>95</v>
      </c>
      <c r="W23" t="s">
        <v>95</v>
      </c>
      <c r="X23" t="s">
        <v>95</v>
      </c>
      <c r="Y23">
        <v>53.3</v>
      </c>
      <c r="Z23" t="s">
        <v>95</v>
      </c>
      <c r="AA23" t="s">
        <v>95</v>
      </c>
      <c r="AB23" t="s">
        <v>95</v>
      </c>
      <c r="AC23" t="s">
        <v>95</v>
      </c>
      <c r="AD23">
        <v>10</v>
      </c>
      <c r="AE23" t="s">
        <v>95</v>
      </c>
      <c r="AF23" t="s">
        <v>95</v>
      </c>
      <c r="AG23" t="s">
        <v>95</v>
      </c>
      <c r="AH23" t="s">
        <v>95</v>
      </c>
      <c r="AI23" t="s">
        <v>95</v>
      </c>
      <c r="AJ23" t="s">
        <v>95</v>
      </c>
      <c r="AK23" t="s">
        <v>95</v>
      </c>
      <c r="AL23" t="s">
        <v>95</v>
      </c>
      <c r="AM23" t="s">
        <v>95</v>
      </c>
      <c r="AN23" t="s">
        <v>95</v>
      </c>
      <c r="AO23" t="s">
        <v>95</v>
      </c>
      <c r="AP23">
        <v>5</v>
      </c>
      <c r="AQ23" t="s">
        <v>95</v>
      </c>
      <c r="AR23" t="s">
        <v>95</v>
      </c>
      <c r="AS23" t="s">
        <v>95</v>
      </c>
      <c r="AT23" t="s">
        <v>95</v>
      </c>
      <c r="AU23" t="s">
        <v>95</v>
      </c>
      <c r="AV23" t="s">
        <v>95</v>
      </c>
      <c r="AW23" t="s">
        <v>95</v>
      </c>
      <c r="AX23" t="s">
        <v>95</v>
      </c>
      <c r="AY23" t="s">
        <v>95</v>
      </c>
      <c r="AZ23" t="s">
        <v>95</v>
      </c>
      <c r="BA23" t="s">
        <v>95</v>
      </c>
      <c r="BB23">
        <v>15</v>
      </c>
      <c r="BC23" t="s">
        <v>95</v>
      </c>
      <c r="BD23" t="s">
        <v>95</v>
      </c>
      <c r="BE23" t="s">
        <v>95</v>
      </c>
      <c r="BF23" t="s">
        <v>95</v>
      </c>
      <c r="BG23" t="s">
        <v>95</v>
      </c>
      <c r="BH23" t="s">
        <v>95</v>
      </c>
      <c r="BI23" t="s">
        <v>95</v>
      </c>
      <c r="BJ23" t="s">
        <v>95</v>
      </c>
      <c r="BK23" t="s">
        <v>95</v>
      </c>
      <c r="BL23" t="s">
        <v>95</v>
      </c>
      <c r="BM23" t="s">
        <v>95</v>
      </c>
      <c r="BN23">
        <v>10</v>
      </c>
      <c r="BO23" t="s">
        <v>95</v>
      </c>
      <c r="BP23" t="s">
        <v>95</v>
      </c>
      <c r="BQ23" t="s">
        <v>95</v>
      </c>
      <c r="BR23" t="s">
        <v>95</v>
      </c>
      <c r="BS23" t="s">
        <v>95</v>
      </c>
      <c r="BT23" t="s">
        <v>95</v>
      </c>
      <c r="BU23" t="s">
        <v>95</v>
      </c>
      <c r="BV23" t="s">
        <v>95</v>
      </c>
      <c r="BW23" t="s">
        <v>95</v>
      </c>
      <c r="BX23" t="s">
        <v>95</v>
      </c>
      <c r="BY23" t="s">
        <v>95</v>
      </c>
      <c r="BZ23">
        <v>10</v>
      </c>
      <c r="CA23" t="s">
        <v>95</v>
      </c>
      <c r="CB23" t="s">
        <v>95</v>
      </c>
      <c r="CC23" t="s">
        <v>95</v>
      </c>
      <c r="CD23" t="s">
        <v>95</v>
      </c>
      <c r="CE23" t="s">
        <v>95</v>
      </c>
      <c r="CF23" t="s">
        <v>95</v>
      </c>
      <c r="CG23" t="s">
        <v>95</v>
      </c>
      <c r="CH23" t="s">
        <v>95</v>
      </c>
      <c r="CI23" t="s">
        <v>95</v>
      </c>
      <c r="CJ23" t="s">
        <v>95</v>
      </c>
      <c r="CK23" t="s">
        <v>95</v>
      </c>
      <c r="CL23">
        <v>5</v>
      </c>
      <c r="CM23" t="s">
        <v>95</v>
      </c>
      <c r="CN23" t="s">
        <v>95</v>
      </c>
      <c r="CO23" t="s">
        <v>95</v>
      </c>
      <c r="CP23" t="s">
        <v>95</v>
      </c>
      <c r="CQ23" t="s">
        <v>95</v>
      </c>
      <c r="CR23" t="s">
        <v>95</v>
      </c>
      <c r="CS23" t="s">
        <v>95</v>
      </c>
      <c r="CT23" t="s">
        <v>95</v>
      </c>
      <c r="CU23" t="s">
        <v>95</v>
      </c>
      <c r="CV23" t="s">
        <v>95</v>
      </c>
      <c r="CW23" t="s">
        <v>95</v>
      </c>
      <c r="CX23">
        <v>5</v>
      </c>
      <c r="CY23" t="s">
        <v>95</v>
      </c>
      <c r="CZ23" t="s">
        <v>95</v>
      </c>
      <c r="DA23" t="s">
        <v>95</v>
      </c>
      <c r="DB23" t="s">
        <v>95</v>
      </c>
      <c r="DC23" t="s">
        <v>95</v>
      </c>
      <c r="DD23" t="s">
        <v>95</v>
      </c>
      <c r="DE23" t="s">
        <v>95</v>
      </c>
      <c r="DF23" t="s">
        <v>95</v>
      </c>
      <c r="DG23" t="s">
        <v>95</v>
      </c>
      <c r="DH23" t="s">
        <v>95</v>
      </c>
      <c r="DI23" t="s">
        <v>95</v>
      </c>
      <c r="DJ23">
        <v>5</v>
      </c>
      <c r="DK23" t="s">
        <v>95</v>
      </c>
      <c r="DL23" t="s">
        <v>95</v>
      </c>
      <c r="DM23" t="s">
        <v>95</v>
      </c>
      <c r="DN23" t="s">
        <v>95</v>
      </c>
      <c r="DO23" t="s">
        <v>95</v>
      </c>
      <c r="DP23" t="s">
        <v>95</v>
      </c>
      <c r="DQ23" t="s">
        <v>95</v>
      </c>
      <c r="DR23" t="s">
        <v>95</v>
      </c>
      <c r="DS23" t="s">
        <v>95</v>
      </c>
      <c r="DT23" t="s">
        <v>95</v>
      </c>
      <c r="DU23" t="s">
        <v>95</v>
      </c>
      <c r="DV23">
        <v>0</v>
      </c>
      <c r="DW23" t="s">
        <v>95</v>
      </c>
      <c r="DX23" t="s">
        <v>95</v>
      </c>
      <c r="DY23" t="s">
        <v>95</v>
      </c>
      <c r="DZ23" t="s">
        <v>95</v>
      </c>
      <c r="EA23" t="s">
        <v>95</v>
      </c>
      <c r="EB23" t="s">
        <v>95</v>
      </c>
      <c r="EC23" t="s">
        <v>95</v>
      </c>
      <c r="ED23" t="s">
        <v>95</v>
      </c>
      <c r="EE23" t="s">
        <v>95</v>
      </c>
      <c r="EF23" t="s">
        <v>95</v>
      </c>
      <c r="EG23" t="s">
        <v>95</v>
      </c>
      <c r="EH23">
        <v>0</v>
      </c>
      <c r="EI23" t="s">
        <v>95</v>
      </c>
      <c r="EJ23" t="s">
        <v>95</v>
      </c>
      <c r="EK23" t="s">
        <v>95</v>
      </c>
      <c r="EL23" t="s">
        <v>95</v>
      </c>
      <c r="EM23" t="s">
        <v>95</v>
      </c>
      <c r="EN23" t="s">
        <v>95</v>
      </c>
      <c r="EO23" t="s">
        <v>95</v>
      </c>
      <c r="EP23" t="s">
        <v>95</v>
      </c>
      <c r="EQ23" t="s">
        <v>95</v>
      </c>
      <c r="ER23" t="s">
        <v>95</v>
      </c>
      <c r="ES23" t="s">
        <v>95</v>
      </c>
      <c r="ET23">
        <v>10</v>
      </c>
      <c r="EU23" t="s">
        <v>95</v>
      </c>
      <c r="EV23" t="s">
        <v>95</v>
      </c>
      <c r="EW23" t="s">
        <v>95</v>
      </c>
      <c r="EX23" t="s">
        <v>95</v>
      </c>
      <c r="EY23" t="s">
        <v>95</v>
      </c>
      <c r="EZ23" t="s">
        <v>95</v>
      </c>
      <c r="FA23" t="s">
        <v>95</v>
      </c>
      <c r="FB23" t="s">
        <v>95</v>
      </c>
      <c r="FC23" t="s">
        <v>95</v>
      </c>
      <c r="FD23" t="s">
        <v>95</v>
      </c>
      <c r="FE23" t="s">
        <v>95</v>
      </c>
      <c r="FF23">
        <v>10</v>
      </c>
      <c r="FG23" t="s">
        <v>95</v>
      </c>
      <c r="FH23" t="s">
        <v>95</v>
      </c>
      <c r="FI23" t="s">
        <v>95</v>
      </c>
      <c r="FJ23" t="s">
        <v>95</v>
      </c>
      <c r="FK23" t="s">
        <v>95</v>
      </c>
      <c r="FL23" t="s">
        <v>95</v>
      </c>
      <c r="FM23" t="s">
        <v>95</v>
      </c>
      <c r="FN23" t="s">
        <v>95</v>
      </c>
      <c r="FO23" t="s">
        <v>95</v>
      </c>
      <c r="FP23" t="s">
        <v>95</v>
      </c>
      <c r="FQ23" t="s">
        <v>95</v>
      </c>
      <c r="FR23">
        <v>10</v>
      </c>
      <c r="FS23" t="s">
        <v>95</v>
      </c>
      <c r="FT23" t="s">
        <v>95</v>
      </c>
      <c r="FU23" t="s">
        <v>95</v>
      </c>
      <c r="FV23" t="s">
        <v>95</v>
      </c>
      <c r="FW23" t="s">
        <v>95</v>
      </c>
      <c r="FX23" t="s">
        <v>95</v>
      </c>
      <c r="FY23" t="s">
        <v>95</v>
      </c>
      <c r="FZ23" t="s">
        <v>95</v>
      </c>
      <c r="GA23" t="s">
        <v>95</v>
      </c>
      <c r="GB23" t="s">
        <v>95</v>
      </c>
      <c r="GC23" t="s">
        <v>95</v>
      </c>
      <c r="GD23">
        <v>5</v>
      </c>
      <c r="GE23" t="s">
        <v>95</v>
      </c>
      <c r="GF23" t="s">
        <v>95</v>
      </c>
      <c r="GG23" t="s">
        <v>95</v>
      </c>
      <c r="GH23" t="s">
        <v>95</v>
      </c>
      <c r="GI23" t="s">
        <v>95</v>
      </c>
      <c r="GJ23" t="s">
        <v>95</v>
      </c>
      <c r="GK23" t="s">
        <v>95</v>
      </c>
      <c r="GL23" t="s">
        <v>95</v>
      </c>
      <c r="GM23" t="s">
        <v>95</v>
      </c>
      <c r="GN23" t="s">
        <v>95</v>
      </c>
      <c r="GO23" t="s">
        <v>95</v>
      </c>
      <c r="GP23">
        <v>10</v>
      </c>
      <c r="GQ23" t="s">
        <v>95</v>
      </c>
      <c r="GR23" t="s">
        <v>95</v>
      </c>
      <c r="GS23" t="s">
        <v>95</v>
      </c>
      <c r="GT23" t="s">
        <v>95</v>
      </c>
      <c r="GU23" t="s">
        <v>95</v>
      </c>
      <c r="GV23" t="s">
        <v>95</v>
      </c>
      <c r="GW23" t="s">
        <v>95</v>
      </c>
      <c r="GX23" t="s">
        <v>95</v>
      </c>
      <c r="GY23" t="s">
        <v>95</v>
      </c>
      <c r="GZ23" t="s">
        <v>95</v>
      </c>
      <c r="HA23" t="s">
        <v>95</v>
      </c>
      <c r="HB23">
        <v>10</v>
      </c>
      <c r="HC23" t="s">
        <v>95</v>
      </c>
      <c r="HD23" t="s">
        <v>95</v>
      </c>
      <c r="HE23" t="s">
        <v>95</v>
      </c>
      <c r="HF23" t="s">
        <v>95</v>
      </c>
      <c r="HG23" t="s">
        <v>95</v>
      </c>
      <c r="HH23" t="s">
        <v>95</v>
      </c>
      <c r="HI23" t="s">
        <v>95</v>
      </c>
      <c r="HJ23" t="s">
        <v>95</v>
      </c>
      <c r="HK23" t="s">
        <v>95</v>
      </c>
      <c r="HL23" t="s">
        <v>95</v>
      </c>
      <c r="HM23" t="s">
        <v>95</v>
      </c>
      <c r="HN23">
        <v>10</v>
      </c>
      <c r="HO23" t="s">
        <v>95</v>
      </c>
      <c r="HP23" t="s">
        <v>95</v>
      </c>
      <c r="HQ23" t="s">
        <v>95</v>
      </c>
      <c r="HR23" t="s">
        <v>95</v>
      </c>
      <c r="HS23" t="s">
        <v>95</v>
      </c>
      <c r="HT23" t="s">
        <v>95</v>
      </c>
      <c r="HU23" t="s">
        <v>95</v>
      </c>
      <c r="HV23" t="s">
        <v>95</v>
      </c>
      <c r="HW23" t="s">
        <v>95</v>
      </c>
      <c r="HX23" t="s">
        <v>95</v>
      </c>
      <c r="HY23" t="s">
        <v>95</v>
      </c>
      <c r="HZ23">
        <v>0</v>
      </c>
      <c r="IA23" t="s">
        <v>95</v>
      </c>
      <c r="IB23" t="s">
        <v>95</v>
      </c>
      <c r="IC23" t="s">
        <v>95</v>
      </c>
      <c r="ID23" t="s">
        <v>95</v>
      </c>
      <c r="IE23" t="s">
        <v>95</v>
      </c>
      <c r="IF23" t="s">
        <v>95</v>
      </c>
      <c r="IG23" t="s">
        <v>95</v>
      </c>
      <c r="IH23" t="s">
        <v>95</v>
      </c>
      <c r="II23" t="s">
        <v>95</v>
      </c>
      <c r="IJ23" t="s">
        <v>95</v>
      </c>
      <c r="IK23" t="s">
        <v>95</v>
      </c>
      <c r="IL23">
        <v>0</v>
      </c>
      <c r="IM23" t="s">
        <v>95</v>
      </c>
      <c r="IN23" t="s">
        <v>95</v>
      </c>
      <c r="IO23" t="s">
        <v>95</v>
      </c>
      <c r="IP23" t="s">
        <v>95</v>
      </c>
      <c r="IQ23" t="s">
        <v>95</v>
      </c>
      <c r="IR23" t="s">
        <v>95</v>
      </c>
      <c r="IS23" t="s">
        <v>95</v>
      </c>
      <c r="IT23" t="s">
        <v>95</v>
      </c>
      <c r="IU23" t="s">
        <v>95</v>
      </c>
      <c r="IV23" t="s">
        <v>95</v>
      </c>
      <c r="IW23" t="s">
        <v>95</v>
      </c>
      <c r="IX23">
        <v>5</v>
      </c>
      <c r="IY23" t="s">
        <v>95</v>
      </c>
      <c r="IZ23" t="s">
        <v>95</v>
      </c>
      <c r="JA23" t="s">
        <v>95</v>
      </c>
      <c r="JB23" t="s">
        <v>95</v>
      </c>
      <c r="JC23" t="s">
        <v>95</v>
      </c>
      <c r="JD23" t="s">
        <v>95</v>
      </c>
      <c r="JE23" t="s">
        <v>95</v>
      </c>
      <c r="JF23" t="s">
        <v>95</v>
      </c>
      <c r="JG23" t="s">
        <v>95</v>
      </c>
      <c r="JH23" t="s">
        <v>95</v>
      </c>
      <c r="JI23" t="s">
        <v>95</v>
      </c>
      <c r="JJ23">
        <v>5</v>
      </c>
      <c r="JK23" t="s">
        <v>95</v>
      </c>
      <c r="JL23" t="s">
        <v>95</v>
      </c>
      <c r="JM23" t="s">
        <v>95</v>
      </c>
      <c r="JN23" t="s">
        <v>95</v>
      </c>
      <c r="JO23" t="s">
        <v>95</v>
      </c>
      <c r="JP23" t="s">
        <v>95</v>
      </c>
      <c r="JQ23" t="s">
        <v>95</v>
      </c>
      <c r="JR23" t="s">
        <v>95</v>
      </c>
      <c r="JS23" t="s">
        <v>95</v>
      </c>
      <c r="JT23" t="s">
        <v>95</v>
      </c>
      <c r="JU23" t="s">
        <v>95</v>
      </c>
      <c r="JV23">
        <v>0</v>
      </c>
      <c r="JW23" t="s">
        <v>95</v>
      </c>
      <c r="JX23" t="s">
        <v>95</v>
      </c>
      <c r="JY23" t="s">
        <v>95</v>
      </c>
      <c r="JZ23" t="s">
        <v>95</v>
      </c>
      <c r="KA23" t="s">
        <v>95</v>
      </c>
      <c r="KB23" t="s">
        <v>95</v>
      </c>
      <c r="KC23" t="s">
        <v>95</v>
      </c>
      <c r="KD23" t="s">
        <v>95</v>
      </c>
      <c r="KE23" t="s">
        <v>95</v>
      </c>
      <c r="KF23" t="s">
        <v>95</v>
      </c>
      <c r="KG23" t="s">
        <v>95</v>
      </c>
    </row>
    <row r="24" spans="2:293" x14ac:dyDescent="0.25">
      <c r="B24" s="57">
        <v>4</v>
      </c>
      <c r="C24" t="s">
        <v>78</v>
      </c>
      <c r="D24" t="s">
        <v>306</v>
      </c>
      <c r="E24" t="s">
        <v>313</v>
      </c>
      <c r="F24" t="s">
        <v>95</v>
      </c>
      <c r="G24" t="s">
        <v>95</v>
      </c>
      <c r="H24" t="s">
        <v>95</v>
      </c>
      <c r="I24" t="s">
        <v>95</v>
      </c>
      <c r="J24" t="s">
        <v>95</v>
      </c>
      <c r="K24" t="s">
        <v>95</v>
      </c>
      <c r="L24" t="s">
        <v>95</v>
      </c>
      <c r="M24" t="s">
        <v>95</v>
      </c>
      <c r="N24">
        <v>450</v>
      </c>
      <c r="O24">
        <v>24400</v>
      </c>
      <c r="P24">
        <v>28300</v>
      </c>
      <c r="Q24">
        <v>31000</v>
      </c>
      <c r="R24" t="s">
        <v>95</v>
      </c>
      <c r="S24" t="s">
        <v>95</v>
      </c>
      <c r="T24" t="s">
        <v>95</v>
      </c>
      <c r="U24" t="s">
        <v>95</v>
      </c>
      <c r="V24" t="s">
        <v>95</v>
      </c>
      <c r="W24" t="s">
        <v>95</v>
      </c>
      <c r="X24" t="s">
        <v>95</v>
      </c>
      <c r="Y24" t="s">
        <v>95</v>
      </c>
      <c r="Z24">
        <v>425</v>
      </c>
      <c r="AA24">
        <v>27600</v>
      </c>
      <c r="AB24">
        <v>32400</v>
      </c>
      <c r="AC24">
        <v>37200</v>
      </c>
      <c r="AD24" t="s">
        <v>95</v>
      </c>
      <c r="AE24" t="s">
        <v>95</v>
      </c>
      <c r="AF24" t="s">
        <v>95</v>
      </c>
      <c r="AG24" t="s">
        <v>95</v>
      </c>
      <c r="AH24" t="s">
        <v>95</v>
      </c>
      <c r="AI24" t="s">
        <v>95</v>
      </c>
      <c r="AJ24" t="s">
        <v>95</v>
      </c>
      <c r="AK24" t="s">
        <v>95</v>
      </c>
      <c r="AL24">
        <v>340</v>
      </c>
      <c r="AM24">
        <v>27500</v>
      </c>
      <c r="AN24">
        <v>34900</v>
      </c>
      <c r="AO24">
        <v>40600</v>
      </c>
      <c r="AP24" t="s">
        <v>95</v>
      </c>
      <c r="AQ24" t="s">
        <v>95</v>
      </c>
      <c r="AR24" t="s">
        <v>95</v>
      </c>
      <c r="AS24" t="s">
        <v>95</v>
      </c>
      <c r="AT24" t="s">
        <v>95</v>
      </c>
      <c r="AU24" t="s">
        <v>95</v>
      </c>
      <c r="AV24" t="s">
        <v>95</v>
      </c>
      <c r="AW24" t="s">
        <v>95</v>
      </c>
      <c r="AX24">
        <v>290</v>
      </c>
      <c r="AY24">
        <v>20400</v>
      </c>
      <c r="AZ24">
        <v>36000</v>
      </c>
      <c r="BA24">
        <v>45900</v>
      </c>
      <c r="BB24" t="s">
        <v>95</v>
      </c>
      <c r="BC24" t="s">
        <v>95</v>
      </c>
      <c r="BD24" t="s">
        <v>95</v>
      </c>
      <c r="BE24" t="s">
        <v>95</v>
      </c>
      <c r="BF24" t="s">
        <v>95</v>
      </c>
      <c r="BG24" t="s">
        <v>95</v>
      </c>
      <c r="BH24" t="s">
        <v>95</v>
      </c>
      <c r="BI24" t="s">
        <v>95</v>
      </c>
      <c r="BJ24">
        <v>350</v>
      </c>
      <c r="BK24">
        <v>24400</v>
      </c>
      <c r="BL24">
        <v>28000</v>
      </c>
      <c r="BM24">
        <v>30700</v>
      </c>
      <c r="BN24" t="s">
        <v>95</v>
      </c>
      <c r="BO24" t="s">
        <v>95</v>
      </c>
      <c r="BP24" t="s">
        <v>95</v>
      </c>
      <c r="BQ24" t="s">
        <v>95</v>
      </c>
      <c r="BR24" t="s">
        <v>95</v>
      </c>
      <c r="BS24" t="s">
        <v>95</v>
      </c>
      <c r="BT24" t="s">
        <v>95</v>
      </c>
      <c r="BU24" t="s">
        <v>95</v>
      </c>
      <c r="BV24">
        <v>345</v>
      </c>
      <c r="BW24">
        <v>27200</v>
      </c>
      <c r="BX24">
        <v>32200</v>
      </c>
      <c r="BY24">
        <v>36600</v>
      </c>
      <c r="BZ24" t="s">
        <v>95</v>
      </c>
      <c r="CA24" t="s">
        <v>95</v>
      </c>
      <c r="CB24" t="s">
        <v>95</v>
      </c>
      <c r="CC24" t="s">
        <v>95</v>
      </c>
      <c r="CD24" t="s">
        <v>95</v>
      </c>
      <c r="CE24" t="s">
        <v>95</v>
      </c>
      <c r="CF24" t="s">
        <v>95</v>
      </c>
      <c r="CG24" t="s">
        <v>95</v>
      </c>
      <c r="CH24">
        <v>285</v>
      </c>
      <c r="CI24">
        <v>26700</v>
      </c>
      <c r="CJ24">
        <v>34400</v>
      </c>
      <c r="CK24">
        <v>40200</v>
      </c>
      <c r="CL24" t="s">
        <v>95</v>
      </c>
      <c r="CM24" t="s">
        <v>95</v>
      </c>
      <c r="CN24" t="s">
        <v>95</v>
      </c>
      <c r="CO24" t="s">
        <v>95</v>
      </c>
      <c r="CP24" t="s">
        <v>95</v>
      </c>
      <c r="CQ24" t="s">
        <v>95</v>
      </c>
      <c r="CR24" t="s">
        <v>95</v>
      </c>
      <c r="CS24" t="s">
        <v>95</v>
      </c>
      <c r="CT24">
        <v>200</v>
      </c>
      <c r="CU24">
        <v>18100</v>
      </c>
      <c r="CV24">
        <v>30600</v>
      </c>
      <c r="CW24">
        <v>42700</v>
      </c>
      <c r="CX24" t="s">
        <v>95</v>
      </c>
      <c r="CY24" t="s">
        <v>95</v>
      </c>
      <c r="CZ24" t="s">
        <v>95</v>
      </c>
      <c r="DA24" t="s">
        <v>95</v>
      </c>
      <c r="DB24" t="s">
        <v>95</v>
      </c>
      <c r="DC24" t="s">
        <v>95</v>
      </c>
      <c r="DD24" t="s">
        <v>95</v>
      </c>
      <c r="DE24" t="s">
        <v>95</v>
      </c>
      <c r="DF24">
        <v>100</v>
      </c>
      <c r="DG24">
        <v>24900</v>
      </c>
      <c r="DH24">
        <v>28800</v>
      </c>
      <c r="DI24">
        <v>32100</v>
      </c>
      <c r="DJ24" t="s">
        <v>95</v>
      </c>
      <c r="DK24" t="s">
        <v>95</v>
      </c>
      <c r="DL24" t="s">
        <v>95</v>
      </c>
      <c r="DM24" t="s">
        <v>95</v>
      </c>
      <c r="DN24" t="s">
        <v>95</v>
      </c>
      <c r="DO24" t="s">
        <v>95</v>
      </c>
      <c r="DP24" t="s">
        <v>95</v>
      </c>
      <c r="DQ24" t="s">
        <v>95</v>
      </c>
      <c r="DR24">
        <v>80</v>
      </c>
      <c r="DS24">
        <v>30100</v>
      </c>
      <c r="DT24">
        <v>35300</v>
      </c>
      <c r="DU24">
        <v>38500</v>
      </c>
      <c r="DV24" t="s">
        <v>95</v>
      </c>
      <c r="DW24" t="s">
        <v>95</v>
      </c>
      <c r="DX24" t="s">
        <v>95</v>
      </c>
      <c r="DY24" t="s">
        <v>95</v>
      </c>
      <c r="DZ24" t="s">
        <v>95</v>
      </c>
      <c r="EA24" t="s">
        <v>95</v>
      </c>
      <c r="EB24" t="s">
        <v>95</v>
      </c>
      <c r="EC24" t="s">
        <v>95</v>
      </c>
      <c r="ED24">
        <v>55</v>
      </c>
      <c r="EE24">
        <v>31800</v>
      </c>
      <c r="EF24">
        <v>38300</v>
      </c>
      <c r="EG24">
        <v>43000</v>
      </c>
      <c r="EH24" t="s">
        <v>95</v>
      </c>
      <c r="EI24" t="s">
        <v>95</v>
      </c>
      <c r="EJ24" t="s">
        <v>95</v>
      </c>
      <c r="EK24" t="s">
        <v>95</v>
      </c>
      <c r="EL24" t="s">
        <v>95</v>
      </c>
      <c r="EM24" t="s">
        <v>95</v>
      </c>
      <c r="EN24" t="s">
        <v>95</v>
      </c>
      <c r="EO24" t="s">
        <v>95</v>
      </c>
      <c r="EP24">
        <v>90</v>
      </c>
      <c r="EQ24">
        <v>34100</v>
      </c>
      <c r="ER24">
        <v>44400</v>
      </c>
      <c r="ES24">
        <v>55000</v>
      </c>
      <c r="ET24" t="s">
        <v>95</v>
      </c>
      <c r="EU24" t="s">
        <v>95</v>
      </c>
      <c r="EV24" t="s">
        <v>95</v>
      </c>
      <c r="EW24" t="s">
        <v>95</v>
      </c>
      <c r="EX24" t="s">
        <v>95</v>
      </c>
      <c r="EY24" t="s">
        <v>95</v>
      </c>
      <c r="EZ24" t="s">
        <v>95</v>
      </c>
      <c r="FA24" t="s">
        <v>95</v>
      </c>
      <c r="FB24">
        <v>435</v>
      </c>
      <c r="FC24">
        <v>24000</v>
      </c>
      <c r="FD24">
        <v>27500</v>
      </c>
      <c r="FE24">
        <v>30200</v>
      </c>
      <c r="FF24" t="s">
        <v>95</v>
      </c>
      <c r="FG24" t="s">
        <v>95</v>
      </c>
      <c r="FH24" t="s">
        <v>95</v>
      </c>
      <c r="FI24" t="s">
        <v>95</v>
      </c>
      <c r="FJ24" t="s">
        <v>95</v>
      </c>
      <c r="FK24" t="s">
        <v>95</v>
      </c>
      <c r="FL24" t="s">
        <v>95</v>
      </c>
      <c r="FM24" t="s">
        <v>95</v>
      </c>
      <c r="FN24">
        <v>405</v>
      </c>
      <c r="FO24">
        <v>27100</v>
      </c>
      <c r="FP24">
        <v>31800</v>
      </c>
      <c r="FQ24">
        <v>35600</v>
      </c>
      <c r="FR24" t="s">
        <v>95</v>
      </c>
      <c r="FS24" t="s">
        <v>95</v>
      </c>
      <c r="FT24" t="s">
        <v>95</v>
      </c>
      <c r="FU24" t="s">
        <v>95</v>
      </c>
      <c r="FV24" t="s">
        <v>95</v>
      </c>
      <c r="FW24" t="s">
        <v>95</v>
      </c>
      <c r="FX24" t="s">
        <v>95</v>
      </c>
      <c r="FY24" t="s">
        <v>95</v>
      </c>
      <c r="FZ24">
        <v>370</v>
      </c>
      <c r="GA24">
        <v>28600</v>
      </c>
      <c r="GB24">
        <v>36000</v>
      </c>
      <c r="GC24">
        <v>40900</v>
      </c>
      <c r="GD24" t="s">
        <v>95</v>
      </c>
      <c r="GE24" t="s">
        <v>95</v>
      </c>
      <c r="GF24" t="s">
        <v>95</v>
      </c>
      <c r="GG24" t="s">
        <v>95</v>
      </c>
      <c r="GH24" t="s">
        <v>95</v>
      </c>
      <c r="GI24" t="s">
        <v>95</v>
      </c>
      <c r="GJ24" t="s">
        <v>95</v>
      </c>
      <c r="GK24" t="s">
        <v>95</v>
      </c>
      <c r="GL24">
        <v>245</v>
      </c>
      <c r="GM24">
        <v>20600</v>
      </c>
      <c r="GN24">
        <v>34700</v>
      </c>
      <c r="GO24">
        <v>45100</v>
      </c>
      <c r="GP24" t="s">
        <v>95</v>
      </c>
      <c r="GQ24" t="s">
        <v>95</v>
      </c>
      <c r="GR24" t="s">
        <v>95</v>
      </c>
      <c r="GS24" t="s">
        <v>95</v>
      </c>
      <c r="GT24" t="s">
        <v>95</v>
      </c>
      <c r="GU24" t="s">
        <v>95</v>
      </c>
      <c r="GV24" t="s">
        <v>95</v>
      </c>
      <c r="GW24" t="s">
        <v>95</v>
      </c>
      <c r="GX24">
        <v>345</v>
      </c>
      <c r="GY24">
        <v>23500</v>
      </c>
      <c r="GZ24">
        <v>27300</v>
      </c>
      <c r="HA24">
        <v>30100</v>
      </c>
      <c r="HB24" t="s">
        <v>95</v>
      </c>
      <c r="HC24" t="s">
        <v>95</v>
      </c>
      <c r="HD24" t="s">
        <v>95</v>
      </c>
      <c r="HE24" t="s">
        <v>95</v>
      </c>
      <c r="HF24" t="s">
        <v>95</v>
      </c>
      <c r="HG24" t="s">
        <v>95</v>
      </c>
      <c r="HH24" t="s">
        <v>95</v>
      </c>
      <c r="HI24" t="s">
        <v>95</v>
      </c>
      <c r="HJ24">
        <v>330</v>
      </c>
      <c r="HK24">
        <v>27100</v>
      </c>
      <c r="HL24">
        <v>31700</v>
      </c>
      <c r="HM24">
        <v>35200</v>
      </c>
      <c r="HN24" t="s">
        <v>95</v>
      </c>
      <c r="HO24" t="s">
        <v>95</v>
      </c>
      <c r="HP24" t="s">
        <v>95</v>
      </c>
      <c r="HQ24" t="s">
        <v>95</v>
      </c>
      <c r="HR24" t="s">
        <v>95</v>
      </c>
      <c r="HS24" t="s">
        <v>95</v>
      </c>
      <c r="HT24" t="s">
        <v>95</v>
      </c>
      <c r="HU24" t="s">
        <v>95</v>
      </c>
      <c r="HV24">
        <v>295</v>
      </c>
      <c r="HW24">
        <v>28600</v>
      </c>
      <c r="HX24">
        <v>35900</v>
      </c>
      <c r="HY24">
        <v>40500</v>
      </c>
      <c r="HZ24" t="s">
        <v>95</v>
      </c>
      <c r="IA24" t="s">
        <v>95</v>
      </c>
      <c r="IB24" t="s">
        <v>95</v>
      </c>
      <c r="IC24" t="s">
        <v>95</v>
      </c>
      <c r="ID24" t="s">
        <v>95</v>
      </c>
      <c r="IE24" t="s">
        <v>95</v>
      </c>
      <c r="IF24" t="s">
        <v>95</v>
      </c>
      <c r="IG24" t="s">
        <v>95</v>
      </c>
      <c r="IH24">
        <v>170</v>
      </c>
      <c r="II24">
        <v>19200</v>
      </c>
      <c r="IJ24">
        <v>30900</v>
      </c>
      <c r="IK24">
        <v>41700</v>
      </c>
      <c r="IL24" t="s">
        <v>95</v>
      </c>
      <c r="IM24" t="s">
        <v>95</v>
      </c>
      <c r="IN24" t="s">
        <v>95</v>
      </c>
      <c r="IO24" t="s">
        <v>95</v>
      </c>
      <c r="IP24" t="s">
        <v>95</v>
      </c>
      <c r="IQ24" t="s">
        <v>95</v>
      </c>
      <c r="IR24" t="s">
        <v>95</v>
      </c>
      <c r="IS24" t="s">
        <v>95</v>
      </c>
      <c r="IT24">
        <v>90</v>
      </c>
      <c r="IU24">
        <v>25300</v>
      </c>
      <c r="IV24">
        <v>27900</v>
      </c>
      <c r="IW24">
        <v>31400</v>
      </c>
      <c r="IX24" t="s">
        <v>95</v>
      </c>
      <c r="IY24" t="s">
        <v>95</v>
      </c>
      <c r="IZ24" t="s">
        <v>95</v>
      </c>
      <c r="JA24" t="s">
        <v>95</v>
      </c>
      <c r="JB24" t="s">
        <v>95</v>
      </c>
      <c r="JC24" t="s">
        <v>95</v>
      </c>
      <c r="JD24" t="s">
        <v>95</v>
      </c>
      <c r="JE24" t="s">
        <v>95</v>
      </c>
      <c r="JF24">
        <v>75</v>
      </c>
      <c r="JG24">
        <v>27800</v>
      </c>
      <c r="JH24">
        <v>32900</v>
      </c>
      <c r="JI24">
        <v>37500</v>
      </c>
      <c r="JJ24" t="s">
        <v>95</v>
      </c>
      <c r="JK24" t="s">
        <v>95</v>
      </c>
      <c r="JL24" t="s">
        <v>95</v>
      </c>
      <c r="JM24" t="s">
        <v>95</v>
      </c>
      <c r="JN24" t="s">
        <v>95</v>
      </c>
      <c r="JO24" t="s">
        <v>95</v>
      </c>
      <c r="JP24" t="s">
        <v>95</v>
      </c>
      <c r="JQ24" t="s">
        <v>95</v>
      </c>
      <c r="JR24">
        <v>75</v>
      </c>
      <c r="JS24">
        <v>29300</v>
      </c>
      <c r="JT24">
        <v>37300</v>
      </c>
      <c r="JU24">
        <v>42200</v>
      </c>
      <c r="JV24" t="s">
        <v>95</v>
      </c>
      <c r="JW24" t="s">
        <v>95</v>
      </c>
      <c r="JX24" t="s">
        <v>95</v>
      </c>
      <c r="JY24" t="s">
        <v>95</v>
      </c>
      <c r="JZ24" t="s">
        <v>95</v>
      </c>
      <c r="KA24" t="s">
        <v>95</v>
      </c>
      <c r="KB24" t="s">
        <v>95</v>
      </c>
      <c r="KC24" t="s">
        <v>95</v>
      </c>
      <c r="KD24">
        <v>75</v>
      </c>
      <c r="KE24">
        <v>35400</v>
      </c>
      <c r="KF24">
        <v>42700</v>
      </c>
      <c r="KG24">
        <v>57200</v>
      </c>
    </row>
    <row r="25" spans="2:293" x14ac:dyDescent="0.25">
      <c r="B25" s="57">
        <v>4</v>
      </c>
      <c r="C25" t="s">
        <v>78</v>
      </c>
      <c r="D25" t="s">
        <v>96</v>
      </c>
      <c r="E25" t="s">
        <v>118</v>
      </c>
      <c r="F25">
        <v>65</v>
      </c>
      <c r="G25">
        <v>45.5</v>
      </c>
      <c r="H25">
        <v>35</v>
      </c>
      <c r="I25">
        <v>16.7</v>
      </c>
      <c r="J25">
        <v>7.6</v>
      </c>
      <c r="K25" t="s">
        <v>95</v>
      </c>
      <c r="L25" t="s">
        <v>95</v>
      </c>
      <c r="M25">
        <v>30.3</v>
      </c>
      <c r="N25">
        <v>15</v>
      </c>
      <c r="O25">
        <v>20500</v>
      </c>
      <c r="P25">
        <v>26900</v>
      </c>
      <c r="Q25">
        <v>32300</v>
      </c>
      <c r="R25">
        <v>30</v>
      </c>
      <c r="S25">
        <v>35.700000000000003</v>
      </c>
      <c r="T25">
        <v>20</v>
      </c>
      <c r="U25" t="s">
        <v>95</v>
      </c>
      <c r="V25" t="s">
        <v>95</v>
      </c>
      <c r="W25" t="s">
        <v>95</v>
      </c>
      <c r="X25" t="s">
        <v>95</v>
      </c>
      <c r="Y25">
        <v>25</v>
      </c>
      <c r="Z25" t="s">
        <v>95</v>
      </c>
      <c r="AA25" t="s">
        <v>95</v>
      </c>
      <c r="AB25" t="s">
        <v>95</v>
      </c>
      <c r="AC25" t="s">
        <v>95</v>
      </c>
      <c r="AD25">
        <v>20</v>
      </c>
      <c r="AE25" t="s">
        <v>95</v>
      </c>
      <c r="AF25" t="s">
        <v>95</v>
      </c>
      <c r="AG25" t="s">
        <v>95</v>
      </c>
      <c r="AH25" t="s">
        <v>95</v>
      </c>
      <c r="AI25" t="s">
        <v>95</v>
      </c>
      <c r="AJ25" t="s">
        <v>95</v>
      </c>
      <c r="AK25" t="s">
        <v>95</v>
      </c>
      <c r="AL25" t="s">
        <v>95</v>
      </c>
      <c r="AM25" t="s">
        <v>95</v>
      </c>
      <c r="AN25" t="s">
        <v>95</v>
      </c>
      <c r="AO25" t="s">
        <v>95</v>
      </c>
      <c r="AP25">
        <v>35</v>
      </c>
      <c r="AQ25" t="s">
        <v>95</v>
      </c>
      <c r="AR25" t="s">
        <v>95</v>
      </c>
      <c r="AS25" t="s">
        <v>95</v>
      </c>
      <c r="AT25" t="s">
        <v>95</v>
      </c>
      <c r="AU25" t="s">
        <v>95</v>
      </c>
      <c r="AV25" t="s">
        <v>95</v>
      </c>
      <c r="AW25" t="s">
        <v>95</v>
      </c>
      <c r="AX25" t="s">
        <v>95</v>
      </c>
      <c r="AY25" t="s">
        <v>95</v>
      </c>
      <c r="AZ25" t="s">
        <v>95</v>
      </c>
      <c r="BA25" t="s">
        <v>95</v>
      </c>
      <c r="BB25">
        <v>55</v>
      </c>
      <c r="BC25" t="s">
        <v>95</v>
      </c>
      <c r="BD25" t="s">
        <v>95</v>
      </c>
      <c r="BE25" t="s">
        <v>95</v>
      </c>
      <c r="BF25" t="s">
        <v>95</v>
      </c>
      <c r="BG25" t="s">
        <v>95</v>
      </c>
      <c r="BH25" t="s">
        <v>95</v>
      </c>
      <c r="BI25" t="s">
        <v>95</v>
      </c>
      <c r="BJ25">
        <v>10</v>
      </c>
      <c r="BK25">
        <v>20200</v>
      </c>
      <c r="BL25">
        <v>25200</v>
      </c>
      <c r="BM25">
        <v>29100</v>
      </c>
      <c r="BN25">
        <v>20</v>
      </c>
      <c r="BO25" t="s">
        <v>95</v>
      </c>
      <c r="BP25" t="s">
        <v>95</v>
      </c>
      <c r="BQ25" t="s">
        <v>95</v>
      </c>
      <c r="BR25" t="s">
        <v>95</v>
      </c>
      <c r="BS25" t="s">
        <v>95</v>
      </c>
      <c r="BT25" t="s">
        <v>95</v>
      </c>
      <c r="BU25" t="s">
        <v>95</v>
      </c>
      <c r="BV25" t="s">
        <v>95</v>
      </c>
      <c r="BW25" t="s">
        <v>95</v>
      </c>
      <c r="BX25" t="s">
        <v>95</v>
      </c>
      <c r="BY25" t="s">
        <v>95</v>
      </c>
      <c r="BZ25">
        <v>15</v>
      </c>
      <c r="CA25" t="s">
        <v>95</v>
      </c>
      <c r="CB25" t="s">
        <v>95</v>
      </c>
      <c r="CC25" t="s">
        <v>95</v>
      </c>
      <c r="CD25" t="s">
        <v>95</v>
      </c>
      <c r="CE25" t="s">
        <v>95</v>
      </c>
      <c r="CF25" t="s">
        <v>95</v>
      </c>
      <c r="CG25" t="s">
        <v>95</v>
      </c>
      <c r="CH25" t="s">
        <v>95</v>
      </c>
      <c r="CI25" t="s">
        <v>95</v>
      </c>
      <c r="CJ25" t="s">
        <v>95</v>
      </c>
      <c r="CK25" t="s">
        <v>95</v>
      </c>
      <c r="CL25">
        <v>25</v>
      </c>
      <c r="CM25" t="s">
        <v>95</v>
      </c>
      <c r="CN25" t="s">
        <v>95</v>
      </c>
      <c r="CO25" t="s">
        <v>95</v>
      </c>
      <c r="CP25" t="s">
        <v>95</v>
      </c>
      <c r="CQ25" t="s">
        <v>95</v>
      </c>
      <c r="CR25" t="s">
        <v>95</v>
      </c>
      <c r="CS25" t="s">
        <v>95</v>
      </c>
      <c r="CT25" t="s">
        <v>95</v>
      </c>
      <c r="CU25" t="s">
        <v>95</v>
      </c>
      <c r="CV25" t="s">
        <v>95</v>
      </c>
      <c r="CW25" t="s">
        <v>95</v>
      </c>
      <c r="CX25">
        <v>10</v>
      </c>
      <c r="CY25" t="s">
        <v>95</v>
      </c>
      <c r="CZ25" t="s">
        <v>95</v>
      </c>
      <c r="DA25" t="s">
        <v>95</v>
      </c>
      <c r="DB25" t="s">
        <v>95</v>
      </c>
      <c r="DC25" t="s">
        <v>95</v>
      </c>
      <c r="DD25" t="s">
        <v>95</v>
      </c>
      <c r="DE25" t="s">
        <v>95</v>
      </c>
      <c r="DF25" t="s">
        <v>95</v>
      </c>
      <c r="DG25" t="s">
        <v>95</v>
      </c>
      <c r="DH25" t="s">
        <v>95</v>
      </c>
      <c r="DI25" t="s">
        <v>95</v>
      </c>
      <c r="DJ25">
        <v>5</v>
      </c>
      <c r="DK25" t="s">
        <v>95</v>
      </c>
      <c r="DL25" t="s">
        <v>95</v>
      </c>
      <c r="DM25" t="s">
        <v>95</v>
      </c>
      <c r="DN25" t="s">
        <v>95</v>
      </c>
      <c r="DO25" t="s">
        <v>95</v>
      </c>
      <c r="DP25" t="s">
        <v>95</v>
      </c>
      <c r="DQ25" t="s">
        <v>95</v>
      </c>
      <c r="DR25" t="s">
        <v>95</v>
      </c>
      <c r="DS25" t="s">
        <v>95</v>
      </c>
      <c r="DT25" t="s">
        <v>95</v>
      </c>
      <c r="DU25" t="s">
        <v>95</v>
      </c>
      <c r="DV25">
        <v>5</v>
      </c>
      <c r="DW25" t="s">
        <v>95</v>
      </c>
      <c r="DX25" t="s">
        <v>95</v>
      </c>
      <c r="DY25" t="s">
        <v>95</v>
      </c>
      <c r="DZ25" t="s">
        <v>95</v>
      </c>
      <c r="EA25" t="s">
        <v>95</v>
      </c>
      <c r="EB25" t="s">
        <v>95</v>
      </c>
      <c r="EC25" t="s">
        <v>95</v>
      </c>
      <c r="ED25" t="s">
        <v>95</v>
      </c>
      <c r="EE25" t="s">
        <v>95</v>
      </c>
      <c r="EF25" t="s">
        <v>95</v>
      </c>
      <c r="EG25" t="s">
        <v>95</v>
      </c>
      <c r="EH25">
        <v>10</v>
      </c>
      <c r="EI25" t="s">
        <v>95</v>
      </c>
      <c r="EJ25" t="s">
        <v>95</v>
      </c>
      <c r="EK25" t="s">
        <v>95</v>
      </c>
      <c r="EL25" t="s">
        <v>95</v>
      </c>
      <c r="EM25" t="s">
        <v>95</v>
      </c>
      <c r="EN25" t="s">
        <v>95</v>
      </c>
      <c r="EO25" t="s">
        <v>95</v>
      </c>
      <c r="EP25" t="s">
        <v>95</v>
      </c>
      <c r="EQ25" t="s">
        <v>95</v>
      </c>
      <c r="ER25" t="s">
        <v>95</v>
      </c>
      <c r="ES25" t="s">
        <v>95</v>
      </c>
      <c r="ET25">
        <v>30</v>
      </c>
      <c r="EU25" t="s">
        <v>95</v>
      </c>
      <c r="EV25" t="s">
        <v>95</v>
      </c>
      <c r="EW25" t="s">
        <v>95</v>
      </c>
      <c r="EX25" t="s">
        <v>95</v>
      </c>
      <c r="EY25" t="s">
        <v>95</v>
      </c>
      <c r="EZ25" t="s">
        <v>95</v>
      </c>
      <c r="FA25" t="s">
        <v>95</v>
      </c>
      <c r="FB25" t="s">
        <v>95</v>
      </c>
      <c r="FC25" t="s">
        <v>95</v>
      </c>
      <c r="FD25" t="s">
        <v>95</v>
      </c>
      <c r="FE25" t="s">
        <v>95</v>
      </c>
      <c r="FF25">
        <v>20</v>
      </c>
      <c r="FG25" t="s">
        <v>95</v>
      </c>
      <c r="FH25" t="s">
        <v>95</v>
      </c>
      <c r="FI25" t="s">
        <v>95</v>
      </c>
      <c r="FJ25" t="s">
        <v>95</v>
      </c>
      <c r="FK25" t="s">
        <v>95</v>
      </c>
      <c r="FL25" t="s">
        <v>95</v>
      </c>
      <c r="FM25" t="s">
        <v>95</v>
      </c>
      <c r="FN25" t="s">
        <v>95</v>
      </c>
      <c r="FO25" t="s">
        <v>95</v>
      </c>
      <c r="FP25" t="s">
        <v>95</v>
      </c>
      <c r="FQ25" t="s">
        <v>95</v>
      </c>
      <c r="FR25">
        <v>15</v>
      </c>
      <c r="FS25" t="s">
        <v>95</v>
      </c>
      <c r="FT25" t="s">
        <v>95</v>
      </c>
      <c r="FU25" t="s">
        <v>95</v>
      </c>
      <c r="FV25" t="s">
        <v>95</v>
      </c>
      <c r="FW25" t="s">
        <v>95</v>
      </c>
      <c r="FX25" t="s">
        <v>95</v>
      </c>
      <c r="FY25" t="s">
        <v>95</v>
      </c>
      <c r="FZ25" t="s">
        <v>95</v>
      </c>
      <c r="GA25" t="s">
        <v>95</v>
      </c>
      <c r="GB25" t="s">
        <v>95</v>
      </c>
      <c r="GC25" t="s">
        <v>95</v>
      </c>
      <c r="GD25">
        <v>35</v>
      </c>
      <c r="GE25" t="s">
        <v>95</v>
      </c>
      <c r="GF25" t="s">
        <v>95</v>
      </c>
      <c r="GG25" t="s">
        <v>95</v>
      </c>
      <c r="GH25" t="s">
        <v>95</v>
      </c>
      <c r="GI25" t="s">
        <v>95</v>
      </c>
      <c r="GJ25" t="s">
        <v>95</v>
      </c>
      <c r="GK25" t="s">
        <v>95</v>
      </c>
      <c r="GL25" t="s">
        <v>95</v>
      </c>
      <c r="GM25" t="s">
        <v>95</v>
      </c>
      <c r="GN25" t="s">
        <v>95</v>
      </c>
      <c r="GO25" t="s">
        <v>95</v>
      </c>
      <c r="GP25">
        <v>25</v>
      </c>
      <c r="GQ25" t="s">
        <v>95</v>
      </c>
      <c r="GR25" t="s">
        <v>95</v>
      </c>
      <c r="GS25" t="s">
        <v>95</v>
      </c>
      <c r="GT25" t="s">
        <v>95</v>
      </c>
      <c r="GU25" t="s">
        <v>95</v>
      </c>
      <c r="GV25" t="s">
        <v>95</v>
      </c>
      <c r="GW25" t="s">
        <v>95</v>
      </c>
      <c r="GX25" t="s">
        <v>95</v>
      </c>
      <c r="GY25" t="s">
        <v>95</v>
      </c>
      <c r="GZ25" t="s">
        <v>95</v>
      </c>
      <c r="HA25" t="s">
        <v>95</v>
      </c>
      <c r="HB25">
        <v>15</v>
      </c>
      <c r="HC25" t="s">
        <v>95</v>
      </c>
      <c r="HD25" t="s">
        <v>95</v>
      </c>
      <c r="HE25" t="s">
        <v>95</v>
      </c>
      <c r="HF25" t="s">
        <v>95</v>
      </c>
      <c r="HG25" t="s">
        <v>95</v>
      </c>
      <c r="HH25" t="s">
        <v>95</v>
      </c>
      <c r="HI25" t="s">
        <v>95</v>
      </c>
      <c r="HJ25" t="s">
        <v>95</v>
      </c>
      <c r="HK25" t="s">
        <v>95</v>
      </c>
      <c r="HL25" t="s">
        <v>95</v>
      </c>
      <c r="HM25" t="s">
        <v>95</v>
      </c>
      <c r="HN25">
        <v>10</v>
      </c>
      <c r="HO25" t="s">
        <v>95</v>
      </c>
      <c r="HP25" t="s">
        <v>95</v>
      </c>
      <c r="HQ25" t="s">
        <v>95</v>
      </c>
      <c r="HR25" t="s">
        <v>95</v>
      </c>
      <c r="HS25" t="s">
        <v>95</v>
      </c>
      <c r="HT25" t="s">
        <v>95</v>
      </c>
      <c r="HU25" t="s">
        <v>95</v>
      </c>
      <c r="HV25" t="s">
        <v>95</v>
      </c>
      <c r="HW25" t="s">
        <v>95</v>
      </c>
      <c r="HX25" t="s">
        <v>95</v>
      </c>
      <c r="HY25" t="s">
        <v>95</v>
      </c>
      <c r="HZ25">
        <v>25</v>
      </c>
      <c r="IA25" t="s">
        <v>95</v>
      </c>
      <c r="IB25" t="s">
        <v>95</v>
      </c>
      <c r="IC25" t="s">
        <v>95</v>
      </c>
      <c r="ID25" t="s">
        <v>95</v>
      </c>
      <c r="IE25" t="s">
        <v>95</v>
      </c>
      <c r="IF25" t="s">
        <v>95</v>
      </c>
      <c r="IG25" t="s">
        <v>95</v>
      </c>
      <c r="IH25" t="s">
        <v>95</v>
      </c>
      <c r="II25" t="s">
        <v>95</v>
      </c>
      <c r="IJ25" t="s">
        <v>95</v>
      </c>
      <c r="IK25" t="s">
        <v>95</v>
      </c>
      <c r="IL25">
        <v>5</v>
      </c>
      <c r="IM25" t="s">
        <v>95</v>
      </c>
      <c r="IN25" t="s">
        <v>95</v>
      </c>
      <c r="IO25" t="s">
        <v>95</v>
      </c>
      <c r="IP25" t="s">
        <v>95</v>
      </c>
      <c r="IQ25" t="s">
        <v>95</v>
      </c>
      <c r="IR25" t="s">
        <v>95</v>
      </c>
      <c r="IS25" t="s">
        <v>95</v>
      </c>
      <c r="IT25" t="s">
        <v>95</v>
      </c>
      <c r="IU25" t="s">
        <v>95</v>
      </c>
      <c r="IV25" t="s">
        <v>95</v>
      </c>
      <c r="IW25" t="s">
        <v>95</v>
      </c>
      <c r="IX25">
        <v>5</v>
      </c>
      <c r="IY25" t="s">
        <v>95</v>
      </c>
      <c r="IZ25" t="s">
        <v>95</v>
      </c>
      <c r="JA25" t="s">
        <v>95</v>
      </c>
      <c r="JB25" t="s">
        <v>95</v>
      </c>
      <c r="JC25" t="s">
        <v>95</v>
      </c>
      <c r="JD25" t="s">
        <v>95</v>
      </c>
      <c r="JE25" t="s">
        <v>95</v>
      </c>
      <c r="JF25" t="s">
        <v>95</v>
      </c>
      <c r="JG25" t="s">
        <v>95</v>
      </c>
      <c r="JH25" t="s">
        <v>95</v>
      </c>
      <c r="JI25" t="s">
        <v>95</v>
      </c>
      <c r="JJ25">
        <v>0</v>
      </c>
      <c r="JK25" t="s">
        <v>95</v>
      </c>
      <c r="JL25" t="s">
        <v>95</v>
      </c>
      <c r="JM25" t="s">
        <v>95</v>
      </c>
      <c r="JN25" t="s">
        <v>95</v>
      </c>
      <c r="JO25" t="s">
        <v>95</v>
      </c>
      <c r="JP25" t="s">
        <v>95</v>
      </c>
      <c r="JQ25" t="s">
        <v>95</v>
      </c>
      <c r="JR25" t="s">
        <v>95</v>
      </c>
      <c r="JS25" t="s">
        <v>95</v>
      </c>
      <c r="JT25" t="s">
        <v>95</v>
      </c>
      <c r="JU25" t="s">
        <v>95</v>
      </c>
      <c r="JV25">
        <v>5</v>
      </c>
      <c r="JW25" t="s">
        <v>95</v>
      </c>
      <c r="JX25" t="s">
        <v>95</v>
      </c>
      <c r="JY25" t="s">
        <v>95</v>
      </c>
      <c r="JZ25" t="s">
        <v>95</v>
      </c>
      <c r="KA25" t="s">
        <v>95</v>
      </c>
      <c r="KB25" t="s">
        <v>95</v>
      </c>
      <c r="KC25" t="s">
        <v>95</v>
      </c>
      <c r="KD25" t="s">
        <v>95</v>
      </c>
      <c r="KE25" t="s">
        <v>95</v>
      </c>
      <c r="KF25" t="s">
        <v>95</v>
      </c>
      <c r="KG25" t="s">
        <v>95</v>
      </c>
    </row>
    <row r="26" spans="2:293" x14ac:dyDescent="0.25">
      <c r="B26" s="57">
        <v>5</v>
      </c>
      <c r="C26" t="s">
        <v>79</v>
      </c>
      <c r="D26" t="s">
        <v>57</v>
      </c>
      <c r="E26" t="s">
        <v>119</v>
      </c>
      <c r="F26">
        <v>90</v>
      </c>
      <c r="G26">
        <v>43.3</v>
      </c>
      <c r="H26">
        <v>50</v>
      </c>
      <c r="I26">
        <v>12.4</v>
      </c>
      <c r="J26">
        <v>6.8</v>
      </c>
      <c r="K26">
        <v>16</v>
      </c>
      <c r="L26">
        <v>23.6</v>
      </c>
      <c r="M26">
        <v>37.5</v>
      </c>
      <c r="N26">
        <v>15</v>
      </c>
      <c r="O26">
        <v>11900</v>
      </c>
      <c r="P26">
        <v>18000</v>
      </c>
      <c r="Q26">
        <v>20000</v>
      </c>
      <c r="R26">
        <v>55</v>
      </c>
      <c r="S26">
        <v>44.6</v>
      </c>
      <c r="T26">
        <v>30</v>
      </c>
      <c r="U26" t="s">
        <v>95</v>
      </c>
      <c r="V26" t="s">
        <v>95</v>
      </c>
      <c r="W26" t="s">
        <v>95</v>
      </c>
      <c r="X26" t="s">
        <v>95</v>
      </c>
      <c r="Y26">
        <v>35.200000000000003</v>
      </c>
      <c r="Z26">
        <v>15</v>
      </c>
      <c r="AA26">
        <v>11700</v>
      </c>
      <c r="AB26">
        <v>25800</v>
      </c>
      <c r="AC26">
        <v>30700</v>
      </c>
      <c r="AD26">
        <v>85</v>
      </c>
      <c r="AE26">
        <v>48.3</v>
      </c>
      <c r="AF26">
        <v>45</v>
      </c>
      <c r="AG26" t="s">
        <v>95</v>
      </c>
      <c r="AH26" t="s">
        <v>95</v>
      </c>
      <c r="AI26" t="s">
        <v>95</v>
      </c>
      <c r="AJ26" t="s">
        <v>95</v>
      </c>
      <c r="AK26">
        <v>28.6</v>
      </c>
      <c r="AL26">
        <v>15</v>
      </c>
      <c r="AM26">
        <v>16000</v>
      </c>
      <c r="AN26">
        <v>26200</v>
      </c>
      <c r="AO26">
        <v>31300</v>
      </c>
      <c r="AP26">
        <v>85</v>
      </c>
      <c r="AQ26">
        <v>55</v>
      </c>
      <c r="AR26">
        <v>35</v>
      </c>
      <c r="AS26" t="s">
        <v>95</v>
      </c>
      <c r="AT26" t="s">
        <v>95</v>
      </c>
      <c r="AU26" t="s">
        <v>95</v>
      </c>
      <c r="AV26" t="s">
        <v>95</v>
      </c>
      <c r="AW26">
        <v>25.6</v>
      </c>
      <c r="AX26">
        <v>15</v>
      </c>
      <c r="AY26">
        <v>23600</v>
      </c>
      <c r="AZ26">
        <v>39800</v>
      </c>
      <c r="BA26">
        <v>54200</v>
      </c>
      <c r="BB26">
        <v>50</v>
      </c>
      <c r="BC26">
        <v>30.6</v>
      </c>
      <c r="BD26">
        <v>35</v>
      </c>
      <c r="BE26" t="s">
        <v>95</v>
      </c>
      <c r="BF26" t="s">
        <v>95</v>
      </c>
      <c r="BG26" t="s">
        <v>95</v>
      </c>
      <c r="BH26" t="s">
        <v>95</v>
      </c>
      <c r="BI26">
        <v>45.4</v>
      </c>
      <c r="BJ26" t="s">
        <v>95</v>
      </c>
      <c r="BK26" t="s">
        <v>95</v>
      </c>
      <c r="BL26" t="s">
        <v>95</v>
      </c>
      <c r="BM26" t="s">
        <v>95</v>
      </c>
      <c r="BN26">
        <v>35</v>
      </c>
      <c r="BO26" t="s">
        <v>95</v>
      </c>
      <c r="BP26" t="s">
        <v>95</v>
      </c>
      <c r="BQ26" t="s">
        <v>95</v>
      </c>
      <c r="BR26" t="s">
        <v>95</v>
      </c>
      <c r="BS26" t="s">
        <v>95</v>
      </c>
      <c r="BT26" t="s">
        <v>95</v>
      </c>
      <c r="BU26" t="s">
        <v>95</v>
      </c>
      <c r="BV26" t="s">
        <v>95</v>
      </c>
      <c r="BW26" t="s">
        <v>95</v>
      </c>
      <c r="BX26" t="s">
        <v>95</v>
      </c>
      <c r="BY26" t="s">
        <v>95</v>
      </c>
      <c r="BZ26">
        <v>55</v>
      </c>
      <c r="CA26" t="s">
        <v>95</v>
      </c>
      <c r="CB26" t="s">
        <v>95</v>
      </c>
      <c r="CC26" t="s">
        <v>95</v>
      </c>
      <c r="CD26" t="s">
        <v>95</v>
      </c>
      <c r="CE26" t="s">
        <v>95</v>
      </c>
      <c r="CF26" t="s">
        <v>95</v>
      </c>
      <c r="CG26" t="s">
        <v>95</v>
      </c>
      <c r="CH26">
        <v>15</v>
      </c>
      <c r="CI26">
        <v>16000</v>
      </c>
      <c r="CJ26">
        <v>26200</v>
      </c>
      <c r="CK26">
        <v>31300</v>
      </c>
      <c r="CL26">
        <v>45</v>
      </c>
      <c r="CM26" t="s">
        <v>95</v>
      </c>
      <c r="CN26" t="s">
        <v>95</v>
      </c>
      <c r="CO26" t="s">
        <v>95</v>
      </c>
      <c r="CP26" t="s">
        <v>95</v>
      </c>
      <c r="CQ26" t="s">
        <v>95</v>
      </c>
      <c r="CR26" t="s">
        <v>95</v>
      </c>
      <c r="CS26" t="s">
        <v>95</v>
      </c>
      <c r="CT26" t="s">
        <v>95</v>
      </c>
      <c r="CU26" t="s">
        <v>95</v>
      </c>
      <c r="CV26" t="s">
        <v>95</v>
      </c>
      <c r="CW26" t="s">
        <v>95</v>
      </c>
      <c r="CX26">
        <v>40</v>
      </c>
      <c r="CY26">
        <v>59.8</v>
      </c>
      <c r="CZ26">
        <v>15</v>
      </c>
      <c r="DA26" t="s">
        <v>95</v>
      </c>
      <c r="DB26" t="s">
        <v>95</v>
      </c>
      <c r="DC26" t="s">
        <v>95</v>
      </c>
      <c r="DD26" t="s">
        <v>95</v>
      </c>
      <c r="DE26">
        <v>27.2</v>
      </c>
      <c r="DF26" t="s">
        <v>95</v>
      </c>
      <c r="DG26" t="s">
        <v>95</v>
      </c>
      <c r="DH26" t="s">
        <v>95</v>
      </c>
      <c r="DI26" t="s">
        <v>95</v>
      </c>
      <c r="DJ26">
        <v>20</v>
      </c>
      <c r="DK26" t="s">
        <v>95</v>
      </c>
      <c r="DL26" t="s">
        <v>95</v>
      </c>
      <c r="DM26" t="s">
        <v>95</v>
      </c>
      <c r="DN26" t="s">
        <v>95</v>
      </c>
      <c r="DO26" t="s">
        <v>95</v>
      </c>
      <c r="DP26" t="s">
        <v>95</v>
      </c>
      <c r="DQ26" t="s">
        <v>95</v>
      </c>
      <c r="DR26" t="s">
        <v>95</v>
      </c>
      <c r="DS26" t="s">
        <v>95</v>
      </c>
      <c r="DT26" t="s">
        <v>95</v>
      </c>
      <c r="DU26" t="s">
        <v>95</v>
      </c>
      <c r="DV26">
        <v>30</v>
      </c>
      <c r="DW26" t="s">
        <v>95</v>
      </c>
      <c r="DX26" t="s">
        <v>95</v>
      </c>
      <c r="DY26" t="s">
        <v>95</v>
      </c>
      <c r="DZ26" t="s">
        <v>95</v>
      </c>
      <c r="EA26" t="s">
        <v>95</v>
      </c>
      <c r="EB26" t="s">
        <v>95</v>
      </c>
      <c r="EC26" t="s">
        <v>95</v>
      </c>
      <c r="ED26" t="s">
        <v>95</v>
      </c>
      <c r="EE26" t="s">
        <v>95</v>
      </c>
      <c r="EF26" t="s">
        <v>95</v>
      </c>
      <c r="EG26" t="s">
        <v>95</v>
      </c>
      <c r="EH26">
        <v>40</v>
      </c>
      <c r="EI26" t="s">
        <v>95</v>
      </c>
      <c r="EJ26" t="s">
        <v>95</v>
      </c>
      <c r="EK26" t="s">
        <v>95</v>
      </c>
      <c r="EL26" t="s">
        <v>95</v>
      </c>
      <c r="EM26" t="s">
        <v>95</v>
      </c>
      <c r="EN26" t="s">
        <v>95</v>
      </c>
      <c r="EO26" t="s">
        <v>95</v>
      </c>
      <c r="EP26" t="s">
        <v>95</v>
      </c>
      <c r="EQ26" t="s">
        <v>95</v>
      </c>
      <c r="ER26" t="s">
        <v>95</v>
      </c>
      <c r="ES26" t="s">
        <v>95</v>
      </c>
      <c r="ET26">
        <v>70</v>
      </c>
      <c r="EU26" t="s">
        <v>95</v>
      </c>
      <c r="EV26" t="s">
        <v>95</v>
      </c>
      <c r="EW26" t="s">
        <v>95</v>
      </c>
      <c r="EX26" t="s">
        <v>95</v>
      </c>
      <c r="EY26" t="s">
        <v>95</v>
      </c>
      <c r="EZ26" t="s">
        <v>95</v>
      </c>
      <c r="FA26" t="s">
        <v>95</v>
      </c>
      <c r="FB26">
        <v>15</v>
      </c>
      <c r="FC26">
        <v>15900</v>
      </c>
      <c r="FD26">
        <v>17800</v>
      </c>
      <c r="FE26">
        <v>22200</v>
      </c>
      <c r="FF26">
        <v>80</v>
      </c>
      <c r="FG26">
        <v>40.799999999999997</v>
      </c>
      <c r="FH26">
        <v>45</v>
      </c>
      <c r="FI26" t="s">
        <v>95</v>
      </c>
      <c r="FJ26" t="s">
        <v>95</v>
      </c>
      <c r="FK26">
        <v>15.9</v>
      </c>
      <c r="FL26">
        <v>22.3</v>
      </c>
      <c r="FM26">
        <v>33.1</v>
      </c>
      <c r="FN26">
        <v>10</v>
      </c>
      <c r="FO26">
        <v>15200</v>
      </c>
      <c r="FP26">
        <v>20300</v>
      </c>
      <c r="FQ26">
        <v>26600</v>
      </c>
      <c r="FR26">
        <v>105</v>
      </c>
      <c r="FS26">
        <v>48.5</v>
      </c>
      <c r="FT26">
        <v>55</v>
      </c>
      <c r="FU26" t="s">
        <v>95</v>
      </c>
      <c r="FV26" t="s">
        <v>95</v>
      </c>
      <c r="FW26">
        <v>18</v>
      </c>
      <c r="FX26">
        <v>22.1</v>
      </c>
      <c r="FY26">
        <v>25.9</v>
      </c>
      <c r="FZ26">
        <v>15</v>
      </c>
      <c r="GA26">
        <v>17300</v>
      </c>
      <c r="GB26">
        <v>24400</v>
      </c>
      <c r="GC26">
        <v>34300</v>
      </c>
      <c r="GD26">
        <v>75</v>
      </c>
      <c r="GE26">
        <v>50.3</v>
      </c>
      <c r="GF26">
        <v>35</v>
      </c>
      <c r="GG26">
        <v>27.9</v>
      </c>
      <c r="GH26">
        <v>5.4</v>
      </c>
      <c r="GI26" t="s">
        <v>95</v>
      </c>
      <c r="GJ26" t="s">
        <v>95</v>
      </c>
      <c r="GK26">
        <v>16.3</v>
      </c>
      <c r="GL26" t="s">
        <v>95</v>
      </c>
      <c r="GM26" t="s">
        <v>95</v>
      </c>
      <c r="GN26" t="s">
        <v>95</v>
      </c>
      <c r="GO26" t="s">
        <v>95</v>
      </c>
      <c r="GP26">
        <v>50</v>
      </c>
      <c r="GQ26">
        <v>19.5</v>
      </c>
      <c r="GR26">
        <v>40</v>
      </c>
      <c r="GS26" t="s">
        <v>95</v>
      </c>
      <c r="GT26" t="s">
        <v>95</v>
      </c>
      <c r="GU26" t="s">
        <v>95</v>
      </c>
      <c r="GV26" t="s">
        <v>95</v>
      </c>
      <c r="GW26">
        <v>44.5</v>
      </c>
      <c r="GX26" t="s">
        <v>95</v>
      </c>
      <c r="GY26" t="s">
        <v>95</v>
      </c>
      <c r="GZ26" t="s">
        <v>95</v>
      </c>
      <c r="HA26" t="s">
        <v>95</v>
      </c>
      <c r="HB26">
        <v>50</v>
      </c>
      <c r="HC26">
        <v>38.9</v>
      </c>
      <c r="HD26">
        <v>30</v>
      </c>
      <c r="HE26" t="s">
        <v>95</v>
      </c>
      <c r="HF26" t="s">
        <v>95</v>
      </c>
      <c r="HG26" t="s">
        <v>95</v>
      </c>
      <c r="HH26" t="s">
        <v>95</v>
      </c>
      <c r="HI26">
        <v>34.9</v>
      </c>
      <c r="HJ26" t="s">
        <v>95</v>
      </c>
      <c r="HK26" t="s">
        <v>95</v>
      </c>
      <c r="HL26" t="s">
        <v>95</v>
      </c>
      <c r="HM26" t="s">
        <v>95</v>
      </c>
      <c r="HN26">
        <v>55</v>
      </c>
      <c r="HO26" t="s">
        <v>95</v>
      </c>
      <c r="HP26" t="s">
        <v>95</v>
      </c>
      <c r="HQ26" t="s">
        <v>95</v>
      </c>
      <c r="HR26" t="s">
        <v>95</v>
      </c>
      <c r="HS26" t="s">
        <v>95</v>
      </c>
      <c r="HT26" t="s">
        <v>95</v>
      </c>
      <c r="HU26" t="s">
        <v>95</v>
      </c>
      <c r="HV26">
        <v>10</v>
      </c>
      <c r="HW26">
        <v>18600</v>
      </c>
      <c r="HX26">
        <v>24600</v>
      </c>
      <c r="HY26">
        <v>33200</v>
      </c>
      <c r="HZ26">
        <v>40</v>
      </c>
      <c r="IA26">
        <v>45.5</v>
      </c>
      <c r="IB26">
        <v>20</v>
      </c>
      <c r="IC26" t="s">
        <v>95</v>
      </c>
      <c r="ID26" t="s">
        <v>95</v>
      </c>
      <c r="IE26" t="s">
        <v>95</v>
      </c>
      <c r="IF26" t="s">
        <v>95</v>
      </c>
      <c r="IG26">
        <v>15.6</v>
      </c>
      <c r="IH26" t="s">
        <v>95</v>
      </c>
      <c r="II26" t="s">
        <v>95</v>
      </c>
      <c r="IJ26" t="s">
        <v>95</v>
      </c>
      <c r="IK26" t="s">
        <v>95</v>
      </c>
      <c r="IL26">
        <v>20</v>
      </c>
      <c r="IM26" t="s">
        <v>95</v>
      </c>
      <c r="IN26" t="s">
        <v>95</v>
      </c>
      <c r="IO26" t="s">
        <v>95</v>
      </c>
      <c r="IP26" t="s">
        <v>95</v>
      </c>
      <c r="IQ26" t="s">
        <v>95</v>
      </c>
      <c r="IR26" t="s">
        <v>95</v>
      </c>
      <c r="IS26" t="s">
        <v>95</v>
      </c>
      <c r="IT26" t="s">
        <v>95</v>
      </c>
      <c r="IU26" t="s">
        <v>95</v>
      </c>
      <c r="IV26" t="s">
        <v>95</v>
      </c>
      <c r="IW26" t="s">
        <v>95</v>
      </c>
      <c r="IX26">
        <v>25</v>
      </c>
      <c r="IY26">
        <v>44.4</v>
      </c>
      <c r="IZ26">
        <v>15</v>
      </c>
      <c r="JA26" t="s">
        <v>95</v>
      </c>
      <c r="JB26" t="s">
        <v>95</v>
      </c>
      <c r="JC26" t="s">
        <v>95</v>
      </c>
      <c r="JD26" t="s">
        <v>95</v>
      </c>
      <c r="JE26">
        <v>29.6</v>
      </c>
      <c r="JF26" t="s">
        <v>95</v>
      </c>
      <c r="JG26" t="s">
        <v>95</v>
      </c>
      <c r="JH26" t="s">
        <v>95</v>
      </c>
      <c r="JI26" t="s">
        <v>95</v>
      </c>
      <c r="JJ26">
        <v>50</v>
      </c>
      <c r="JK26" t="s">
        <v>95</v>
      </c>
      <c r="JL26" t="s">
        <v>95</v>
      </c>
      <c r="JM26" t="s">
        <v>95</v>
      </c>
      <c r="JN26" t="s">
        <v>95</v>
      </c>
      <c r="JO26" t="s">
        <v>95</v>
      </c>
      <c r="JP26" t="s">
        <v>95</v>
      </c>
      <c r="JQ26" t="s">
        <v>95</v>
      </c>
      <c r="JR26" t="s">
        <v>95</v>
      </c>
      <c r="JS26" t="s">
        <v>95</v>
      </c>
      <c r="JT26" t="s">
        <v>95</v>
      </c>
      <c r="JU26" t="s">
        <v>95</v>
      </c>
      <c r="JV26">
        <v>35</v>
      </c>
      <c r="JW26">
        <v>55.7</v>
      </c>
      <c r="JX26">
        <v>15</v>
      </c>
      <c r="JY26" t="s">
        <v>95</v>
      </c>
      <c r="JZ26" t="s">
        <v>95</v>
      </c>
      <c r="KA26" t="s">
        <v>95</v>
      </c>
      <c r="KB26" t="s">
        <v>95</v>
      </c>
      <c r="KC26">
        <v>17.100000000000001</v>
      </c>
      <c r="KD26" t="s">
        <v>95</v>
      </c>
      <c r="KE26" t="s">
        <v>95</v>
      </c>
      <c r="KF26" t="s">
        <v>95</v>
      </c>
      <c r="KG26" t="s">
        <v>95</v>
      </c>
    </row>
    <row r="27" spans="2:293" x14ac:dyDescent="0.25">
      <c r="B27" s="57">
        <v>5</v>
      </c>
      <c r="C27" t="s">
        <v>79</v>
      </c>
      <c r="D27" t="s">
        <v>306</v>
      </c>
      <c r="E27" t="s">
        <v>314</v>
      </c>
      <c r="F27" t="s">
        <v>95</v>
      </c>
      <c r="G27" t="s">
        <v>95</v>
      </c>
      <c r="H27" t="s">
        <v>95</v>
      </c>
      <c r="I27" t="s">
        <v>95</v>
      </c>
      <c r="J27" t="s">
        <v>95</v>
      </c>
      <c r="K27" t="s">
        <v>95</v>
      </c>
      <c r="L27" t="s">
        <v>95</v>
      </c>
      <c r="M27" t="s">
        <v>95</v>
      </c>
      <c r="N27">
        <v>1775</v>
      </c>
      <c r="O27">
        <v>12200</v>
      </c>
      <c r="P27">
        <v>16500</v>
      </c>
      <c r="Q27">
        <v>21200</v>
      </c>
      <c r="R27" t="s">
        <v>95</v>
      </c>
      <c r="S27" t="s">
        <v>95</v>
      </c>
      <c r="T27" t="s">
        <v>95</v>
      </c>
      <c r="U27" t="s">
        <v>95</v>
      </c>
      <c r="V27" t="s">
        <v>95</v>
      </c>
      <c r="W27" t="s">
        <v>95</v>
      </c>
      <c r="X27" t="s">
        <v>95</v>
      </c>
      <c r="Y27" t="s">
        <v>95</v>
      </c>
      <c r="Z27">
        <v>1555</v>
      </c>
      <c r="AA27">
        <v>14100</v>
      </c>
      <c r="AB27">
        <v>19100</v>
      </c>
      <c r="AC27">
        <v>25000</v>
      </c>
      <c r="AD27" t="s">
        <v>95</v>
      </c>
      <c r="AE27" t="s">
        <v>95</v>
      </c>
      <c r="AF27" t="s">
        <v>95</v>
      </c>
      <c r="AG27" t="s">
        <v>95</v>
      </c>
      <c r="AH27" t="s">
        <v>95</v>
      </c>
      <c r="AI27" t="s">
        <v>95</v>
      </c>
      <c r="AJ27" t="s">
        <v>95</v>
      </c>
      <c r="AK27" t="s">
        <v>95</v>
      </c>
      <c r="AL27">
        <v>1305</v>
      </c>
      <c r="AM27">
        <v>15100</v>
      </c>
      <c r="AN27">
        <v>20500</v>
      </c>
      <c r="AO27">
        <v>27300</v>
      </c>
      <c r="AP27" t="s">
        <v>95</v>
      </c>
      <c r="AQ27" t="s">
        <v>95</v>
      </c>
      <c r="AR27" t="s">
        <v>95</v>
      </c>
      <c r="AS27" t="s">
        <v>95</v>
      </c>
      <c r="AT27" t="s">
        <v>95</v>
      </c>
      <c r="AU27" t="s">
        <v>95</v>
      </c>
      <c r="AV27" t="s">
        <v>95</v>
      </c>
      <c r="AW27" t="s">
        <v>95</v>
      </c>
      <c r="AX27">
        <v>1190</v>
      </c>
      <c r="AY27">
        <v>14600</v>
      </c>
      <c r="AZ27">
        <v>24300</v>
      </c>
      <c r="BA27">
        <v>35800</v>
      </c>
      <c r="BB27" t="s">
        <v>95</v>
      </c>
      <c r="BC27" t="s">
        <v>95</v>
      </c>
      <c r="BD27" t="s">
        <v>95</v>
      </c>
      <c r="BE27" t="s">
        <v>95</v>
      </c>
      <c r="BF27" t="s">
        <v>95</v>
      </c>
      <c r="BG27" t="s">
        <v>95</v>
      </c>
      <c r="BH27" t="s">
        <v>95</v>
      </c>
      <c r="BI27" t="s">
        <v>95</v>
      </c>
      <c r="BJ27">
        <v>1255</v>
      </c>
      <c r="BK27">
        <v>11900</v>
      </c>
      <c r="BL27">
        <v>15800</v>
      </c>
      <c r="BM27">
        <v>20100</v>
      </c>
      <c r="BN27" t="s">
        <v>95</v>
      </c>
      <c r="BO27" t="s">
        <v>95</v>
      </c>
      <c r="BP27" t="s">
        <v>95</v>
      </c>
      <c r="BQ27" t="s">
        <v>95</v>
      </c>
      <c r="BR27" t="s">
        <v>95</v>
      </c>
      <c r="BS27" t="s">
        <v>95</v>
      </c>
      <c r="BT27" t="s">
        <v>95</v>
      </c>
      <c r="BU27" t="s">
        <v>95</v>
      </c>
      <c r="BV27">
        <v>1085</v>
      </c>
      <c r="BW27">
        <v>13600</v>
      </c>
      <c r="BX27">
        <v>18200</v>
      </c>
      <c r="BY27">
        <v>23500</v>
      </c>
      <c r="BZ27" t="s">
        <v>95</v>
      </c>
      <c r="CA27" t="s">
        <v>95</v>
      </c>
      <c r="CB27" t="s">
        <v>95</v>
      </c>
      <c r="CC27" t="s">
        <v>95</v>
      </c>
      <c r="CD27" t="s">
        <v>95</v>
      </c>
      <c r="CE27" t="s">
        <v>95</v>
      </c>
      <c r="CF27" t="s">
        <v>95</v>
      </c>
      <c r="CG27" t="s">
        <v>95</v>
      </c>
      <c r="CH27">
        <v>920</v>
      </c>
      <c r="CI27">
        <v>14500</v>
      </c>
      <c r="CJ27">
        <v>19700</v>
      </c>
      <c r="CK27">
        <v>25800</v>
      </c>
      <c r="CL27" t="s">
        <v>95</v>
      </c>
      <c r="CM27" t="s">
        <v>95</v>
      </c>
      <c r="CN27" t="s">
        <v>95</v>
      </c>
      <c r="CO27" t="s">
        <v>95</v>
      </c>
      <c r="CP27" t="s">
        <v>95</v>
      </c>
      <c r="CQ27" t="s">
        <v>95</v>
      </c>
      <c r="CR27" t="s">
        <v>95</v>
      </c>
      <c r="CS27" t="s">
        <v>95</v>
      </c>
      <c r="CT27">
        <v>850</v>
      </c>
      <c r="CU27">
        <v>13000</v>
      </c>
      <c r="CV27">
        <v>22500</v>
      </c>
      <c r="CW27">
        <v>32100</v>
      </c>
      <c r="CX27" t="s">
        <v>95</v>
      </c>
      <c r="CY27" t="s">
        <v>95</v>
      </c>
      <c r="CZ27" t="s">
        <v>95</v>
      </c>
      <c r="DA27" t="s">
        <v>95</v>
      </c>
      <c r="DB27" t="s">
        <v>95</v>
      </c>
      <c r="DC27" t="s">
        <v>95</v>
      </c>
      <c r="DD27" t="s">
        <v>95</v>
      </c>
      <c r="DE27" t="s">
        <v>95</v>
      </c>
      <c r="DF27">
        <v>520</v>
      </c>
      <c r="DG27">
        <v>13000</v>
      </c>
      <c r="DH27">
        <v>19200</v>
      </c>
      <c r="DI27">
        <v>23500</v>
      </c>
      <c r="DJ27" t="s">
        <v>95</v>
      </c>
      <c r="DK27" t="s">
        <v>95</v>
      </c>
      <c r="DL27" t="s">
        <v>95</v>
      </c>
      <c r="DM27" t="s">
        <v>95</v>
      </c>
      <c r="DN27" t="s">
        <v>95</v>
      </c>
      <c r="DO27" t="s">
        <v>95</v>
      </c>
      <c r="DP27" t="s">
        <v>95</v>
      </c>
      <c r="DQ27" t="s">
        <v>95</v>
      </c>
      <c r="DR27">
        <v>465</v>
      </c>
      <c r="DS27">
        <v>15800</v>
      </c>
      <c r="DT27">
        <v>21400</v>
      </c>
      <c r="DU27">
        <v>27700</v>
      </c>
      <c r="DV27" t="s">
        <v>95</v>
      </c>
      <c r="DW27" t="s">
        <v>95</v>
      </c>
      <c r="DX27" t="s">
        <v>95</v>
      </c>
      <c r="DY27" t="s">
        <v>95</v>
      </c>
      <c r="DZ27" t="s">
        <v>95</v>
      </c>
      <c r="EA27" t="s">
        <v>95</v>
      </c>
      <c r="EB27" t="s">
        <v>95</v>
      </c>
      <c r="EC27" t="s">
        <v>95</v>
      </c>
      <c r="ED27">
        <v>380</v>
      </c>
      <c r="EE27">
        <v>16400</v>
      </c>
      <c r="EF27">
        <v>23300</v>
      </c>
      <c r="EG27">
        <v>32200</v>
      </c>
      <c r="EH27" t="s">
        <v>95</v>
      </c>
      <c r="EI27" t="s">
        <v>95</v>
      </c>
      <c r="EJ27" t="s">
        <v>95</v>
      </c>
      <c r="EK27" t="s">
        <v>95</v>
      </c>
      <c r="EL27" t="s">
        <v>95</v>
      </c>
      <c r="EM27" t="s">
        <v>95</v>
      </c>
      <c r="EN27" t="s">
        <v>95</v>
      </c>
      <c r="EO27" t="s">
        <v>95</v>
      </c>
      <c r="EP27">
        <v>335</v>
      </c>
      <c r="EQ27">
        <v>19900</v>
      </c>
      <c r="ER27">
        <v>30500</v>
      </c>
      <c r="ES27">
        <v>41900</v>
      </c>
      <c r="ET27" t="s">
        <v>95</v>
      </c>
      <c r="EU27" t="s">
        <v>95</v>
      </c>
      <c r="EV27" t="s">
        <v>95</v>
      </c>
      <c r="EW27" t="s">
        <v>95</v>
      </c>
      <c r="EX27" t="s">
        <v>95</v>
      </c>
      <c r="EY27" t="s">
        <v>95</v>
      </c>
      <c r="EZ27" t="s">
        <v>95</v>
      </c>
      <c r="FA27" t="s">
        <v>95</v>
      </c>
      <c r="FB27">
        <v>1600</v>
      </c>
      <c r="FC27">
        <v>11500</v>
      </c>
      <c r="FD27">
        <v>16400</v>
      </c>
      <c r="FE27">
        <v>20900</v>
      </c>
      <c r="FF27" t="s">
        <v>95</v>
      </c>
      <c r="FG27" t="s">
        <v>95</v>
      </c>
      <c r="FH27" t="s">
        <v>95</v>
      </c>
      <c r="FI27" t="s">
        <v>95</v>
      </c>
      <c r="FJ27" t="s">
        <v>95</v>
      </c>
      <c r="FK27" t="s">
        <v>95</v>
      </c>
      <c r="FL27" t="s">
        <v>95</v>
      </c>
      <c r="FM27" t="s">
        <v>95</v>
      </c>
      <c r="FN27">
        <v>1410</v>
      </c>
      <c r="FO27">
        <v>14100</v>
      </c>
      <c r="FP27">
        <v>19000</v>
      </c>
      <c r="FQ27">
        <v>24700</v>
      </c>
      <c r="FR27" t="s">
        <v>95</v>
      </c>
      <c r="FS27" t="s">
        <v>95</v>
      </c>
      <c r="FT27" t="s">
        <v>95</v>
      </c>
      <c r="FU27" t="s">
        <v>95</v>
      </c>
      <c r="FV27" t="s">
        <v>95</v>
      </c>
      <c r="FW27" t="s">
        <v>95</v>
      </c>
      <c r="FX27" t="s">
        <v>95</v>
      </c>
      <c r="FY27" t="s">
        <v>95</v>
      </c>
      <c r="FZ27">
        <v>1225</v>
      </c>
      <c r="GA27">
        <v>15100</v>
      </c>
      <c r="GB27">
        <v>21400</v>
      </c>
      <c r="GC27">
        <v>27600</v>
      </c>
      <c r="GD27" t="s">
        <v>95</v>
      </c>
      <c r="GE27" t="s">
        <v>95</v>
      </c>
      <c r="GF27" t="s">
        <v>95</v>
      </c>
      <c r="GG27" t="s">
        <v>95</v>
      </c>
      <c r="GH27" t="s">
        <v>95</v>
      </c>
      <c r="GI27" t="s">
        <v>95</v>
      </c>
      <c r="GJ27" t="s">
        <v>95</v>
      </c>
      <c r="GK27" t="s">
        <v>95</v>
      </c>
      <c r="GL27">
        <v>1240</v>
      </c>
      <c r="GM27">
        <v>15500</v>
      </c>
      <c r="GN27">
        <v>24600</v>
      </c>
      <c r="GO27">
        <v>34500</v>
      </c>
      <c r="GP27" t="s">
        <v>95</v>
      </c>
      <c r="GQ27" t="s">
        <v>95</v>
      </c>
      <c r="GR27" t="s">
        <v>95</v>
      </c>
      <c r="GS27" t="s">
        <v>95</v>
      </c>
      <c r="GT27" t="s">
        <v>95</v>
      </c>
      <c r="GU27" t="s">
        <v>95</v>
      </c>
      <c r="GV27" t="s">
        <v>95</v>
      </c>
      <c r="GW27" t="s">
        <v>95</v>
      </c>
      <c r="GX27">
        <v>1125</v>
      </c>
      <c r="GY27">
        <v>11200</v>
      </c>
      <c r="GZ27">
        <v>15600</v>
      </c>
      <c r="HA27">
        <v>19800</v>
      </c>
      <c r="HB27" t="s">
        <v>95</v>
      </c>
      <c r="HC27" t="s">
        <v>95</v>
      </c>
      <c r="HD27" t="s">
        <v>95</v>
      </c>
      <c r="HE27" t="s">
        <v>95</v>
      </c>
      <c r="HF27" t="s">
        <v>95</v>
      </c>
      <c r="HG27" t="s">
        <v>95</v>
      </c>
      <c r="HH27" t="s">
        <v>95</v>
      </c>
      <c r="HI27" t="s">
        <v>95</v>
      </c>
      <c r="HJ27">
        <v>1005</v>
      </c>
      <c r="HK27">
        <v>13600</v>
      </c>
      <c r="HL27">
        <v>18200</v>
      </c>
      <c r="HM27">
        <v>23400</v>
      </c>
      <c r="HN27" t="s">
        <v>95</v>
      </c>
      <c r="HO27" t="s">
        <v>95</v>
      </c>
      <c r="HP27" t="s">
        <v>95</v>
      </c>
      <c r="HQ27" t="s">
        <v>95</v>
      </c>
      <c r="HR27" t="s">
        <v>95</v>
      </c>
      <c r="HS27" t="s">
        <v>95</v>
      </c>
      <c r="HT27" t="s">
        <v>95</v>
      </c>
      <c r="HU27" t="s">
        <v>95</v>
      </c>
      <c r="HV27">
        <v>845</v>
      </c>
      <c r="HW27">
        <v>14200</v>
      </c>
      <c r="HX27">
        <v>20100</v>
      </c>
      <c r="HY27">
        <v>26000</v>
      </c>
      <c r="HZ27" t="s">
        <v>95</v>
      </c>
      <c r="IA27" t="s">
        <v>95</v>
      </c>
      <c r="IB27" t="s">
        <v>95</v>
      </c>
      <c r="IC27" t="s">
        <v>95</v>
      </c>
      <c r="ID27" t="s">
        <v>95</v>
      </c>
      <c r="IE27" t="s">
        <v>95</v>
      </c>
      <c r="IF27" t="s">
        <v>95</v>
      </c>
      <c r="IG27" t="s">
        <v>95</v>
      </c>
      <c r="IH27">
        <v>845</v>
      </c>
      <c r="II27">
        <v>13700</v>
      </c>
      <c r="IJ27">
        <v>22300</v>
      </c>
      <c r="IK27">
        <v>32000</v>
      </c>
      <c r="IL27" t="s">
        <v>95</v>
      </c>
      <c r="IM27" t="s">
        <v>95</v>
      </c>
      <c r="IN27" t="s">
        <v>95</v>
      </c>
      <c r="IO27" t="s">
        <v>95</v>
      </c>
      <c r="IP27" t="s">
        <v>95</v>
      </c>
      <c r="IQ27" t="s">
        <v>95</v>
      </c>
      <c r="IR27" t="s">
        <v>95</v>
      </c>
      <c r="IS27" t="s">
        <v>95</v>
      </c>
      <c r="IT27">
        <v>475</v>
      </c>
      <c r="IU27">
        <v>12600</v>
      </c>
      <c r="IV27">
        <v>18200</v>
      </c>
      <c r="IW27">
        <v>22600</v>
      </c>
      <c r="IX27" t="s">
        <v>95</v>
      </c>
      <c r="IY27" t="s">
        <v>95</v>
      </c>
      <c r="IZ27" t="s">
        <v>95</v>
      </c>
      <c r="JA27" t="s">
        <v>95</v>
      </c>
      <c r="JB27" t="s">
        <v>95</v>
      </c>
      <c r="JC27" t="s">
        <v>95</v>
      </c>
      <c r="JD27" t="s">
        <v>95</v>
      </c>
      <c r="JE27" t="s">
        <v>95</v>
      </c>
      <c r="JF27">
        <v>405</v>
      </c>
      <c r="JG27">
        <v>15600</v>
      </c>
      <c r="JH27">
        <v>21100</v>
      </c>
      <c r="JI27">
        <v>26900</v>
      </c>
      <c r="JJ27" t="s">
        <v>95</v>
      </c>
      <c r="JK27" t="s">
        <v>95</v>
      </c>
      <c r="JL27" t="s">
        <v>95</v>
      </c>
      <c r="JM27" t="s">
        <v>95</v>
      </c>
      <c r="JN27" t="s">
        <v>95</v>
      </c>
      <c r="JO27" t="s">
        <v>95</v>
      </c>
      <c r="JP27" t="s">
        <v>95</v>
      </c>
      <c r="JQ27" t="s">
        <v>95</v>
      </c>
      <c r="JR27">
        <v>380</v>
      </c>
      <c r="JS27">
        <v>17700</v>
      </c>
      <c r="JT27">
        <v>24200</v>
      </c>
      <c r="JU27">
        <v>31000</v>
      </c>
      <c r="JV27" t="s">
        <v>95</v>
      </c>
      <c r="JW27" t="s">
        <v>95</v>
      </c>
      <c r="JX27" t="s">
        <v>95</v>
      </c>
      <c r="JY27" t="s">
        <v>95</v>
      </c>
      <c r="JZ27" t="s">
        <v>95</v>
      </c>
      <c r="KA27" t="s">
        <v>95</v>
      </c>
      <c r="KB27" t="s">
        <v>95</v>
      </c>
      <c r="KC27" t="s">
        <v>95</v>
      </c>
      <c r="KD27">
        <v>395</v>
      </c>
      <c r="KE27">
        <v>22400</v>
      </c>
      <c r="KF27">
        <v>30600</v>
      </c>
      <c r="KG27">
        <v>39700</v>
      </c>
    </row>
    <row r="28" spans="2:293" x14ac:dyDescent="0.25">
      <c r="B28" s="57">
        <v>5</v>
      </c>
      <c r="C28" t="s">
        <v>79</v>
      </c>
      <c r="D28" t="s">
        <v>96</v>
      </c>
      <c r="E28" t="s">
        <v>120</v>
      </c>
      <c r="F28">
        <v>185</v>
      </c>
      <c r="G28">
        <v>27.5</v>
      </c>
      <c r="H28">
        <v>135</v>
      </c>
      <c r="I28">
        <v>17</v>
      </c>
      <c r="J28">
        <v>5.6</v>
      </c>
      <c r="K28">
        <v>7.4</v>
      </c>
      <c r="L28">
        <v>11.7</v>
      </c>
      <c r="M28">
        <v>49.9</v>
      </c>
      <c r="N28">
        <v>15</v>
      </c>
      <c r="O28">
        <v>5800</v>
      </c>
      <c r="P28">
        <v>19300</v>
      </c>
      <c r="Q28">
        <v>22600</v>
      </c>
      <c r="R28">
        <v>155</v>
      </c>
      <c r="S28">
        <v>51.9</v>
      </c>
      <c r="T28">
        <v>75</v>
      </c>
      <c r="U28">
        <v>33</v>
      </c>
      <c r="V28">
        <v>2.6</v>
      </c>
      <c r="W28">
        <v>4.5</v>
      </c>
      <c r="X28">
        <v>6.4</v>
      </c>
      <c r="Y28">
        <v>12.6</v>
      </c>
      <c r="Z28" t="s">
        <v>95</v>
      </c>
      <c r="AA28" t="s">
        <v>95</v>
      </c>
      <c r="AB28" t="s">
        <v>95</v>
      </c>
      <c r="AC28" t="s">
        <v>95</v>
      </c>
      <c r="AD28">
        <v>115</v>
      </c>
      <c r="AE28">
        <v>52.3</v>
      </c>
      <c r="AF28">
        <v>55</v>
      </c>
      <c r="AG28">
        <v>29.4</v>
      </c>
      <c r="AH28">
        <v>4.3</v>
      </c>
      <c r="AI28" t="s">
        <v>95</v>
      </c>
      <c r="AJ28" t="s">
        <v>95</v>
      </c>
      <c r="AK28">
        <v>13.9</v>
      </c>
      <c r="AL28">
        <v>15</v>
      </c>
      <c r="AM28">
        <v>20500</v>
      </c>
      <c r="AN28">
        <v>21700</v>
      </c>
      <c r="AO28">
        <v>25500</v>
      </c>
      <c r="AP28">
        <v>40</v>
      </c>
      <c r="AQ28">
        <v>42.5</v>
      </c>
      <c r="AR28">
        <v>25</v>
      </c>
      <c r="AS28" t="s">
        <v>95</v>
      </c>
      <c r="AT28" t="s">
        <v>95</v>
      </c>
      <c r="AU28" t="s">
        <v>95</v>
      </c>
      <c r="AV28" t="s">
        <v>95</v>
      </c>
      <c r="AW28">
        <v>27.2</v>
      </c>
      <c r="AX28" t="s">
        <v>95</v>
      </c>
      <c r="AY28" t="s">
        <v>95</v>
      </c>
      <c r="AZ28" t="s">
        <v>95</v>
      </c>
      <c r="BA28" t="s">
        <v>95</v>
      </c>
      <c r="BB28">
        <v>115</v>
      </c>
      <c r="BC28">
        <v>26.4</v>
      </c>
      <c r="BD28">
        <v>85</v>
      </c>
      <c r="BE28">
        <v>22.5</v>
      </c>
      <c r="BF28">
        <v>4.9000000000000004</v>
      </c>
      <c r="BG28" t="s">
        <v>95</v>
      </c>
      <c r="BH28" t="s">
        <v>95</v>
      </c>
      <c r="BI28">
        <v>46.3</v>
      </c>
      <c r="BJ28" t="s">
        <v>95</v>
      </c>
      <c r="BK28" t="s">
        <v>95</v>
      </c>
      <c r="BL28" t="s">
        <v>95</v>
      </c>
      <c r="BM28" t="s">
        <v>95</v>
      </c>
      <c r="BN28">
        <v>100</v>
      </c>
      <c r="BO28" t="s">
        <v>95</v>
      </c>
      <c r="BP28" t="s">
        <v>95</v>
      </c>
      <c r="BQ28" t="s">
        <v>95</v>
      </c>
      <c r="BR28" t="s">
        <v>95</v>
      </c>
      <c r="BS28" t="s">
        <v>95</v>
      </c>
      <c r="BT28" t="s">
        <v>95</v>
      </c>
      <c r="BU28" t="s">
        <v>95</v>
      </c>
      <c r="BV28" t="s">
        <v>95</v>
      </c>
      <c r="BW28" t="s">
        <v>95</v>
      </c>
      <c r="BX28" t="s">
        <v>95</v>
      </c>
      <c r="BY28" t="s">
        <v>95</v>
      </c>
      <c r="BZ28">
        <v>80</v>
      </c>
      <c r="CA28" t="s">
        <v>95</v>
      </c>
      <c r="CB28" t="s">
        <v>95</v>
      </c>
      <c r="CC28" t="s">
        <v>95</v>
      </c>
      <c r="CD28" t="s">
        <v>95</v>
      </c>
      <c r="CE28" t="s">
        <v>95</v>
      </c>
      <c r="CF28" t="s">
        <v>95</v>
      </c>
      <c r="CG28" t="s">
        <v>95</v>
      </c>
      <c r="CH28" t="s">
        <v>95</v>
      </c>
      <c r="CI28" t="s">
        <v>95</v>
      </c>
      <c r="CJ28" t="s">
        <v>95</v>
      </c>
      <c r="CK28" t="s">
        <v>95</v>
      </c>
      <c r="CL28">
        <v>25</v>
      </c>
      <c r="CM28" t="s">
        <v>95</v>
      </c>
      <c r="CN28" t="s">
        <v>95</v>
      </c>
      <c r="CO28" t="s">
        <v>95</v>
      </c>
      <c r="CP28" t="s">
        <v>95</v>
      </c>
      <c r="CQ28" t="s">
        <v>95</v>
      </c>
      <c r="CR28" t="s">
        <v>95</v>
      </c>
      <c r="CS28" t="s">
        <v>95</v>
      </c>
      <c r="CT28" t="s">
        <v>95</v>
      </c>
      <c r="CU28" t="s">
        <v>95</v>
      </c>
      <c r="CV28" t="s">
        <v>95</v>
      </c>
      <c r="CW28" t="s">
        <v>95</v>
      </c>
      <c r="CX28">
        <v>70</v>
      </c>
      <c r="CY28">
        <v>29.2</v>
      </c>
      <c r="CZ28">
        <v>50</v>
      </c>
      <c r="DA28">
        <v>8.4</v>
      </c>
      <c r="DB28">
        <v>6.7</v>
      </c>
      <c r="DC28" t="s">
        <v>95</v>
      </c>
      <c r="DD28" t="s">
        <v>95</v>
      </c>
      <c r="DE28">
        <v>55.8</v>
      </c>
      <c r="DF28" t="s">
        <v>95</v>
      </c>
      <c r="DG28" t="s">
        <v>95</v>
      </c>
      <c r="DH28" t="s">
        <v>95</v>
      </c>
      <c r="DI28" t="s">
        <v>95</v>
      </c>
      <c r="DJ28">
        <v>55</v>
      </c>
      <c r="DK28" t="s">
        <v>95</v>
      </c>
      <c r="DL28" t="s">
        <v>95</v>
      </c>
      <c r="DM28" t="s">
        <v>95</v>
      </c>
      <c r="DN28" t="s">
        <v>95</v>
      </c>
      <c r="DO28" t="s">
        <v>95</v>
      </c>
      <c r="DP28" t="s">
        <v>95</v>
      </c>
      <c r="DQ28" t="s">
        <v>95</v>
      </c>
      <c r="DR28" t="s">
        <v>95</v>
      </c>
      <c r="DS28" t="s">
        <v>95</v>
      </c>
      <c r="DT28" t="s">
        <v>95</v>
      </c>
      <c r="DU28" t="s">
        <v>95</v>
      </c>
      <c r="DV28">
        <v>35</v>
      </c>
      <c r="DW28" t="s">
        <v>95</v>
      </c>
      <c r="DX28" t="s">
        <v>95</v>
      </c>
      <c r="DY28" t="s">
        <v>95</v>
      </c>
      <c r="DZ28" t="s">
        <v>95</v>
      </c>
      <c r="EA28" t="s">
        <v>95</v>
      </c>
      <c r="EB28" t="s">
        <v>95</v>
      </c>
      <c r="EC28" t="s">
        <v>95</v>
      </c>
      <c r="ED28" t="s">
        <v>95</v>
      </c>
      <c r="EE28" t="s">
        <v>95</v>
      </c>
      <c r="EF28" t="s">
        <v>95</v>
      </c>
      <c r="EG28" t="s">
        <v>95</v>
      </c>
      <c r="EH28">
        <v>15</v>
      </c>
      <c r="EI28" t="s">
        <v>95</v>
      </c>
      <c r="EJ28" t="s">
        <v>95</v>
      </c>
      <c r="EK28" t="s">
        <v>95</v>
      </c>
      <c r="EL28" t="s">
        <v>95</v>
      </c>
      <c r="EM28" t="s">
        <v>95</v>
      </c>
      <c r="EN28" t="s">
        <v>95</v>
      </c>
      <c r="EO28" t="s">
        <v>95</v>
      </c>
      <c r="EP28" t="s">
        <v>95</v>
      </c>
      <c r="EQ28" t="s">
        <v>95</v>
      </c>
      <c r="ER28" t="s">
        <v>95</v>
      </c>
      <c r="ES28" t="s">
        <v>95</v>
      </c>
      <c r="ET28">
        <v>155</v>
      </c>
      <c r="EU28" t="s">
        <v>95</v>
      </c>
      <c r="EV28" t="s">
        <v>95</v>
      </c>
      <c r="EW28" t="s">
        <v>95</v>
      </c>
      <c r="EX28" t="s">
        <v>95</v>
      </c>
      <c r="EY28" t="s">
        <v>95</v>
      </c>
      <c r="EZ28" t="s">
        <v>95</v>
      </c>
      <c r="FA28" t="s">
        <v>95</v>
      </c>
      <c r="FB28" t="s">
        <v>95</v>
      </c>
      <c r="FC28" t="s">
        <v>95</v>
      </c>
      <c r="FD28" t="s">
        <v>95</v>
      </c>
      <c r="FE28" t="s">
        <v>95</v>
      </c>
      <c r="FF28">
        <v>135</v>
      </c>
      <c r="FG28">
        <v>58.5</v>
      </c>
      <c r="FH28">
        <v>55</v>
      </c>
      <c r="FI28" t="s">
        <v>95</v>
      </c>
      <c r="FJ28" t="s">
        <v>95</v>
      </c>
      <c r="FK28">
        <v>9.5</v>
      </c>
      <c r="FL28">
        <v>14.3</v>
      </c>
      <c r="FM28">
        <v>20.2</v>
      </c>
      <c r="FN28" t="s">
        <v>95</v>
      </c>
      <c r="FO28" t="s">
        <v>95</v>
      </c>
      <c r="FP28" t="s">
        <v>95</v>
      </c>
      <c r="FQ28" t="s">
        <v>95</v>
      </c>
      <c r="FR28">
        <v>135</v>
      </c>
      <c r="FS28">
        <v>52.2</v>
      </c>
      <c r="FT28">
        <v>65</v>
      </c>
      <c r="FU28" t="s">
        <v>95</v>
      </c>
      <c r="FV28" t="s">
        <v>95</v>
      </c>
      <c r="FW28">
        <v>9.9</v>
      </c>
      <c r="FX28">
        <v>12.9</v>
      </c>
      <c r="FY28">
        <v>17.7</v>
      </c>
      <c r="FZ28" t="s">
        <v>95</v>
      </c>
      <c r="GA28" t="s">
        <v>95</v>
      </c>
      <c r="GB28" t="s">
        <v>95</v>
      </c>
      <c r="GC28" t="s">
        <v>95</v>
      </c>
      <c r="GD28">
        <v>70</v>
      </c>
      <c r="GE28">
        <v>51.4</v>
      </c>
      <c r="GF28">
        <v>35</v>
      </c>
      <c r="GG28" t="s">
        <v>95</v>
      </c>
      <c r="GH28" t="s">
        <v>95</v>
      </c>
      <c r="GI28" t="s">
        <v>95</v>
      </c>
      <c r="GJ28" t="s">
        <v>95</v>
      </c>
      <c r="GK28">
        <v>14.7</v>
      </c>
      <c r="GL28" t="s">
        <v>95</v>
      </c>
      <c r="GM28" t="s">
        <v>95</v>
      </c>
      <c r="GN28" t="s">
        <v>95</v>
      </c>
      <c r="GO28" t="s">
        <v>95</v>
      </c>
      <c r="GP28">
        <v>90</v>
      </c>
      <c r="GQ28">
        <v>31.7</v>
      </c>
      <c r="GR28">
        <v>60</v>
      </c>
      <c r="GS28" t="s">
        <v>95</v>
      </c>
      <c r="GT28" t="s">
        <v>95</v>
      </c>
      <c r="GU28">
        <v>8.5</v>
      </c>
      <c r="GV28">
        <v>14.2</v>
      </c>
      <c r="GW28">
        <v>55.3</v>
      </c>
      <c r="GX28" t="s">
        <v>95</v>
      </c>
      <c r="GY28" t="s">
        <v>95</v>
      </c>
      <c r="GZ28" t="s">
        <v>95</v>
      </c>
      <c r="HA28" t="s">
        <v>95</v>
      </c>
      <c r="HB28">
        <v>80</v>
      </c>
      <c r="HC28">
        <v>62</v>
      </c>
      <c r="HD28">
        <v>30</v>
      </c>
      <c r="HE28" t="s">
        <v>95</v>
      </c>
      <c r="HF28" t="s">
        <v>95</v>
      </c>
      <c r="HG28" t="s">
        <v>95</v>
      </c>
      <c r="HH28" t="s">
        <v>95</v>
      </c>
      <c r="HI28">
        <v>18.399999999999999</v>
      </c>
      <c r="HJ28" t="s">
        <v>95</v>
      </c>
      <c r="HK28" t="s">
        <v>95</v>
      </c>
      <c r="HL28" t="s">
        <v>95</v>
      </c>
      <c r="HM28" t="s">
        <v>95</v>
      </c>
      <c r="HN28">
        <v>85</v>
      </c>
      <c r="HO28">
        <v>47.6</v>
      </c>
      <c r="HP28">
        <v>45</v>
      </c>
      <c r="HQ28" t="s">
        <v>95</v>
      </c>
      <c r="HR28" t="s">
        <v>95</v>
      </c>
      <c r="HS28" t="s">
        <v>95</v>
      </c>
      <c r="HT28" t="s">
        <v>95</v>
      </c>
      <c r="HU28">
        <v>16.3</v>
      </c>
      <c r="HV28" t="s">
        <v>95</v>
      </c>
      <c r="HW28" t="s">
        <v>95</v>
      </c>
      <c r="HX28" t="s">
        <v>95</v>
      </c>
      <c r="HY28" t="s">
        <v>95</v>
      </c>
      <c r="HZ28">
        <v>40</v>
      </c>
      <c r="IA28">
        <v>58.3</v>
      </c>
      <c r="IB28">
        <v>15</v>
      </c>
      <c r="IC28" t="s">
        <v>95</v>
      </c>
      <c r="ID28" t="s">
        <v>95</v>
      </c>
      <c r="IE28" t="s">
        <v>95</v>
      </c>
      <c r="IF28" t="s">
        <v>95</v>
      </c>
      <c r="IG28">
        <v>17.399999999999999</v>
      </c>
      <c r="IH28" t="s">
        <v>95</v>
      </c>
      <c r="II28" t="s">
        <v>95</v>
      </c>
      <c r="IJ28" t="s">
        <v>95</v>
      </c>
      <c r="IK28" t="s">
        <v>95</v>
      </c>
      <c r="IL28">
        <v>65</v>
      </c>
      <c r="IM28" t="s">
        <v>95</v>
      </c>
      <c r="IN28" t="s">
        <v>95</v>
      </c>
      <c r="IO28" t="s">
        <v>95</v>
      </c>
      <c r="IP28" t="s">
        <v>95</v>
      </c>
      <c r="IQ28" t="s">
        <v>95</v>
      </c>
      <c r="IR28" t="s">
        <v>95</v>
      </c>
      <c r="IS28" t="s">
        <v>95</v>
      </c>
      <c r="IT28" t="s">
        <v>95</v>
      </c>
      <c r="IU28" t="s">
        <v>95</v>
      </c>
      <c r="IV28" t="s">
        <v>95</v>
      </c>
      <c r="IW28" t="s">
        <v>95</v>
      </c>
      <c r="IX28">
        <v>55</v>
      </c>
      <c r="IY28">
        <v>53.2</v>
      </c>
      <c r="IZ28">
        <v>25</v>
      </c>
      <c r="JA28" t="s">
        <v>95</v>
      </c>
      <c r="JB28" t="s">
        <v>95</v>
      </c>
      <c r="JC28" t="s">
        <v>95</v>
      </c>
      <c r="JD28" t="s">
        <v>95</v>
      </c>
      <c r="JE28">
        <v>22.9</v>
      </c>
      <c r="JF28" t="s">
        <v>95</v>
      </c>
      <c r="JG28" t="s">
        <v>95</v>
      </c>
      <c r="JH28" t="s">
        <v>95</v>
      </c>
      <c r="JI28" t="s">
        <v>95</v>
      </c>
      <c r="JJ28">
        <v>50</v>
      </c>
      <c r="JK28">
        <v>60.1</v>
      </c>
      <c r="JL28">
        <v>20</v>
      </c>
      <c r="JM28" t="s">
        <v>95</v>
      </c>
      <c r="JN28" t="s">
        <v>95</v>
      </c>
      <c r="JO28" t="s">
        <v>95</v>
      </c>
      <c r="JP28" t="s">
        <v>95</v>
      </c>
      <c r="JQ28">
        <v>20</v>
      </c>
      <c r="JR28" t="s">
        <v>95</v>
      </c>
      <c r="JS28" t="s">
        <v>95</v>
      </c>
      <c r="JT28" t="s">
        <v>95</v>
      </c>
      <c r="JU28" t="s">
        <v>95</v>
      </c>
      <c r="JV28">
        <v>30</v>
      </c>
      <c r="JW28">
        <v>42.6</v>
      </c>
      <c r="JX28">
        <v>20</v>
      </c>
      <c r="JY28" t="s">
        <v>95</v>
      </c>
      <c r="JZ28" t="s">
        <v>95</v>
      </c>
      <c r="KA28" t="s">
        <v>95</v>
      </c>
      <c r="KB28" t="s">
        <v>95</v>
      </c>
      <c r="KC28">
        <v>11.2</v>
      </c>
      <c r="KD28" t="s">
        <v>95</v>
      </c>
      <c r="KE28" t="s">
        <v>95</v>
      </c>
      <c r="KF28" t="s">
        <v>95</v>
      </c>
      <c r="KG28" t="s">
        <v>95</v>
      </c>
    </row>
    <row r="29" spans="2:293" x14ac:dyDescent="0.25">
      <c r="B29" s="57">
        <v>6</v>
      </c>
      <c r="C29" t="s">
        <v>80</v>
      </c>
      <c r="D29" t="s">
        <v>57</v>
      </c>
      <c r="E29" t="s">
        <v>121</v>
      </c>
      <c r="F29">
        <v>500</v>
      </c>
      <c r="G29">
        <v>20.3</v>
      </c>
      <c r="H29">
        <v>400</v>
      </c>
      <c r="I29">
        <v>9.9</v>
      </c>
      <c r="J29">
        <v>4.0999999999999996</v>
      </c>
      <c r="K29">
        <v>22.8</v>
      </c>
      <c r="L29">
        <v>41.2</v>
      </c>
      <c r="M29">
        <v>65.7</v>
      </c>
      <c r="N29">
        <v>105</v>
      </c>
      <c r="O29">
        <v>13800</v>
      </c>
      <c r="P29">
        <v>21500</v>
      </c>
      <c r="Q29">
        <v>27400</v>
      </c>
      <c r="R29">
        <v>405</v>
      </c>
      <c r="S29">
        <v>27.6</v>
      </c>
      <c r="T29">
        <v>295</v>
      </c>
      <c r="U29">
        <v>15.9</v>
      </c>
      <c r="V29">
        <v>3.7</v>
      </c>
      <c r="W29">
        <v>21.3</v>
      </c>
      <c r="X29">
        <v>37.200000000000003</v>
      </c>
      <c r="Y29">
        <v>52.8</v>
      </c>
      <c r="Z29">
        <v>80</v>
      </c>
      <c r="AA29">
        <v>18600</v>
      </c>
      <c r="AB29">
        <v>24600</v>
      </c>
      <c r="AC29">
        <v>31100</v>
      </c>
      <c r="AD29">
        <v>350</v>
      </c>
      <c r="AE29">
        <v>34.299999999999997</v>
      </c>
      <c r="AF29">
        <v>230</v>
      </c>
      <c r="AG29">
        <v>19.600000000000001</v>
      </c>
      <c r="AH29">
        <v>4.3</v>
      </c>
      <c r="AI29">
        <v>27.3</v>
      </c>
      <c r="AJ29">
        <v>34.5</v>
      </c>
      <c r="AK29">
        <v>41.8</v>
      </c>
      <c r="AL29">
        <v>90</v>
      </c>
      <c r="AM29">
        <v>22400</v>
      </c>
      <c r="AN29">
        <v>29200</v>
      </c>
      <c r="AO29">
        <v>37000</v>
      </c>
      <c r="AP29">
        <v>285</v>
      </c>
      <c r="AQ29">
        <v>57.9</v>
      </c>
      <c r="AR29">
        <v>120</v>
      </c>
      <c r="AS29">
        <v>22.5</v>
      </c>
      <c r="AT29">
        <v>1.5</v>
      </c>
      <c r="AU29" t="s">
        <v>95</v>
      </c>
      <c r="AV29" t="s">
        <v>95</v>
      </c>
      <c r="AW29">
        <v>18</v>
      </c>
      <c r="AX29">
        <v>40</v>
      </c>
      <c r="AY29">
        <v>27700</v>
      </c>
      <c r="AZ29">
        <v>35700</v>
      </c>
      <c r="BA29">
        <v>67200</v>
      </c>
      <c r="BB29">
        <v>250</v>
      </c>
      <c r="BC29">
        <v>17.5</v>
      </c>
      <c r="BD29">
        <v>205</v>
      </c>
      <c r="BE29">
        <v>12.8</v>
      </c>
      <c r="BF29">
        <v>4.4000000000000004</v>
      </c>
      <c r="BG29">
        <v>24.4</v>
      </c>
      <c r="BH29">
        <v>41.8</v>
      </c>
      <c r="BI29">
        <v>65.400000000000006</v>
      </c>
      <c r="BJ29">
        <v>55</v>
      </c>
      <c r="BK29">
        <v>11400</v>
      </c>
      <c r="BL29">
        <v>19300</v>
      </c>
      <c r="BM29">
        <v>23300</v>
      </c>
      <c r="BN29">
        <v>195</v>
      </c>
      <c r="BO29">
        <v>27.2</v>
      </c>
      <c r="BP29">
        <v>145</v>
      </c>
      <c r="BQ29">
        <v>19.3</v>
      </c>
      <c r="BR29">
        <v>5.0999999999999996</v>
      </c>
      <c r="BS29">
        <v>21.8</v>
      </c>
      <c r="BT29">
        <v>34.799999999999997</v>
      </c>
      <c r="BU29">
        <v>48.3</v>
      </c>
      <c r="BV29">
        <v>40</v>
      </c>
      <c r="BW29">
        <v>17600</v>
      </c>
      <c r="BX29">
        <v>23500</v>
      </c>
      <c r="BY29">
        <v>30400</v>
      </c>
      <c r="BZ29">
        <v>165</v>
      </c>
      <c r="CA29">
        <v>30.9</v>
      </c>
      <c r="CB29">
        <v>115</v>
      </c>
      <c r="CC29">
        <v>18.8</v>
      </c>
      <c r="CD29">
        <v>4.2</v>
      </c>
      <c r="CE29">
        <v>32.5</v>
      </c>
      <c r="CF29">
        <v>39.299999999999997</v>
      </c>
      <c r="CG29">
        <v>46.2</v>
      </c>
      <c r="CH29">
        <v>50</v>
      </c>
      <c r="CI29">
        <v>20300</v>
      </c>
      <c r="CJ29">
        <v>28100</v>
      </c>
      <c r="CK29">
        <v>33600</v>
      </c>
      <c r="CL29">
        <v>135</v>
      </c>
      <c r="CM29">
        <v>57.2</v>
      </c>
      <c r="CN29">
        <v>60</v>
      </c>
      <c r="CO29" t="s">
        <v>95</v>
      </c>
      <c r="CP29" t="s">
        <v>95</v>
      </c>
      <c r="CQ29" t="s">
        <v>95</v>
      </c>
      <c r="CR29" t="s">
        <v>95</v>
      </c>
      <c r="CS29">
        <v>15.8</v>
      </c>
      <c r="CT29">
        <v>15</v>
      </c>
      <c r="CU29">
        <v>25900</v>
      </c>
      <c r="CV29">
        <v>36600</v>
      </c>
      <c r="CW29">
        <v>74700</v>
      </c>
      <c r="CX29">
        <v>250</v>
      </c>
      <c r="CY29">
        <v>23.1</v>
      </c>
      <c r="CZ29">
        <v>195</v>
      </c>
      <c r="DA29">
        <v>7</v>
      </c>
      <c r="DB29">
        <v>3.8</v>
      </c>
      <c r="DC29">
        <v>21.3</v>
      </c>
      <c r="DD29">
        <v>40.700000000000003</v>
      </c>
      <c r="DE29">
        <v>66.099999999999994</v>
      </c>
      <c r="DF29">
        <v>50</v>
      </c>
      <c r="DG29">
        <v>18300</v>
      </c>
      <c r="DH29">
        <v>24400</v>
      </c>
      <c r="DI29">
        <v>32500</v>
      </c>
      <c r="DJ29">
        <v>210</v>
      </c>
      <c r="DK29">
        <v>28</v>
      </c>
      <c r="DL29">
        <v>150</v>
      </c>
      <c r="DM29">
        <v>12.7</v>
      </c>
      <c r="DN29">
        <v>2.4</v>
      </c>
      <c r="DO29">
        <v>20.7</v>
      </c>
      <c r="DP29">
        <v>39.4</v>
      </c>
      <c r="DQ29">
        <v>57</v>
      </c>
      <c r="DR29">
        <v>40</v>
      </c>
      <c r="DS29">
        <v>20600</v>
      </c>
      <c r="DT29">
        <v>26400</v>
      </c>
      <c r="DU29">
        <v>31600</v>
      </c>
      <c r="DV29">
        <v>190</v>
      </c>
      <c r="DW29">
        <v>37.4</v>
      </c>
      <c r="DX29">
        <v>120</v>
      </c>
      <c r="DY29">
        <v>20.2</v>
      </c>
      <c r="DZ29">
        <v>4.3</v>
      </c>
      <c r="EA29">
        <v>22.8</v>
      </c>
      <c r="EB29">
        <v>30.3</v>
      </c>
      <c r="EC29">
        <v>38</v>
      </c>
      <c r="ED29">
        <v>35</v>
      </c>
      <c r="EE29">
        <v>23800</v>
      </c>
      <c r="EF29">
        <v>30100</v>
      </c>
      <c r="EG29">
        <v>44200</v>
      </c>
      <c r="EH29">
        <v>150</v>
      </c>
      <c r="EI29">
        <v>58.7</v>
      </c>
      <c r="EJ29">
        <v>60</v>
      </c>
      <c r="EK29" t="s">
        <v>95</v>
      </c>
      <c r="EL29" t="s">
        <v>95</v>
      </c>
      <c r="EM29" t="s">
        <v>95</v>
      </c>
      <c r="EN29" t="s">
        <v>95</v>
      </c>
      <c r="EO29">
        <v>20.100000000000001</v>
      </c>
      <c r="EP29">
        <v>25</v>
      </c>
      <c r="EQ29">
        <v>28200</v>
      </c>
      <c r="ER29">
        <v>35700</v>
      </c>
      <c r="ES29">
        <v>64000</v>
      </c>
      <c r="ET29">
        <v>445</v>
      </c>
      <c r="EU29">
        <v>23.1</v>
      </c>
      <c r="EV29">
        <v>345</v>
      </c>
      <c r="EW29">
        <v>12.3</v>
      </c>
      <c r="EX29">
        <v>4.3</v>
      </c>
      <c r="EY29">
        <v>17</v>
      </c>
      <c r="EZ29">
        <v>33.799999999999997</v>
      </c>
      <c r="FA29">
        <v>60.3</v>
      </c>
      <c r="FB29">
        <v>70</v>
      </c>
      <c r="FC29">
        <v>15100</v>
      </c>
      <c r="FD29">
        <v>18900</v>
      </c>
      <c r="FE29">
        <v>25400</v>
      </c>
      <c r="FF29">
        <v>325</v>
      </c>
      <c r="FG29">
        <v>28.9</v>
      </c>
      <c r="FH29">
        <v>230</v>
      </c>
      <c r="FI29">
        <v>18.5</v>
      </c>
      <c r="FJ29">
        <v>2.6</v>
      </c>
      <c r="FK29">
        <v>20.5</v>
      </c>
      <c r="FL29">
        <v>38.799999999999997</v>
      </c>
      <c r="FM29">
        <v>50</v>
      </c>
      <c r="FN29">
        <v>65</v>
      </c>
      <c r="FO29">
        <v>20600</v>
      </c>
      <c r="FP29">
        <v>24700</v>
      </c>
      <c r="FQ29">
        <v>32700</v>
      </c>
      <c r="FR29">
        <v>295</v>
      </c>
      <c r="FS29">
        <v>27.8</v>
      </c>
      <c r="FT29">
        <v>210</v>
      </c>
      <c r="FU29">
        <v>20.8</v>
      </c>
      <c r="FV29">
        <v>1.9</v>
      </c>
      <c r="FW29">
        <v>28</v>
      </c>
      <c r="FX29">
        <v>42.6</v>
      </c>
      <c r="FY29">
        <v>49.5</v>
      </c>
      <c r="FZ29">
        <v>75</v>
      </c>
      <c r="GA29">
        <v>23000</v>
      </c>
      <c r="GB29">
        <v>30200</v>
      </c>
      <c r="GC29">
        <v>40900</v>
      </c>
      <c r="GD29">
        <v>305</v>
      </c>
      <c r="GE29">
        <v>53.3</v>
      </c>
      <c r="GF29">
        <v>140</v>
      </c>
      <c r="GG29">
        <v>22.3</v>
      </c>
      <c r="GH29">
        <v>2.8</v>
      </c>
      <c r="GI29" t="s">
        <v>95</v>
      </c>
      <c r="GJ29" t="s">
        <v>95</v>
      </c>
      <c r="GK29">
        <v>21.6</v>
      </c>
      <c r="GL29">
        <v>50</v>
      </c>
      <c r="GM29">
        <v>27400</v>
      </c>
      <c r="GN29">
        <v>36000</v>
      </c>
      <c r="GO29">
        <v>43800</v>
      </c>
      <c r="GP29">
        <v>205</v>
      </c>
      <c r="GQ29">
        <v>20.6</v>
      </c>
      <c r="GR29">
        <v>160</v>
      </c>
      <c r="GS29">
        <v>13.2</v>
      </c>
      <c r="GT29">
        <v>4.4000000000000004</v>
      </c>
      <c r="GU29">
        <v>20.6</v>
      </c>
      <c r="GV29">
        <v>38.5</v>
      </c>
      <c r="GW29">
        <v>61.7</v>
      </c>
      <c r="GX29">
        <v>40</v>
      </c>
      <c r="GY29">
        <v>13600</v>
      </c>
      <c r="GZ29">
        <v>18400</v>
      </c>
      <c r="HA29">
        <v>25000</v>
      </c>
      <c r="HB29">
        <v>160</v>
      </c>
      <c r="HC29">
        <v>30.5</v>
      </c>
      <c r="HD29">
        <v>110</v>
      </c>
      <c r="HE29">
        <v>18.100000000000001</v>
      </c>
      <c r="HF29">
        <v>3</v>
      </c>
      <c r="HG29">
        <v>25.4</v>
      </c>
      <c r="HH29">
        <v>38.5</v>
      </c>
      <c r="HI29">
        <v>48.4</v>
      </c>
      <c r="HJ29">
        <v>40</v>
      </c>
      <c r="HK29">
        <v>20400</v>
      </c>
      <c r="HL29">
        <v>24000</v>
      </c>
      <c r="HM29">
        <v>29600</v>
      </c>
      <c r="HN29">
        <v>135</v>
      </c>
      <c r="HO29">
        <v>26</v>
      </c>
      <c r="HP29">
        <v>100</v>
      </c>
      <c r="HQ29" t="s">
        <v>95</v>
      </c>
      <c r="HR29" t="s">
        <v>95</v>
      </c>
      <c r="HS29">
        <v>27.8</v>
      </c>
      <c r="HT29">
        <v>45.1</v>
      </c>
      <c r="HU29">
        <v>53.8</v>
      </c>
      <c r="HV29">
        <v>35</v>
      </c>
      <c r="HW29">
        <v>18900</v>
      </c>
      <c r="HX29">
        <v>28700</v>
      </c>
      <c r="HY29">
        <v>35600</v>
      </c>
      <c r="HZ29">
        <v>150</v>
      </c>
      <c r="IA29">
        <v>53.2</v>
      </c>
      <c r="IB29">
        <v>70</v>
      </c>
      <c r="IC29">
        <v>21.9</v>
      </c>
      <c r="ID29">
        <v>2.8</v>
      </c>
      <c r="IE29" t="s">
        <v>95</v>
      </c>
      <c r="IF29" t="s">
        <v>95</v>
      </c>
      <c r="IG29">
        <v>22.1</v>
      </c>
      <c r="IH29">
        <v>25</v>
      </c>
      <c r="II29">
        <v>26600</v>
      </c>
      <c r="IJ29">
        <v>34000</v>
      </c>
      <c r="IK29">
        <v>40700</v>
      </c>
      <c r="IL29">
        <v>245</v>
      </c>
      <c r="IM29">
        <v>25.2</v>
      </c>
      <c r="IN29">
        <v>180</v>
      </c>
      <c r="IO29">
        <v>11.6</v>
      </c>
      <c r="IP29">
        <v>4.2</v>
      </c>
      <c r="IQ29">
        <v>13.9</v>
      </c>
      <c r="IR29">
        <v>29.9</v>
      </c>
      <c r="IS29">
        <v>59</v>
      </c>
      <c r="IT29">
        <v>35</v>
      </c>
      <c r="IU29">
        <v>17400</v>
      </c>
      <c r="IV29">
        <v>21300</v>
      </c>
      <c r="IW29">
        <v>26500</v>
      </c>
      <c r="IX29">
        <v>165</v>
      </c>
      <c r="IY29">
        <v>27.5</v>
      </c>
      <c r="IZ29">
        <v>120</v>
      </c>
      <c r="JA29">
        <v>18.8</v>
      </c>
      <c r="JB29">
        <v>2.2000000000000002</v>
      </c>
      <c r="JC29">
        <v>15.8</v>
      </c>
      <c r="JD29">
        <v>39.1</v>
      </c>
      <c r="JE29">
        <v>51.5</v>
      </c>
      <c r="JF29">
        <v>25</v>
      </c>
      <c r="JG29">
        <v>21700</v>
      </c>
      <c r="JH29">
        <v>28200</v>
      </c>
      <c r="JI29">
        <v>39900</v>
      </c>
      <c r="JJ29">
        <v>155</v>
      </c>
      <c r="JK29">
        <v>29.4</v>
      </c>
      <c r="JL29">
        <v>110</v>
      </c>
      <c r="JM29" t="s">
        <v>95</v>
      </c>
      <c r="JN29" t="s">
        <v>95</v>
      </c>
      <c r="JO29">
        <v>28.1</v>
      </c>
      <c r="JP29">
        <v>40.4</v>
      </c>
      <c r="JQ29">
        <v>45.7</v>
      </c>
      <c r="JR29">
        <v>40</v>
      </c>
      <c r="JS29">
        <v>24900</v>
      </c>
      <c r="JT29">
        <v>30800</v>
      </c>
      <c r="JU29">
        <v>45500</v>
      </c>
      <c r="JV29">
        <v>155</v>
      </c>
      <c r="JW29">
        <v>53.4</v>
      </c>
      <c r="JX29">
        <v>70</v>
      </c>
      <c r="JY29">
        <v>22.8</v>
      </c>
      <c r="JZ29">
        <v>2.8</v>
      </c>
      <c r="KA29" t="s">
        <v>95</v>
      </c>
      <c r="KB29" t="s">
        <v>95</v>
      </c>
      <c r="KC29">
        <v>21</v>
      </c>
      <c r="KD29">
        <v>25</v>
      </c>
      <c r="KE29">
        <v>29100</v>
      </c>
      <c r="KF29">
        <v>37400</v>
      </c>
      <c r="KG29">
        <v>57500</v>
      </c>
    </row>
    <row r="30" spans="2:293" x14ac:dyDescent="0.25">
      <c r="B30" s="57">
        <v>6</v>
      </c>
      <c r="C30" t="s">
        <v>80</v>
      </c>
      <c r="D30" t="s">
        <v>306</v>
      </c>
      <c r="E30" t="s">
        <v>315</v>
      </c>
      <c r="F30" t="s">
        <v>95</v>
      </c>
      <c r="G30" t="s">
        <v>95</v>
      </c>
      <c r="H30" t="s">
        <v>95</v>
      </c>
      <c r="I30" t="s">
        <v>95</v>
      </c>
      <c r="J30" t="s">
        <v>95</v>
      </c>
      <c r="K30" t="s">
        <v>95</v>
      </c>
      <c r="L30" t="s">
        <v>95</v>
      </c>
      <c r="M30" t="s">
        <v>95</v>
      </c>
      <c r="N30">
        <v>7075</v>
      </c>
      <c r="O30">
        <v>14600</v>
      </c>
      <c r="P30">
        <v>19600</v>
      </c>
      <c r="Q30">
        <v>24800</v>
      </c>
      <c r="R30" t="s">
        <v>95</v>
      </c>
      <c r="S30" t="s">
        <v>95</v>
      </c>
      <c r="T30" t="s">
        <v>95</v>
      </c>
      <c r="U30" t="s">
        <v>95</v>
      </c>
      <c r="V30" t="s">
        <v>95</v>
      </c>
      <c r="W30" t="s">
        <v>95</v>
      </c>
      <c r="X30" t="s">
        <v>95</v>
      </c>
      <c r="Y30" t="s">
        <v>95</v>
      </c>
      <c r="Z30">
        <v>7235</v>
      </c>
      <c r="AA30">
        <v>18400</v>
      </c>
      <c r="AB30">
        <v>23800</v>
      </c>
      <c r="AC30">
        <v>30200</v>
      </c>
      <c r="AD30" t="s">
        <v>95</v>
      </c>
      <c r="AE30" t="s">
        <v>95</v>
      </c>
      <c r="AF30" t="s">
        <v>95</v>
      </c>
      <c r="AG30" t="s">
        <v>95</v>
      </c>
      <c r="AH30" t="s">
        <v>95</v>
      </c>
      <c r="AI30" t="s">
        <v>95</v>
      </c>
      <c r="AJ30" t="s">
        <v>95</v>
      </c>
      <c r="AK30" t="s">
        <v>95</v>
      </c>
      <c r="AL30">
        <v>6865</v>
      </c>
      <c r="AM30">
        <v>20400</v>
      </c>
      <c r="AN30">
        <v>27100</v>
      </c>
      <c r="AO30">
        <v>34400</v>
      </c>
      <c r="AP30" t="s">
        <v>95</v>
      </c>
      <c r="AQ30" t="s">
        <v>95</v>
      </c>
      <c r="AR30" t="s">
        <v>95</v>
      </c>
      <c r="AS30" t="s">
        <v>95</v>
      </c>
      <c r="AT30" t="s">
        <v>95</v>
      </c>
      <c r="AU30" t="s">
        <v>95</v>
      </c>
      <c r="AV30" t="s">
        <v>95</v>
      </c>
      <c r="AW30" t="s">
        <v>95</v>
      </c>
      <c r="AX30">
        <v>6760</v>
      </c>
      <c r="AY30">
        <v>23100</v>
      </c>
      <c r="AZ30">
        <v>32800</v>
      </c>
      <c r="BA30">
        <v>43700</v>
      </c>
      <c r="BB30" t="s">
        <v>95</v>
      </c>
      <c r="BC30" t="s">
        <v>95</v>
      </c>
      <c r="BD30" t="s">
        <v>95</v>
      </c>
      <c r="BE30" t="s">
        <v>95</v>
      </c>
      <c r="BF30" t="s">
        <v>95</v>
      </c>
      <c r="BG30" t="s">
        <v>95</v>
      </c>
      <c r="BH30" t="s">
        <v>95</v>
      </c>
      <c r="BI30" t="s">
        <v>95</v>
      </c>
      <c r="BJ30">
        <v>2940</v>
      </c>
      <c r="BK30">
        <v>14100</v>
      </c>
      <c r="BL30">
        <v>18800</v>
      </c>
      <c r="BM30">
        <v>23600</v>
      </c>
      <c r="BN30" t="s">
        <v>95</v>
      </c>
      <c r="BO30" t="s">
        <v>95</v>
      </c>
      <c r="BP30" t="s">
        <v>95</v>
      </c>
      <c r="BQ30" t="s">
        <v>95</v>
      </c>
      <c r="BR30" t="s">
        <v>95</v>
      </c>
      <c r="BS30" t="s">
        <v>95</v>
      </c>
      <c r="BT30" t="s">
        <v>95</v>
      </c>
      <c r="BU30" t="s">
        <v>95</v>
      </c>
      <c r="BV30">
        <v>3130</v>
      </c>
      <c r="BW30">
        <v>17600</v>
      </c>
      <c r="BX30">
        <v>23000</v>
      </c>
      <c r="BY30">
        <v>28100</v>
      </c>
      <c r="BZ30" t="s">
        <v>95</v>
      </c>
      <c r="CA30" t="s">
        <v>95</v>
      </c>
      <c r="CB30" t="s">
        <v>95</v>
      </c>
      <c r="CC30" t="s">
        <v>95</v>
      </c>
      <c r="CD30" t="s">
        <v>95</v>
      </c>
      <c r="CE30" t="s">
        <v>95</v>
      </c>
      <c r="CF30" t="s">
        <v>95</v>
      </c>
      <c r="CG30" t="s">
        <v>95</v>
      </c>
      <c r="CH30">
        <v>2890</v>
      </c>
      <c r="CI30">
        <v>18800</v>
      </c>
      <c r="CJ30">
        <v>25400</v>
      </c>
      <c r="CK30">
        <v>31900</v>
      </c>
      <c r="CL30" t="s">
        <v>95</v>
      </c>
      <c r="CM30" t="s">
        <v>95</v>
      </c>
      <c r="CN30" t="s">
        <v>95</v>
      </c>
      <c r="CO30" t="s">
        <v>95</v>
      </c>
      <c r="CP30" t="s">
        <v>95</v>
      </c>
      <c r="CQ30" t="s">
        <v>95</v>
      </c>
      <c r="CR30" t="s">
        <v>95</v>
      </c>
      <c r="CS30" t="s">
        <v>95</v>
      </c>
      <c r="CT30">
        <v>2780</v>
      </c>
      <c r="CU30">
        <v>19300</v>
      </c>
      <c r="CV30">
        <v>28800</v>
      </c>
      <c r="CW30">
        <v>38200</v>
      </c>
      <c r="CX30" t="s">
        <v>95</v>
      </c>
      <c r="CY30" t="s">
        <v>95</v>
      </c>
      <c r="CZ30" t="s">
        <v>95</v>
      </c>
      <c r="DA30" t="s">
        <v>95</v>
      </c>
      <c r="DB30" t="s">
        <v>95</v>
      </c>
      <c r="DC30" t="s">
        <v>95</v>
      </c>
      <c r="DD30" t="s">
        <v>95</v>
      </c>
      <c r="DE30" t="s">
        <v>95</v>
      </c>
      <c r="DF30">
        <v>4135</v>
      </c>
      <c r="DG30">
        <v>15000</v>
      </c>
      <c r="DH30">
        <v>20200</v>
      </c>
      <c r="DI30">
        <v>26000</v>
      </c>
      <c r="DJ30" t="s">
        <v>95</v>
      </c>
      <c r="DK30" t="s">
        <v>95</v>
      </c>
      <c r="DL30" t="s">
        <v>95</v>
      </c>
      <c r="DM30" t="s">
        <v>95</v>
      </c>
      <c r="DN30" t="s">
        <v>95</v>
      </c>
      <c r="DO30" t="s">
        <v>95</v>
      </c>
      <c r="DP30" t="s">
        <v>95</v>
      </c>
      <c r="DQ30" t="s">
        <v>95</v>
      </c>
      <c r="DR30">
        <v>4105</v>
      </c>
      <c r="DS30">
        <v>19100</v>
      </c>
      <c r="DT30">
        <v>24700</v>
      </c>
      <c r="DU30">
        <v>31600</v>
      </c>
      <c r="DV30" t="s">
        <v>95</v>
      </c>
      <c r="DW30" t="s">
        <v>95</v>
      </c>
      <c r="DX30" t="s">
        <v>95</v>
      </c>
      <c r="DY30" t="s">
        <v>95</v>
      </c>
      <c r="DZ30" t="s">
        <v>95</v>
      </c>
      <c r="EA30" t="s">
        <v>95</v>
      </c>
      <c r="EB30" t="s">
        <v>95</v>
      </c>
      <c r="EC30" t="s">
        <v>95</v>
      </c>
      <c r="ED30">
        <v>3975</v>
      </c>
      <c r="EE30">
        <v>21700</v>
      </c>
      <c r="EF30">
        <v>28400</v>
      </c>
      <c r="EG30">
        <v>36400</v>
      </c>
      <c r="EH30" t="s">
        <v>95</v>
      </c>
      <c r="EI30" t="s">
        <v>95</v>
      </c>
      <c r="EJ30" t="s">
        <v>95</v>
      </c>
      <c r="EK30" t="s">
        <v>95</v>
      </c>
      <c r="EL30" t="s">
        <v>95</v>
      </c>
      <c r="EM30" t="s">
        <v>95</v>
      </c>
      <c r="EN30" t="s">
        <v>95</v>
      </c>
      <c r="EO30" t="s">
        <v>95</v>
      </c>
      <c r="EP30">
        <v>3985</v>
      </c>
      <c r="EQ30">
        <v>26500</v>
      </c>
      <c r="ER30">
        <v>35600</v>
      </c>
      <c r="ES30">
        <v>47900</v>
      </c>
      <c r="ET30" t="s">
        <v>95</v>
      </c>
      <c r="EU30" t="s">
        <v>95</v>
      </c>
      <c r="EV30" t="s">
        <v>95</v>
      </c>
      <c r="EW30" t="s">
        <v>95</v>
      </c>
      <c r="EX30" t="s">
        <v>95</v>
      </c>
      <c r="EY30" t="s">
        <v>95</v>
      </c>
      <c r="EZ30" t="s">
        <v>95</v>
      </c>
      <c r="FA30" t="s">
        <v>95</v>
      </c>
      <c r="FB30">
        <v>6635</v>
      </c>
      <c r="FC30">
        <v>14000</v>
      </c>
      <c r="FD30">
        <v>18900</v>
      </c>
      <c r="FE30">
        <v>24400</v>
      </c>
      <c r="FF30" t="s">
        <v>95</v>
      </c>
      <c r="FG30" t="s">
        <v>95</v>
      </c>
      <c r="FH30" t="s">
        <v>95</v>
      </c>
      <c r="FI30" t="s">
        <v>95</v>
      </c>
      <c r="FJ30" t="s">
        <v>95</v>
      </c>
      <c r="FK30" t="s">
        <v>95</v>
      </c>
      <c r="FL30" t="s">
        <v>95</v>
      </c>
      <c r="FM30" t="s">
        <v>95</v>
      </c>
      <c r="FN30">
        <v>6745</v>
      </c>
      <c r="FO30">
        <v>17700</v>
      </c>
      <c r="FP30">
        <v>23500</v>
      </c>
      <c r="FQ30">
        <v>29500</v>
      </c>
      <c r="FR30" t="s">
        <v>95</v>
      </c>
      <c r="FS30" t="s">
        <v>95</v>
      </c>
      <c r="FT30" t="s">
        <v>95</v>
      </c>
      <c r="FU30" t="s">
        <v>95</v>
      </c>
      <c r="FV30" t="s">
        <v>95</v>
      </c>
      <c r="FW30" t="s">
        <v>95</v>
      </c>
      <c r="FX30" t="s">
        <v>95</v>
      </c>
      <c r="FY30" t="s">
        <v>95</v>
      </c>
      <c r="FZ30">
        <v>6645</v>
      </c>
      <c r="GA30">
        <v>20000</v>
      </c>
      <c r="GB30">
        <v>26500</v>
      </c>
      <c r="GC30">
        <v>33700</v>
      </c>
      <c r="GD30" t="s">
        <v>95</v>
      </c>
      <c r="GE30" t="s">
        <v>95</v>
      </c>
      <c r="GF30" t="s">
        <v>95</v>
      </c>
      <c r="GG30" t="s">
        <v>95</v>
      </c>
      <c r="GH30" t="s">
        <v>95</v>
      </c>
      <c r="GI30" t="s">
        <v>95</v>
      </c>
      <c r="GJ30" t="s">
        <v>95</v>
      </c>
      <c r="GK30" t="s">
        <v>95</v>
      </c>
      <c r="GL30">
        <v>6425</v>
      </c>
      <c r="GM30">
        <v>23600</v>
      </c>
      <c r="GN30">
        <v>32400</v>
      </c>
      <c r="GO30">
        <v>42800</v>
      </c>
      <c r="GP30" t="s">
        <v>95</v>
      </c>
      <c r="GQ30" t="s">
        <v>95</v>
      </c>
      <c r="GR30" t="s">
        <v>95</v>
      </c>
      <c r="GS30" t="s">
        <v>95</v>
      </c>
      <c r="GT30" t="s">
        <v>95</v>
      </c>
      <c r="GU30" t="s">
        <v>95</v>
      </c>
      <c r="GV30" t="s">
        <v>95</v>
      </c>
      <c r="GW30" t="s">
        <v>95</v>
      </c>
      <c r="GX30">
        <v>2800</v>
      </c>
      <c r="GY30">
        <v>13600</v>
      </c>
      <c r="GZ30">
        <v>18100</v>
      </c>
      <c r="HA30">
        <v>23000</v>
      </c>
      <c r="HB30" t="s">
        <v>95</v>
      </c>
      <c r="HC30" t="s">
        <v>95</v>
      </c>
      <c r="HD30" t="s">
        <v>95</v>
      </c>
      <c r="HE30" t="s">
        <v>95</v>
      </c>
      <c r="HF30" t="s">
        <v>95</v>
      </c>
      <c r="HG30" t="s">
        <v>95</v>
      </c>
      <c r="HH30" t="s">
        <v>95</v>
      </c>
      <c r="HI30" t="s">
        <v>95</v>
      </c>
      <c r="HJ30">
        <v>2870</v>
      </c>
      <c r="HK30">
        <v>17000</v>
      </c>
      <c r="HL30">
        <v>22300</v>
      </c>
      <c r="HM30">
        <v>27500</v>
      </c>
      <c r="HN30" t="s">
        <v>95</v>
      </c>
      <c r="HO30" t="s">
        <v>95</v>
      </c>
      <c r="HP30" t="s">
        <v>95</v>
      </c>
      <c r="HQ30" t="s">
        <v>95</v>
      </c>
      <c r="HR30" t="s">
        <v>95</v>
      </c>
      <c r="HS30" t="s">
        <v>95</v>
      </c>
      <c r="HT30" t="s">
        <v>95</v>
      </c>
      <c r="HU30" t="s">
        <v>95</v>
      </c>
      <c r="HV30">
        <v>2880</v>
      </c>
      <c r="HW30">
        <v>18600</v>
      </c>
      <c r="HX30">
        <v>25100</v>
      </c>
      <c r="HY30">
        <v>30900</v>
      </c>
      <c r="HZ30" t="s">
        <v>95</v>
      </c>
      <c r="IA30" t="s">
        <v>95</v>
      </c>
      <c r="IB30" t="s">
        <v>95</v>
      </c>
      <c r="IC30" t="s">
        <v>95</v>
      </c>
      <c r="ID30" t="s">
        <v>95</v>
      </c>
      <c r="IE30" t="s">
        <v>95</v>
      </c>
      <c r="IF30" t="s">
        <v>95</v>
      </c>
      <c r="IG30" t="s">
        <v>95</v>
      </c>
      <c r="IH30">
        <v>2600</v>
      </c>
      <c r="II30">
        <v>19600</v>
      </c>
      <c r="IJ30">
        <v>28700</v>
      </c>
      <c r="IK30">
        <v>37800</v>
      </c>
      <c r="IL30" t="s">
        <v>95</v>
      </c>
      <c r="IM30" t="s">
        <v>95</v>
      </c>
      <c r="IN30" t="s">
        <v>95</v>
      </c>
      <c r="IO30" t="s">
        <v>95</v>
      </c>
      <c r="IP30" t="s">
        <v>95</v>
      </c>
      <c r="IQ30" t="s">
        <v>95</v>
      </c>
      <c r="IR30" t="s">
        <v>95</v>
      </c>
      <c r="IS30" t="s">
        <v>95</v>
      </c>
      <c r="IT30">
        <v>3835</v>
      </c>
      <c r="IU30">
        <v>14400</v>
      </c>
      <c r="IV30">
        <v>19600</v>
      </c>
      <c r="IW30">
        <v>25400</v>
      </c>
      <c r="IX30" t="s">
        <v>95</v>
      </c>
      <c r="IY30" t="s">
        <v>95</v>
      </c>
      <c r="IZ30" t="s">
        <v>95</v>
      </c>
      <c r="JA30" t="s">
        <v>95</v>
      </c>
      <c r="JB30" t="s">
        <v>95</v>
      </c>
      <c r="JC30" t="s">
        <v>95</v>
      </c>
      <c r="JD30" t="s">
        <v>95</v>
      </c>
      <c r="JE30" t="s">
        <v>95</v>
      </c>
      <c r="JF30">
        <v>3875</v>
      </c>
      <c r="JG30">
        <v>18400</v>
      </c>
      <c r="JH30">
        <v>24400</v>
      </c>
      <c r="JI30">
        <v>31200</v>
      </c>
      <c r="JJ30" t="s">
        <v>95</v>
      </c>
      <c r="JK30" t="s">
        <v>95</v>
      </c>
      <c r="JL30" t="s">
        <v>95</v>
      </c>
      <c r="JM30" t="s">
        <v>95</v>
      </c>
      <c r="JN30" t="s">
        <v>95</v>
      </c>
      <c r="JO30" t="s">
        <v>95</v>
      </c>
      <c r="JP30" t="s">
        <v>95</v>
      </c>
      <c r="JQ30" t="s">
        <v>95</v>
      </c>
      <c r="JR30">
        <v>3765</v>
      </c>
      <c r="JS30">
        <v>21100</v>
      </c>
      <c r="JT30">
        <v>27800</v>
      </c>
      <c r="JU30">
        <v>36100</v>
      </c>
      <c r="JV30" t="s">
        <v>95</v>
      </c>
      <c r="JW30" t="s">
        <v>95</v>
      </c>
      <c r="JX30" t="s">
        <v>95</v>
      </c>
      <c r="JY30" t="s">
        <v>95</v>
      </c>
      <c r="JZ30" t="s">
        <v>95</v>
      </c>
      <c r="KA30" t="s">
        <v>95</v>
      </c>
      <c r="KB30" t="s">
        <v>95</v>
      </c>
      <c r="KC30" t="s">
        <v>95</v>
      </c>
      <c r="KD30">
        <v>3820</v>
      </c>
      <c r="KE30">
        <v>26600</v>
      </c>
      <c r="KF30">
        <v>34600</v>
      </c>
      <c r="KG30">
        <v>46500</v>
      </c>
    </row>
    <row r="31" spans="2:293" x14ac:dyDescent="0.25">
      <c r="B31" s="57">
        <v>6</v>
      </c>
      <c r="C31" t="s">
        <v>80</v>
      </c>
      <c r="D31" t="s">
        <v>96</v>
      </c>
      <c r="E31" t="s">
        <v>122</v>
      </c>
      <c r="F31">
        <v>835</v>
      </c>
      <c r="G31">
        <v>43.9</v>
      </c>
      <c r="H31">
        <v>465</v>
      </c>
      <c r="I31">
        <v>11</v>
      </c>
      <c r="J31">
        <v>3.4</v>
      </c>
      <c r="K31">
        <v>7.5</v>
      </c>
      <c r="L31">
        <v>14.2</v>
      </c>
      <c r="M31">
        <v>41.7</v>
      </c>
      <c r="N31">
        <v>50</v>
      </c>
      <c r="O31">
        <v>13100</v>
      </c>
      <c r="P31">
        <v>23200</v>
      </c>
      <c r="Q31">
        <v>28400</v>
      </c>
      <c r="R31">
        <v>690</v>
      </c>
      <c r="S31">
        <v>55.3</v>
      </c>
      <c r="T31">
        <v>310</v>
      </c>
      <c r="U31">
        <v>17</v>
      </c>
      <c r="V31">
        <v>2.2000000000000002</v>
      </c>
      <c r="W31">
        <v>8.4</v>
      </c>
      <c r="X31">
        <v>14.4</v>
      </c>
      <c r="Y31">
        <v>25.5</v>
      </c>
      <c r="Z31">
        <v>50</v>
      </c>
      <c r="AA31">
        <v>20000</v>
      </c>
      <c r="AB31">
        <v>27400</v>
      </c>
      <c r="AC31">
        <v>37700</v>
      </c>
      <c r="AD31">
        <v>560</v>
      </c>
      <c r="AE31">
        <v>53.8</v>
      </c>
      <c r="AF31">
        <v>260</v>
      </c>
      <c r="AG31">
        <v>22.2</v>
      </c>
      <c r="AH31">
        <v>2.4</v>
      </c>
      <c r="AI31">
        <v>13.2</v>
      </c>
      <c r="AJ31">
        <v>16.3</v>
      </c>
      <c r="AK31">
        <v>21.6</v>
      </c>
      <c r="AL31">
        <v>65</v>
      </c>
      <c r="AM31">
        <v>21200</v>
      </c>
      <c r="AN31">
        <v>29100</v>
      </c>
      <c r="AO31">
        <v>40000</v>
      </c>
      <c r="AP31">
        <v>335</v>
      </c>
      <c r="AQ31">
        <v>51.7</v>
      </c>
      <c r="AR31">
        <v>160</v>
      </c>
      <c r="AS31">
        <v>23</v>
      </c>
      <c r="AT31">
        <v>2.6</v>
      </c>
      <c r="AU31" t="s">
        <v>95</v>
      </c>
      <c r="AV31" t="s">
        <v>95</v>
      </c>
      <c r="AW31">
        <v>22.6</v>
      </c>
      <c r="AX31">
        <v>60</v>
      </c>
      <c r="AY31">
        <v>24100</v>
      </c>
      <c r="AZ31">
        <v>37400</v>
      </c>
      <c r="BA31">
        <v>63800</v>
      </c>
      <c r="BB31">
        <v>395</v>
      </c>
      <c r="BC31">
        <v>41.8</v>
      </c>
      <c r="BD31">
        <v>230</v>
      </c>
      <c r="BE31">
        <v>13.2</v>
      </c>
      <c r="BF31">
        <v>3.5</v>
      </c>
      <c r="BG31">
        <v>8.6</v>
      </c>
      <c r="BH31">
        <v>15.5</v>
      </c>
      <c r="BI31">
        <v>41.5</v>
      </c>
      <c r="BJ31">
        <v>30</v>
      </c>
      <c r="BK31">
        <v>14100</v>
      </c>
      <c r="BL31">
        <v>23200</v>
      </c>
      <c r="BM31">
        <v>26000</v>
      </c>
      <c r="BN31">
        <v>290</v>
      </c>
      <c r="BO31">
        <v>52.4</v>
      </c>
      <c r="BP31">
        <v>140</v>
      </c>
      <c r="BQ31">
        <v>21.6</v>
      </c>
      <c r="BR31">
        <v>2.2000000000000002</v>
      </c>
      <c r="BS31">
        <v>9.5</v>
      </c>
      <c r="BT31">
        <v>14.2</v>
      </c>
      <c r="BU31">
        <v>23.8</v>
      </c>
      <c r="BV31">
        <v>25</v>
      </c>
      <c r="BW31">
        <v>18200</v>
      </c>
      <c r="BX31">
        <v>27400</v>
      </c>
      <c r="BY31">
        <v>32100</v>
      </c>
      <c r="BZ31">
        <v>280</v>
      </c>
      <c r="CA31">
        <v>50.3</v>
      </c>
      <c r="CB31">
        <v>140</v>
      </c>
      <c r="CC31">
        <v>25.1</v>
      </c>
      <c r="CD31">
        <v>2.8</v>
      </c>
      <c r="CE31">
        <v>14.7</v>
      </c>
      <c r="CF31">
        <v>17.100000000000001</v>
      </c>
      <c r="CG31">
        <v>21.8</v>
      </c>
      <c r="CH31">
        <v>35</v>
      </c>
      <c r="CI31">
        <v>21000</v>
      </c>
      <c r="CJ31">
        <v>27600</v>
      </c>
      <c r="CK31">
        <v>40000</v>
      </c>
      <c r="CL31">
        <v>145</v>
      </c>
      <c r="CM31">
        <v>49.6</v>
      </c>
      <c r="CN31">
        <v>70</v>
      </c>
      <c r="CO31" t="s">
        <v>95</v>
      </c>
      <c r="CP31" t="s">
        <v>95</v>
      </c>
      <c r="CQ31" t="s">
        <v>95</v>
      </c>
      <c r="CR31" t="s">
        <v>95</v>
      </c>
      <c r="CS31">
        <v>19.5</v>
      </c>
      <c r="CT31">
        <v>20</v>
      </c>
      <c r="CU31">
        <v>14200</v>
      </c>
      <c r="CV31">
        <v>28900</v>
      </c>
      <c r="CW31">
        <v>53900</v>
      </c>
      <c r="CX31">
        <v>435</v>
      </c>
      <c r="CY31">
        <v>45.9</v>
      </c>
      <c r="CZ31">
        <v>235</v>
      </c>
      <c r="DA31">
        <v>9</v>
      </c>
      <c r="DB31">
        <v>3.3</v>
      </c>
      <c r="DC31">
        <v>6.4</v>
      </c>
      <c r="DD31">
        <v>13</v>
      </c>
      <c r="DE31">
        <v>41.8</v>
      </c>
      <c r="DF31">
        <v>25</v>
      </c>
      <c r="DG31">
        <v>12200</v>
      </c>
      <c r="DH31">
        <v>24100</v>
      </c>
      <c r="DI31">
        <v>30300</v>
      </c>
      <c r="DJ31">
        <v>400</v>
      </c>
      <c r="DK31">
        <v>57.5</v>
      </c>
      <c r="DL31">
        <v>170</v>
      </c>
      <c r="DM31">
        <v>13.7</v>
      </c>
      <c r="DN31">
        <v>2.1</v>
      </c>
      <c r="DO31">
        <v>7.6</v>
      </c>
      <c r="DP31">
        <v>14.6</v>
      </c>
      <c r="DQ31">
        <v>26.7</v>
      </c>
      <c r="DR31">
        <v>25</v>
      </c>
      <c r="DS31">
        <v>22200</v>
      </c>
      <c r="DT31">
        <v>31000</v>
      </c>
      <c r="DU31">
        <v>43400</v>
      </c>
      <c r="DV31">
        <v>280</v>
      </c>
      <c r="DW31">
        <v>57.2</v>
      </c>
      <c r="DX31">
        <v>120</v>
      </c>
      <c r="DY31">
        <v>19.3</v>
      </c>
      <c r="DZ31">
        <v>2.1</v>
      </c>
      <c r="EA31">
        <v>11.7</v>
      </c>
      <c r="EB31">
        <v>15.6</v>
      </c>
      <c r="EC31">
        <v>21.4</v>
      </c>
      <c r="ED31">
        <v>30</v>
      </c>
      <c r="EE31">
        <v>23400</v>
      </c>
      <c r="EF31">
        <v>30000</v>
      </c>
      <c r="EG31">
        <v>40200</v>
      </c>
      <c r="EH31">
        <v>195</v>
      </c>
      <c r="EI31">
        <v>53.3</v>
      </c>
      <c r="EJ31">
        <v>90</v>
      </c>
      <c r="EK31" t="s">
        <v>95</v>
      </c>
      <c r="EL31" t="s">
        <v>95</v>
      </c>
      <c r="EM31" t="s">
        <v>95</v>
      </c>
      <c r="EN31" t="s">
        <v>95</v>
      </c>
      <c r="EO31">
        <v>25</v>
      </c>
      <c r="EP31">
        <v>40</v>
      </c>
      <c r="EQ31">
        <v>32000</v>
      </c>
      <c r="ER31">
        <v>41100</v>
      </c>
      <c r="ES31">
        <v>65000</v>
      </c>
      <c r="ET31">
        <v>805</v>
      </c>
      <c r="EU31">
        <v>43.3</v>
      </c>
      <c r="EV31">
        <v>455</v>
      </c>
      <c r="EW31">
        <v>13.6</v>
      </c>
      <c r="EX31">
        <v>2.6</v>
      </c>
      <c r="EY31">
        <v>7.3</v>
      </c>
      <c r="EZ31">
        <v>14.6</v>
      </c>
      <c r="FA31">
        <v>40.5</v>
      </c>
      <c r="FB31">
        <v>45</v>
      </c>
      <c r="FC31">
        <v>15000</v>
      </c>
      <c r="FD31">
        <v>20000</v>
      </c>
      <c r="FE31">
        <v>27600</v>
      </c>
      <c r="FF31">
        <v>670</v>
      </c>
      <c r="FG31">
        <v>57.8</v>
      </c>
      <c r="FH31">
        <v>285</v>
      </c>
      <c r="FI31">
        <v>14.2</v>
      </c>
      <c r="FJ31">
        <v>1.9</v>
      </c>
      <c r="FK31">
        <v>8.1999999999999993</v>
      </c>
      <c r="FL31">
        <v>15.6</v>
      </c>
      <c r="FM31">
        <v>26.1</v>
      </c>
      <c r="FN31">
        <v>50</v>
      </c>
      <c r="FO31">
        <v>19400</v>
      </c>
      <c r="FP31">
        <v>24200</v>
      </c>
      <c r="FQ31">
        <v>29800</v>
      </c>
      <c r="FR31">
        <v>515</v>
      </c>
      <c r="FS31">
        <v>49</v>
      </c>
      <c r="FT31">
        <v>260</v>
      </c>
      <c r="FU31">
        <v>21.8</v>
      </c>
      <c r="FV31">
        <v>1.8</v>
      </c>
      <c r="FW31">
        <v>15</v>
      </c>
      <c r="FX31">
        <v>19.2</v>
      </c>
      <c r="FY31">
        <v>27.4</v>
      </c>
      <c r="FZ31">
        <v>65</v>
      </c>
      <c r="GA31">
        <v>18400</v>
      </c>
      <c r="GB31">
        <v>24900</v>
      </c>
      <c r="GC31">
        <v>35000</v>
      </c>
      <c r="GD31">
        <v>330</v>
      </c>
      <c r="GE31">
        <v>59.2</v>
      </c>
      <c r="GF31">
        <v>135</v>
      </c>
      <c r="GG31">
        <v>20.8</v>
      </c>
      <c r="GH31">
        <v>1.4</v>
      </c>
      <c r="GI31">
        <v>15.2</v>
      </c>
      <c r="GJ31">
        <v>17.3</v>
      </c>
      <c r="GK31">
        <v>18.600000000000001</v>
      </c>
      <c r="GL31">
        <v>45</v>
      </c>
      <c r="GM31">
        <v>25700</v>
      </c>
      <c r="GN31">
        <v>36200</v>
      </c>
      <c r="GO31">
        <v>59500</v>
      </c>
      <c r="GP31">
        <v>350</v>
      </c>
      <c r="GQ31">
        <v>45.2</v>
      </c>
      <c r="GR31">
        <v>190</v>
      </c>
      <c r="GS31">
        <v>14.9</v>
      </c>
      <c r="GT31">
        <v>2.2000000000000002</v>
      </c>
      <c r="GU31">
        <v>6.4</v>
      </c>
      <c r="GV31">
        <v>12.8</v>
      </c>
      <c r="GW31">
        <v>37.700000000000003</v>
      </c>
      <c r="GX31">
        <v>15</v>
      </c>
      <c r="GY31">
        <v>17200</v>
      </c>
      <c r="GZ31">
        <v>21100</v>
      </c>
      <c r="HA31">
        <v>24200</v>
      </c>
      <c r="HB31">
        <v>300</v>
      </c>
      <c r="HC31">
        <v>55.9</v>
      </c>
      <c r="HD31">
        <v>130</v>
      </c>
      <c r="HE31">
        <v>14.1</v>
      </c>
      <c r="HF31">
        <v>2.9</v>
      </c>
      <c r="HG31">
        <v>10.1</v>
      </c>
      <c r="HH31">
        <v>15.8</v>
      </c>
      <c r="HI31">
        <v>27.1</v>
      </c>
      <c r="HJ31">
        <v>30</v>
      </c>
      <c r="HK31">
        <v>19100</v>
      </c>
      <c r="HL31">
        <v>22900</v>
      </c>
      <c r="HM31">
        <v>27300</v>
      </c>
      <c r="HN31">
        <v>240</v>
      </c>
      <c r="HO31">
        <v>51.3</v>
      </c>
      <c r="HP31">
        <v>120</v>
      </c>
      <c r="HQ31">
        <v>24.9</v>
      </c>
      <c r="HR31">
        <v>2.2000000000000002</v>
      </c>
      <c r="HS31">
        <v>14</v>
      </c>
      <c r="HT31">
        <v>17.3</v>
      </c>
      <c r="HU31">
        <v>21.7</v>
      </c>
      <c r="HV31">
        <v>25</v>
      </c>
      <c r="HW31">
        <v>21200</v>
      </c>
      <c r="HX31">
        <v>28700</v>
      </c>
      <c r="HY31">
        <v>38200</v>
      </c>
      <c r="HZ31">
        <v>150</v>
      </c>
      <c r="IA31">
        <v>60.6</v>
      </c>
      <c r="IB31">
        <v>60</v>
      </c>
      <c r="IC31" t="s">
        <v>95</v>
      </c>
      <c r="ID31" t="s">
        <v>95</v>
      </c>
      <c r="IE31" t="s">
        <v>95</v>
      </c>
      <c r="IF31" t="s">
        <v>95</v>
      </c>
      <c r="IG31">
        <v>14.3</v>
      </c>
      <c r="IH31">
        <v>15</v>
      </c>
      <c r="II31">
        <v>27400</v>
      </c>
      <c r="IJ31">
        <v>36200</v>
      </c>
      <c r="IK31">
        <v>47600</v>
      </c>
      <c r="IL31">
        <v>455</v>
      </c>
      <c r="IM31">
        <v>41.8</v>
      </c>
      <c r="IN31">
        <v>265</v>
      </c>
      <c r="IO31">
        <v>12.7</v>
      </c>
      <c r="IP31">
        <v>2.8</v>
      </c>
      <c r="IQ31">
        <v>7.9</v>
      </c>
      <c r="IR31">
        <v>15.9</v>
      </c>
      <c r="IS31">
        <v>42.6</v>
      </c>
      <c r="IT31">
        <v>30</v>
      </c>
      <c r="IU31">
        <v>15000</v>
      </c>
      <c r="IV31">
        <v>19600</v>
      </c>
      <c r="IW31">
        <v>29000</v>
      </c>
      <c r="IX31">
        <v>370</v>
      </c>
      <c r="IY31">
        <v>59.3</v>
      </c>
      <c r="IZ31">
        <v>150</v>
      </c>
      <c r="JA31">
        <v>14.3</v>
      </c>
      <c r="JB31">
        <v>1.1000000000000001</v>
      </c>
      <c r="JC31">
        <v>6.7</v>
      </c>
      <c r="JD31">
        <v>15.4</v>
      </c>
      <c r="JE31">
        <v>25.4</v>
      </c>
      <c r="JF31">
        <v>20</v>
      </c>
      <c r="JG31">
        <v>22000</v>
      </c>
      <c r="JH31">
        <v>25400</v>
      </c>
      <c r="JI31">
        <v>30600</v>
      </c>
      <c r="JJ31">
        <v>270</v>
      </c>
      <c r="JK31">
        <v>46.9</v>
      </c>
      <c r="JL31">
        <v>145</v>
      </c>
      <c r="JM31">
        <v>19.100000000000001</v>
      </c>
      <c r="JN31">
        <v>1.5</v>
      </c>
      <c r="JO31">
        <v>16</v>
      </c>
      <c r="JP31">
        <v>21</v>
      </c>
      <c r="JQ31">
        <v>32.5</v>
      </c>
      <c r="JR31">
        <v>35</v>
      </c>
      <c r="JS31">
        <v>17200</v>
      </c>
      <c r="JT31">
        <v>23500</v>
      </c>
      <c r="JU31">
        <v>34000</v>
      </c>
      <c r="JV31">
        <v>180</v>
      </c>
      <c r="JW31">
        <v>58</v>
      </c>
      <c r="JX31">
        <v>75</v>
      </c>
      <c r="JY31" t="s">
        <v>95</v>
      </c>
      <c r="JZ31" t="s">
        <v>95</v>
      </c>
      <c r="KA31" t="s">
        <v>95</v>
      </c>
      <c r="KB31" t="s">
        <v>95</v>
      </c>
      <c r="KC31">
        <v>22.3</v>
      </c>
      <c r="KD31">
        <v>25</v>
      </c>
      <c r="KE31">
        <v>23600</v>
      </c>
      <c r="KF31">
        <v>35900</v>
      </c>
      <c r="KG31">
        <v>69900</v>
      </c>
    </row>
    <row r="32" spans="2:293" x14ac:dyDescent="0.25">
      <c r="B32" s="57">
        <v>7</v>
      </c>
      <c r="C32" t="s">
        <v>81</v>
      </c>
      <c r="D32" t="s">
        <v>57</v>
      </c>
      <c r="E32" t="s">
        <v>123</v>
      </c>
      <c r="F32">
        <v>345</v>
      </c>
      <c r="G32">
        <v>20.2</v>
      </c>
      <c r="H32">
        <v>275</v>
      </c>
      <c r="I32">
        <v>10.6</v>
      </c>
      <c r="J32">
        <v>3.3</v>
      </c>
      <c r="K32">
        <v>17.7</v>
      </c>
      <c r="L32">
        <v>30.5</v>
      </c>
      <c r="M32">
        <v>65.900000000000006</v>
      </c>
      <c r="N32">
        <v>55</v>
      </c>
      <c r="O32">
        <v>21300</v>
      </c>
      <c r="P32">
        <v>28100</v>
      </c>
      <c r="Q32">
        <v>35000</v>
      </c>
      <c r="R32">
        <v>280</v>
      </c>
      <c r="S32">
        <v>40.299999999999997</v>
      </c>
      <c r="T32">
        <v>165</v>
      </c>
      <c r="U32">
        <v>15.7</v>
      </c>
      <c r="V32">
        <v>2.4</v>
      </c>
      <c r="W32">
        <v>21</v>
      </c>
      <c r="X32">
        <v>33.5</v>
      </c>
      <c r="Y32">
        <v>41.6</v>
      </c>
      <c r="Z32">
        <v>60</v>
      </c>
      <c r="AA32">
        <v>27000</v>
      </c>
      <c r="AB32">
        <v>37900</v>
      </c>
      <c r="AC32">
        <v>62800</v>
      </c>
      <c r="AD32">
        <v>250</v>
      </c>
      <c r="AE32">
        <v>44.1</v>
      </c>
      <c r="AF32">
        <v>140</v>
      </c>
      <c r="AG32">
        <v>15</v>
      </c>
      <c r="AH32">
        <v>4.4000000000000004</v>
      </c>
      <c r="AI32">
        <v>26.3</v>
      </c>
      <c r="AJ32">
        <v>32</v>
      </c>
      <c r="AK32">
        <v>36.5</v>
      </c>
      <c r="AL32">
        <v>65</v>
      </c>
      <c r="AM32">
        <v>27500</v>
      </c>
      <c r="AN32">
        <v>37600</v>
      </c>
      <c r="AO32">
        <v>64500</v>
      </c>
      <c r="AP32">
        <v>125</v>
      </c>
      <c r="AQ32">
        <v>53.8</v>
      </c>
      <c r="AR32">
        <v>60</v>
      </c>
      <c r="AS32">
        <v>20.5</v>
      </c>
      <c r="AT32">
        <v>4.9000000000000004</v>
      </c>
      <c r="AU32" t="s">
        <v>95</v>
      </c>
      <c r="AV32" t="s">
        <v>95</v>
      </c>
      <c r="AW32">
        <v>20.9</v>
      </c>
      <c r="AX32">
        <v>20</v>
      </c>
      <c r="AY32">
        <v>32700</v>
      </c>
      <c r="AZ32">
        <v>48100</v>
      </c>
      <c r="BA32">
        <v>108400</v>
      </c>
      <c r="BB32">
        <v>160</v>
      </c>
      <c r="BC32">
        <v>20.399999999999999</v>
      </c>
      <c r="BD32">
        <v>125</v>
      </c>
      <c r="BE32">
        <v>9</v>
      </c>
      <c r="BF32">
        <v>3.1</v>
      </c>
      <c r="BG32">
        <v>22</v>
      </c>
      <c r="BH32">
        <v>29.6</v>
      </c>
      <c r="BI32">
        <v>67.5</v>
      </c>
      <c r="BJ32">
        <v>35</v>
      </c>
      <c r="BK32">
        <v>21300</v>
      </c>
      <c r="BL32">
        <v>27200</v>
      </c>
      <c r="BM32">
        <v>32200</v>
      </c>
      <c r="BN32">
        <v>125</v>
      </c>
      <c r="BO32">
        <v>45.1</v>
      </c>
      <c r="BP32">
        <v>65</v>
      </c>
      <c r="BQ32" t="s">
        <v>95</v>
      </c>
      <c r="BR32" t="s">
        <v>95</v>
      </c>
      <c r="BS32">
        <v>22.3</v>
      </c>
      <c r="BT32">
        <v>33.6</v>
      </c>
      <c r="BU32">
        <v>41.8</v>
      </c>
      <c r="BV32">
        <v>25</v>
      </c>
      <c r="BW32">
        <v>28800</v>
      </c>
      <c r="BX32">
        <v>35600</v>
      </c>
      <c r="BY32">
        <v>45800</v>
      </c>
      <c r="BZ32">
        <v>135</v>
      </c>
      <c r="CA32">
        <v>49.9</v>
      </c>
      <c r="CB32">
        <v>70</v>
      </c>
      <c r="CC32">
        <v>14</v>
      </c>
      <c r="CD32">
        <v>2.8</v>
      </c>
      <c r="CE32">
        <v>23</v>
      </c>
      <c r="CF32">
        <v>29</v>
      </c>
      <c r="CG32">
        <v>33.299999999999997</v>
      </c>
      <c r="CH32">
        <v>30</v>
      </c>
      <c r="CI32">
        <v>27500</v>
      </c>
      <c r="CJ32">
        <v>35500</v>
      </c>
      <c r="CK32">
        <v>51400</v>
      </c>
      <c r="CL32">
        <v>55</v>
      </c>
      <c r="CM32">
        <v>65.099999999999994</v>
      </c>
      <c r="CN32">
        <v>20</v>
      </c>
      <c r="CO32" t="s">
        <v>95</v>
      </c>
      <c r="CP32" t="s">
        <v>95</v>
      </c>
      <c r="CQ32" t="s">
        <v>95</v>
      </c>
      <c r="CR32" t="s">
        <v>95</v>
      </c>
      <c r="CS32">
        <v>16.3</v>
      </c>
      <c r="CT32" t="s">
        <v>95</v>
      </c>
      <c r="CU32" t="s">
        <v>95</v>
      </c>
      <c r="CV32" t="s">
        <v>95</v>
      </c>
      <c r="CW32" t="s">
        <v>95</v>
      </c>
      <c r="CX32">
        <v>185</v>
      </c>
      <c r="CY32">
        <v>19.899999999999999</v>
      </c>
      <c r="CZ32">
        <v>145</v>
      </c>
      <c r="DA32">
        <v>12.1</v>
      </c>
      <c r="DB32">
        <v>3.5</v>
      </c>
      <c r="DC32">
        <v>14</v>
      </c>
      <c r="DD32">
        <v>31.3</v>
      </c>
      <c r="DE32">
        <v>64.5</v>
      </c>
      <c r="DF32">
        <v>25</v>
      </c>
      <c r="DG32">
        <v>22700</v>
      </c>
      <c r="DH32">
        <v>28100</v>
      </c>
      <c r="DI32">
        <v>36000</v>
      </c>
      <c r="DJ32">
        <v>155</v>
      </c>
      <c r="DK32">
        <v>36.5</v>
      </c>
      <c r="DL32">
        <v>100</v>
      </c>
      <c r="DM32" t="s">
        <v>95</v>
      </c>
      <c r="DN32" t="s">
        <v>95</v>
      </c>
      <c r="DO32">
        <v>20</v>
      </c>
      <c r="DP32">
        <v>33.299999999999997</v>
      </c>
      <c r="DQ32">
        <v>41.4</v>
      </c>
      <c r="DR32">
        <v>30</v>
      </c>
      <c r="DS32">
        <v>25500</v>
      </c>
      <c r="DT32">
        <v>42000</v>
      </c>
      <c r="DU32">
        <v>73700</v>
      </c>
      <c r="DV32">
        <v>115</v>
      </c>
      <c r="DW32">
        <v>37.299999999999997</v>
      </c>
      <c r="DX32">
        <v>70</v>
      </c>
      <c r="DY32">
        <v>16.2</v>
      </c>
      <c r="DZ32">
        <v>6.3</v>
      </c>
      <c r="EA32">
        <v>30.2</v>
      </c>
      <c r="EB32">
        <v>35.5</v>
      </c>
      <c r="EC32">
        <v>40.200000000000003</v>
      </c>
      <c r="ED32">
        <v>35</v>
      </c>
      <c r="EE32">
        <v>28700</v>
      </c>
      <c r="EF32">
        <v>49600</v>
      </c>
      <c r="EG32">
        <v>89800</v>
      </c>
      <c r="EH32">
        <v>70</v>
      </c>
      <c r="EI32">
        <v>45.1</v>
      </c>
      <c r="EJ32">
        <v>40</v>
      </c>
      <c r="EK32" t="s">
        <v>95</v>
      </c>
      <c r="EL32" t="s">
        <v>95</v>
      </c>
      <c r="EM32" t="s">
        <v>95</v>
      </c>
      <c r="EN32" t="s">
        <v>95</v>
      </c>
      <c r="EO32">
        <v>24.4</v>
      </c>
      <c r="EP32">
        <v>10</v>
      </c>
      <c r="EQ32">
        <v>32700</v>
      </c>
      <c r="ER32">
        <v>48100</v>
      </c>
      <c r="ES32">
        <v>134300</v>
      </c>
      <c r="ET32">
        <v>270</v>
      </c>
      <c r="EU32">
        <v>28</v>
      </c>
      <c r="EV32">
        <v>195</v>
      </c>
      <c r="EW32">
        <v>11.9</v>
      </c>
      <c r="EX32">
        <v>4.3</v>
      </c>
      <c r="EY32">
        <v>17.100000000000001</v>
      </c>
      <c r="EZ32">
        <v>32.299999999999997</v>
      </c>
      <c r="FA32">
        <v>55.8</v>
      </c>
      <c r="FB32">
        <v>45</v>
      </c>
      <c r="FC32">
        <v>20000</v>
      </c>
      <c r="FD32">
        <v>29100</v>
      </c>
      <c r="FE32">
        <v>40000</v>
      </c>
      <c r="FF32">
        <v>255</v>
      </c>
      <c r="FG32">
        <v>48.5</v>
      </c>
      <c r="FH32">
        <v>130</v>
      </c>
      <c r="FI32">
        <v>12</v>
      </c>
      <c r="FJ32">
        <v>2.1</v>
      </c>
      <c r="FK32">
        <v>18.3</v>
      </c>
      <c r="FL32">
        <v>27.6</v>
      </c>
      <c r="FM32">
        <v>37.4</v>
      </c>
      <c r="FN32">
        <v>45</v>
      </c>
      <c r="FO32">
        <v>26800</v>
      </c>
      <c r="FP32">
        <v>36400</v>
      </c>
      <c r="FQ32">
        <v>54400</v>
      </c>
      <c r="FR32">
        <v>235</v>
      </c>
      <c r="FS32">
        <v>49.3</v>
      </c>
      <c r="FT32">
        <v>120</v>
      </c>
      <c r="FU32">
        <v>13.3</v>
      </c>
      <c r="FV32">
        <v>4.5999999999999996</v>
      </c>
      <c r="FW32">
        <v>22.4</v>
      </c>
      <c r="FX32">
        <v>27.6</v>
      </c>
      <c r="FY32">
        <v>32.799999999999997</v>
      </c>
      <c r="FZ32">
        <v>45</v>
      </c>
      <c r="GA32">
        <v>28900</v>
      </c>
      <c r="GB32">
        <v>39100</v>
      </c>
      <c r="GC32">
        <v>66300</v>
      </c>
      <c r="GD32">
        <v>95</v>
      </c>
      <c r="GE32">
        <v>40.4</v>
      </c>
      <c r="GF32">
        <v>55</v>
      </c>
      <c r="GG32" t="s">
        <v>95</v>
      </c>
      <c r="GH32" t="s">
        <v>95</v>
      </c>
      <c r="GI32" t="s">
        <v>95</v>
      </c>
      <c r="GJ32" t="s">
        <v>95</v>
      </c>
      <c r="GK32">
        <v>31.3</v>
      </c>
      <c r="GL32">
        <v>25</v>
      </c>
      <c r="GM32">
        <v>34100</v>
      </c>
      <c r="GN32">
        <v>58300</v>
      </c>
      <c r="GO32">
        <v>150500</v>
      </c>
      <c r="GP32">
        <v>130</v>
      </c>
      <c r="GQ32">
        <v>27.6</v>
      </c>
      <c r="GR32">
        <v>90</v>
      </c>
      <c r="GS32">
        <v>11</v>
      </c>
      <c r="GT32">
        <v>4</v>
      </c>
      <c r="GU32">
        <v>16.2</v>
      </c>
      <c r="GV32">
        <v>30.8</v>
      </c>
      <c r="GW32">
        <v>57.4</v>
      </c>
      <c r="GX32">
        <v>20</v>
      </c>
      <c r="GY32">
        <v>16000</v>
      </c>
      <c r="GZ32">
        <v>27200</v>
      </c>
      <c r="HA32">
        <v>33500</v>
      </c>
      <c r="HB32">
        <v>125</v>
      </c>
      <c r="HC32">
        <v>50.9</v>
      </c>
      <c r="HD32">
        <v>60</v>
      </c>
      <c r="HE32" t="s">
        <v>95</v>
      </c>
      <c r="HF32" t="s">
        <v>95</v>
      </c>
      <c r="HG32">
        <v>17.8</v>
      </c>
      <c r="HH32">
        <v>26.7</v>
      </c>
      <c r="HI32">
        <v>36.299999999999997</v>
      </c>
      <c r="HJ32">
        <v>20</v>
      </c>
      <c r="HK32">
        <v>21800</v>
      </c>
      <c r="HL32">
        <v>31000</v>
      </c>
      <c r="HM32">
        <v>43200</v>
      </c>
      <c r="HN32">
        <v>115</v>
      </c>
      <c r="HO32">
        <v>56.5</v>
      </c>
      <c r="HP32">
        <v>50</v>
      </c>
      <c r="HQ32">
        <v>9.8000000000000007</v>
      </c>
      <c r="HR32">
        <v>5.0999999999999996</v>
      </c>
      <c r="HS32">
        <v>20.6</v>
      </c>
      <c r="HT32">
        <v>24.9</v>
      </c>
      <c r="HU32">
        <v>28.6</v>
      </c>
      <c r="HV32">
        <v>25</v>
      </c>
      <c r="HW32">
        <v>28900</v>
      </c>
      <c r="HX32">
        <v>35100</v>
      </c>
      <c r="HY32">
        <v>52000</v>
      </c>
      <c r="HZ32">
        <v>40</v>
      </c>
      <c r="IA32">
        <v>41.8</v>
      </c>
      <c r="IB32">
        <v>25</v>
      </c>
      <c r="IC32" t="s">
        <v>95</v>
      </c>
      <c r="ID32" t="s">
        <v>95</v>
      </c>
      <c r="IE32" t="s">
        <v>95</v>
      </c>
      <c r="IF32" t="s">
        <v>95</v>
      </c>
      <c r="IG32">
        <v>21.1</v>
      </c>
      <c r="IH32" t="s">
        <v>95</v>
      </c>
      <c r="II32" t="s">
        <v>95</v>
      </c>
      <c r="IJ32" t="s">
        <v>95</v>
      </c>
      <c r="IK32" t="s">
        <v>95</v>
      </c>
      <c r="IL32">
        <v>140</v>
      </c>
      <c r="IM32">
        <v>28.4</v>
      </c>
      <c r="IN32">
        <v>100</v>
      </c>
      <c r="IO32">
        <v>12.7</v>
      </c>
      <c r="IP32">
        <v>4.5999999999999996</v>
      </c>
      <c r="IQ32">
        <v>17.899999999999999</v>
      </c>
      <c r="IR32">
        <v>33.6</v>
      </c>
      <c r="IS32">
        <v>54.3</v>
      </c>
      <c r="IT32">
        <v>20</v>
      </c>
      <c r="IU32">
        <v>20900</v>
      </c>
      <c r="IV32">
        <v>33500</v>
      </c>
      <c r="IW32">
        <v>47600</v>
      </c>
      <c r="IX32">
        <v>130</v>
      </c>
      <c r="IY32">
        <v>46.2</v>
      </c>
      <c r="IZ32">
        <v>70</v>
      </c>
      <c r="JA32" t="s">
        <v>95</v>
      </c>
      <c r="JB32" t="s">
        <v>95</v>
      </c>
      <c r="JC32">
        <v>18.8</v>
      </c>
      <c r="JD32">
        <v>28.4</v>
      </c>
      <c r="JE32">
        <v>38.4</v>
      </c>
      <c r="JF32">
        <v>20</v>
      </c>
      <c r="JG32">
        <v>30700</v>
      </c>
      <c r="JH32">
        <v>39700</v>
      </c>
      <c r="JI32">
        <v>71300</v>
      </c>
      <c r="JJ32">
        <v>115</v>
      </c>
      <c r="JK32">
        <v>42.1</v>
      </c>
      <c r="JL32">
        <v>65</v>
      </c>
      <c r="JM32">
        <v>16.8</v>
      </c>
      <c r="JN32">
        <v>4</v>
      </c>
      <c r="JO32">
        <v>24.2</v>
      </c>
      <c r="JP32">
        <v>30.3</v>
      </c>
      <c r="JQ32">
        <v>37</v>
      </c>
      <c r="JR32">
        <v>25</v>
      </c>
      <c r="JS32">
        <v>31300</v>
      </c>
      <c r="JT32">
        <v>45000</v>
      </c>
      <c r="JU32">
        <v>78900</v>
      </c>
      <c r="JV32">
        <v>55</v>
      </c>
      <c r="JW32">
        <v>39.299999999999997</v>
      </c>
      <c r="JX32">
        <v>35</v>
      </c>
      <c r="JY32" t="s">
        <v>95</v>
      </c>
      <c r="JZ32" t="s">
        <v>95</v>
      </c>
      <c r="KA32" t="s">
        <v>95</v>
      </c>
      <c r="KB32" t="s">
        <v>95</v>
      </c>
      <c r="KC32">
        <v>38.700000000000003</v>
      </c>
      <c r="KD32">
        <v>15</v>
      </c>
      <c r="KE32">
        <v>34100</v>
      </c>
      <c r="KF32">
        <v>81000</v>
      </c>
      <c r="KG32">
        <v>154900</v>
      </c>
    </row>
    <row r="33" spans="2:293" x14ac:dyDescent="0.25">
      <c r="B33" s="57">
        <v>7</v>
      </c>
      <c r="C33" t="s">
        <v>81</v>
      </c>
      <c r="D33" t="s">
        <v>306</v>
      </c>
      <c r="E33" t="s">
        <v>316</v>
      </c>
      <c r="F33" t="s">
        <v>95</v>
      </c>
      <c r="G33" t="s">
        <v>95</v>
      </c>
      <c r="H33" t="s">
        <v>95</v>
      </c>
      <c r="I33" t="s">
        <v>95</v>
      </c>
      <c r="J33" t="s">
        <v>95</v>
      </c>
      <c r="K33" t="s">
        <v>95</v>
      </c>
      <c r="L33" t="s">
        <v>95</v>
      </c>
      <c r="M33" t="s">
        <v>95</v>
      </c>
      <c r="N33">
        <v>3605</v>
      </c>
      <c r="O33">
        <v>17600</v>
      </c>
      <c r="P33">
        <v>22500</v>
      </c>
      <c r="Q33">
        <v>28300</v>
      </c>
      <c r="R33" t="s">
        <v>95</v>
      </c>
      <c r="S33" t="s">
        <v>95</v>
      </c>
      <c r="T33" t="s">
        <v>95</v>
      </c>
      <c r="U33" t="s">
        <v>95</v>
      </c>
      <c r="V33" t="s">
        <v>95</v>
      </c>
      <c r="W33" t="s">
        <v>95</v>
      </c>
      <c r="X33" t="s">
        <v>95</v>
      </c>
      <c r="Y33" t="s">
        <v>95</v>
      </c>
      <c r="Z33">
        <v>3660</v>
      </c>
      <c r="AA33">
        <v>22600</v>
      </c>
      <c r="AB33">
        <v>28000</v>
      </c>
      <c r="AC33">
        <v>36800</v>
      </c>
      <c r="AD33" t="s">
        <v>95</v>
      </c>
      <c r="AE33" t="s">
        <v>95</v>
      </c>
      <c r="AF33" t="s">
        <v>95</v>
      </c>
      <c r="AG33" t="s">
        <v>95</v>
      </c>
      <c r="AH33" t="s">
        <v>95</v>
      </c>
      <c r="AI33" t="s">
        <v>95</v>
      </c>
      <c r="AJ33" t="s">
        <v>95</v>
      </c>
      <c r="AK33" t="s">
        <v>95</v>
      </c>
      <c r="AL33">
        <v>3235</v>
      </c>
      <c r="AM33">
        <v>25500</v>
      </c>
      <c r="AN33">
        <v>33100</v>
      </c>
      <c r="AO33">
        <v>46000</v>
      </c>
      <c r="AP33" t="s">
        <v>95</v>
      </c>
      <c r="AQ33" t="s">
        <v>95</v>
      </c>
      <c r="AR33" t="s">
        <v>95</v>
      </c>
      <c r="AS33" t="s">
        <v>95</v>
      </c>
      <c r="AT33" t="s">
        <v>95</v>
      </c>
      <c r="AU33" t="s">
        <v>95</v>
      </c>
      <c r="AV33" t="s">
        <v>95</v>
      </c>
      <c r="AW33" t="s">
        <v>95</v>
      </c>
      <c r="AX33">
        <v>2720</v>
      </c>
      <c r="AY33">
        <v>28500</v>
      </c>
      <c r="AZ33">
        <v>40300</v>
      </c>
      <c r="BA33">
        <v>61000</v>
      </c>
      <c r="BB33" t="s">
        <v>95</v>
      </c>
      <c r="BC33" t="s">
        <v>95</v>
      </c>
      <c r="BD33" t="s">
        <v>95</v>
      </c>
      <c r="BE33" t="s">
        <v>95</v>
      </c>
      <c r="BF33" t="s">
        <v>95</v>
      </c>
      <c r="BG33" t="s">
        <v>95</v>
      </c>
      <c r="BH33" t="s">
        <v>95</v>
      </c>
      <c r="BI33" t="s">
        <v>95</v>
      </c>
      <c r="BJ33">
        <v>1460</v>
      </c>
      <c r="BK33">
        <v>17200</v>
      </c>
      <c r="BL33">
        <v>22100</v>
      </c>
      <c r="BM33">
        <v>27500</v>
      </c>
      <c r="BN33" t="s">
        <v>95</v>
      </c>
      <c r="BO33" t="s">
        <v>95</v>
      </c>
      <c r="BP33" t="s">
        <v>95</v>
      </c>
      <c r="BQ33" t="s">
        <v>95</v>
      </c>
      <c r="BR33" t="s">
        <v>95</v>
      </c>
      <c r="BS33" t="s">
        <v>95</v>
      </c>
      <c r="BT33" t="s">
        <v>95</v>
      </c>
      <c r="BU33" t="s">
        <v>95</v>
      </c>
      <c r="BV33">
        <v>1500</v>
      </c>
      <c r="BW33">
        <v>22400</v>
      </c>
      <c r="BX33">
        <v>27300</v>
      </c>
      <c r="BY33">
        <v>34400</v>
      </c>
      <c r="BZ33" t="s">
        <v>95</v>
      </c>
      <c r="CA33" t="s">
        <v>95</v>
      </c>
      <c r="CB33" t="s">
        <v>95</v>
      </c>
      <c r="CC33" t="s">
        <v>95</v>
      </c>
      <c r="CD33" t="s">
        <v>95</v>
      </c>
      <c r="CE33" t="s">
        <v>95</v>
      </c>
      <c r="CF33" t="s">
        <v>95</v>
      </c>
      <c r="CG33" t="s">
        <v>95</v>
      </c>
      <c r="CH33">
        <v>1310</v>
      </c>
      <c r="CI33">
        <v>24900</v>
      </c>
      <c r="CJ33">
        <v>31300</v>
      </c>
      <c r="CK33">
        <v>42500</v>
      </c>
      <c r="CL33" t="s">
        <v>95</v>
      </c>
      <c r="CM33" t="s">
        <v>95</v>
      </c>
      <c r="CN33" t="s">
        <v>95</v>
      </c>
      <c r="CO33" t="s">
        <v>95</v>
      </c>
      <c r="CP33" t="s">
        <v>95</v>
      </c>
      <c r="CQ33" t="s">
        <v>95</v>
      </c>
      <c r="CR33" t="s">
        <v>95</v>
      </c>
      <c r="CS33" t="s">
        <v>95</v>
      </c>
      <c r="CT33">
        <v>1070</v>
      </c>
      <c r="CU33">
        <v>23000</v>
      </c>
      <c r="CV33">
        <v>35700</v>
      </c>
      <c r="CW33">
        <v>50200</v>
      </c>
      <c r="CX33" t="s">
        <v>95</v>
      </c>
      <c r="CY33" t="s">
        <v>95</v>
      </c>
      <c r="CZ33" t="s">
        <v>95</v>
      </c>
      <c r="DA33" t="s">
        <v>95</v>
      </c>
      <c r="DB33" t="s">
        <v>95</v>
      </c>
      <c r="DC33" t="s">
        <v>95</v>
      </c>
      <c r="DD33" t="s">
        <v>95</v>
      </c>
      <c r="DE33" t="s">
        <v>95</v>
      </c>
      <c r="DF33">
        <v>2145</v>
      </c>
      <c r="DG33">
        <v>17800</v>
      </c>
      <c r="DH33">
        <v>22800</v>
      </c>
      <c r="DI33">
        <v>28800</v>
      </c>
      <c r="DJ33" t="s">
        <v>95</v>
      </c>
      <c r="DK33" t="s">
        <v>95</v>
      </c>
      <c r="DL33" t="s">
        <v>95</v>
      </c>
      <c r="DM33" t="s">
        <v>95</v>
      </c>
      <c r="DN33" t="s">
        <v>95</v>
      </c>
      <c r="DO33" t="s">
        <v>95</v>
      </c>
      <c r="DP33" t="s">
        <v>95</v>
      </c>
      <c r="DQ33" t="s">
        <v>95</v>
      </c>
      <c r="DR33">
        <v>2160</v>
      </c>
      <c r="DS33">
        <v>22700</v>
      </c>
      <c r="DT33">
        <v>28800</v>
      </c>
      <c r="DU33">
        <v>38700</v>
      </c>
      <c r="DV33" t="s">
        <v>95</v>
      </c>
      <c r="DW33" t="s">
        <v>95</v>
      </c>
      <c r="DX33" t="s">
        <v>95</v>
      </c>
      <c r="DY33" t="s">
        <v>95</v>
      </c>
      <c r="DZ33" t="s">
        <v>95</v>
      </c>
      <c r="EA33" t="s">
        <v>95</v>
      </c>
      <c r="EB33" t="s">
        <v>95</v>
      </c>
      <c r="EC33" t="s">
        <v>95</v>
      </c>
      <c r="ED33">
        <v>1925</v>
      </c>
      <c r="EE33">
        <v>26200</v>
      </c>
      <c r="EF33">
        <v>34900</v>
      </c>
      <c r="EG33">
        <v>48600</v>
      </c>
      <c r="EH33" t="s">
        <v>95</v>
      </c>
      <c r="EI33" t="s">
        <v>95</v>
      </c>
      <c r="EJ33" t="s">
        <v>95</v>
      </c>
      <c r="EK33" t="s">
        <v>95</v>
      </c>
      <c r="EL33" t="s">
        <v>95</v>
      </c>
      <c r="EM33" t="s">
        <v>95</v>
      </c>
      <c r="EN33" t="s">
        <v>95</v>
      </c>
      <c r="EO33" t="s">
        <v>95</v>
      </c>
      <c r="EP33">
        <v>1650</v>
      </c>
      <c r="EQ33">
        <v>31800</v>
      </c>
      <c r="ER33">
        <v>43900</v>
      </c>
      <c r="ES33">
        <v>66800</v>
      </c>
      <c r="ET33" t="s">
        <v>95</v>
      </c>
      <c r="EU33" t="s">
        <v>95</v>
      </c>
      <c r="EV33" t="s">
        <v>95</v>
      </c>
      <c r="EW33" t="s">
        <v>95</v>
      </c>
      <c r="EX33" t="s">
        <v>95</v>
      </c>
      <c r="EY33" t="s">
        <v>95</v>
      </c>
      <c r="EZ33" t="s">
        <v>95</v>
      </c>
      <c r="FA33" t="s">
        <v>95</v>
      </c>
      <c r="FB33">
        <v>3610</v>
      </c>
      <c r="FC33">
        <v>16700</v>
      </c>
      <c r="FD33">
        <v>22300</v>
      </c>
      <c r="FE33">
        <v>28100</v>
      </c>
      <c r="FF33" t="s">
        <v>95</v>
      </c>
      <c r="FG33" t="s">
        <v>95</v>
      </c>
      <c r="FH33" t="s">
        <v>95</v>
      </c>
      <c r="FI33" t="s">
        <v>95</v>
      </c>
      <c r="FJ33" t="s">
        <v>95</v>
      </c>
      <c r="FK33" t="s">
        <v>95</v>
      </c>
      <c r="FL33" t="s">
        <v>95</v>
      </c>
      <c r="FM33" t="s">
        <v>95</v>
      </c>
      <c r="FN33">
        <v>3485</v>
      </c>
      <c r="FO33">
        <v>22000</v>
      </c>
      <c r="FP33">
        <v>27700</v>
      </c>
      <c r="FQ33">
        <v>36400</v>
      </c>
      <c r="FR33" t="s">
        <v>95</v>
      </c>
      <c r="FS33" t="s">
        <v>95</v>
      </c>
      <c r="FT33" t="s">
        <v>95</v>
      </c>
      <c r="FU33" t="s">
        <v>95</v>
      </c>
      <c r="FV33" t="s">
        <v>95</v>
      </c>
      <c r="FW33" t="s">
        <v>95</v>
      </c>
      <c r="FX33" t="s">
        <v>95</v>
      </c>
      <c r="FY33" t="s">
        <v>95</v>
      </c>
      <c r="FZ33">
        <v>3010</v>
      </c>
      <c r="GA33">
        <v>24900</v>
      </c>
      <c r="GB33">
        <v>32700</v>
      </c>
      <c r="GC33">
        <v>45000</v>
      </c>
      <c r="GD33" t="s">
        <v>95</v>
      </c>
      <c r="GE33" t="s">
        <v>95</v>
      </c>
      <c r="GF33" t="s">
        <v>95</v>
      </c>
      <c r="GG33" t="s">
        <v>95</v>
      </c>
      <c r="GH33" t="s">
        <v>95</v>
      </c>
      <c r="GI33" t="s">
        <v>95</v>
      </c>
      <c r="GJ33" t="s">
        <v>95</v>
      </c>
      <c r="GK33" t="s">
        <v>95</v>
      </c>
      <c r="GL33">
        <v>2960</v>
      </c>
      <c r="GM33">
        <v>27800</v>
      </c>
      <c r="GN33">
        <v>39200</v>
      </c>
      <c r="GO33">
        <v>60600</v>
      </c>
      <c r="GP33" t="s">
        <v>95</v>
      </c>
      <c r="GQ33" t="s">
        <v>95</v>
      </c>
      <c r="GR33" t="s">
        <v>95</v>
      </c>
      <c r="GS33" t="s">
        <v>95</v>
      </c>
      <c r="GT33" t="s">
        <v>95</v>
      </c>
      <c r="GU33" t="s">
        <v>95</v>
      </c>
      <c r="GV33" t="s">
        <v>95</v>
      </c>
      <c r="GW33" t="s">
        <v>95</v>
      </c>
      <c r="GX33">
        <v>1410</v>
      </c>
      <c r="GY33">
        <v>16700</v>
      </c>
      <c r="GZ33">
        <v>21900</v>
      </c>
      <c r="HA33">
        <v>27000</v>
      </c>
      <c r="HB33" t="s">
        <v>95</v>
      </c>
      <c r="HC33" t="s">
        <v>95</v>
      </c>
      <c r="HD33" t="s">
        <v>95</v>
      </c>
      <c r="HE33" t="s">
        <v>95</v>
      </c>
      <c r="HF33" t="s">
        <v>95</v>
      </c>
      <c r="HG33" t="s">
        <v>95</v>
      </c>
      <c r="HH33" t="s">
        <v>95</v>
      </c>
      <c r="HI33" t="s">
        <v>95</v>
      </c>
      <c r="HJ33">
        <v>1445</v>
      </c>
      <c r="HK33">
        <v>21600</v>
      </c>
      <c r="HL33">
        <v>26700</v>
      </c>
      <c r="HM33">
        <v>33900</v>
      </c>
      <c r="HN33" t="s">
        <v>95</v>
      </c>
      <c r="HO33" t="s">
        <v>95</v>
      </c>
      <c r="HP33" t="s">
        <v>95</v>
      </c>
      <c r="HQ33" t="s">
        <v>95</v>
      </c>
      <c r="HR33" t="s">
        <v>95</v>
      </c>
      <c r="HS33" t="s">
        <v>95</v>
      </c>
      <c r="HT33" t="s">
        <v>95</v>
      </c>
      <c r="HU33" t="s">
        <v>95</v>
      </c>
      <c r="HV33">
        <v>1225</v>
      </c>
      <c r="HW33">
        <v>24600</v>
      </c>
      <c r="HX33">
        <v>30700</v>
      </c>
      <c r="HY33">
        <v>41300</v>
      </c>
      <c r="HZ33" t="s">
        <v>95</v>
      </c>
      <c r="IA33" t="s">
        <v>95</v>
      </c>
      <c r="IB33" t="s">
        <v>95</v>
      </c>
      <c r="IC33" t="s">
        <v>95</v>
      </c>
      <c r="ID33" t="s">
        <v>95</v>
      </c>
      <c r="IE33" t="s">
        <v>95</v>
      </c>
      <c r="IF33" t="s">
        <v>95</v>
      </c>
      <c r="IG33" t="s">
        <v>95</v>
      </c>
      <c r="IH33">
        <v>1200</v>
      </c>
      <c r="II33">
        <v>22600</v>
      </c>
      <c r="IJ33">
        <v>34600</v>
      </c>
      <c r="IK33">
        <v>48700</v>
      </c>
      <c r="IL33" t="s">
        <v>95</v>
      </c>
      <c r="IM33" t="s">
        <v>95</v>
      </c>
      <c r="IN33" t="s">
        <v>95</v>
      </c>
      <c r="IO33" t="s">
        <v>95</v>
      </c>
      <c r="IP33" t="s">
        <v>95</v>
      </c>
      <c r="IQ33" t="s">
        <v>95</v>
      </c>
      <c r="IR33" t="s">
        <v>95</v>
      </c>
      <c r="IS33" t="s">
        <v>95</v>
      </c>
      <c r="IT33">
        <v>2195</v>
      </c>
      <c r="IU33">
        <v>16600</v>
      </c>
      <c r="IV33">
        <v>22600</v>
      </c>
      <c r="IW33">
        <v>28800</v>
      </c>
      <c r="IX33" t="s">
        <v>95</v>
      </c>
      <c r="IY33" t="s">
        <v>95</v>
      </c>
      <c r="IZ33" t="s">
        <v>95</v>
      </c>
      <c r="JA33" t="s">
        <v>95</v>
      </c>
      <c r="JB33" t="s">
        <v>95</v>
      </c>
      <c r="JC33" t="s">
        <v>95</v>
      </c>
      <c r="JD33" t="s">
        <v>95</v>
      </c>
      <c r="JE33" t="s">
        <v>95</v>
      </c>
      <c r="JF33">
        <v>2040</v>
      </c>
      <c r="JG33">
        <v>22200</v>
      </c>
      <c r="JH33">
        <v>28600</v>
      </c>
      <c r="JI33">
        <v>38100</v>
      </c>
      <c r="JJ33" t="s">
        <v>95</v>
      </c>
      <c r="JK33" t="s">
        <v>95</v>
      </c>
      <c r="JL33" t="s">
        <v>95</v>
      </c>
      <c r="JM33" t="s">
        <v>95</v>
      </c>
      <c r="JN33" t="s">
        <v>95</v>
      </c>
      <c r="JO33" t="s">
        <v>95</v>
      </c>
      <c r="JP33" t="s">
        <v>95</v>
      </c>
      <c r="JQ33" t="s">
        <v>95</v>
      </c>
      <c r="JR33">
        <v>1780</v>
      </c>
      <c r="JS33">
        <v>25100</v>
      </c>
      <c r="JT33">
        <v>34200</v>
      </c>
      <c r="JU33">
        <v>47300</v>
      </c>
      <c r="JV33" t="s">
        <v>95</v>
      </c>
      <c r="JW33" t="s">
        <v>95</v>
      </c>
      <c r="JX33" t="s">
        <v>95</v>
      </c>
      <c r="JY33" t="s">
        <v>95</v>
      </c>
      <c r="JZ33" t="s">
        <v>95</v>
      </c>
      <c r="KA33" t="s">
        <v>95</v>
      </c>
      <c r="KB33" t="s">
        <v>95</v>
      </c>
      <c r="KC33" t="s">
        <v>95</v>
      </c>
      <c r="KD33">
        <v>1765</v>
      </c>
      <c r="KE33">
        <v>31300</v>
      </c>
      <c r="KF33">
        <v>43100</v>
      </c>
      <c r="KG33">
        <v>67400</v>
      </c>
    </row>
    <row r="34" spans="2:293" x14ac:dyDescent="0.25">
      <c r="B34" s="57">
        <v>7</v>
      </c>
      <c r="C34" t="s">
        <v>81</v>
      </c>
      <c r="D34" t="s">
        <v>96</v>
      </c>
      <c r="E34" t="s">
        <v>124</v>
      </c>
      <c r="F34">
        <v>1195</v>
      </c>
      <c r="G34">
        <v>34.6</v>
      </c>
      <c r="H34">
        <v>780</v>
      </c>
      <c r="I34">
        <v>8.1</v>
      </c>
      <c r="J34">
        <v>1</v>
      </c>
      <c r="K34">
        <v>5.7</v>
      </c>
      <c r="L34">
        <v>11.2</v>
      </c>
      <c r="M34">
        <v>56.3</v>
      </c>
      <c r="N34">
        <v>60</v>
      </c>
      <c r="O34">
        <v>25500</v>
      </c>
      <c r="P34">
        <v>31500</v>
      </c>
      <c r="Q34">
        <v>38400</v>
      </c>
      <c r="R34">
        <v>1065</v>
      </c>
      <c r="S34">
        <v>65.8</v>
      </c>
      <c r="T34">
        <v>365</v>
      </c>
      <c r="U34">
        <v>17.7</v>
      </c>
      <c r="V34">
        <v>1.6</v>
      </c>
      <c r="W34">
        <v>8</v>
      </c>
      <c r="X34">
        <v>10.3</v>
      </c>
      <c r="Y34">
        <v>14.9</v>
      </c>
      <c r="Z34">
        <v>80</v>
      </c>
      <c r="AA34">
        <v>23500</v>
      </c>
      <c r="AB34">
        <v>32600</v>
      </c>
      <c r="AC34">
        <v>43900</v>
      </c>
      <c r="AD34">
        <v>775</v>
      </c>
      <c r="AE34">
        <v>58.3</v>
      </c>
      <c r="AF34">
        <v>325</v>
      </c>
      <c r="AG34">
        <v>21.2</v>
      </c>
      <c r="AH34">
        <v>2.2000000000000002</v>
      </c>
      <c r="AI34">
        <v>13.6</v>
      </c>
      <c r="AJ34">
        <v>16.7</v>
      </c>
      <c r="AK34">
        <v>18.3</v>
      </c>
      <c r="AL34">
        <v>100</v>
      </c>
      <c r="AM34">
        <v>35800</v>
      </c>
      <c r="AN34">
        <v>48600</v>
      </c>
      <c r="AO34">
        <v>63700</v>
      </c>
      <c r="AP34">
        <v>405</v>
      </c>
      <c r="AQ34">
        <v>51.6</v>
      </c>
      <c r="AR34">
        <v>195</v>
      </c>
      <c r="AS34">
        <v>23.1</v>
      </c>
      <c r="AT34">
        <v>2.6</v>
      </c>
      <c r="AU34" t="s">
        <v>95</v>
      </c>
      <c r="AV34" t="s">
        <v>95</v>
      </c>
      <c r="AW34">
        <v>22.7</v>
      </c>
      <c r="AX34">
        <v>75</v>
      </c>
      <c r="AY34">
        <v>27800</v>
      </c>
      <c r="AZ34">
        <v>52700</v>
      </c>
      <c r="BA34">
        <v>81900</v>
      </c>
      <c r="BB34">
        <v>590</v>
      </c>
      <c r="BC34">
        <v>33.299999999999997</v>
      </c>
      <c r="BD34">
        <v>395</v>
      </c>
      <c r="BE34">
        <v>7.6</v>
      </c>
      <c r="BF34">
        <v>0.5</v>
      </c>
      <c r="BG34">
        <v>5.2</v>
      </c>
      <c r="BH34">
        <v>11.1</v>
      </c>
      <c r="BI34">
        <v>58.6</v>
      </c>
      <c r="BJ34">
        <v>30</v>
      </c>
      <c r="BK34">
        <v>28200</v>
      </c>
      <c r="BL34">
        <v>35800</v>
      </c>
      <c r="BM34">
        <v>42600</v>
      </c>
      <c r="BN34">
        <v>540</v>
      </c>
      <c r="BO34">
        <v>63.6</v>
      </c>
      <c r="BP34">
        <v>195</v>
      </c>
      <c r="BQ34">
        <v>20.5</v>
      </c>
      <c r="BR34">
        <v>2.1</v>
      </c>
      <c r="BS34">
        <v>7.4</v>
      </c>
      <c r="BT34">
        <v>9</v>
      </c>
      <c r="BU34">
        <v>13.8</v>
      </c>
      <c r="BV34">
        <v>40</v>
      </c>
      <c r="BW34">
        <v>19600</v>
      </c>
      <c r="BX34">
        <v>28900</v>
      </c>
      <c r="BY34">
        <v>40100</v>
      </c>
      <c r="BZ34">
        <v>380</v>
      </c>
      <c r="CA34">
        <v>58.3</v>
      </c>
      <c r="CB34">
        <v>160</v>
      </c>
      <c r="CC34">
        <v>24.7</v>
      </c>
      <c r="CD34">
        <v>2</v>
      </c>
      <c r="CE34">
        <v>12</v>
      </c>
      <c r="CF34">
        <v>13.5</v>
      </c>
      <c r="CG34">
        <v>15</v>
      </c>
      <c r="CH34">
        <v>45</v>
      </c>
      <c r="CI34">
        <v>38000</v>
      </c>
      <c r="CJ34">
        <v>48600</v>
      </c>
      <c r="CK34">
        <v>60500</v>
      </c>
      <c r="CL34">
        <v>205</v>
      </c>
      <c r="CM34">
        <v>50.7</v>
      </c>
      <c r="CN34">
        <v>100</v>
      </c>
      <c r="CO34">
        <v>23.6</v>
      </c>
      <c r="CP34">
        <v>2.5</v>
      </c>
      <c r="CQ34" t="s">
        <v>95</v>
      </c>
      <c r="CR34" t="s">
        <v>95</v>
      </c>
      <c r="CS34">
        <v>23.1</v>
      </c>
      <c r="CT34">
        <v>40</v>
      </c>
      <c r="CU34">
        <v>26000</v>
      </c>
      <c r="CV34">
        <v>39200</v>
      </c>
      <c r="CW34">
        <v>82400</v>
      </c>
      <c r="CX34">
        <v>605</v>
      </c>
      <c r="CY34">
        <v>35.799999999999997</v>
      </c>
      <c r="CZ34">
        <v>385</v>
      </c>
      <c r="DA34">
        <v>8.6</v>
      </c>
      <c r="DB34">
        <v>1.5</v>
      </c>
      <c r="DC34">
        <v>6.2</v>
      </c>
      <c r="DD34">
        <v>11.3</v>
      </c>
      <c r="DE34">
        <v>54.1</v>
      </c>
      <c r="DF34">
        <v>35</v>
      </c>
      <c r="DG34">
        <v>22000</v>
      </c>
      <c r="DH34">
        <v>29000</v>
      </c>
      <c r="DI34">
        <v>33400</v>
      </c>
      <c r="DJ34">
        <v>525</v>
      </c>
      <c r="DK34">
        <v>68.099999999999994</v>
      </c>
      <c r="DL34">
        <v>165</v>
      </c>
      <c r="DM34">
        <v>14.8</v>
      </c>
      <c r="DN34">
        <v>1.1000000000000001</v>
      </c>
      <c r="DO34">
        <v>8.6999999999999993</v>
      </c>
      <c r="DP34">
        <v>11.6</v>
      </c>
      <c r="DQ34">
        <v>16</v>
      </c>
      <c r="DR34">
        <v>45</v>
      </c>
      <c r="DS34">
        <v>28600</v>
      </c>
      <c r="DT34">
        <v>34000</v>
      </c>
      <c r="DU34">
        <v>47500</v>
      </c>
      <c r="DV34">
        <v>395</v>
      </c>
      <c r="DW34">
        <v>58.2</v>
      </c>
      <c r="DX34">
        <v>165</v>
      </c>
      <c r="DY34">
        <v>17.8</v>
      </c>
      <c r="DZ34">
        <v>2.4</v>
      </c>
      <c r="EA34">
        <v>15.1</v>
      </c>
      <c r="EB34">
        <v>19.7</v>
      </c>
      <c r="EC34">
        <v>21.5</v>
      </c>
      <c r="ED34">
        <v>55</v>
      </c>
      <c r="EE34">
        <v>29800</v>
      </c>
      <c r="EF34">
        <v>48500</v>
      </c>
      <c r="EG34">
        <v>67200</v>
      </c>
      <c r="EH34">
        <v>200</v>
      </c>
      <c r="EI34">
        <v>52.6</v>
      </c>
      <c r="EJ34">
        <v>95</v>
      </c>
      <c r="EK34">
        <v>22.6</v>
      </c>
      <c r="EL34">
        <v>2.6</v>
      </c>
      <c r="EM34" t="s">
        <v>95</v>
      </c>
      <c r="EN34" t="s">
        <v>95</v>
      </c>
      <c r="EO34">
        <v>22.2</v>
      </c>
      <c r="EP34">
        <v>35</v>
      </c>
      <c r="EQ34">
        <v>36700</v>
      </c>
      <c r="ER34">
        <v>63800</v>
      </c>
      <c r="ES34">
        <v>80000</v>
      </c>
      <c r="ET34">
        <v>1035</v>
      </c>
      <c r="EU34">
        <v>39</v>
      </c>
      <c r="EV34">
        <v>630</v>
      </c>
      <c r="EW34">
        <v>9.1999999999999993</v>
      </c>
      <c r="EX34">
        <v>1.7</v>
      </c>
      <c r="EY34">
        <v>5</v>
      </c>
      <c r="EZ34">
        <v>10.3</v>
      </c>
      <c r="FA34">
        <v>50.1</v>
      </c>
      <c r="FB34">
        <v>45</v>
      </c>
      <c r="FC34">
        <v>23500</v>
      </c>
      <c r="FD34">
        <v>31900</v>
      </c>
      <c r="FE34">
        <v>45100</v>
      </c>
      <c r="FF34">
        <v>915</v>
      </c>
      <c r="FG34">
        <v>58.5</v>
      </c>
      <c r="FH34">
        <v>380</v>
      </c>
      <c r="FI34">
        <v>19.3</v>
      </c>
      <c r="FJ34">
        <v>3</v>
      </c>
      <c r="FK34">
        <v>11.8</v>
      </c>
      <c r="FL34">
        <v>14.7</v>
      </c>
      <c r="FM34">
        <v>19.2</v>
      </c>
      <c r="FN34">
        <v>95</v>
      </c>
      <c r="FO34">
        <v>25100</v>
      </c>
      <c r="FP34">
        <v>33300</v>
      </c>
      <c r="FQ34">
        <v>45300</v>
      </c>
      <c r="FR34">
        <v>645</v>
      </c>
      <c r="FS34">
        <v>55.2</v>
      </c>
      <c r="FT34">
        <v>290</v>
      </c>
      <c r="FU34">
        <v>20.100000000000001</v>
      </c>
      <c r="FV34">
        <v>2</v>
      </c>
      <c r="FW34">
        <v>18.5</v>
      </c>
      <c r="FX34">
        <v>20.8</v>
      </c>
      <c r="FY34">
        <v>22.6</v>
      </c>
      <c r="FZ34">
        <v>110</v>
      </c>
      <c r="GA34">
        <v>29200</v>
      </c>
      <c r="GB34">
        <v>42200</v>
      </c>
      <c r="GC34">
        <v>59100</v>
      </c>
      <c r="GD34">
        <v>330</v>
      </c>
      <c r="GE34">
        <v>57.4</v>
      </c>
      <c r="GF34">
        <v>140</v>
      </c>
      <c r="GG34">
        <v>20</v>
      </c>
      <c r="GH34">
        <v>2.2000000000000002</v>
      </c>
      <c r="GI34" t="s">
        <v>95</v>
      </c>
      <c r="GJ34" t="s">
        <v>95</v>
      </c>
      <c r="GK34">
        <v>20.399999999999999</v>
      </c>
      <c r="GL34">
        <v>55</v>
      </c>
      <c r="GM34">
        <v>23900</v>
      </c>
      <c r="GN34">
        <v>50400</v>
      </c>
      <c r="GO34">
        <v>86200</v>
      </c>
      <c r="GP34">
        <v>495</v>
      </c>
      <c r="GQ34">
        <v>38.200000000000003</v>
      </c>
      <c r="GR34">
        <v>305</v>
      </c>
      <c r="GS34">
        <v>8.6</v>
      </c>
      <c r="GT34">
        <v>1.3</v>
      </c>
      <c r="GU34">
        <v>4.5</v>
      </c>
      <c r="GV34">
        <v>9.4</v>
      </c>
      <c r="GW34">
        <v>51.9</v>
      </c>
      <c r="GX34">
        <v>20</v>
      </c>
      <c r="GY34">
        <v>28300</v>
      </c>
      <c r="GZ34">
        <v>33600</v>
      </c>
      <c r="HA34">
        <v>47400</v>
      </c>
      <c r="HB34">
        <v>460</v>
      </c>
      <c r="HC34">
        <v>57.9</v>
      </c>
      <c r="HD34">
        <v>195</v>
      </c>
      <c r="HE34">
        <v>20.9</v>
      </c>
      <c r="HF34">
        <v>3</v>
      </c>
      <c r="HG34">
        <v>11.3</v>
      </c>
      <c r="HH34">
        <v>13.4</v>
      </c>
      <c r="HI34">
        <v>18.2</v>
      </c>
      <c r="HJ34">
        <v>50</v>
      </c>
      <c r="HK34">
        <v>22600</v>
      </c>
      <c r="HL34">
        <v>32000</v>
      </c>
      <c r="HM34">
        <v>43900</v>
      </c>
      <c r="HN34">
        <v>330</v>
      </c>
      <c r="HO34">
        <v>55.6</v>
      </c>
      <c r="HP34">
        <v>145</v>
      </c>
      <c r="HQ34">
        <v>23.7</v>
      </c>
      <c r="HR34">
        <v>2</v>
      </c>
      <c r="HS34">
        <v>15.8</v>
      </c>
      <c r="HT34">
        <v>17.2</v>
      </c>
      <c r="HU34">
        <v>18.7</v>
      </c>
      <c r="HV34">
        <v>50</v>
      </c>
      <c r="HW34">
        <v>25300</v>
      </c>
      <c r="HX34">
        <v>36500</v>
      </c>
      <c r="HY34">
        <v>56900</v>
      </c>
      <c r="HZ34">
        <v>165</v>
      </c>
      <c r="IA34">
        <v>59.7</v>
      </c>
      <c r="IB34">
        <v>65</v>
      </c>
      <c r="IC34" t="s">
        <v>95</v>
      </c>
      <c r="ID34" t="s">
        <v>95</v>
      </c>
      <c r="IE34" t="s">
        <v>95</v>
      </c>
      <c r="IF34" t="s">
        <v>95</v>
      </c>
      <c r="IG34">
        <v>18.5</v>
      </c>
      <c r="IH34">
        <v>25</v>
      </c>
      <c r="II34">
        <v>29900</v>
      </c>
      <c r="IJ34">
        <v>46100</v>
      </c>
      <c r="IK34">
        <v>72700</v>
      </c>
      <c r="IL34">
        <v>540</v>
      </c>
      <c r="IM34">
        <v>39.799999999999997</v>
      </c>
      <c r="IN34">
        <v>325</v>
      </c>
      <c r="IO34">
        <v>9.6999999999999993</v>
      </c>
      <c r="IP34">
        <v>2.1</v>
      </c>
      <c r="IQ34">
        <v>5.4</v>
      </c>
      <c r="IR34">
        <v>11.2</v>
      </c>
      <c r="IS34">
        <v>48.4</v>
      </c>
      <c r="IT34">
        <v>25</v>
      </c>
      <c r="IU34">
        <v>20000</v>
      </c>
      <c r="IV34">
        <v>28000</v>
      </c>
      <c r="IW34">
        <v>44800</v>
      </c>
      <c r="IX34">
        <v>460</v>
      </c>
      <c r="IY34">
        <v>59.2</v>
      </c>
      <c r="IZ34">
        <v>185</v>
      </c>
      <c r="JA34">
        <v>17.600000000000001</v>
      </c>
      <c r="JB34">
        <v>2.9</v>
      </c>
      <c r="JC34">
        <v>12.3</v>
      </c>
      <c r="JD34">
        <v>16.100000000000001</v>
      </c>
      <c r="JE34">
        <v>20.2</v>
      </c>
      <c r="JF34">
        <v>45</v>
      </c>
      <c r="JG34">
        <v>27400</v>
      </c>
      <c r="JH34">
        <v>33700</v>
      </c>
      <c r="JI34">
        <v>48400</v>
      </c>
      <c r="JJ34">
        <v>320</v>
      </c>
      <c r="JK34">
        <v>54.9</v>
      </c>
      <c r="JL34">
        <v>145</v>
      </c>
      <c r="JM34">
        <v>16.399999999999999</v>
      </c>
      <c r="JN34">
        <v>2</v>
      </c>
      <c r="JO34">
        <v>21.2</v>
      </c>
      <c r="JP34">
        <v>24.5</v>
      </c>
      <c r="JQ34">
        <v>26.6</v>
      </c>
      <c r="JR34">
        <v>60</v>
      </c>
      <c r="JS34">
        <v>35200</v>
      </c>
      <c r="JT34">
        <v>47100</v>
      </c>
      <c r="JU34">
        <v>61500</v>
      </c>
      <c r="JV34">
        <v>170</v>
      </c>
      <c r="JW34">
        <v>55.1</v>
      </c>
      <c r="JX34">
        <v>75</v>
      </c>
      <c r="JY34" t="s">
        <v>95</v>
      </c>
      <c r="JZ34" t="s">
        <v>95</v>
      </c>
      <c r="KA34" t="s">
        <v>95</v>
      </c>
      <c r="KB34" t="s">
        <v>95</v>
      </c>
      <c r="KC34">
        <v>22.3</v>
      </c>
      <c r="KD34">
        <v>30</v>
      </c>
      <c r="KE34">
        <v>22100</v>
      </c>
      <c r="KF34">
        <v>52300</v>
      </c>
      <c r="KG34">
        <v>89600</v>
      </c>
    </row>
    <row r="35" spans="2:293" x14ac:dyDescent="0.25">
      <c r="B35" s="57">
        <v>8</v>
      </c>
      <c r="C35" t="s">
        <v>82</v>
      </c>
      <c r="D35" t="s">
        <v>57</v>
      </c>
      <c r="E35" t="s">
        <v>125</v>
      </c>
      <c r="F35">
        <v>790</v>
      </c>
      <c r="G35">
        <v>22</v>
      </c>
      <c r="H35">
        <v>615</v>
      </c>
      <c r="I35">
        <v>15.3</v>
      </c>
      <c r="J35">
        <v>6.4</v>
      </c>
      <c r="K35">
        <v>36.9</v>
      </c>
      <c r="L35">
        <v>45</v>
      </c>
      <c r="M35">
        <v>56.2</v>
      </c>
      <c r="N35">
        <v>275</v>
      </c>
      <c r="O35">
        <v>19800</v>
      </c>
      <c r="P35">
        <v>26700</v>
      </c>
      <c r="Q35">
        <v>35000</v>
      </c>
      <c r="R35">
        <v>680</v>
      </c>
      <c r="S35">
        <v>35.5</v>
      </c>
      <c r="T35">
        <v>440</v>
      </c>
      <c r="U35">
        <v>15.4</v>
      </c>
      <c r="V35">
        <v>4.3</v>
      </c>
      <c r="W35">
        <v>36.799999999999997</v>
      </c>
      <c r="X35">
        <v>41</v>
      </c>
      <c r="Y35">
        <v>44.8</v>
      </c>
      <c r="Z35">
        <v>245</v>
      </c>
      <c r="AA35">
        <v>24100</v>
      </c>
      <c r="AB35">
        <v>32100</v>
      </c>
      <c r="AC35">
        <v>42300</v>
      </c>
      <c r="AD35">
        <v>635</v>
      </c>
      <c r="AE35">
        <v>45.7</v>
      </c>
      <c r="AF35">
        <v>345</v>
      </c>
      <c r="AG35">
        <v>21.3</v>
      </c>
      <c r="AH35">
        <v>2.2000000000000002</v>
      </c>
      <c r="AI35">
        <v>26.5</v>
      </c>
      <c r="AJ35">
        <v>29</v>
      </c>
      <c r="AK35">
        <v>30.8</v>
      </c>
      <c r="AL35">
        <v>160</v>
      </c>
      <c r="AM35">
        <v>24200</v>
      </c>
      <c r="AN35">
        <v>37800</v>
      </c>
      <c r="AO35">
        <v>50400</v>
      </c>
      <c r="AP35">
        <v>655</v>
      </c>
      <c r="AQ35">
        <v>56.4</v>
      </c>
      <c r="AR35">
        <v>285</v>
      </c>
      <c r="AS35">
        <v>22</v>
      </c>
      <c r="AT35">
        <v>1.7</v>
      </c>
      <c r="AU35">
        <v>18.600000000000001</v>
      </c>
      <c r="AV35">
        <v>19.399999999999999</v>
      </c>
      <c r="AW35">
        <v>20</v>
      </c>
      <c r="AX35">
        <v>105</v>
      </c>
      <c r="AY35">
        <v>29700</v>
      </c>
      <c r="AZ35">
        <v>42500</v>
      </c>
      <c r="BA35">
        <v>68700</v>
      </c>
      <c r="BB35">
        <v>125</v>
      </c>
      <c r="BC35">
        <v>12.4</v>
      </c>
      <c r="BD35">
        <v>110</v>
      </c>
      <c r="BE35">
        <v>19.8</v>
      </c>
      <c r="BF35">
        <v>4.8</v>
      </c>
      <c r="BG35">
        <v>48.7</v>
      </c>
      <c r="BH35">
        <v>56.9</v>
      </c>
      <c r="BI35">
        <v>62.9</v>
      </c>
      <c r="BJ35">
        <v>55</v>
      </c>
      <c r="BK35">
        <v>18300</v>
      </c>
      <c r="BL35">
        <v>26300</v>
      </c>
      <c r="BM35">
        <v>34400</v>
      </c>
      <c r="BN35">
        <v>115</v>
      </c>
      <c r="BO35">
        <v>34.9</v>
      </c>
      <c r="BP35">
        <v>75</v>
      </c>
      <c r="BQ35">
        <v>15.8</v>
      </c>
      <c r="BR35">
        <v>3.5</v>
      </c>
      <c r="BS35">
        <v>37.200000000000003</v>
      </c>
      <c r="BT35">
        <v>42.5</v>
      </c>
      <c r="BU35">
        <v>45.8</v>
      </c>
      <c r="BV35">
        <v>40</v>
      </c>
      <c r="BW35">
        <v>24000</v>
      </c>
      <c r="BX35">
        <v>32500</v>
      </c>
      <c r="BY35">
        <v>44400</v>
      </c>
      <c r="BZ35">
        <v>100</v>
      </c>
      <c r="CA35">
        <v>45.5</v>
      </c>
      <c r="CB35">
        <v>55</v>
      </c>
      <c r="CC35" t="s">
        <v>95</v>
      </c>
      <c r="CD35" t="s">
        <v>95</v>
      </c>
      <c r="CE35" t="s">
        <v>95</v>
      </c>
      <c r="CF35" t="s">
        <v>95</v>
      </c>
      <c r="CG35">
        <v>33.6</v>
      </c>
      <c r="CH35">
        <v>30</v>
      </c>
      <c r="CI35">
        <v>23900</v>
      </c>
      <c r="CJ35">
        <v>37900</v>
      </c>
      <c r="CK35">
        <v>44600</v>
      </c>
      <c r="CL35">
        <v>110</v>
      </c>
      <c r="CM35">
        <v>53.3</v>
      </c>
      <c r="CN35">
        <v>50</v>
      </c>
      <c r="CO35">
        <v>22.2</v>
      </c>
      <c r="CP35">
        <v>3.7</v>
      </c>
      <c r="CQ35" t="s">
        <v>95</v>
      </c>
      <c r="CR35" t="s">
        <v>95</v>
      </c>
      <c r="CS35">
        <v>20.8</v>
      </c>
      <c r="CT35">
        <v>20</v>
      </c>
      <c r="CU35">
        <v>29000</v>
      </c>
      <c r="CV35">
        <v>36100</v>
      </c>
      <c r="CW35">
        <v>53700</v>
      </c>
      <c r="CX35">
        <v>665</v>
      </c>
      <c r="CY35">
        <v>23.8</v>
      </c>
      <c r="CZ35">
        <v>510</v>
      </c>
      <c r="DA35">
        <v>14.5</v>
      </c>
      <c r="DB35">
        <v>6.7</v>
      </c>
      <c r="DC35">
        <v>34.700000000000003</v>
      </c>
      <c r="DD35">
        <v>42.7</v>
      </c>
      <c r="DE35">
        <v>55</v>
      </c>
      <c r="DF35">
        <v>220</v>
      </c>
      <c r="DG35">
        <v>20300</v>
      </c>
      <c r="DH35">
        <v>26900</v>
      </c>
      <c r="DI35">
        <v>35600</v>
      </c>
      <c r="DJ35">
        <v>565</v>
      </c>
      <c r="DK35">
        <v>35.700000000000003</v>
      </c>
      <c r="DL35">
        <v>365</v>
      </c>
      <c r="DM35">
        <v>15.3</v>
      </c>
      <c r="DN35">
        <v>4.4000000000000004</v>
      </c>
      <c r="DO35">
        <v>36.799999999999997</v>
      </c>
      <c r="DP35">
        <v>40.700000000000003</v>
      </c>
      <c r="DQ35">
        <v>44.6</v>
      </c>
      <c r="DR35">
        <v>200</v>
      </c>
      <c r="DS35">
        <v>24100</v>
      </c>
      <c r="DT35">
        <v>32000</v>
      </c>
      <c r="DU35">
        <v>42300</v>
      </c>
      <c r="DV35">
        <v>535</v>
      </c>
      <c r="DW35">
        <v>45.7</v>
      </c>
      <c r="DX35">
        <v>290</v>
      </c>
      <c r="DY35" t="s">
        <v>95</v>
      </c>
      <c r="DZ35" t="s">
        <v>95</v>
      </c>
      <c r="EA35" t="s">
        <v>95</v>
      </c>
      <c r="EB35" t="s">
        <v>95</v>
      </c>
      <c r="EC35">
        <v>30.3</v>
      </c>
      <c r="ED35">
        <v>130</v>
      </c>
      <c r="EE35">
        <v>25000</v>
      </c>
      <c r="EF35">
        <v>37700</v>
      </c>
      <c r="EG35">
        <v>52000</v>
      </c>
      <c r="EH35">
        <v>540</v>
      </c>
      <c r="EI35">
        <v>57</v>
      </c>
      <c r="EJ35">
        <v>235</v>
      </c>
      <c r="EK35">
        <v>22</v>
      </c>
      <c r="EL35">
        <v>1.2</v>
      </c>
      <c r="EM35" t="s">
        <v>95</v>
      </c>
      <c r="EN35" t="s">
        <v>95</v>
      </c>
      <c r="EO35">
        <v>19.8</v>
      </c>
      <c r="EP35">
        <v>85</v>
      </c>
      <c r="EQ35">
        <v>29700</v>
      </c>
      <c r="ER35">
        <v>47900</v>
      </c>
      <c r="ES35">
        <v>75400</v>
      </c>
      <c r="ET35">
        <v>710</v>
      </c>
      <c r="EU35">
        <v>26.5</v>
      </c>
      <c r="EV35">
        <v>520</v>
      </c>
      <c r="EW35">
        <v>13.6</v>
      </c>
      <c r="EX35">
        <v>4.5</v>
      </c>
      <c r="EY35">
        <v>30.6</v>
      </c>
      <c r="EZ35">
        <v>41.9</v>
      </c>
      <c r="FA35">
        <v>55.4</v>
      </c>
      <c r="FB35">
        <v>205</v>
      </c>
      <c r="FC35">
        <v>19300</v>
      </c>
      <c r="FD35">
        <v>25500</v>
      </c>
      <c r="FE35">
        <v>33700</v>
      </c>
      <c r="FF35">
        <v>700</v>
      </c>
      <c r="FG35">
        <v>43.9</v>
      </c>
      <c r="FH35">
        <v>390</v>
      </c>
      <c r="FI35">
        <v>16.899999999999999</v>
      </c>
      <c r="FJ35">
        <v>3</v>
      </c>
      <c r="FK35">
        <v>27.8</v>
      </c>
      <c r="FL35">
        <v>32.200000000000003</v>
      </c>
      <c r="FM35">
        <v>36.200000000000003</v>
      </c>
      <c r="FN35">
        <v>180</v>
      </c>
      <c r="FO35">
        <v>22600</v>
      </c>
      <c r="FP35">
        <v>30200</v>
      </c>
      <c r="FQ35">
        <v>42800</v>
      </c>
      <c r="FR35">
        <v>575</v>
      </c>
      <c r="FS35">
        <v>42.8</v>
      </c>
      <c r="FT35">
        <v>330</v>
      </c>
      <c r="FU35">
        <v>20.399999999999999</v>
      </c>
      <c r="FV35">
        <v>2.6</v>
      </c>
      <c r="FW35">
        <v>26.2</v>
      </c>
      <c r="FX35">
        <v>30.7</v>
      </c>
      <c r="FY35">
        <v>34.200000000000003</v>
      </c>
      <c r="FZ35">
        <v>140</v>
      </c>
      <c r="GA35">
        <v>23800</v>
      </c>
      <c r="GB35">
        <v>33400</v>
      </c>
      <c r="GC35">
        <v>51300</v>
      </c>
      <c r="GD35">
        <v>600</v>
      </c>
      <c r="GE35">
        <v>56.1</v>
      </c>
      <c r="GF35">
        <v>265</v>
      </c>
      <c r="GG35">
        <v>22.5</v>
      </c>
      <c r="GH35">
        <v>1.3</v>
      </c>
      <c r="GI35" t="s">
        <v>95</v>
      </c>
      <c r="GJ35" t="s">
        <v>95</v>
      </c>
      <c r="GK35">
        <v>20.2</v>
      </c>
      <c r="GL35">
        <v>110</v>
      </c>
      <c r="GM35">
        <v>17700</v>
      </c>
      <c r="GN35">
        <v>42200</v>
      </c>
      <c r="GO35">
        <v>55200</v>
      </c>
      <c r="GP35">
        <v>125</v>
      </c>
      <c r="GQ35">
        <v>19.3</v>
      </c>
      <c r="GR35">
        <v>100</v>
      </c>
      <c r="GS35">
        <v>15.1</v>
      </c>
      <c r="GT35">
        <v>5</v>
      </c>
      <c r="GU35">
        <v>34.4</v>
      </c>
      <c r="GV35">
        <v>43.2</v>
      </c>
      <c r="GW35">
        <v>60.7</v>
      </c>
      <c r="GX35">
        <v>45</v>
      </c>
      <c r="GY35">
        <v>21900</v>
      </c>
      <c r="GZ35">
        <v>25900</v>
      </c>
      <c r="HA35">
        <v>33700</v>
      </c>
      <c r="HB35">
        <v>115</v>
      </c>
      <c r="HC35">
        <v>42.6</v>
      </c>
      <c r="HD35">
        <v>65</v>
      </c>
      <c r="HE35">
        <v>12.7</v>
      </c>
      <c r="HF35">
        <v>2.9</v>
      </c>
      <c r="HG35" t="s">
        <v>95</v>
      </c>
      <c r="HH35" t="s">
        <v>95</v>
      </c>
      <c r="HI35">
        <v>41.8</v>
      </c>
      <c r="HJ35">
        <v>35</v>
      </c>
      <c r="HK35">
        <v>22900</v>
      </c>
      <c r="HL35">
        <v>26100</v>
      </c>
      <c r="HM35">
        <v>41300</v>
      </c>
      <c r="HN35">
        <v>90</v>
      </c>
      <c r="HO35">
        <v>42.4</v>
      </c>
      <c r="HP35">
        <v>50</v>
      </c>
      <c r="HQ35" t="s">
        <v>95</v>
      </c>
      <c r="HR35" t="s">
        <v>95</v>
      </c>
      <c r="HS35">
        <v>31.6</v>
      </c>
      <c r="HT35">
        <v>37.1</v>
      </c>
      <c r="HU35">
        <v>42.3</v>
      </c>
      <c r="HV35">
        <v>30</v>
      </c>
      <c r="HW35">
        <v>17600</v>
      </c>
      <c r="HX35">
        <v>30300</v>
      </c>
      <c r="HY35">
        <v>41700</v>
      </c>
      <c r="HZ35">
        <v>120</v>
      </c>
      <c r="IA35">
        <v>49.4</v>
      </c>
      <c r="IB35">
        <v>60</v>
      </c>
      <c r="IC35" t="s">
        <v>95</v>
      </c>
      <c r="ID35" t="s">
        <v>95</v>
      </c>
      <c r="IE35" t="s">
        <v>95</v>
      </c>
      <c r="IF35" t="s">
        <v>95</v>
      </c>
      <c r="IG35">
        <v>23.3</v>
      </c>
      <c r="IH35">
        <v>25</v>
      </c>
      <c r="II35">
        <v>19200</v>
      </c>
      <c r="IJ35">
        <v>38300</v>
      </c>
      <c r="IK35">
        <v>51400</v>
      </c>
      <c r="IL35">
        <v>585</v>
      </c>
      <c r="IM35">
        <v>28.1</v>
      </c>
      <c r="IN35">
        <v>420</v>
      </c>
      <c r="IO35">
        <v>13.3</v>
      </c>
      <c r="IP35">
        <v>4.4000000000000004</v>
      </c>
      <c r="IQ35">
        <v>29.8</v>
      </c>
      <c r="IR35">
        <v>41.7</v>
      </c>
      <c r="IS35">
        <v>54.3</v>
      </c>
      <c r="IT35">
        <v>160</v>
      </c>
      <c r="IU35">
        <v>19300</v>
      </c>
      <c r="IV35">
        <v>25500</v>
      </c>
      <c r="IW35">
        <v>33700</v>
      </c>
      <c r="IX35">
        <v>585</v>
      </c>
      <c r="IY35">
        <v>44.1</v>
      </c>
      <c r="IZ35">
        <v>325</v>
      </c>
      <c r="JA35">
        <v>17.8</v>
      </c>
      <c r="JB35">
        <v>3.1</v>
      </c>
      <c r="JC35" t="s">
        <v>95</v>
      </c>
      <c r="JD35" t="s">
        <v>95</v>
      </c>
      <c r="JE35">
        <v>35.1</v>
      </c>
      <c r="JF35">
        <v>150</v>
      </c>
      <c r="JG35">
        <v>22400</v>
      </c>
      <c r="JH35">
        <v>30700</v>
      </c>
      <c r="JI35">
        <v>44400</v>
      </c>
      <c r="JJ35">
        <v>485</v>
      </c>
      <c r="JK35">
        <v>42.9</v>
      </c>
      <c r="JL35">
        <v>275</v>
      </c>
      <c r="JM35" t="s">
        <v>95</v>
      </c>
      <c r="JN35" t="s">
        <v>95</v>
      </c>
      <c r="JO35">
        <v>25.2</v>
      </c>
      <c r="JP35">
        <v>29.5</v>
      </c>
      <c r="JQ35">
        <v>32.700000000000003</v>
      </c>
      <c r="JR35">
        <v>115</v>
      </c>
      <c r="JS35">
        <v>24800</v>
      </c>
      <c r="JT35">
        <v>35100</v>
      </c>
      <c r="JU35">
        <v>53300</v>
      </c>
      <c r="JV35">
        <v>480</v>
      </c>
      <c r="JW35">
        <v>57.7</v>
      </c>
      <c r="JX35">
        <v>205</v>
      </c>
      <c r="JY35" t="s">
        <v>95</v>
      </c>
      <c r="JZ35" t="s">
        <v>95</v>
      </c>
      <c r="KA35" t="s">
        <v>95</v>
      </c>
      <c r="KB35" t="s">
        <v>95</v>
      </c>
      <c r="KC35">
        <v>19.399999999999999</v>
      </c>
      <c r="KD35">
        <v>85</v>
      </c>
      <c r="KE35">
        <v>17700</v>
      </c>
      <c r="KF35">
        <v>42900</v>
      </c>
      <c r="KG35">
        <v>56200</v>
      </c>
    </row>
    <row r="36" spans="2:293" x14ac:dyDescent="0.25">
      <c r="B36" s="57">
        <v>8</v>
      </c>
      <c r="C36" t="s">
        <v>82</v>
      </c>
      <c r="D36" t="s">
        <v>306</v>
      </c>
      <c r="E36" t="s">
        <v>317</v>
      </c>
      <c r="F36" t="s">
        <v>95</v>
      </c>
      <c r="G36" t="s">
        <v>95</v>
      </c>
      <c r="H36" t="s">
        <v>95</v>
      </c>
      <c r="I36" t="s">
        <v>95</v>
      </c>
      <c r="J36" t="s">
        <v>95</v>
      </c>
      <c r="K36" t="s">
        <v>95</v>
      </c>
      <c r="L36" t="s">
        <v>95</v>
      </c>
      <c r="M36" t="s">
        <v>95</v>
      </c>
      <c r="N36">
        <v>7960</v>
      </c>
      <c r="O36">
        <v>15700</v>
      </c>
      <c r="P36">
        <v>21100</v>
      </c>
      <c r="Q36">
        <v>26800</v>
      </c>
      <c r="R36" t="s">
        <v>95</v>
      </c>
      <c r="S36" t="s">
        <v>95</v>
      </c>
      <c r="T36" t="s">
        <v>95</v>
      </c>
      <c r="U36" t="s">
        <v>95</v>
      </c>
      <c r="V36" t="s">
        <v>95</v>
      </c>
      <c r="W36" t="s">
        <v>95</v>
      </c>
      <c r="X36" t="s">
        <v>95</v>
      </c>
      <c r="Y36" t="s">
        <v>95</v>
      </c>
      <c r="Z36">
        <v>7570</v>
      </c>
      <c r="AA36">
        <v>18500</v>
      </c>
      <c r="AB36">
        <v>25200</v>
      </c>
      <c r="AC36">
        <v>32600</v>
      </c>
      <c r="AD36" t="s">
        <v>95</v>
      </c>
      <c r="AE36" t="s">
        <v>95</v>
      </c>
      <c r="AF36" t="s">
        <v>95</v>
      </c>
      <c r="AG36" t="s">
        <v>95</v>
      </c>
      <c r="AH36" t="s">
        <v>95</v>
      </c>
      <c r="AI36" t="s">
        <v>95</v>
      </c>
      <c r="AJ36" t="s">
        <v>95</v>
      </c>
      <c r="AK36" t="s">
        <v>95</v>
      </c>
      <c r="AL36">
        <v>7255</v>
      </c>
      <c r="AM36">
        <v>19600</v>
      </c>
      <c r="AN36">
        <v>27800</v>
      </c>
      <c r="AO36">
        <v>37400</v>
      </c>
      <c r="AP36" t="s">
        <v>95</v>
      </c>
      <c r="AQ36" t="s">
        <v>95</v>
      </c>
      <c r="AR36" t="s">
        <v>95</v>
      </c>
      <c r="AS36" t="s">
        <v>95</v>
      </c>
      <c r="AT36" t="s">
        <v>95</v>
      </c>
      <c r="AU36" t="s">
        <v>95</v>
      </c>
      <c r="AV36" t="s">
        <v>95</v>
      </c>
      <c r="AW36" t="s">
        <v>95</v>
      </c>
      <c r="AX36">
        <v>10370</v>
      </c>
      <c r="AY36">
        <v>22000</v>
      </c>
      <c r="AZ36">
        <v>34200</v>
      </c>
      <c r="BA36">
        <v>47700</v>
      </c>
      <c r="BB36" t="s">
        <v>95</v>
      </c>
      <c r="BC36" t="s">
        <v>95</v>
      </c>
      <c r="BD36" t="s">
        <v>95</v>
      </c>
      <c r="BE36" t="s">
        <v>95</v>
      </c>
      <c r="BF36" t="s">
        <v>95</v>
      </c>
      <c r="BG36" t="s">
        <v>95</v>
      </c>
      <c r="BH36" t="s">
        <v>95</v>
      </c>
      <c r="BI36" t="s">
        <v>95</v>
      </c>
      <c r="BJ36">
        <v>1205</v>
      </c>
      <c r="BK36">
        <v>14800</v>
      </c>
      <c r="BL36">
        <v>19800</v>
      </c>
      <c r="BM36">
        <v>25300</v>
      </c>
      <c r="BN36" t="s">
        <v>95</v>
      </c>
      <c r="BO36" t="s">
        <v>95</v>
      </c>
      <c r="BP36" t="s">
        <v>95</v>
      </c>
      <c r="BQ36" t="s">
        <v>95</v>
      </c>
      <c r="BR36" t="s">
        <v>95</v>
      </c>
      <c r="BS36" t="s">
        <v>95</v>
      </c>
      <c r="BT36" t="s">
        <v>95</v>
      </c>
      <c r="BU36" t="s">
        <v>95</v>
      </c>
      <c r="BV36">
        <v>1210</v>
      </c>
      <c r="BW36">
        <v>15600</v>
      </c>
      <c r="BX36">
        <v>22900</v>
      </c>
      <c r="BY36">
        <v>29200</v>
      </c>
      <c r="BZ36" t="s">
        <v>95</v>
      </c>
      <c r="CA36" t="s">
        <v>95</v>
      </c>
      <c r="CB36" t="s">
        <v>95</v>
      </c>
      <c r="CC36" t="s">
        <v>95</v>
      </c>
      <c r="CD36" t="s">
        <v>95</v>
      </c>
      <c r="CE36" t="s">
        <v>95</v>
      </c>
      <c r="CF36" t="s">
        <v>95</v>
      </c>
      <c r="CG36" t="s">
        <v>95</v>
      </c>
      <c r="CH36">
        <v>1210</v>
      </c>
      <c r="CI36">
        <v>16200</v>
      </c>
      <c r="CJ36">
        <v>24000</v>
      </c>
      <c r="CK36">
        <v>31800</v>
      </c>
      <c r="CL36" t="s">
        <v>95</v>
      </c>
      <c r="CM36" t="s">
        <v>95</v>
      </c>
      <c r="CN36" t="s">
        <v>95</v>
      </c>
      <c r="CO36" t="s">
        <v>95</v>
      </c>
      <c r="CP36" t="s">
        <v>95</v>
      </c>
      <c r="CQ36" t="s">
        <v>95</v>
      </c>
      <c r="CR36" t="s">
        <v>95</v>
      </c>
      <c r="CS36" t="s">
        <v>95</v>
      </c>
      <c r="CT36">
        <v>1935</v>
      </c>
      <c r="CU36">
        <v>16600</v>
      </c>
      <c r="CV36">
        <v>27800</v>
      </c>
      <c r="CW36">
        <v>39300</v>
      </c>
      <c r="CX36" t="s">
        <v>95</v>
      </c>
      <c r="CY36" t="s">
        <v>95</v>
      </c>
      <c r="CZ36" t="s">
        <v>95</v>
      </c>
      <c r="DA36" t="s">
        <v>95</v>
      </c>
      <c r="DB36" t="s">
        <v>95</v>
      </c>
      <c r="DC36" t="s">
        <v>95</v>
      </c>
      <c r="DD36" t="s">
        <v>95</v>
      </c>
      <c r="DE36" t="s">
        <v>95</v>
      </c>
      <c r="DF36">
        <v>6750</v>
      </c>
      <c r="DG36">
        <v>15900</v>
      </c>
      <c r="DH36">
        <v>21300</v>
      </c>
      <c r="DI36">
        <v>27000</v>
      </c>
      <c r="DJ36" t="s">
        <v>95</v>
      </c>
      <c r="DK36" t="s">
        <v>95</v>
      </c>
      <c r="DL36" t="s">
        <v>95</v>
      </c>
      <c r="DM36" t="s">
        <v>95</v>
      </c>
      <c r="DN36" t="s">
        <v>95</v>
      </c>
      <c r="DO36" t="s">
        <v>95</v>
      </c>
      <c r="DP36" t="s">
        <v>95</v>
      </c>
      <c r="DQ36" t="s">
        <v>95</v>
      </c>
      <c r="DR36">
        <v>6360</v>
      </c>
      <c r="DS36">
        <v>19000</v>
      </c>
      <c r="DT36">
        <v>25700</v>
      </c>
      <c r="DU36">
        <v>33200</v>
      </c>
      <c r="DV36" t="s">
        <v>95</v>
      </c>
      <c r="DW36" t="s">
        <v>95</v>
      </c>
      <c r="DX36" t="s">
        <v>95</v>
      </c>
      <c r="DY36" t="s">
        <v>95</v>
      </c>
      <c r="DZ36" t="s">
        <v>95</v>
      </c>
      <c r="EA36" t="s">
        <v>95</v>
      </c>
      <c r="EB36" t="s">
        <v>95</v>
      </c>
      <c r="EC36" t="s">
        <v>95</v>
      </c>
      <c r="ED36">
        <v>6045</v>
      </c>
      <c r="EE36">
        <v>20500</v>
      </c>
      <c r="EF36">
        <v>28600</v>
      </c>
      <c r="EG36">
        <v>38300</v>
      </c>
      <c r="EH36" t="s">
        <v>95</v>
      </c>
      <c r="EI36" t="s">
        <v>95</v>
      </c>
      <c r="EJ36" t="s">
        <v>95</v>
      </c>
      <c r="EK36" t="s">
        <v>95</v>
      </c>
      <c r="EL36" t="s">
        <v>95</v>
      </c>
      <c r="EM36" t="s">
        <v>95</v>
      </c>
      <c r="EN36" t="s">
        <v>95</v>
      </c>
      <c r="EO36" t="s">
        <v>95</v>
      </c>
      <c r="EP36">
        <v>8435</v>
      </c>
      <c r="EQ36">
        <v>23700</v>
      </c>
      <c r="ER36">
        <v>35700</v>
      </c>
      <c r="ES36">
        <v>49500</v>
      </c>
      <c r="ET36" t="s">
        <v>95</v>
      </c>
      <c r="EU36" t="s">
        <v>95</v>
      </c>
      <c r="EV36" t="s">
        <v>95</v>
      </c>
      <c r="EW36" t="s">
        <v>95</v>
      </c>
      <c r="EX36" t="s">
        <v>95</v>
      </c>
      <c r="EY36" t="s">
        <v>95</v>
      </c>
      <c r="EZ36" t="s">
        <v>95</v>
      </c>
      <c r="FA36" t="s">
        <v>95</v>
      </c>
      <c r="FB36">
        <v>7530</v>
      </c>
      <c r="FC36">
        <v>15000</v>
      </c>
      <c r="FD36">
        <v>20600</v>
      </c>
      <c r="FE36">
        <v>26300</v>
      </c>
      <c r="FF36" t="s">
        <v>95</v>
      </c>
      <c r="FG36" t="s">
        <v>95</v>
      </c>
      <c r="FH36" t="s">
        <v>95</v>
      </c>
      <c r="FI36" t="s">
        <v>95</v>
      </c>
      <c r="FJ36" t="s">
        <v>95</v>
      </c>
      <c r="FK36" t="s">
        <v>95</v>
      </c>
      <c r="FL36" t="s">
        <v>95</v>
      </c>
      <c r="FM36" t="s">
        <v>95</v>
      </c>
      <c r="FN36">
        <v>7165</v>
      </c>
      <c r="FO36">
        <v>17500</v>
      </c>
      <c r="FP36">
        <v>24300</v>
      </c>
      <c r="FQ36">
        <v>31600</v>
      </c>
      <c r="FR36" t="s">
        <v>95</v>
      </c>
      <c r="FS36" t="s">
        <v>95</v>
      </c>
      <c r="FT36" t="s">
        <v>95</v>
      </c>
      <c r="FU36" t="s">
        <v>95</v>
      </c>
      <c r="FV36" t="s">
        <v>95</v>
      </c>
      <c r="FW36" t="s">
        <v>95</v>
      </c>
      <c r="FX36" t="s">
        <v>95</v>
      </c>
      <c r="FY36" t="s">
        <v>95</v>
      </c>
      <c r="FZ36">
        <v>7290</v>
      </c>
      <c r="GA36">
        <v>18800</v>
      </c>
      <c r="GB36">
        <v>27000</v>
      </c>
      <c r="GC36">
        <v>36000</v>
      </c>
      <c r="GD36" t="s">
        <v>95</v>
      </c>
      <c r="GE36" t="s">
        <v>95</v>
      </c>
      <c r="GF36" t="s">
        <v>95</v>
      </c>
      <c r="GG36" t="s">
        <v>95</v>
      </c>
      <c r="GH36" t="s">
        <v>95</v>
      </c>
      <c r="GI36" t="s">
        <v>95</v>
      </c>
      <c r="GJ36" t="s">
        <v>95</v>
      </c>
      <c r="GK36" t="s">
        <v>95</v>
      </c>
      <c r="GL36">
        <v>10350</v>
      </c>
      <c r="GM36">
        <v>21900</v>
      </c>
      <c r="GN36">
        <v>33500</v>
      </c>
      <c r="GO36">
        <v>47200</v>
      </c>
      <c r="GP36" t="s">
        <v>95</v>
      </c>
      <c r="GQ36" t="s">
        <v>95</v>
      </c>
      <c r="GR36" t="s">
        <v>95</v>
      </c>
      <c r="GS36" t="s">
        <v>95</v>
      </c>
      <c r="GT36" t="s">
        <v>95</v>
      </c>
      <c r="GU36" t="s">
        <v>95</v>
      </c>
      <c r="GV36" t="s">
        <v>95</v>
      </c>
      <c r="GW36" t="s">
        <v>95</v>
      </c>
      <c r="GX36">
        <v>1135</v>
      </c>
      <c r="GY36">
        <v>13500</v>
      </c>
      <c r="GZ36">
        <v>18700</v>
      </c>
      <c r="HA36">
        <v>24100</v>
      </c>
      <c r="HB36" t="s">
        <v>95</v>
      </c>
      <c r="HC36" t="s">
        <v>95</v>
      </c>
      <c r="HD36" t="s">
        <v>95</v>
      </c>
      <c r="HE36" t="s">
        <v>95</v>
      </c>
      <c r="HF36" t="s">
        <v>95</v>
      </c>
      <c r="HG36" t="s">
        <v>95</v>
      </c>
      <c r="HH36" t="s">
        <v>95</v>
      </c>
      <c r="HI36" t="s">
        <v>95</v>
      </c>
      <c r="HJ36">
        <v>1185</v>
      </c>
      <c r="HK36">
        <v>15800</v>
      </c>
      <c r="HL36">
        <v>21600</v>
      </c>
      <c r="HM36">
        <v>28100</v>
      </c>
      <c r="HN36" t="s">
        <v>95</v>
      </c>
      <c r="HO36" t="s">
        <v>95</v>
      </c>
      <c r="HP36" t="s">
        <v>95</v>
      </c>
      <c r="HQ36" t="s">
        <v>95</v>
      </c>
      <c r="HR36" t="s">
        <v>95</v>
      </c>
      <c r="HS36" t="s">
        <v>95</v>
      </c>
      <c r="HT36" t="s">
        <v>95</v>
      </c>
      <c r="HU36" t="s">
        <v>95</v>
      </c>
      <c r="HV36">
        <v>1185</v>
      </c>
      <c r="HW36">
        <v>15900</v>
      </c>
      <c r="HX36">
        <v>23400</v>
      </c>
      <c r="HY36">
        <v>30700</v>
      </c>
      <c r="HZ36" t="s">
        <v>95</v>
      </c>
      <c r="IA36" t="s">
        <v>95</v>
      </c>
      <c r="IB36" t="s">
        <v>95</v>
      </c>
      <c r="IC36" t="s">
        <v>95</v>
      </c>
      <c r="ID36" t="s">
        <v>95</v>
      </c>
      <c r="IE36" t="s">
        <v>95</v>
      </c>
      <c r="IF36" t="s">
        <v>95</v>
      </c>
      <c r="IG36" t="s">
        <v>95</v>
      </c>
      <c r="IH36">
        <v>2000</v>
      </c>
      <c r="II36">
        <v>16800</v>
      </c>
      <c r="IJ36">
        <v>27800</v>
      </c>
      <c r="IK36">
        <v>37900</v>
      </c>
      <c r="IL36" t="s">
        <v>95</v>
      </c>
      <c r="IM36" t="s">
        <v>95</v>
      </c>
      <c r="IN36" t="s">
        <v>95</v>
      </c>
      <c r="IO36" t="s">
        <v>95</v>
      </c>
      <c r="IP36" t="s">
        <v>95</v>
      </c>
      <c r="IQ36" t="s">
        <v>95</v>
      </c>
      <c r="IR36" t="s">
        <v>95</v>
      </c>
      <c r="IS36" t="s">
        <v>95</v>
      </c>
      <c r="IT36">
        <v>6400</v>
      </c>
      <c r="IU36">
        <v>15300</v>
      </c>
      <c r="IV36">
        <v>21000</v>
      </c>
      <c r="IW36">
        <v>26700</v>
      </c>
      <c r="IX36" t="s">
        <v>95</v>
      </c>
      <c r="IY36" t="s">
        <v>95</v>
      </c>
      <c r="IZ36" t="s">
        <v>95</v>
      </c>
      <c r="JA36" t="s">
        <v>95</v>
      </c>
      <c r="JB36" t="s">
        <v>95</v>
      </c>
      <c r="JC36" t="s">
        <v>95</v>
      </c>
      <c r="JD36" t="s">
        <v>95</v>
      </c>
      <c r="JE36" t="s">
        <v>95</v>
      </c>
      <c r="JF36">
        <v>5980</v>
      </c>
      <c r="JG36">
        <v>18000</v>
      </c>
      <c r="JH36">
        <v>24800</v>
      </c>
      <c r="JI36">
        <v>32200</v>
      </c>
      <c r="JJ36" t="s">
        <v>95</v>
      </c>
      <c r="JK36" t="s">
        <v>95</v>
      </c>
      <c r="JL36" t="s">
        <v>95</v>
      </c>
      <c r="JM36" t="s">
        <v>95</v>
      </c>
      <c r="JN36" t="s">
        <v>95</v>
      </c>
      <c r="JO36" t="s">
        <v>95</v>
      </c>
      <c r="JP36" t="s">
        <v>95</v>
      </c>
      <c r="JQ36" t="s">
        <v>95</v>
      </c>
      <c r="JR36">
        <v>6105</v>
      </c>
      <c r="JS36">
        <v>19500</v>
      </c>
      <c r="JT36">
        <v>27700</v>
      </c>
      <c r="JU36">
        <v>36900</v>
      </c>
      <c r="JV36" t="s">
        <v>95</v>
      </c>
      <c r="JW36" t="s">
        <v>95</v>
      </c>
      <c r="JX36" t="s">
        <v>95</v>
      </c>
      <c r="JY36" t="s">
        <v>95</v>
      </c>
      <c r="JZ36" t="s">
        <v>95</v>
      </c>
      <c r="KA36" t="s">
        <v>95</v>
      </c>
      <c r="KB36" t="s">
        <v>95</v>
      </c>
      <c r="KC36" t="s">
        <v>95</v>
      </c>
      <c r="KD36">
        <v>8345</v>
      </c>
      <c r="KE36">
        <v>23600</v>
      </c>
      <c r="KF36">
        <v>35200</v>
      </c>
      <c r="KG36">
        <v>49500</v>
      </c>
    </row>
    <row r="37" spans="2:293" x14ac:dyDescent="0.25">
      <c r="B37" s="57">
        <v>8</v>
      </c>
      <c r="C37" t="s">
        <v>82</v>
      </c>
      <c r="D37" t="s">
        <v>96</v>
      </c>
      <c r="E37" t="s">
        <v>126</v>
      </c>
      <c r="F37">
        <v>1445</v>
      </c>
      <c r="G37">
        <v>33.200000000000003</v>
      </c>
      <c r="H37">
        <v>965</v>
      </c>
      <c r="I37">
        <v>17.8</v>
      </c>
      <c r="J37">
        <v>4.3</v>
      </c>
      <c r="K37">
        <v>13.2</v>
      </c>
      <c r="L37">
        <v>18.7</v>
      </c>
      <c r="M37">
        <v>44.8</v>
      </c>
      <c r="N37">
        <v>170</v>
      </c>
      <c r="O37">
        <v>14400</v>
      </c>
      <c r="P37">
        <v>22400</v>
      </c>
      <c r="Q37">
        <v>31300</v>
      </c>
      <c r="R37">
        <v>1995</v>
      </c>
      <c r="S37">
        <v>43.6</v>
      </c>
      <c r="T37">
        <v>1125</v>
      </c>
      <c r="U37">
        <v>31.1</v>
      </c>
      <c r="V37">
        <v>3.6</v>
      </c>
      <c r="W37">
        <v>14.4</v>
      </c>
      <c r="X37">
        <v>17.3</v>
      </c>
      <c r="Y37">
        <v>21.6</v>
      </c>
      <c r="Z37">
        <v>245</v>
      </c>
      <c r="AA37">
        <v>15400</v>
      </c>
      <c r="AB37">
        <v>23800</v>
      </c>
      <c r="AC37">
        <v>34000</v>
      </c>
      <c r="AD37">
        <v>1720</v>
      </c>
      <c r="AE37">
        <v>38.6</v>
      </c>
      <c r="AF37">
        <v>1055</v>
      </c>
      <c r="AG37">
        <v>31.7</v>
      </c>
      <c r="AH37">
        <v>2.8</v>
      </c>
      <c r="AI37">
        <v>21.5</v>
      </c>
      <c r="AJ37">
        <v>24.7</v>
      </c>
      <c r="AK37">
        <v>26.8</v>
      </c>
      <c r="AL37">
        <v>330</v>
      </c>
      <c r="AM37">
        <v>16000</v>
      </c>
      <c r="AN37">
        <v>26400</v>
      </c>
      <c r="AO37">
        <v>37000</v>
      </c>
      <c r="AP37">
        <v>2135</v>
      </c>
      <c r="AQ37">
        <v>46.5</v>
      </c>
      <c r="AR37">
        <v>1140</v>
      </c>
      <c r="AS37">
        <v>29.6</v>
      </c>
      <c r="AT37">
        <v>1.6</v>
      </c>
      <c r="AU37">
        <v>21</v>
      </c>
      <c r="AV37">
        <v>21.7</v>
      </c>
      <c r="AW37">
        <v>22.2</v>
      </c>
      <c r="AX37">
        <v>365</v>
      </c>
      <c r="AY37">
        <v>20000</v>
      </c>
      <c r="AZ37">
        <v>35800</v>
      </c>
      <c r="BA37">
        <v>55500</v>
      </c>
      <c r="BB37">
        <v>310</v>
      </c>
      <c r="BC37">
        <v>33.6</v>
      </c>
      <c r="BD37">
        <v>205</v>
      </c>
      <c r="BE37">
        <v>15.8</v>
      </c>
      <c r="BF37">
        <v>1.4</v>
      </c>
      <c r="BG37">
        <v>12.9</v>
      </c>
      <c r="BH37">
        <v>19.8</v>
      </c>
      <c r="BI37">
        <v>49.2</v>
      </c>
      <c r="BJ37">
        <v>35</v>
      </c>
      <c r="BK37">
        <v>13500</v>
      </c>
      <c r="BL37">
        <v>20200</v>
      </c>
      <c r="BM37">
        <v>27900</v>
      </c>
      <c r="BN37">
        <v>440</v>
      </c>
      <c r="BO37">
        <v>52.6</v>
      </c>
      <c r="BP37">
        <v>210</v>
      </c>
      <c r="BQ37">
        <v>28.1</v>
      </c>
      <c r="BR37">
        <v>1.7</v>
      </c>
      <c r="BS37">
        <v>10</v>
      </c>
      <c r="BT37">
        <v>12.3</v>
      </c>
      <c r="BU37">
        <v>17.600000000000001</v>
      </c>
      <c r="BV37">
        <v>40</v>
      </c>
      <c r="BW37">
        <v>13100</v>
      </c>
      <c r="BX37">
        <v>22000</v>
      </c>
      <c r="BY37">
        <v>31000</v>
      </c>
      <c r="BZ37">
        <v>335</v>
      </c>
      <c r="CA37">
        <v>39.4</v>
      </c>
      <c r="CB37">
        <v>205</v>
      </c>
      <c r="CC37">
        <v>31.9</v>
      </c>
      <c r="CD37">
        <v>2.6</v>
      </c>
      <c r="CE37">
        <v>20.399999999999999</v>
      </c>
      <c r="CF37">
        <v>24.6</v>
      </c>
      <c r="CG37">
        <v>26.2</v>
      </c>
      <c r="CH37">
        <v>60</v>
      </c>
      <c r="CI37">
        <v>18300</v>
      </c>
      <c r="CJ37">
        <v>26400</v>
      </c>
      <c r="CK37">
        <v>35200</v>
      </c>
      <c r="CL37">
        <v>595</v>
      </c>
      <c r="CM37">
        <v>50.8</v>
      </c>
      <c r="CN37">
        <v>290</v>
      </c>
      <c r="CO37">
        <v>30.1</v>
      </c>
      <c r="CP37">
        <v>2.1</v>
      </c>
      <c r="CQ37" t="s">
        <v>95</v>
      </c>
      <c r="CR37" t="s">
        <v>95</v>
      </c>
      <c r="CS37">
        <v>17</v>
      </c>
      <c r="CT37">
        <v>70</v>
      </c>
      <c r="CU37">
        <v>12700</v>
      </c>
      <c r="CV37">
        <v>31900</v>
      </c>
      <c r="CW37">
        <v>56000</v>
      </c>
      <c r="CX37">
        <v>1135</v>
      </c>
      <c r="CY37">
        <v>33</v>
      </c>
      <c r="CZ37">
        <v>760</v>
      </c>
      <c r="DA37">
        <v>18.3</v>
      </c>
      <c r="DB37">
        <v>5</v>
      </c>
      <c r="DC37">
        <v>13.3</v>
      </c>
      <c r="DD37">
        <v>18.399999999999999</v>
      </c>
      <c r="DE37">
        <v>43.6</v>
      </c>
      <c r="DF37">
        <v>135</v>
      </c>
      <c r="DG37">
        <v>14800</v>
      </c>
      <c r="DH37">
        <v>23300</v>
      </c>
      <c r="DI37">
        <v>31600</v>
      </c>
      <c r="DJ37">
        <v>1555</v>
      </c>
      <c r="DK37">
        <v>41.1</v>
      </c>
      <c r="DL37">
        <v>915</v>
      </c>
      <c r="DM37">
        <v>32</v>
      </c>
      <c r="DN37">
        <v>4.0999999999999996</v>
      </c>
      <c r="DO37">
        <v>15.6</v>
      </c>
      <c r="DP37">
        <v>18.7</v>
      </c>
      <c r="DQ37">
        <v>22.8</v>
      </c>
      <c r="DR37">
        <v>205</v>
      </c>
      <c r="DS37">
        <v>16100</v>
      </c>
      <c r="DT37">
        <v>24300</v>
      </c>
      <c r="DU37">
        <v>34500</v>
      </c>
      <c r="DV37">
        <v>1380</v>
      </c>
      <c r="DW37">
        <v>38.5</v>
      </c>
      <c r="DX37">
        <v>850</v>
      </c>
      <c r="DY37">
        <v>31.7</v>
      </c>
      <c r="DZ37">
        <v>2.8</v>
      </c>
      <c r="EA37">
        <v>21.8</v>
      </c>
      <c r="EB37">
        <v>24.7</v>
      </c>
      <c r="EC37">
        <v>27</v>
      </c>
      <c r="ED37">
        <v>270</v>
      </c>
      <c r="EE37">
        <v>15800</v>
      </c>
      <c r="EF37">
        <v>26400</v>
      </c>
      <c r="EG37">
        <v>37400</v>
      </c>
      <c r="EH37">
        <v>1540</v>
      </c>
      <c r="EI37">
        <v>44.9</v>
      </c>
      <c r="EJ37">
        <v>850</v>
      </c>
      <c r="EK37">
        <v>29.4</v>
      </c>
      <c r="EL37">
        <v>1.4</v>
      </c>
      <c r="EM37" t="s">
        <v>95</v>
      </c>
      <c r="EN37" t="s">
        <v>95</v>
      </c>
      <c r="EO37">
        <v>24.3</v>
      </c>
      <c r="EP37">
        <v>295</v>
      </c>
      <c r="EQ37">
        <v>21200</v>
      </c>
      <c r="ER37">
        <v>36600</v>
      </c>
      <c r="ES37">
        <v>55100</v>
      </c>
      <c r="ET37">
        <v>1740</v>
      </c>
      <c r="EU37">
        <v>30</v>
      </c>
      <c r="EV37">
        <v>1220</v>
      </c>
      <c r="EW37">
        <v>17.8</v>
      </c>
      <c r="EX37">
        <v>4.8</v>
      </c>
      <c r="EY37">
        <v>12.2</v>
      </c>
      <c r="EZ37">
        <v>19.2</v>
      </c>
      <c r="FA37">
        <v>47.4</v>
      </c>
      <c r="FB37">
        <v>175</v>
      </c>
      <c r="FC37">
        <v>11900</v>
      </c>
      <c r="FD37">
        <v>19900</v>
      </c>
      <c r="FE37">
        <v>29200</v>
      </c>
      <c r="FF37">
        <v>1935</v>
      </c>
      <c r="FG37">
        <v>39.700000000000003</v>
      </c>
      <c r="FH37">
        <v>1170</v>
      </c>
      <c r="FI37">
        <v>26.4</v>
      </c>
      <c r="FJ37">
        <v>5.0999999999999996</v>
      </c>
      <c r="FK37">
        <v>19.2</v>
      </c>
      <c r="FL37">
        <v>24.1</v>
      </c>
      <c r="FM37">
        <v>28.9</v>
      </c>
      <c r="FN37">
        <v>335</v>
      </c>
      <c r="FO37">
        <v>12300</v>
      </c>
      <c r="FP37">
        <v>21200</v>
      </c>
      <c r="FQ37">
        <v>28500</v>
      </c>
      <c r="FR37">
        <v>1395</v>
      </c>
      <c r="FS37">
        <v>39.6</v>
      </c>
      <c r="FT37">
        <v>845</v>
      </c>
      <c r="FU37">
        <v>29.4</v>
      </c>
      <c r="FV37">
        <v>2.5</v>
      </c>
      <c r="FW37">
        <v>24</v>
      </c>
      <c r="FX37">
        <v>26.4</v>
      </c>
      <c r="FY37">
        <v>28.6</v>
      </c>
      <c r="FZ37">
        <v>295</v>
      </c>
      <c r="GA37">
        <v>15900</v>
      </c>
      <c r="GB37">
        <v>25900</v>
      </c>
      <c r="GC37">
        <v>35000</v>
      </c>
      <c r="GD37">
        <v>2160</v>
      </c>
      <c r="GE37">
        <v>53.8</v>
      </c>
      <c r="GF37">
        <v>1000</v>
      </c>
      <c r="GG37">
        <v>24.7</v>
      </c>
      <c r="GH37">
        <v>1.4</v>
      </c>
      <c r="GI37">
        <v>18.7</v>
      </c>
      <c r="GJ37">
        <v>19.7</v>
      </c>
      <c r="GK37">
        <v>20.100000000000001</v>
      </c>
      <c r="GL37">
        <v>315</v>
      </c>
      <c r="GM37">
        <v>17700</v>
      </c>
      <c r="GN37">
        <v>31600</v>
      </c>
      <c r="GO37">
        <v>50100</v>
      </c>
      <c r="GP37">
        <v>405</v>
      </c>
      <c r="GQ37">
        <v>31</v>
      </c>
      <c r="GR37">
        <v>280</v>
      </c>
      <c r="GS37">
        <v>15.4</v>
      </c>
      <c r="GT37">
        <v>4.4000000000000004</v>
      </c>
      <c r="GU37">
        <v>8.5</v>
      </c>
      <c r="GV37">
        <v>16.600000000000001</v>
      </c>
      <c r="GW37">
        <v>49.2</v>
      </c>
      <c r="GX37">
        <v>30</v>
      </c>
      <c r="GY37">
        <v>10200</v>
      </c>
      <c r="GZ37">
        <v>16600</v>
      </c>
      <c r="HA37">
        <v>27100</v>
      </c>
      <c r="HB37">
        <v>410</v>
      </c>
      <c r="HC37">
        <v>48.3</v>
      </c>
      <c r="HD37">
        <v>210</v>
      </c>
      <c r="HE37">
        <v>23.1</v>
      </c>
      <c r="HF37">
        <v>4.9000000000000004</v>
      </c>
      <c r="HG37">
        <v>14.4</v>
      </c>
      <c r="HH37">
        <v>19.3</v>
      </c>
      <c r="HI37">
        <v>23.7</v>
      </c>
      <c r="HJ37">
        <v>55</v>
      </c>
      <c r="HK37">
        <v>11300</v>
      </c>
      <c r="HL37">
        <v>21000</v>
      </c>
      <c r="HM37">
        <v>29900</v>
      </c>
      <c r="HN37">
        <v>290</v>
      </c>
      <c r="HO37">
        <v>48.4</v>
      </c>
      <c r="HP37">
        <v>150</v>
      </c>
      <c r="HQ37">
        <v>26.2</v>
      </c>
      <c r="HR37">
        <v>2.7</v>
      </c>
      <c r="HS37">
        <v>19.7</v>
      </c>
      <c r="HT37">
        <v>21.3</v>
      </c>
      <c r="HU37">
        <v>22.7</v>
      </c>
      <c r="HV37">
        <v>45</v>
      </c>
      <c r="HW37">
        <v>9600</v>
      </c>
      <c r="HX37">
        <v>21600</v>
      </c>
      <c r="HY37">
        <v>31800</v>
      </c>
      <c r="HZ37">
        <v>675</v>
      </c>
      <c r="IA37">
        <v>56.4</v>
      </c>
      <c r="IB37">
        <v>295</v>
      </c>
      <c r="IC37">
        <v>23.8</v>
      </c>
      <c r="ID37">
        <v>1.6</v>
      </c>
      <c r="IE37" t="s">
        <v>95</v>
      </c>
      <c r="IF37" t="s">
        <v>95</v>
      </c>
      <c r="IG37">
        <v>18.2</v>
      </c>
      <c r="IH37">
        <v>85</v>
      </c>
      <c r="II37">
        <v>18000</v>
      </c>
      <c r="IJ37">
        <v>27100</v>
      </c>
      <c r="IK37">
        <v>47700</v>
      </c>
      <c r="IL37">
        <v>1335</v>
      </c>
      <c r="IM37">
        <v>29.7</v>
      </c>
      <c r="IN37">
        <v>940</v>
      </c>
      <c r="IO37">
        <v>18.600000000000001</v>
      </c>
      <c r="IP37">
        <v>5</v>
      </c>
      <c r="IQ37">
        <v>13.3</v>
      </c>
      <c r="IR37">
        <v>20</v>
      </c>
      <c r="IS37">
        <v>46.8</v>
      </c>
      <c r="IT37">
        <v>145</v>
      </c>
      <c r="IU37">
        <v>12300</v>
      </c>
      <c r="IV37">
        <v>20000</v>
      </c>
      <c r="IW37">
        <v>29200</v>
      </c>
      <c r="IX37">
        <v>1525</v>
      </c>
      <c r="IY37">
        <v>37.299999999999997</v>
      </c>
      <c r="IZ37">
        <v>955</v>
      </c>
      <c r="JA37">
        <v>27.2</v>
      </c>
      <c r="JB37">
        <v>5.0999999999999996</v>
      </c>
      <c r="JC37">
        <v>20.5</v>
      </c>
      <c r="JD37">
        <v>25.4</v>
      </c>
      <c r="JE37">
        <v>30.3</v>
      </c>
      <c r="JF37">
        <v>280</v>
      </c>
      <c r="JG37">
        <v>12400</v>
      </c>
      <c r="JH37">
        <v>21200</v>
      </c>
      <c r="JI37">
        <v>28500</v>
      </c>
      <c r="JJ37">
        <v>1105</v>
      </c>
      <c r="JK37">
        <v>37.299999999999997</v>
      </c>
      <c r="JL37">
        <v>695</v>
      </c>
      <c r="JM37">
        <v>30.2</v>
      </c>
      <c r="JN37">
        <v>2.4</v>
      </c>
      <c r="JO37">
        <v>25.2</v>
      </c>
      <c r="JP37">
        <v>27.8</v>
      </c>
      <c r="JQ37">
        <v>30.1</v>
      </c>
      <c r="JR37">
        <v>245</v>
      </c>
      <c r="JS37">
        <v>16600</v>
      </c>
      <c r="JT37">
        <v>26500</v>
      </c>
      <c r="JU37">
        <v>35300</v>
      </c>
      <c r="JV37">
        <v>1490</v>
      </c>
      <c r="JW37">
        <v>52.6</v>
      </c>
      <c r="JX37">
        <v>705</v>
      </c>
      <c r="JY37">
        <v>25.1</v>
      </c>
      <c r="JZ37">
        <v>1.3</v>
      </c>
      <c r="KA37" t="s">
        <v>95</v>
      </c>
      <c r="KB37" t="s">
        <v>95</v>
      </c>
      <c r="KC37">
        <v>20.9</v>
      </c>
      <c r="KD37">
        <v>230</v>
      </c>
      <c r="KE37">
        <v>17700</v>
      </c>
      <c r="KF37">
        <v>32600</v>
      </c>
      <c r="KG37">
        <v>51200</v>
      </c>
    </row>
    <row r="38" spans="2:293" x14ac:dyDescent="0.25">
      <c r="B38" s="57">
        <v>9</v>
      </c>
      <c r="C38" t="s">
        <v>83</v>
      </c>
      <c r="D38" t="s">
        <v>57</v>
      </c>
      <c r="E38" t="s">
        <v>127</v>
      </c>
      <c r="F38">
        <v>1355</v>
      </c>
      <c r="G38">
        <v>22.5</v>
      </c>
      <c r="H38">
        <v>1050</v>
      </c>
      <c r="I38">
        <v>13.4</v>
      </c>
      <c r="J38">
        <v>5.0999999999999996</v>
      </c>
      <c r="K38">
        <v>30.3</v>
      </c>
      <c r="L38">
        <v>40.5</v>
      </c>
      <c r="M38">
        <v>58.9</v>
      </c>
      <c r="N38">
        <v>385</v>
      </c>
      <c r="O38">
        <v>21700</v>
      </c>
      <c r="P38">
        <v>26600</v>
      </c>
      <c r="Q38">
        <v>31600</v>
      </c>
      <c r="R38">
        <v>1295</v>
      </c>
      <c r="S38">
        <v>45.1</v>
      </c>
      <c r="T38">
        <v>710</v>
      </c>
      <c r="U38">
        <v>16.899999999999999</v>
      </c>
      <c r="V38">
        <v>3.3</v>
      </c>
      <c r="W38">
        <v>23.3</v>
      </c>
      <c r="X38">
        <v>28.3</v>
      </c>
      <c r="Y38">
        <v>34.6</v>
      </c>
      <c r="Z38">
        <v>285</v>
      </c>
      <c r="AA38">
        <v>22800</v>
      </c>
      <c r="AB38">
        <v>29300</v>
      </c>
      <c r="AC38">
        <v>37400</v>
      </c>
      <c r="AD38">
        <v>1320</v>
      </c>
      <c r="AE38">
        <v>48.1</v>
      </c>
      <c r="AF38">
        <v>685</v>
      </c>
      <c r="AG38">
        <v>21.6</v>
      </c>
      <c r="AH38">
        <v>2.2999999999999998</v>
      </c>
      <c r="AI38">
        <v>21.9</v>
      </c>
      <c r="AJ38">
        <v>25.8</v>
      </c>
      <c r="AK38">
        <v>28</v>
      </c>
      <c r="AL38">
        <v>270</v>
      </c>
      <c r="AM38">
        <v>24800</v>
      </c>
      <c r="AN38">
        <v>33500</v>
      </c>
      <c r="AO38">
        <v>43800</v>
      </c>
      <c r="AP38">
        <v>1205</v>
      </c>
      <c r="AQ38">
        <v>59.8</v>
      </c>
      <c r="AR38">
        <v>485</v>
      </c>
      <c r="AS38">
        <v>22.9</v>
      </c>
      <c r="AT38">
        <v>1.5</v>
      </c>
      <c r="AU38">
        <v>14.3</v>
      </c>
      <c r="AV38">
        <v>14.8</v>
      </c>
      <c r="AW38">
        <v>15.8</v>
      </c>
      <c r="AX38">
        <v>145</v>
      </c>
      <c r="AY38">
        <v>31300</v>
      </c>
      <c r="AZ38">
        <v>41300</v>
      </c>
      <c r="BA38">
        <v>65800</v>
      </c>
      <c r="BB38">
        <v>220</v>
      </c>
      <c r="BC38">
        <v>18</v>
      </c>
      <c r="BD38">
        <v>180</v>
      </c>
      <c r="BE38">
        <v>11.6</v>
      </c>
      <c r="BF38">
        <v>3.6</v>
      </c>
      <c r="BG38">
        <v>35.4</v>
      </c>
      <c r="BH38">
        <v>50.5</v>
      </c>
      <c r="BI38">
        <v>66.7</v>
      </c>
      <c r="BJ38">
        <v>75</v>
      </c>
      <c r="BK38">
        <v>19100</v>
      </c>
      <c r="BL38">
        <v>25100</v>
      </c>
      <c r="BM38">
        <v>28700</v>
      </c>
      <c r="BN38">
        <v>255</v>
      </c>
      <c r="BO38">
        <v>42.5</v>
      </c>
      <c r="BP38">
        <v>145</v>
      </c>
      <c r="BQ38">
        <v>16.3</v>
      </c>
      <c r="BR38">
        <v>1.5</v>
      </c>
      <c r="BS38">
        <v>27.9</v>
      </c>
      <c r="BT38">
        <v>33.6</v>
      </c>
      <c r="BU38">
        <v>39.799999999999997</v>
      </c>
      <c r="BV38">
        <v>70</v>
      </c>
      <c r="BW38">
        <v>22300</v>
      </c>
      <c r="BX38">
        <v>27400</v>
      </c>
      <c r="BY38">
        <v>32900</v>
      </c>
      <c r="BZ38">
        <v>290</v>
      </c>
      <c r="CA38">
        <v>47.2</v>
      </c>
      <c r="CB38">
        <v>155</v>
      </c>
      <c r="CC38">
        <v>21.8</v>
      </c>
      <c r="CD38">
        <v>2.1</v>
      </c>
      <c r="CE38" t="s">
        <v>95</v>
      </c>
      <c r="CF38" t="s">
        <v>95</v>
      </c>
      <c r="CG38">
        <v>29</v>
      </c>
      <c r="CH38">
        <v>65</v>
      </c>
      <c r="CI38">
        <v>21800</v>
      </c>
      <c r="CJ38">
        <v>27900</v>
      </c>
      <c r="CK38">
        <v>36800</v>
      </c>
      <c r="CL38">
        <v>200</v>
      </c>
      <c r="CM38">
        <v>55.7</v>
      </c>
      <c r="CN38">
        <v>90</v>
      </c>
      <c r="CO38">
        <v>26.3</v>
      </c>
      <c r="CP38">
        <v>2.5</v>
      </c>
      <c r="CQ38" t="s">
        <v>95</v>
      </c>
      <c r="CR38" t="s">
        <v>95</v>
      </c>
      <c r="CS38">
        <v>15.5</v>
      </c>
      <c r="CT38">
        <v>25</v>
      </c>
      <c r="CU38">
        <v>37800</v>
      </c>
      <c r="CV38">
        <v>42200</v>
      </c>
      <c r="CW38">
        <v>53900</v>
      </c>
      <c r="CX38">
        <v>1135</v>
      </c>
      <c r="CY38">
        <v>23.4</v>
      </c>
      <c r="CZ38">
        <v>870</v>
      </c>
      <c r="DA38">
        <v>13.8</v>
      </c>
      <c r="DB38">
        <v>5.4</v>
      </c>
      <c r="DC38">
        <v>29.3</v>
      </c>
      <c r="DD38">
        <v>38.6</v>
      </c>
      <c r="DE38">
        <v>57.4</v>
      </c>
      <c r="DF38">
        <v>305</v>
      </c>
      <c r="DG38">
        <v>22500</v>
      </c>
      <c r="DH38">
        <v>27100</v>
      </c>
      <c r="DI38">
        <v>32000</v>
      </c>
      <c r="DJ38">
        <v>1040</v>
      </c>
      <c r="DK38">
        <v>45.8</v>
      </c>
      <c r="DL38">
        <v>565</v>
      </c>
      <c r="DM38">
        <v>17.100000000000001</v>
      </c>
      <c r="DN38">
        <v>3.8</v>
      </c>
      <c r="DO38">
        <v>22.2</v>
      </c>
      <c r="DP38">
        <v>27</v>
      </c>
      <c r="DQ38">
        <v>33.299999999999997</v>
      </c>
      <c r="DR38">
        <v>215</v>
      </c>
      <c r="DS38">
        <v>23000</v>
      </c>
      <c r="DT38">
        <v>30400</v>
      </c>
      <c r="DU38">
        <v>38300</v>
      </c>
      <c r="DV38">
        <v>1030</v>
      </c>
      <c r="DW38">
        <v>48.4</v>
      </c>
      <c r="DX38">
        <v>530</v>
      </c>
      <c r="DY38">
        <v>21.5</v>
      </c>
      <c r="DZ38">
        <v>2.2999999999999998</v>
      </c>
      <c r="EA38" t="s">
        <v>95</v>
      </c>
      <c r="EB38" t="s">
        <v>95</v>
      </c>
      <c r="EC38">
        <v>27.7</v>
      </c>
      <c r="ED38">
        <v>205</v>
      </c>
      <c r="EE38">
        <v>26300</v>
      </c>
      <c r="EF38">
        <v>35200</v>
      </c>
      <c r="EG38">
        <v>46200</v>
      </c>
      <c r="EH38">
        <v>1005</v>
      </c>
      <c r="EI38">
        <v>60.6</v>
      </c>
      <c r="EJ38">
        <v>395</v>
      </c>
      <c r="EK38">
        <v>22.2</v>
      </c>
      <c r="EL38">
        <v>1.3</v>
      </c>
      <c r="EM38" t="s">
        <v>95</v>
      </c>
      <c r="EN38" t="s">
        <v>95</v>
      </c>
      <c r="EO38">
        <v>15.9</v>
      </c>
      <c r="EP38">
        <v>120</v>
      </c>
      <c r="EQ38">
        <v>30900</v>
      </c>
      <c r="ER38">
        <v>40800</v>
      </c>
      <c r="ES38">
        <v>66500</v>
      </c>
      <c r="ET38">
        <v>1415</v>
      </c>
      <c r="EU38">
        <v>29.9</v>
      </c>
      <c r="EV38">
        <v>995</v>
      </c>
      <c r="EW38">
        <v>13.9</v>
      </c>
      <c r="EX38">
        <v>4.2</v>
      </c>
      <c r="EY38">
        <v>23.5</v>
      </c>
      <c r="EZ38">
        <v>32.4</v>
      </c>
      <c r="FA38">
        <v>52</v>
      </c>
      <c r="FB38">
        <v>315</v>
      </c>
      <c r="FC38">
        <v>20500</v>
      </c>
      <c r="FD38">
        <v>25800</v>
      </c>
      <c r="FE38">
        <v>31400</v>
      </c>
      <c r="FF38">
        <v>1295</v>
      </c>
      <c r="FG38">
        <v>46.3</v>
      </c>
      <c r="FH38">
        <v>695</v>
      </c>
      <c r="FI38">
        <v>17.100000000000001</v>
      </c>
      <c r="FJ38">
        <v>3.5</v>
      </c>
      <c r="FK38">
        <v>21.3</v>
      </c>
      <c r="FL38">
        <v>27.7</v>
      </c>
      <c r="FM38">
        <v>33.200000000000003</v>
      </c>
      <c r="FN38">
        <v>265</v>
      </c>
      <c r="FO38">
        <v>23700</v>
      </c>
      <c r="FP38">
        <v>28600</v>
      </c>
      <c r="FQ38">
        <v>36100</v>
      </c>
      <c r="FR38">
        <v>1130</v>
      </c>
      <c r="FS38">
        <v>49.2</v>
      </c>
      <c r="FT38">
        <v>575</v>
      </c>
      <c r="FU38">
        <v>22.2</v>
      </c>
      <c r="FV38">
        <v>3.3</v>
      </c>
      <c r="FW38">
        <v>18.600000000000001</v>
      </c>
      <c r="FX38">
        <v>22.8</v>
      </c>
      <c r="FY38">
        <v>25.3</v>
      </c>
      <c r="FZ38">
        <v>185</v>
      </c>
      <c r="GA38">
        <v>24300</v>
      </c>
      <c r="GB38">
        <v>33200</v>
      </c>
      <c r="GC38">
        <v>43300</v>
      </c>
      <c r="GD38">
        <v>1255</v>
      </c>
      <c r="GE38">
        <v>60.9</v>
      </c>
      <c r="GF38">
        <v>490</v>
      </c>
      <c r="GG38">
        <v>22.7</v>
      </c>
      <c r="GH38">
        <v>1.4</v>
      </c>
      <c r="GI38">
        <v>13.3</v>
      </c>
      <c r="GJ38">
        <v>14.2</v>
      </c>
      <c r="GK38">
        <v>15</v>
      </c>
      <c r="GL38">
        <v>145</v>
      </c>
      <c r="GM38">
        <v>24900</v>
      </c>
      <c r="GN38">
        <v>40100</v>
      </c>
      <c r="GO38">
        <v>54000</v>
      </c>
      <c r="GP38">
        <v>255</v>
      </c>
      <c r="GQ38">
        <v>29</v>
      </c>
      <c r="GR38">
        <v>180</v>
      </c>
      <c r="GS38">
        <v>15.7</v>
      </c>
      <c r="GT38">
        <v>3.8</v>
      </c>
      <c r="GU38">
        <v>28.8</v>
      </c>
      <c r="GV38">
        <v>39.1</v>
      </c>
      <c r="GW38">
        <v>51.5</v>
      </c>
      <c r="GX38">
        <v>70</v>
      </c>
      <c r="GY38">
        <v>19100</v>
      </c>
      <c r="GZ38">
        <v>24900</v>
      </c>
      <c r="HA38">
        <v>28700</v>
      </c>
      <c r="HB38">
        <v>250</v>
      </c>
      <c r="HC38">
        <v>40.200000000000003</v>
      </c>
      <c r="HD38">
        <v>150</v>
      </c>
      <c r="HE38">
        <v>18.3</v>
      </c>
      <c r="HF38">
        <v>4.4000000000000004</v>
      </c>
      <c r="HG38">
        <v>26.1</v>
      </c>
      <c r="HH38">
        <v>31.1</v>
      </c>
      <c r="HI38">
        <v>37.1</v>
      </c>
      <c r="HJ38">
        <v>65</v>
      </c>
      <c r="HK38">
        <v>22700</v>
      </c>
      <c r="HL38">
        <v>27800</v>
      </c>
      <c r="HM38">
        <v>34600</v>
      </c>
      <c r="HN38">
        <v>205</v>
      </c>
      <c r="HO38">
        <v>38.6</v>
      </c>
      <c r="HP38">
        <v>125</v>
      </c>
      <c r="HQ38">
        <v>27.5</v>
      </c>
      <c r="HR38">
        <v>2.9</v>
      </c>
      <c r="HS38">
        <v>21.3</v>
      </c>
      <c r="HT38">
        <v>27.7</v>
      </c>
      <c r="HU38">
        <v>31</v>
      </c>
      <c r="HV38">
        <v>40</v>
      </c>
      <c r="HW38">
        <v>22100</v>
      </c>
      <c r="HX38">
        <v>30200</v>
      </c>
      <c r="HY38">
        <v>49100</v>
      </c>
      <c r="HZ38">
        <v>185</v>
      </c>
      <c r="IA38">
        <v>53.9</v>
      </c>
      <c r="IB38">
        <v>85</v>
      </c>
      <c r="IC38" t="s">
        <v>95</v>
      </c>
      <c r="ID38" t="s">
        <v>95</v>
      </c>
      <c r="IE38" t="s">
        <v>95</v>
      </c>
      <c r="IF38" t="s">
        <v>95</v>
      </c>
      <c r="IG38">
        <v>17.7</v>
      </c>
      <c r="IH38">
        <v>25</v>
      </c>
      <c r="II38">
        <v>22000</v>
      </c>
      <c r="IJ38">
        <v>41600</v>
      </c>
      <c r="IK38">
        <v>52900</v>
      </c>
      <c r="IL38">
        <v>1160</v>
      </c>
      <c r="IM38">
        <v>30.1</v>
      </c>
      <c r="IN38">
        <v>810</v>
      </c>
      <c r="IO38">
        <v>13.5</v>
      </c>
      <c r="IP38">
        <v>4.2</v>
      </c>
      <c r="IQ38">
        <v>22.3</v>
      </c>
      <c r="IR38">
        <v>30.9</v>
      </c>
      <c r="IS38">
        <v>52.2</v>
      </c>
      <c r="IT38">
        <v>245</v>
      </c>
      <c r="IU38">
        <v>20800</v>
      </c>
      <c r="IV38">
        <v>26400</v>
      </c>
      <c r="IW38">
        <v>32800</v>
      </c>
      <c r="IX38">
        <v>1045</v>
      </c>
      <c r="IY38">
        <v>47.8</v>
      </c>
      <c r="IZ38">
        <v>545</v>
      </c>
      <c r="JA38">
        <v>16.8</v>
      </c>
      <c r="JB38">
        <v>3.2</v>
      </c>
      <c r="JC38">
        <v>20.100000000000001</v>
      </c>
      <c r="JD38">
        <v>26.9</v>
      </c>
      <c r="JE38">
        <v>32.299999999999997</v>
      </c>
      <c r="JF38">
        <v>205</v>
      </c>
      <c r="JG38">
        <v>23900</v>
      </c>
      <c r="JH38">
        <v>29200</v>
      </c>
      <c r="JI38">
        <v>36700</v>
      </c>
      <c r="JJ38">
        <v>925</v>
      </c>
      <c r="JK38">
        <v>51.6</v>
      </c>
      <c r="JL38">
        <v>450</v>
      </c>
      <c r="JM38">
        <v>21.1</v>
      </c>
      <c r="JN38">
        <v>3.3</v>
      </c>
      <c r="JO38">
        <v>18</v>
      </c>
      <c r="JP38">
        <v>21.7</v>
      </c>
      <c r="JQ38">
        <v>24</v>
      </c>
      <c r="JR38">
        <v>145</v>
      </c>
      <c r="JS38">
        <v>24600</v>
      </c>
      <c r="JT38">
        <v>33800</v>
      </c>
      <c r="JU38">
        <v>42100</v>
      </c>
      <c r="JV38">
        <v>1070</v>
      </c>
      <c r="JW38">
        <v>62.1</v>
      </c>
      <c r="JX38">
        <v>405</v>
      </c>
      <c r="JY38" t="s">
        <v>95</v>
      </c>
      <c r="JZ38" t="s">
        <v>95</v>
      </c>
      <c r="KA38" t="s">
        <v>95</v>
      </c>
      <c r="KB38" t="s">
        <v>95</v>
      </c>
      <c r="KC38">
        <v>14.6</v>
      </c>
      <c r="KD38">
        <v>120</v>
      </c>
      <c r="KE38">
        <v>25500</v>
      </c>
      <c r="KF38">
        <v>39000</v>
      </c>
      <c r="KG38">
        <v>54600</v>
      </c>
    </row>
    <row r="39" spans="2:293" x14ac:dyDescent="0.25">
      <c r="B39" s="57">
        <v>9</v>
      </c>
      <c r="C39" t="s">
        <v>83</v>
      </c>
      <c r="D39" t="s">
        <v>306</v>
      </c>
      <c r="E39" t="s">
        <v>318</v>
      </c>
      <c r="F39" t="s">
        <v>95</v>
      </c>
      <c r="G39" t="s">
        <v>95</v>
      </c>
      <c r="H39" t="s">
        <v>95</v>
      </c>
      <c r="I39" t="s">
        <v>95</v>
      </c>
      <c r="J39" t="s">
        <v>95</v>
      </c>
      <c r="K39" t="s">
        <v>95</v>
      </c>
      <c r="L39" t="s">
        <v>95</v>
      </c>
      <c r="M39" t="s">
        <v>95</v>
      </c>
      <c r="N39">
        <v>9860</v>
      </c>
      <c r="O39">
        <v>18400</v>
      </c>
      <c r="P39">
        <v>25100</v>
      </c>
      <c r="Q39">
        <v>30200</v>
      </c>
      <c r="R39" t="s">
        <v>95</v>
      </c>
      <c r="S39" t="s">
        <v>95</v>
      </c>
      <c r="T39" t="s">
        <v>95</v>
      </c>
      <c r="U39" t="s">
        <v>95</v>
      </c>
      <c r="V39" t="s">
        <v>95</v>
      </c>
      <c r="W39" t="s">
        <v>95</v>
      </c>
      <c r="X39" t="s">
        <v>95</v>
      </c>
      <c r="Y39" t="s">
        <v>95</v>
      </c>
      <c r="Z39">
        <v>9190</v>
      </c>
      <c r="AA39">
        <v>21600</v>
      </c>
      <c r="AB39">
        <v>29500</v>
      </c>
      <c r="AC39">
        <v>36500</v>
      </c>
      <c r="AD39" t="s">
        <v>95</v>
      </c>
      <c r="AE39" t="s">
        <v>95</v>
      </c>
      <c r="AF39" t="s">
        <v>95</v>
      </c>
      <c r="AG39" t="s">
        <v>95</v>
      </c>
      <c r="AH39" t="s">
        <v>95</v>
      </c>
      <c r="AI39" t="s">
        <v>95</v>
      </c>
      <c r="AJ39" t="s">
        <v>95</v>
      </c>
      <c r="AK39" t="s">
        <v>95</v>
      </c>
      <c r="AL39">
        <v>8500</v>
      </c>
      <c r="AM39">
        <v>24100</v>
      </c>
      <c r="AN39">
        <v>32600</v>
      </c>
      <c r="AO39">
        <v>41600</v>
      </c>
      <c r="AP39" t="s">
        <v>95</v>
      </c>
      <c r="AQ39" t="s">
        <v>95</v>
      </c>
      <c r="AR39" t="s">
        <v>95</v>
      </c>
      <c r="AS39" t="s">
        <v>95</v>
      </c>
      <c r="AT39" t="s">
        <v>95</v>
      </c>
      <c r="AU39" t="s">
        <v>95</v>
      </c>
      <c r="AV39" t="s">
        <v>95</v>
      </c>
      <c r="AW39" t="s">
        <v>95</v>
      </c>
      <c r="AX39">
        <v>8140</v>
      </c>
      <c r="AY39">
        <v>27600</v>
      </c>
      <c r="AZ39">
        <v>40000</v>
      </c>
      <c r="BA39">
        <v>52600</v>
      </c>
      <c r="BB39" t="s">
        <v>95</v>
      </c>
      <c r="BC39" t="s">
        <v>95</v>
      </c>
      <c r="BD39" t="s">
        <v>95</v>
      </c>
      <c r="BE39" t="s">
        <v>95</v>
      </c>
      <c r="BF39" t="s">
        <v>95</v>
      </c>
      <c r="BG39" t="s">
        <v>95</v>
      </c>
      <c r="BH39" t="s">
        <v>95</v>
      </c>
      <c r="BI39" t="s">
        <v>95</v>
      </c>
      <c r="BJ39">
        <v>1325</v>
      </c>
      <c r="BK39">
        <v>15900</v>
      </c>
      <c r="BL39">
        <v>23900</v>
      </c>
      <c r="BM39">
        <v>28600</v>
      </c>
      <c r="BN39" t="s">
        <v>95</v>
      </c>
      <c r="BO39" t="s">
        <v>95</v>
      </c>
      <c r="BP39" t="s">
        <v>95</v>
      </c>
      <c r="BQ39" t="s">
        <v>95</v>
      </c>
      <c r="BR39" t="s">
        <v>95</v>
      </c>
      <c r="BS39" t="s">
        <v>95</v>
      </c>
      <c r="BT39" t="s">
        <v>95</v>
      </c>
      <c r="BU39" t="s">
        <v>95</v>
      </c>
      <c r="BV39">
        <v>1300</v>
      </c>
      <c r="BW39">
        <v>19500</v>
      </c>
      <c r="BX39">
        <v>27100</v>
      </c>
      <c r="BY39">
        <v>34000</v>
      </c>
      <c r="BZ39" t="s">
        <v>95</v>
      </c>
      <c r="CA39" t="s">
        <v>95</v>
      </c>
      <c r="CB39" t="s">
        <v>95</v>
      </c>
      <c r="CC39" t="s">
        <v>95</v>
      </c>
      <c r="CD39" t="s">
        <v>95</v>
      </c>
      <c r="CE39" t="s">
        <v>95</v>
      </c>
      <c r="CF39" t="s">
        <v>95</v>
      </c>
      <c r="CG39" t="s">
        <v>95</v>
      </c>
      <c r="CH39">
        <v>1370</v>
      </c>
      <c r="CI39">
        <v>20800</v>
      </c>
      <c r="CJ39">
        <v>29000</v>
      </c>
      <c r="CK39">
        <v>37400</v>
      </c>
      <c r="CL39" t="s">
        <v>95</v>
      </c>
      <c r="CM39" t="s">
        <v>95</v>
      </c>
      <c r="CN39" t="s">
        <v>95</v>
      </c>
      <c r="CO39" t="s">
        <v>95</v>
      </c>
      <c r="CP39" t="s">
        <v>95</v>
      </c>
      <c r="CQ39" t="s">
        <v>95</v>
      </c>
      <c r="CR39" t="s">
        <v>95</v>
      </c>
      <c r="CS39" t="s">
        <v>95</v>
      </c>
      <c r="CT39">
        <v>1035</v>
      </c>
      <c r="CU39">
        <v>17400</v>
      </c>
      <c r="CV39">
        <v>31500</v>
      </c>
      <c r="CW39">
        <v>43900</v>
      </c>
      <c r="CX39" t="s">
        <v>95</v>
      </c>
      <c r="CY39" t="s">
        <v>95</v>
      </c>
      <c r="CZ39" t="s">
        <v>95</v>
      </c>
      <c r="DA39" t="s">
        <v>95</v>
      </c>
      <c r="DB39" t="s">
        <v>95</v>
      </c>
      <c r="DC39" t="s">
        <v>95</v>
      </c>
      <c r="DD39" t="s">
        <v>95</v>
      </c>
      <c r="DE39" t="s">
        <v>95</v>
      </c>
      <c r="DF39">
        <v>8535</v>
      </c>
      <c r="DG39">
        <v>18800</v>
      </c>
      <c r="DH39">
        <v>25300</v>
      </c>
      <c r="DI39">
        <v>30600</v>
      </c>
      <c r="DJ39" t="s">
        <v>95</v>
      </c>
      <c r="DK39" t="s">
        <v>95</v>
      </c>
      <c r="DL39" t="s">
        <v>95</v>
      </c>
      <c r="DM39" t="s">
        <v>95</v>
      </c>
      <c r="DN39" t="s">
        <v>95</v>
      </c>
      <c r="DO39" t="s">
        <v>95</v>
      </c>
      <c r="DP39" t="s">
        <v>95</v>
      </c>
      <c r="DQ39" t="s">
        <v>95</v>
      </c>
      <c r="DR39">
        <v>7890</v>
      </c>
      <c r="DS39">
        <v>22100</v>
      </c>
      <c r="DT39">
        <v>29900</v>
      </c>
      <c r="DU39">
        <v>37000</v>
      </c>
      <c r="DV39" t="s">
        <v>95</v>
      </c>
      <c r="DW39" t="s">
        <v>95</v>
      </c>
      <c r="DX39" t="s">
        <v>95</v>
      </c>
      <c r="DY39" t="s">
        <v>95</v>
      </c>
      <c r="DZ39" t="s">
        <v>95</v>
      </c>
      <c r="EA39" t="s">
        <v>95</v>
      </c>
      <c r="EB39" t="s">
        <v>95</v>
      </c>
      <c r="EC39" t="s">
        <v>95</v>
      </c>
      <c r="ED39">
        <v>7130</v>
      </c>
      <c r="EE39">
        <v>25000</v>
      </c>
      <c r="EF39">
        <v>33500</v>
      </c>
      <c r="EG39">
        <v>42200</v>
      </c>
      <c r="EH39" t="s">
        <v>95</v>
      </c>
      <c r="EI39" t="s">
        <v>95</v>
      </c>
      <c r="EJ39" t="s">
        <v>95</v>
      </c>
      <c r="EK39" t="s">
        <v>95</v>
      </c>
      <c r="EL39" t="s">
        <v>95</v>
      </c>
      <c r="EM39" t="s">
        <v>95</v>
      </c>
      <c r="EN39" t="s">
        <v>95</v>
      </c>
      <c r="EO39" t="s">
        <v>95</v>
      </c>
      <c r="EP39">
        <v>7110</v>
      </c>
      <c r="EQ39">
        <v>29500</v>
      </c>
      <c r="ER39">
        <v>41000</v>
      </c>
      <c r="ES39">
        <v>53700</v>
      </c>
      <c r="ET39" t="s">
        <v>95</v>
      </c>
      <c r="EU39" t="s">
        <v>95</v>
      </c>
      <c r="EV39" t="s">
        <v>95</v>
      </c>
      <c r="EW39" t="s">
        <v>95</v>
      </c>
      <c r="EX39" t="s">
        <v>95</v>
      </c>
      <c r="EY39" t="s">
        <v>95</v>
      </c>
      <c r="EZ39" t="s">
        <v>95</v>
      </c>
      <c r="FA39" t="s">
        <v>95</v>
      </c>
      <c r="FB39">
        <v>9230</v>
      </c>
      <c r="FC39">
        <v>17500</v>
      </c>
      <c r="FD39">
        <v>24600</v>
      </c>
      <c r="FE39">
        <v>30000</v>
      </c>
      <c r="FF39" t="s">
        <v>95</v>
      </c>
      <c r="FG39" t="s">
        <v>95</v>
      </c>
      <c r="FH39" t="s">
        <v>95</v>
      </c>
      <c r="FI39" t="s">
        <v>95</v>
      </c>
      <c r="FJ39" t="s">
        <v>95</v>
      </c>
      <c r="FK39" t="s">
        <v>95</v>
      </c>
      <c r="FL39" t="s">
        <v>95</v>
      </c>
      <c r="FM39" t="s">
        <v>95</v>
      </c>
      <c r="FN39">
        <v>8980</v>
      </c>
      <c r="FO39">
        <v>21100</v>
      </c>
      <c r="FP39">
        <v>28700</v>
      </c>
      <c r="FQ39">
        <v>36200</v>
      </c>
      <c r="FR39" t="s">
        <v>95</v>
      </c>
      <c r="FS39" t="s">
        <v>95</v>
      </c>
      <c r="FT39" t="s">
        <v>95</v>
      </c>
      <c r="FU39" t="s">
        <v>95</v>
      </c>
      <c r="FV39" t="s">
        <v>95</v>
      </c>
      <c r="FW39" t="s">
        <v>95</v>
      </c>
      <c r="FX39" t="s">
        <v>95</v>
      </c>
      <c r="FY39" t="s">
        <v>95</v>
      </c>
      <c r="FZ39">
        <v>8150</v>
      </c>
      <c r="GA39">
        <v>22800</v>
      </c>
      <c r="GB39">
        <v>31300</v>
      </c>
      <c r="GC39">
        <v>40000</v>
      </c>
      <c r="GD39" t="s">
        <v>95</v>
      </c>
      <c r="GE39" t="s">
        <v>95</v>
      </c>
      <c r="GF39" t="s">
        <v>95</v>
      </c>
      <c r="GG39" t="s">
        <v>95</v>
      </c>
      <c r="GH39" t="s">
        <v>95</v>
      </c>
      <c r="GI39" t="s">
        <v>95</v>
      </c>
      <c r="GJ39" t="s">
        <v>95</v>
      </c>
      <c r="GK39" t="s">
        <v>95</v>
      </c>
      <c r="GL39">
        <v>8380</v>
      </c>
      <c r="GM39">
        <v>27000</v>
      </c>
      <c r="GN39">
        <v>38900</v>
      </c>
      <c r="GO39">
        <v>51600</v>
      </c>
      <c r="GP39" t="s">
        <v>95</v>
      </c>
      <c r="GQ39" t="s">
        <v>95</v>
      </c>
      <c r="GR39" t="s">
        <v>95</v>
      </c>
      <c r="GS39" t="s">
        <v>95</v>
      </c>
      <c r="GT39" t="s">
        <v>95</v>
      </c>
      <c r="GU39" t="s">
        <v>95</v>
      </c>
      <c r="GV39" t="s">
        <v>95</v>
      </c>
      <c r="GW39" t="s">
        <v>95</v>
      </c>
      <c r="GX39">
        <v>1305</v>
      </c>
      <c r="GY39">
        <v>15800</v>
      </c>
      <c r="GZ39">
        <v>22900</v>
      </c>
      <c r="HA39">
        <v>28100</v>
      </c>
      <c r="HB39" t="s">
        <v>95</v>
      </c>
      <c r="HC39" t="s">
        <v>95</v>
      </c>
      <c r="HD39" t="s">
        <v>95</v>
      </c>
      <c r="HE39" t="s">
        <v>95</v>
      </c>
      <c r="HF39" t="s">
        <v>95</v>
      </c>
      <c r="HG39" t="s">
        <v>95</v>
      </c>
      <c r="HH39" t="s">
        <v>95</v>
      </c>
      <c r="HI39" t="s">
        <v>95</v>
      </c>
      <c r="HJ39">
        <v>1440</v>
      </c>
      <c r="HK39">
        <v>18300</v>
      </c>
      <c r="HL39">
        <v>24700</v>
      </c>
      <c r="HM39">
        <v>31900</v>
      </c>
      <c r="HN39" t="s">
        <v>95</v>
      </c>
      <c r="HO39" t="s">
        <v>95</v>
      </c>
      <c r="HP39" t="s">
        <v>95</v>
      </c>
      <c r="HQ39" t="s">
        <v>95</v>
      </c>
      <c r="HR39" t="s">
        <v>95</v>
      </c>
      <c r="HS39" t="s">
        <v>95</v>
      </c>
      <c r="HT39" t="s">
        <v>95</v>
      </c>
      <c r="HU39" t="s">
        <v>95</v>
      </c>
      <c r="HV39">
        <v>1245</v>
      </c>
      <c r="HW39">
        <v>20300</v>
      </c>
      <c r="HX39">
        <v>28100</v>
      </c>
      <c r="HY39">
        <v>35500</v>
      </c>
      <c r="HZ39" t="s">
        <v>95</v>
      </c>
      <c r="IA39" t="s">
        <v>95</v>
      </c>
      <c r="IB39" t="s">
        <v>95</v>
      </c>
      <c r="IC39" t="s">
        <v>95</v>
      </c>
      <c r="ID39" t="s">
        <v>95</v>
      </c>
      <c r="IE39" t="s">
        <v>95</v>
      </c>
      <c r="IF39" t="s">
        <v>95</v>
      </c>
      <c r="IG39" t="s">
        <v>95</v>
      </c>
      <c r="IH39">
        <v>1170</v>
      </c>
      <c r="II39">
        <v>19200</v>
      </c>
      <c r="IJ39">
        <v>31700</v>
      </c>
      <c r="IK39">
        <v>43600</v>
      </c>
      <c r="IL39" t="s">
        <v>95</v>
      </c>
      <c r="IM39" t="s">
        <v>95</v>
      </c>
      <c r="IN39" t="s">
        <v>95</v>
      </c>
      <c r="IO39" t="s">
        <v>95</v>
      </c>
      <c r="IP39" t="s">
        <v>95</v>
      </c>
      <c r="IQ39" t="s">
        <v>95</v>
      </c>
      <c r="IR39" t="s">
        <v>95</v>
      </c>
      <c r="IS39" t="s">
        <v>95</v>
      </c>
      <c r="IT39">
        <v>7925</v>
      </c>
      <c r="IU39">
        <v>17900</v>
      </c>
      <c r="IV39">
        <v>24900</v>
      </c>
      <c r="IW39">
        <v>30400</v>
      </c>
      <c r="IX39" t="s">
        <v>95</v>
      </c>
      <c r="IY39" t="s">
        <v>95</v>
      </c>
      <c r="IZ39" t="s">
        <v>95</v>
      </c>
      <c r="JA39" t="s">
        <v>95</v>
      </c>
      <c r="JB39" t="s">
        <v>95</v>
      </c>
      <c r="JC39" t="s">
        <v>95</v>
      </c>
      <c r="JD39" t="s">
        <v>95</v>
      </c>
      <c r="JE39" t="s">
        <v>95</v>
      </c>
      <c r="JF39">
        <v>7535</v>
      </c>
      <c r="JG39">
        <v>22000</v>
      </c>
      <c r="JH39">
        <v>29400</v>
      </c>
      <c r="JI39">
        <v>36900</v>
      </c>
      <c r="JJ39" t="s">
        <v>95</v>
      </c>
      <c r="JK39" t="s">
        <v>95</v>
      </c>
      <c r="JL39" t="s">
        <v>95</v>
      </c>
      <c r="JM39" t="s">
        <v>95</v>
      </c>
      <c r="JN39" t="s">
        <v>95</v>
      </c>
      <c r="JO39" t="s">
        <v>95</v>
      </c>
      <c r="JP39" t="s">
        <v>95</v>
      </c>
      <c r="JQ39" t="s">
        <v>95</v>
      </c>
      <c r="JR39">
        <v>6905</v>
      </c>
      <c r="JS39">
        <v>23300</v>
      </c>
      <c r="JT39">
        <v>32000</v>
      </c>
      <c r="JU39">
        <v>40700</v>
      </c>
      <c r="JV39" t="s">
        <v>95</v>
      </c>
      <c r="JW39" t="s">
        <v>95</v>
      </c>
      <c r="JX39" t="s">
        <v>95</v>
      </c>
      <c r="JY39" t="s">
        <v>95</v>
      </c>
      <c r="JZ39" t="s">
        <v>95</v>
      </c>
      <c r="KA39" t="s">
        <v>95</v>
      </c>
      <c r="KB39" t="s">
        <v>95</v>
      </c>
      <c r="KC39" t="s">
        <v>95</v>
      </c>
      <c r="KD39">
        <v>7210</v>
      </c>
      <c r="KE39">
        <v>28800</v>
      </c>
      <c r="KF39">
        <v>40000</v>
      </c>
      <c r="KG39">
        <v>52800</v>
      </c>
    </row>
    <row r="40" spans="2:293" x14ac:dyDescent="0.25">
      <c r="B40" s="57">
        <v>9</v>
      </c>
      <c r="C40" t="s">
        <v>83</v>
      </c>
      <c r="D40" t="s">
        <v>96</v>
      </c>
      <c r="E40" t="s">
        <v>128</v>
      </c>
      <c r="F40">
        <v>5430</v>
      </c>
      <c r="G40">
        <v>43.7</v>
      </c>
      <c r="H40">
        <v>3055</v>
      </c>
      <c r="I40">
        <v>14.5</v>
      </c>
      <c r="J40">
        <v>2.6</v>
      </c>
      <c r="K40">
        <v>7.6</v>
      </c>
      <c r="L40">
        <v>12.1</v>
      </c>
      <c r="M40">
        <v>39.200000000000003</v>
      </c>
      <c r="N40">
        <v>350</v>
      </c>
      <c r="O40">
        <v>21500</v>
      </c>
      <c r="P40">
        <v>26300</v>
      </c>
      <c r="Q40">
        <v>31600</v>
      </c>
      <c r="R40">
        <v>5095</v>
      </c>
      <c r="S40">
        <v>56.2</v>
      </c>
      <c r="T40">
        <v>2230</v>
      </c>
      <c r="U40">
        <v>24.7</v>
      </c>
      <c r="V40">
        <v>1.5</v>
      </c>
      <c r="W40">
        <v>8.4</v>
      </c>
      <c r="X40">
        <v>12.1</v>
      </c>
      <c r="Y40">
        <v>17.600000000000001</v>
      </c>
      <c r="Z40">
        <v>370</v>
      </c>
      <c r="AA40">
        <v>21100</v>
      </c>
      <c r="AB40">
        <v>28900</v>
      </c>
      <c r="AC40">
        <v>36300</v>
      </c>
      <c r="AD40">
        <v>4720</v>
      </c>
      <c r="AE40">
        <v>52.4</v>
      </c>
      <c r="AF40">
        <v>2245</v>
      </c>
      <c r="AG40">
        <v>27.1</v>
      </c>
      <c r="AH40">
        <v>1.8</v>
      </c>
      <c r="AI40">
        <v>12.4</v>
      </c>
      <c r="AJ40">
        <v>15</v>
      </c>
      <c r="AK40">
        <v>18.600000000000001</v>
      </c>
      <c r="AL40">
        <v>525</v>
      </c>
      <c r="AM40">
        <v>22800</v>
      </c>
      <c r="AN40">
        <v>32600</v>
      </c>
      <c r="AO40">
        <v>41600</v>
      </c>
      <c r="AP40">
        <v>3215</v>
      </c>
      <c r="AQ40">
        <v>60.5</v>
      </c>
      <c r="AR40">
        <v>1270</v>
      </c>
      <c r="AS40">
        <v>24.1</v>
      </c>
      <c r="AT40">
        <v>1.1000000000000001</v>
      </c>
      <c r="AU40">
        <v>12.6</v>
      </c>
      <c r="AV40">
        <v>13.6</v>
      </c>
      <c r="AW40">
        <v>14.3</v>
      </c>
      <c r="AX40">
        <v>320</v>
      </c>
      <c r="AY40">
        <v>23200</v>
      </c>
      <c r="AZ40">
        <v>38000</v>
      </c>
      <c r="BA40">
        <v>55100</v>
      </c>
      <c r="BB40">
        <v>970</v>
      </c>
      <c r="BC40">
        <v>42.8</v>
      </c>
      <c r="BD40">
        <v>555</v>
      </c>
      <c r="BE40">
        <v>12.4</v>
      </c>
      <c r="BF40">
        <v>2.5</v>
      </c>
      <c r="BG40">
        <v>8.5</v>
      </c>
      <c r="BH40">
        <v>13.1</v>
      </c>
      <c r="BI40">
        <v>42.3</v>
      </c>
      <c r="BJ40">
        <v>70</v>
      </c>
      <c r="BK40">
        <v>22900</v>
      </c>
      <c r="BL40">
        <v>26200</v>
      </c>
      <c r="BM40">
        <v>30900</v>
      </c>
      <c r="BN40">
        <v>950</v>
      </c>
      <c r="BO40">
        <v>56.1</v>
      </c>
      <c r="BP40">
        <v>415</v>
      </c>
      <c r="BQ40">
        <v>23.3</v>
      </c>
      <c r="BR40">
        <v>1.3</v>
      </c>
      <c r="BS40">
        <v>8.1</v>
      </c>
      <c r="BT40">
        <v>13</v>
      </c>
      <c r="BU40">
        <v>19.399999999999999</v>
      </c>
      <c r="BV40">
        <v>70</v>
      </c>
      <c r="BW40">
        <v>23900</v>
      </c>
      <c r="BX40">
        <v>30900</v>
      </c>
      <c r="BY40">
        <v>37300</v>
      </c>
      <c r="BZ40">
        <v>870</v>
      </c>
      <c r="CA40">
        <v>52.3</v>
      </c>
      <c r="CB40">
        <v>415</v>
      </c>
      <c r="CC40">
        <v>25.7</v>
      </c>
      <c r="CD40">
        <v>2.1</v>
      </c>
      <c r="CE40">
        <v>12.9</v>
      </c>
      <c r="CF40">
        <v>15.7</v>
      </c>
      <c r="CG40">
        <v>20</v>
      </c>
      <c r="CH40">
        <v>100</v>
      </c>
      <c r="CI40">
        <v>28300</v>
      </c>
      <c r="CJ40">
        <v>35100</v>
      </c>
      <c r="CK40">
        <v>44200</v>
      </c>
      <c r="CL40">
        <v>600</v>
      </c>
      <c r="CM40">
        <v>53.3</v>
      </c>
      <c r="CN40">
        <v>280</v>
      </c>
      <c r="CO40">
        <v>29.5</v>
      </c>
      <c r="CP40">
        <v>1.5</v>
      </c>
      <c r="CQ40">
        <v>14.4</v>
      </c>
      <c r="CR40">
        <v>15</v>
      </c>
      <c r="CS40">
        <v>15.7</v>
      </c>
      <c r="CT40">
        <v>70</v>
      </c>
      <c r="CU40">
        <v>14600</v>
      </c>
      <c r="CV40">
        <v>36500</v>
      </c>
      <c r="CW40">
        <v>54900</v>
      </c>
      <c r="CX40">
        <v>4460</v>
      </c>
      <c r="CY40">
        <v>44</v>
      </c>
      <c r="CZ40">
        <v>2500</v>
      </c>
      <c r="DA40">
        <v>14.9</v>
      </c>
      <c r="DB40">
        <v>2.6</v>
      </c>
      <c r="DC40">
        <v>7.4</v>
      </c>
      <c r="DD40">
        <v>11.8</v>
      </c>
      <c r="DE40">
        <v>38.5</v>
      </c>
      <c r="DF40">
        <v>280</v>
      </c>
      <c r="DG40">
        <v>21000</v>
      </c>
      <c r="DH40">
        <v>26500</v>
      </c>
      <c r="DI40">
        <v>31700</v>
      </c>
      <c r="DJ40">
        <v>4145</v>
      </c>
      <c r="DK40">
        <v>56.2</v>
      </c>
      <c r="DL40">
        <v>1815</v>
      </c>
      <c r="DM40">
        <v>25</v>
      </c>
      <c r="DN40">
        <v>1.5</v>
      </c>
      <c r="DO40">
        <v>8.4</v>
      </c>
      <c r="DP40">
        <v>11.9</v>
      </c>
      <c r="DQ40">
        <v>17.2</v>
      </c>
      <c r="DR40">
        <v>300</v>
      </c>
      <c r="DS40">
        <v>19900</v>
      </c>
      <c r="DT40">
        <v>28500</v>
      </c>
      <c r="DU40">
        <v>36200</v>
      </c>
      <c r="DV40">
        <v>3850</v>
      </c>
      <c r="DW40">
        <v>52.5</v>
      </c>
      <c r="DX40">
        <v>1830</v>
      </c>
      <c r="DY40">
        <v>27.4</v>
      </c>
      <c r="DZ40">
        <v>1.8</v>
      </c>
      <c r="EA40">
        <v>12.2</v>
      </c>
      <c r="EB40">
        <v>14.9</v>
      </c>
      <c r="EC40">
        <v>18.3</v>
      </c>
      <c r="ED40">
        <v>425</v>
      </c>
      <c r="EE40">
        <v>21700</v>
      </c>
      <c r="EF40">
        <v>32000</v>
      </c>
      <c r="EG40">
        <v>41200</v>
      </c>
      <c r="EH40">
        <v>2620</v>
      </c>
      <c r="EI40">
        <v>62.2</v>
      </c>
      <c r="EJ40">
        <v>990</v>
      </c>
      <c r="EK40">
        <v>22.8</v>
      </c>
      <c r="EL40">
        <v>1</v>
      </c>
      <c r="EM40">
        <v>12.2</v>
      </c>
      <c r="EN40">
        <v>13.3</v>
      </c>
      <c r="EO40">
        <v>13.9</v>
      </c>
      <c r="EP40">
        <v>245</v>
      </c>
      <c r="EQ40">
        <v>24000</v>
      </c>
      <c r="ER40">
        <v>38600</v>
      </c>
      <c r="ES40">
        <v>55700</v>
      </c>
      <c r="ET40">
        <v>5385</v>
      </c>
      <c r="EU40">
        <v>40.1</v>
      </c>
      <c r="EV40">
        <v>3225</v>
      </c>
      <c r="EW40">
        <v>15.6</v>
      </c>
      <c r="EX40">
        <v>2.8</v>
      </c>
      <c r="EY40">
        <v>7.1</v>
      </c>
      <c r="EZ40">
        <v>13.2</v>
      </c>
      <c r="FA40">
        <v>41.5</v>
      </c>
      <c r="FB40">
        <v>310</v>
      </c>
      <c r="FC40">
        <v>17400</v>
      </c>
      <c r="FD40">
        <v>26000</v>
      </c>
      <c r="FE40">
        <v>31800</v>
      </c>
      <c r="FF40">
        <v>4880</v>
      </c>
      <c r="FG40">
        <v>54.3</v>
      </c>
      <c r="FH40">
        <v>2235</v>
      </c>
      <c r="FI40">
        <v>21.1</v>
      </c>
      <c r="FJ40">
        <v>2</v>
      </c>
      <c r="FK40">
        <v>11.4</v>
      </c>
      <c r="FL40">
        <v>16</v>
      </c>
      <c r="FM40">
        <v>22.7</v>
      </c>
      <c r="FN40">
        <v>475</v>
      </c>
      <c r="FO40">
        <v>20100</v>
      </c>
      <c r="FP40">
        <v>28200</v>
      </c>
      <c r="FQ40">
        <v>37700</v>
      </c>
      <c r="FR40">
        <v>4130</v>
      </c>
      <c r="FS40">
        <v>52.2</v>
      </c>
      <c r="FT40">
        <v>1975</v>
      </c>
      <c r="FU40">
        <v>26.9</v>
      </c>
      <c r="FV40">
        <v>1.9</v>
      </c>
      <c r="FW40">
        <v>13</v>
      </c>
      <c r="FX40">
        <v>16</v>
      </c>
      <c r="FY40">
        <v>19</v>
      </c>
      <c r="FZ40">
        <v>460</v>
      </c>
      <c r="GA40">
        <v>23900</v>
      </c>
      <c r="GB40">
        <v>32500</v>
      </c>
      <c r="GC40">
        <v>42100</v>
      </c>
      <c r="GD40">
        <v>3070</v>
      </c>
      <c r="GE40">
        <v>65.400000000000006</v>
      </c>
      <c r="GF40">
        <v>1065</v>
      </c>
      <c r="GG40">
        <v>19.5</v>
      </c>
      <c r="GH40">
        <v>1.2</v>
      </c>
      <c r="GI40">
        <v>12.4</v>
      </c>
      <c r="GJ40">
        <v>13.1</v>
      </c>
      <c r="GK40">
        <v>13.9</v>
      </c>
      <c r="GL40">
        <v>305</v>
      </c>
      <c r="GM40">
        <v>24300</v>
      </c>
      <c r="GN40">
        <v>36300</v>
      </c>
      <c r="GO40">
        <v>48900</v>
      </c>
      <c r="GP40">
        <v>1025</v>
      </c>
      <c r="GQ40">
        <v>38.799999999999997</v>
      </c>
      <c r="GR40">
        <v>625</v>
      </c>
      <c r="GS40">
        <v>11.6</v>
      </c>
      <c r="GT40">
        <v>3</v>
      </c>
      <c r="GU40">
        <v>7.1</v>
      </c>
      <c r="GV40">
        <v>13.1</v>
      </c>
      <c r="GW40">
        <v>46.7</v>
      </c>
      <c r="GX40">
        <v>55</v>
      </c>
      <c r="GY40">
        <v>25000</v>
      </c>
      <c r="GZ40">
        <v>29800</v>
      </c>
      <c r="HA40">
        <v>34600</v>
      </c>
      <c r="HB40">
        <v>860</v>
      </c>
      <c r="HC40">
        <v>53.6</v>
      </c>
      <c r="HD40">
        <v>400</v>
      </c>
      <c r="HE40">
        <v>22.6</v>
      </c>
      <c r="HF40">
        <v>1.5</v>
      </c>
      <c r="HG40">
        <v>10.3</v>
      </c>
      <c r="HH40">
        <v>15.1</v>
      </c>
      <c r="HI40">
        <v>22.3</v>
      </c>
      <c r="HJ40">
        <v>80</v>
      </c>
      <c r="HK40">
        <v>24000</v>
      </c>
      <c r="HL40">
        <v>30300</v>
      </c>
      <c r="HM40">
        <v>38100</v>
      </c>
      <c r="HN40">
        <v>755</v>
      </c>
      <c r="HO40">
        <v>51.2</v>
      </c>
      <c r="HP40">
        <v>370</v>
      </c>
      <c r="HQ40">
        <v>29.8</v>
      </c>
      <c r="HR40">
        <v>1.4</v>
      </c>
      <c r="HS40">
        <v>10.8</v>
      </c>
      <c r="HT40">
        <v>13.5</v>
      </c>
      <c r="HU40">
        <v>17.600000000000001</v>
      </c>
      <c r="HV40">
        <v>70</v>
      </c>
      <c r="HW40">
        <v>24600</v>
      </c>
      <c r="HX40">
        <v>34500</v>
      </c>
      <c r="HY40">
        <v>46000</v>
      </c>
      <c r="HZ40">
        <v>575</v>
      </c>
      <c r="IA40">
        <v>61.4</v>
      </c>
      <c r="IB40">
        <v>220</v>
      </c>
      <c r="IC40">
        <v>21.7</v>
      </c>
      <c r="ID40">
        <v>1.8</v>
      </c>
      <c r="IE40" t="s">
        <v>95</v>
      </c>
      <c r="IF40" t="s">
        <v>95</v>
      </c>
      <c r="IG40">
        <v>15.1</v>
      </c>
      <c r="IH40">
        <v>65</v>
      </c>
      <c r="II40">
        <v>21500</v>
      </c>
      <c r="IJ40">
        <v>33600</v>
      </c>
      <c r="IK40">
        <v>44200</v>
      </c>
      <c r="IL40">
        <v>4360</v>
      </c>
      <c r="IM40">
        <v>40.4</v>
      </c>
      <c r="IN40">
        <v>2600</v>
      </c>
      <c r="IO40">
        <v>16.600000000000001</v>
      </c>
      <c r="IP40">
        <v>2.7</v>
      </c>
      <c r="IQ40">
        <v>7.1</v>
      </c>
      <c r="IR40">
        <v>13.2</v>
      </c>
      <c r="IS40">
        <v>40.4</v>
      </c>
      <c r="IT40">
        <v>255</v>
      </c>
      <c r="IU40">
        <v>15400</v>
      </c>
      <c r="IV40">
        <v>25000</v>
      </c>
      <c r="IW40">
        <v>30900</v>
      </c>
      <c r="IX40">
        <v>4020</v>
      </c>
      <c r="IY40">
        <v>54.4</v>
      </c>
      <c r="IZ40">
        <v>1835</v>
      </c>
      <c r="JA40">
        <v>20.8</v>
      </c>
      <c r="JB40">
        <v>2.1</v>
      </c>
      <c r="JC40">
        <v>11.6</v>
      </c>
      <c r="JD40">
        <v>16.2</v>
      </c>
      <c r="JE40">
        <v>22.8</v>
      </c>
      <c r="JF40">
        <v>395</v>
      </c>
      <c r="JG40">
        <v>19300</v>
      </c>
      <c r="JH40">
        <v>27600</v>
      </c>
      <c r="JI40">
        <v>37600</v>
      </c>
      <c r="JJ40">
        <v>3370</v>
      </c>
      <c r="JK40">
        <v>52.4</v>
      </c>
      <c r="JL40">
        <v>1605</v>
      </c>
      <c r="JM40">
        <v>26.2</v>
      </c>
      <c r="JN40">
        <v>2.1</v>
      </c>
      <c r="JO40">
        <v>13.5</v>
      </c>
      <c r="JP40">
        <v>16.5</v>
      </c>
      <c r="JQ40">
        <v>19.3</v>
      </c>
      <c r="JR40">
        <v>395</v>
      </c>
      <c r="JS40">
        <v>22600</v>
      </c>
      <c r="JT40">
        <v>31900</v>
      </c>
      <c r="JU40">
        <v>41300</v>
      </c>
      <c r="JV40">
        <v>2500</v>
      </c>
      <c r="JW40">
        <v>66.3</v>
      </c>
      <c r="JX40">
        <v>840</v>
      </c>
      <c r="JY40">
        <v>19.100000000000001</v>
      </c>
      <c r="JZ40">
        <v>1.1000000000000001</v>
      </c>
      <c r="KA40" t="s">
        <v>95</v>
      </c>
      <c r="KB40" t="s">
        <v>95</v>
      </c>
      <c r="KC40">
        <v>13.6</v>
      </c>
      <c r="KD40">
        <v>240</v>
      </c>
      <c r="KE40">
        <v>25000</v>
      </c>
      <c r="KF40">
        <v>37100</v>
      </c>
      <c r="KG40">
        <v>51200</v>
      </c>
    </row>
    <row r="41" spans="2:293" x14ac:dyDescent="0.25">
      <c r="B41" s="57" t="s">
        <v>14</v>
      </c>
      <c r="C41" t="s">
        <v>84</v>
      </c>
      <c r="D41" t="s">
        <v>57</v>
      </c>
      <c r="E41" t="s">
        <v>129</v>
      </c>
      <c r="F41">
        <v>615</v>
      </c>
      <c r="G41">
        <v>19.8</v>
      </c>
      <c r="H41">
        <v>495</v>
      </c>
      <c r="I41">
        <v>9.6999999999999993</v>
      </c>
      <c r="J41">
        <v>7.9</v>
      </c>
      <c r="K41">
        <v>24.1</v>
      </c>
      <c r="L41">
        <v>34.700000000000003</v>
      </c>
      <c r="M41">
        <v>62.6</v>
      </c>
      <c r="N41">
        <v>145</v>
      </c>
      <c r="O41">
        <v>15500</v>
      </c>
      <c r="P41">
        <v>19700</v>
      </c>
      <c r="Q41">
        <v>24400</v>
      </c>
      <c r="R41">
        <v>580</v>
      </c>
      <c r="S41">
        <v>31.4</v>
      </c>
      <c r="T41">
        <v>395</v>
      </c>
      <c r="U41">
        <v>16.5</v>
      </c>
      <c r="V41">
        <v>1.6</v>
      </c>
      <c r="W41">
        <v>17.7</v>
      </c>
      <c r="X41">
        <v>29.8</v>
      </c>
      <c r="Y41">
        <v>50.5</v>
      </c>
      <c r="Z41">
        <v>95</v>
      </c>
      <c r="AA41">
        <v>22600</v>
      </c>
      <c r="AB41">
        <v>27100</v>
      </c>
      <c r="AC41">
        <v>33200</v>
      </c>
      <c r="AD41">
        <v>470</v>
      </c>
      <c r="AE41">
        <v>42</v>
      </c>
      <c r="AF41">
        <v>275</v>
      </c>
      <c r="AG41">
        <v>21.3</v>
      </c>
      <c r="AH41">
        <v>3.6</v>
      </c>
      <c r="AI41">
        <v>22.5</v>
      </c>
      <c r="AJ41">
        <v>28</v>
      </c>
      <c r="AK41">
        <v>33</v>
      </c>
      <c r="AL41">
        <v>95</v>
      </c>
      <c r="AM41">
        <v>23300</v>
      </c>
      <c r="AN41">
        <v>28300</v>
      </c>
      <c r="AO41">
        <v>35400</v>
      </c>
      <c r="AP41">
        <v>280</v>
      </c>
      <c r="AQ41">
        <v>52.5</v>
      </c>
      <c r="AR41">
        <v>135</v>
      </c>
      <c r="AS41">
        <v>23.4</v>
      </c>
      <c r="AT41">
        <v>3.2</v>
      </c>
      <c r="AU41" t="s">
        <v>95</v>
      </c>
      <c r="AV41" t="s">
        <v>95</v>
      </c>
      <c r="AW41">
        <v>20.9</v>
      </c>
      <c r="AX41">
        <v>45</v>
      </c>
      <c r="AY41">
        <v>30200</v>
      </c>
      <c r="AZ41">
        <v>39200</v>
      </c>
      <c r="BA41">
        <v>48800</v>
      </c>
      <c r="BB41">
        <v>365</v>
      </c>
      <c r="BC41">
        <v>17.8</v>
      </c>
      <c r="BD41">
        <v>300</v>
      </c>
      <c r="BE41">
        <v>9.9</v>
      </c>
      <c r="BF41">
        <v>6.6</v>
      </c>
      <c r="BG41">
        <v>23.4</v>
      </c>
      <c r="BH41">
        <v>36.1</v>
      </c>
      <c r="BI41">
        <v>65.7</v>
      </c>
      <c r="BJ41">
        <v>80</v>
      </c>
      <c r="BK41">
        <v>14900</v>
      </c>
      <c r="BL41">
        <v>19500</v>
      </c>
      <c r="BM41">
        <v>24000</v>
      </c>
      <c r="BN41">
        <v>320</v>
      </c>
      <c r="BO41">
        <v>29.7</v>
      </c>
      <c r="BP41">
        <v>225</v>
      </c>
      <c r="BQ41">
        <v>17.100000000000001</v>
      </c>
      <c r="BR41">
        <v>0.9</v>
      </c>
      <c r="BS41">
        <v>15</v>
      </c>
      <c r="BT41">
        <v>30.8</v>
      </c>
      <c r="BU41">
        <v>52.3</v>
      </c>
      <c r="BV41">
        <v>45</v>
      </c>
      <c r="BW41">
        <v>21000</v>
      </c>
      <c r="BX41">
        <v>26500</v>
      </c>
      <c r="BY41">
        <v>30300</v>
      </c>
      <c r="BZ41">
        <v>225</v>
      </c>
      <c r="CA41">
        <v>41.8</v>
      </c>
      <c r="CB41">
        <v>130</v>
      </c>
      <c r="CC41">
        <v>21.6</v>
      </c>
      <c r="CD41">
        <v>4</v>
      </c>
      <c r="CE41">
        <v>19.8</v>
      </c>
      <c r="CF41">
        <v>28.7</v>
      </c>
      <c r="CG41">
        <v>32.6</v>
      </c>
      <c r="CH41">
        <v>40</v>
      </c>
      <c r="CI41">
        <v>22000</v>
      </c>
      <c r="CJ41">
        <v>27200</v>
      </c>
      <c r="CK41">
        <v>30600</v>
      </c>
      <c r="CL41">
        <v>110</v>
      </c>
      <c r="CM41">
        <v>50.7</v>
      </c>
      <c r="CN41">
        <v>55</v>
      </c>
      <c r="CO41">
        <v>19.2</v>
      </c>
      <c r="CP41">
        <v>4.5</v>
      </c>
      <c r="CQ41" t="s">
        <v>95</v>
      </c>
      <c r="CR41" t="s">
        <v>95</v>
      </c>
      <c r="CS41">
        <v>25.6</v>
      </c>
      <c r="CT41">
        <v>20</v>
      </c>
      <c r="CU41">
        <v>28700</v>
      </c>
      <c r="CV41">
        <v>37500</v>
      </c>
      <c r="CW41">
        <v>42000</v>
      </c>
      <c r="CX41">
        <v>250</v>
      </c>
      <c r="CY41">
        <v>22.8</v>
      </c>
      <c r="CZ41">
        <v>195</v>
      </c>
      <c r="DA41">
        <v>9.4</v>
      </c>
      <c r="DB41">
        <v>9.8000000000000007</v>
      </c>
      <c r="DC41">
        <v>25.2</v>
      </c>
      <c r="DD41">
        <v>32.6</v>
      </c>
      <c r="DE41">
        <v>58</v>
      </c>
      <c r="DF41">
        <v>60</v>
      </c>
      <c r="DG41">
        <v>15900</v>
      </c>
      <c r="DH41">
        <v>20800</v>
      </c>
      <c r="DI41">
        <v>25000</v>
      </c>
      <c r="DJ41">
        <v>260</v>
      </c>
      <c r="DK41">
        <v>33.6</v>
      </c>
      <c r="DL41">
        <v>170</v>
      </c>
      <c r="DM41">
        <v>15.6</v>
      </c>
      <c r="DN41">
        <v>2.2999999999999998</v>
      </c>
      <c r="DO41">
        <v>21</v>
      </c>
      <c r="DP41">
        <v>28.4</v>
      </c>
      <c r="DQ41">
        <v>48.4</v>
      </c>
      <c r="DR41">
        <v>50</v>
      </c>
      <c r="DS41">
        <v>23300</v>
      </c>
      <c r="DT41">
        <v>27900</v>
      </c>
      <c r="DU41">
        <v>36000</v>
      </c>
      <c r="DV41">
        <v>245</v>
      </c>
      <c r="DW41">
        <v>42.2</v>
      </c>
      <c r="DX41">
        <v>140</v>
      </c>
      <c r="DY41">
        <v>21.1</v>
      </c>
      <c r="DZ41">
        <v>3.3</v>
      </c>
      <c r="EA41">
        <v>25.1</v>
      </c>
      <c r="EB41">
        <v>27.3</v>
      </c>
      <c r="EC41">
        <v>33.4</v>
      </c>
      <c r="ED41">
        <v>55</v>
      </c>
      <c r="EE41">
        <v>23400</v>
      </c>
      <c r="EF41">
        <v>30000</v>
      </c>
      <c r="EG41">
        <v>44100</v>
      </c>
      <c r="EH41">
        <v>170</v>
      </c>
      <c r="EI41">
        <v>53.7</v>
      </c>
      <c r="EJ41">
        <v>80</v>
      </c>
      <c r="EK41">
        <v>26.1</v>
      </c>
      <c r="EL41">
        <v>2.2999999999999998</v>
      </c>
      <c r="EM41" t="s">
        <v>95</v>
      </c>
      <c r="EN41" t="s">
        <v>95</v>
      </c>
      <c r="EO41">
        <v>17.899999999999999</v>
      </c>
      <c r="EP41">
        <v>25</v>
      </c>
      <c r="EQ41">
        <v>33500</v>
      </c>
      <c r="ER41">
        <v>43900</v>
      </c>
      <c r="ES41">
        <v>52900</v>
      </c>
      <c r="ET41">
        <v>595</v>
      </c>
      <c r="EU41">
        <v>23.6</v>
      </c>
      <c r="EV41">
        <v>455</v>
      </c>
      <c r="EW41">
        <v>10.9</v>
      </c>
      <c r="EX41">
        <v>7.2</v>
      </c>
      <c r="EY41">
        <v>21.2</v>
      </c>
      <c r="EZ41">
        <v>30.6</v>
      </c>
      <c r="FA41">
        <v>58.4</v>
      </c>
      <c r="FB41">
        <v>115</v>
      </c>
      <c r="FC41">
        <v>13000</v>
      </c>
      <c r="FD41">
        <v>19400</v>
      </c>
      <c r="FE41">
        <v>23200</v>
      </c>
      <c r="FF41">
        <v>425</v>
      </c>
      <c r="FG41">
        <v>30.4</v>
      </c>
      <c r="FH41">
        <v>295</v>
      </c>
      <c r="FI41">
        <v>19.2</v>
      </c>
      <c r="FJ41">
        <v>4.5999999999999996</v>
      </c>
      <c r="FK41">
        <v>14</v>
      </c>
      <c r="FL41">
        <v>26.6</v>
      </c>
      <c r="FM41">
        <v>45.8</v>
      </c>
      <c r="FN41">
        <v>55</v>
      </c>
      <c r="FO41">
        <v>16600</v>
      </c>
      <c r="FP41">
        <v>22500</v>
      </c>
      <c r="FQ41">
        <v>31500</v>
      </c>
      <c r="FR41">
        <v>380</v>
      </c>
      <c r="FS41">
        <v>48.9</v>
      </c>
      <c r="FT41">
        <v>195</v>
      </c>
      <c r="FU41">
        <v>18.5</v>
      </c>
      <c r="FV41">
        <v>3.2</v>
      </c>
      <c r="FW41">
        <v>20.399999999999999</v>
      </c>
      <c r="FX41">
        <v>25.6</v>
      </c>
      <c r="FY41">
        <v>29.5</v>
      </c>
      <c r="FZ41">
        <v>70</v>
      </c>
      <c r="GA41">
        <v>24500</v>
      </c>
      <c r="GB41">
        <v>28000</v>
      </c>
      <c r="GC41">
        <v>34300</v>
      </c>
      <c r="GD41">
        <v>260</v>
      </c>
      <c r="GE41">
        <v>51.3</v>
      </c>
      <c r="GF41">
        <v>125</v>
      </c>
      <c r="GG41">
        <v>24.2</v>
      </c>
      <c r="GH41">
        <v>2.7</v>
      </c>
      <c r="GI41" t="s">
        <v>95</v>
      </c>
      <c r="GJ41" t="s">
        <v>95</v>
      </c>
      <c r="GK41">
        <v>21.9</v>
      </c>
      <c r="GL41">
        <v>40</v>
      </c>
      <c r="GM41">
        <v>21000</v>
      </c>
      <c r="GN41">
        <v>35000</v>
      </c>
      <c r="GO41">
        <v>48200</v>
      </c>
      <c r="GP41">
        <v>365</v>
      </c>
      <c r="GQ41">
        <v>22</v>
      </c>
      <c r="GR41">
        <v>285</v>
      </c>
      <c r="GS41">
        <v>9.4</v>
      </c>
      <c r="GT41">
        <v>6.4</v>
      </c>
      <c r="GU41">
        <v>23.3</v>
      </c>
      <c r="GV41">
        <v>33.4</v>
      </c>
      <c r="GW41">
        <v>62.1</v>
      </c>
      <c r="GX41">
        <v>80</v>
      </c>
      <c r="GY41">
        <v>13000</v>
      </c>
      <c r="GZ41">
        <v>18100</v>
      </c>
      <c r="HA41">
        <v>21000</v>
      </c>
      <c r="HB41">
        <v>180</v>
      </c>
      <c r="HC41">
        <v>28.6</v>
      </c>
      <c r="HD41">
        <v>130</v>
      </c>
      <c r="HE41">
        <v>20.2</v>
      </c>
      <c r="HF41">
        <v>4.2</v>
      </c>
      <c r="HG41">
        <v>15.4</v>
      </c>
      <c r="HH41">
        <v>29.9</v>
      </c>
      <c r="HI41">
        <v>47.1</v>
      </c>
      <c r="HJ41">
        <v>25</v>
      </c>
      <c r="HK41">
        <v>14500</v>
      </c>
      <c r="HL41">
        <v>21700</v>
      </c>
      <c r="HM41">
        <v>30600</v>
      </c>
      <c r="HN41">
        <v>185</v>
      </c>
      <c r="HO41">
        <v>46.6</v>
      </c>
      <c r="HP41">
        <v>100</v>
      </c>
      <c r="HQ41">
        <v>19.399999999999999</v>
      </c>
      <c r="HR41">
        <v>3.8</v>
      </c>
      <c r="HS41">
        <v>18.7</v>
      </c>
      <c r="HT41">
        <v>24.9</v>
      </c>
      <c r="HU41">
        <v>30.3</v>
      </c>
      <c r="HV41">
        <v>30</v>
      </c>
      <c r="HW41">
        <v>25100</v>
      </c>
      <c r="HX41">
        <v>27900</v>
      </c>
      <c r="HY41">
        <v>33500</v>
      </c>
      <c r="HZ41">
        <v>125</v>
      </c>
      <c r="IA41">
        <v>51</v>
      </c>
      <c r="IB41">
        <v>60</v>
      </c>
      <c r="IC41" t="s">
        <v>95</v>
      </c>
      <c r="ID41" t="s">
        <v>95</v>
      </c>
      <c r="IE41" t="s">
        <v>95</v>
      </c>
      <c r="IF41" t="s">
        <v>95</v>
      </c>
      <c r="IG41">
        <v>19.8</v>
      </c>
      <c r="IH41">
        <v>20</v>
      </c>
      <c r="II41">
        <v>21000</v>
      </c>
      <c r="IJ41">
        <v>33400</v>
      </c>
      <c r="IK41">
        <v>48200</v>
      </c>
      <c r="IL41">
        <v>230</v>
      </c>
      <c r="IM41">
        <v>26</v>
      </c>
      <c r="IN41">
        <v>170</v>
      </c>
      <c r="IO41">
        <v>13.1</v>
      </c>
      <c r="IP41">
        <v>8.4</v>
      </c>
      <c r="IQ41">
        <v>18</v>
      </c>
      <c r="IR41">
        <v>26.1</v>
      </c>
      <c r="IS41">
        <v>52.4</v>
      </c>
      <c r="IT41">
        <v>35</v>
      </c>
      <c r="IU41">
        <v>14800</v>
      </c>
      <c r="IV41">
        <v>22100</v>
      </c>
      <c r="IW41">
        <v>25800</v>
      </c>
      <c r="IX41">
        <v>245</v>
      </c>
      <c r="IY41">
        <v>31.7</v>
      </c>
      <c r="IZ41">
        <v>170</v>
      </c>
      <c r="JA41">
        <v>18.600000000000001</v>
      </c>
      <c r="JB41">
        <v>4.9000000000000004</v>
      </c>
      <c r="JC41">
        <v>12.9</v>
      </c>
      <c r="JD41">
        <v>24.2</v>
      </c>
      <c r="JE41">
        <v>44.8</v>
      </c>
      <c r="JF41">
        <v>30</v>
      </c>
      <c r="JG41">
        <v>17700</v>
      </c>
      <c r="JH41">
        <v>26500</v>
      </c>
      <c r="JI41">
        <v>33400</v>
      </c>
      <c r="JJ41">
        <v>195</v>
      </c>
      <c r="JK41">
        <v>51.1</v>
      </c>
      <c r="JL41">
        <v>95</v>
      </c>
      <c r="JM41">
        <v>17.5</v>
      </c>
      <c r="JN41">
        <v>2.6</v>
      </c>
      <c r="JO41">
        <v>22.1</v>
      </c>
      <c r="JP41">
        <v>26.2</v>
      </c>
      <c r="JQ41">
        <v>28.8</v>
      </c>
      <c r="JR41">
        <v>40</v>
      </c>
      <c r="JS41">
        <v>24400</v>
      </c>
      <c r="JT41">
        <v>28600</v>
      </c>
      <c r="JU41">
        <v>34300</v>
      </c>
      <c r="JV41">
        <v>135</v>
      </c>
      <c r="JW41">
        <v>51.5</v>
      </c>
      <c r="JX41">
        <v>65</v>
      </c>
      <c r="JY41" t="s">
        <v>95</v>
      </c>
      <c r="JZ41" t="s">
        <v>95</v>
      </c>
      <c r="KA41" t="s">
        <v>95</v>
      </c>
      <c r="KB41" t="s">
        <v>95</v>
      </c>
      <c r="KC41">
        <v>23.8</v>
      </c>
      <c r="KD41">
        <v>20</v>
      </c>
      <c r="KE41">
        <v>19900</v>
      </c>
      <c r="KF41">
        <v>37100</v>
      </c>
      <c r="KG41">
        <v>51800</v>
      </c>
    </row>
    <row r="42" spans="2:293" x14ac:dyDescent="0.25">
      <c r="B42" s="57" t="s">
        <v>14</v>
      </c>
      <c r="C42" t="s">
        <v>84</v>
      </c>
      <c r="D42" t="s">
        <v>306</v>
      </c>
      <c r="E42" t="s">
        <v>319</v>
      </c>
      <c r="F42" t="s">
        <v>95</v>
      </c>
      <c r="G42" t="s">
        <v>95</v>
      </c>
      <c r="H42" t="s">
        <v>95</v>
      </c>
      <c r="I42" t="s">
        <v>95</v>
      </c>
      <c r="J42" t="s">
        <v>95</v>
      </c>
      <c r="K42" t="s">
        <v>95</v>
      </c>
      <c r="L42" t="s">
        <v>95</v>
      </c>
      <c r="M42" t="s">
        <v>95</v>
      </c>
      <c r="N42">
        <v>4085</v>
      </c>
      <c r="O42">
        <v>18400</v>
      </c>
      <c r="P42">
        <v>23200</v>
      </c>
      <c r="Q42">
        <v>29000</v>
      </c>
      <c r="R42" t="s">
        <v>95</v>
      </c>
      <c r="S42" t="s">
        <v>95</v>
      </c>
      <c r="T42" t="s">
        <v>95</v>
      </c>
      <c r="U42" t="s">
        <v>95</v>
      </c>
      <c r="V42" t="s">
        <v>95</v>
      </c>
      <c r="W42" t="s">
        <v>95</v>
      </c>
      <c r="X42" t="s">
        <v>95</v>
      </c>
      <c r="Y42" t="s">
        <v>95</v>
      </c>
      <c r="Z42">
        <v>4550</v>
      </c>
      <c r="AA42">
        <v>21800</v>
      </c>
      <c r="AB42">
        <v>28600</v>
      </c>
      <c r="AC42">
        <v>37500</v>
      </c>
      <c r="AD42" t="s">
        <v>95</v>
      </c>
      <c r="AE42" t="s">
        <v>95</v>
      </c>
      <c r="AF42" t="s">
        <v>95</v>
      </c>
      <c r="AG42" t="s">
        <v>95</v>
      </c>
      <c r="AH42" t="s">
        <v>95</v>
      </c>
      <c r="AI42" t="s">
        <v>95</v>
      </c>
      <c r="AJ42" t="s">
        <v>95</v>
      </c>
      <c r="AK42" t="s">
        <v>95</v>
      </c>
      <c r="AL42">
        <v>5160</v>
      </c>
      <c r="AM42">
        <v>23300</v>
      </c>
      <c r="AN42">
        <v>30900</v>
      </c>
      <c r="AO42">
        <v>41200</v>
      </c>
      <c r="AP42" t="s">
        <v>95</v>
      </c>
      <c r="AQ42" t="s">
        <v>95</v>
      </c>
      <c r="AR42" t="s">
        <v>95</v>
      </c>
      <c r="AS42" t="s">
        <v>95</v>
      </c>
      <c r="AT42" t="s">
        <v>95</v>
      </c>
      <c r="AU42" t="s">
        <v>95</v>
      </c>
      <c r="AV42" t="s">
        <v>95</v>
      </c>
      <c r="AW42" t="s">
        <v>95</v>
      </c>
      <c r="AX42">
        <v>2790</v>
      </c>
      <c r="AY42">
        <v>26300</v>
      </c>
      <c r="AZ42">
        <v>36600</v>
      </c>
      <c r="BA42">
        <v>48400</v>
      </c>
      <c r="BB42" t="s">
        <v>95</v>
      </c>
      <c r="BC42" t="s">
        <v>95</v>
      </c>
      <c r="BD42" t="s">
        <v>95</v>
      </c>
      <c r="BE42" t="s">
        <v>95</v>
      </c>
      <c r="BF42" t="s">
        <v>95</v>
      </c>
      <c r="BG42" t="s">
        <v>95</v>
      </c>
      <c r="BH42" t="s">
        <v>95</v>
      </c>
      <c r="BI42" t="s">
        <v>95</v>
      </c>
      <c r="BJ42">
        <v>1045</v>
      </c>
      <c r="BK42">
        <v>16400</v>
      </c>
      <c r="BL42">
        <v>20900</v>
      </c>
      <c r="BM42">
        <v>25400</v>
      </c>
      <c r="BN42" t="s">
        <v>95</v>
      </c>
      <c r="BO42" t="s">
        <v>95</v>
      </c>
      <c r="BP42" t="s">
        <v>95</v>
      </c>
      <c r="BQ42" t="s">
        <v>95</v>
      </c>
      <c r="BR42" t="s">
        <v>95</v>
      </c>
      <c r="BS42" t="s">
        <v>95</v>
      </c>
      <c r="BT42" t="s">
        <v>95</v>
      </c>
      <c r="BU42" t="s">
        <v>95</v>
      </c>
      <c r="BV42">
        <v>1080</v>
      </c>
      <c r="BW42">
        <v>19300</v>
      </c>
      <c r="BX42">
        <v>24900</v>
      </c>
      <c r="BY42">
        <v>31200</v>
      </c>
      <c r="BZ42" t="s">
        <v>95</v>
      </c>
      <c r="CA42" t="s">
        <v>95</v>
      </c>
      <c r="CB42" t="s">
        <v>95</v>
      </c>
      <c r="CC42" t="s">
        <v>95</v>
      </c>
      <c r="CD42" t="s">
        <v>95</v>
      </c>
      <c r="CE42" t="s">
        <v>95</v>
      </c>
      <c r="CF42" t="s">
        <v>95</v>
      </c>
      <c r="CG42" t="s">
        <v>95</v>
      </c>
      <c r="CH42">
        <v>1215</v>
      </c>
      <c r="CI42">
        <v>21300</v>
      </c>
      <c r="CJ42">
        <v>27500</v>
      </c>
      <c r="CK42">
        <v>34400</v>
      </c>
      <c r="CL42" t="s">
        <v>95</v>
      </c>
      <c r="CM42" t="s">
        <v>95</v>
      </c>
      <c r="CN42" t="s">
        <v>95</v>
      </c>
      <c r="CO42" t="s">
        <v>95</v>
      </c>
      <c r="CP42" t="s">
        <v>95</v>
      </c>
      <c r="CQ42" t="s">
        <v>95</v>
      </c>
      <c r="CR42" t="s">
        <v>95</v>
      </c>
      <c r="CS42" t="s">
        <v>95</v>
      </c>
      <c r="CT42">
        <v>650</v>
      </c>
      <c r="CU42">
        <v>18900</v>
      </c>
      <c r="CV42">
        <v>30400</v>
      </c>
      <c r="CW42">
        <v>40100</v>
      </c>
      <c r="CX42" t="s">
        <v>95</v>
      </c>
      <c r="CY42" t="s">
        <v>95</v>
      </c>
      <c r="CZ42" t="s">
        <v>95</v>
      </c>
      <c r="DA42" t="s">
        <v>95</v>
      </c>
      <c r="DB42" t="s">
        <v>95</v>
      </c>
      <c r="DC42" t="s">
        <v>95</v>
      </c>
      <c r="DD42" t="s">
        <v>95</v>
      </c>
      <c r="DE42" t="s">
        <v>95</v>
      </c>
      <c r="DF42">
        <v>3040</v>
      </c>
      <c r="DG42">
        <v>19200</v>
      </c>
      <c r="DH42">
        <v>24300</v>
      </c>
      <c r="DI42">
        <v>30100</v>
      </c>
      <c r="DJ42" t="s">
        <v>95</v>
      </c>
      <c r="DK42" t="s">
        <v>95</v>
      </c>
      <c r="DL42" t="s">
        <v>95</v>
      </c>
      <c r="DM42" t="s">
        <v>95</v>
      </c>
      <c r="DN42" t="s">
        <v>95</v>
      </c>
      <c r="DO42" t="s">
        <v>95</v>
      </c>
      <c r="DP42" t="s">
        <v>95</v>
      </c>
      <c r="DQ42" t="s">
        <v>95</v>
      </c>
      <c r="DR42">
        <v>3470</v>
      </c>
      <c r="DS42">
        <v>22700</v>
      </c>
      <c r="DT42">
        <v>30100</v>
      </c>
      <c r="DU42">
        <v>39500</v>
      </c>
      <c r="DV42" t="s">
        <v>95</v>
      </c>
      <c r="DW42" t="s">
        <v>95</v>
      </c>
      <c r="DX42" t="s">
        <v>95</v>
      </c>
      <c r="DY42" t="s">
        <v>95</v>
      </c>
      <c r="DZ42" t="s">
        <v>95</v>
      </c>
      <c r="EA42" t="s">
        <v>95</v>
      </c>
      <c r="EB42" t="s">
        <v>95</v>
      </c>
      <c r="EC42" t="s">
        <v>95</v>
      </c>
      <c r="ED42">
        <v>3945</v>
      </c>
      <c r="EE42">
        <v>24200</v>
      </c>
      <c r="EF42">
        <v>32500</v>
      </c>
      <c r="EG42">
        <v>43200</v>
      </c>
      <c r="EH42" t="s">
        <v>95</v>
      </c>
      <c r="EI42" t="s">
        <v>95</v>
      </c>
      <c r="EJ42" t="s">
        <v>95</v>
      </c>
      <c r="EK42" t="s">
        <v>95</v>
      </c>
      <c r="EL42" t="s">
        <v>95</v>
      </c>
      <c r="EM42" t="s">
        <v>95</v>
      </c>
      <c r="EN42" t="s">
        <v>95</v>
      </c>
      <c r="EO42" t="s">
        <v>95</v>
      </c>
      <c r="EP42">
        <v>2140</v>
      </c>
      <c r="EQ42">
        <v>28300</v>
      </c>
      <c r="ER42">
        <v>38400</v>
      </c>
      <c r="ES42">
        <v>51000</v>
      </c>
      <c r="ET42" t="s">
        <v>95</v>
      </c>
      <c r="EU42" t="s">
        <v>95</v>
      </c>
      <c r="EV42" t="s">
        <v>95</v>
      </c>
      <c r="EW42" t="s">
        <v>95</v>
      </c>
      <c r="EX42" t="s">
        <v>95</v>
      </c>
      <c r="EY42" t="s">
        <v>95</v>
      </c>
      <c r="EZ42" t="s">
        <v>95</v>
      </c>
      <c r="FA42" t="s">
        <v>95</v>
      </c>
      <c r="FB42">
        <v>4510</v>
      </c>
      <c r="FC42">
        <v>17700</v>
      </c>
      <c r="FD42">
        <v>22900</v>
      </c>
      <c r="FE42">
        <v>28800</v>
      </c>
      <c r="FF42" t="s">
        <v>95</v>
      </c>
      <c r="FG42" t="s">
        <v>95</v>
      </c>
      <c r="FH42" t="s">
        <v>95</v>
      </c>
      <c r="FI42" t="s">
        <v>95</v>
      </c>
      <c r="FJ42" t="s">
        <v>95</v>
      </c>
      <c r="FK42" t="s">
        <v>95</v>
      </c>
      <c r="FL42" t="s">
        <v>95</v>
      </c>
      <c r="FM42" t="s">
        <v>95</v>
      </c>
      <c r="FN42">
        <v>4735</v>
      </c>
      <c r="FO42">
        <v>20300</v>
      </c>
      <c r="FP42">
        <v>27300</v>
      </c>
      <c r="FQ42">
        <v>35200</v>
      </c>
      <c r="FR42" t="s">
        <v>95</v>
      </c>
      <c r="FS42" t="s">
        <v>95</v>
      </c>
      <c r="FT42" t="s">
        <v>95</v>
      </c>
      <c r="FU42" t="s">
        <v>95</v>
      </c>
      <c r="FV42" t="s">
        <v>95</v>
      </c>
      <c r="FW42" t="s">
        <v>95</v>
      </c>
      <c r="FX42" t="s">
        <v>95</v>
      </c>
      <c r="FY42" t="s">
        <v>95</v>
      </c>
      <c r="FZ42">
        <v>4280</v>
      </c>
      <c r="GA42">
        <v>21600</v>
      </c>
      <c r="GB42">
        <v>29400</v>
      </c>
      <c r="GC42">
        <v>39000</v>
      </c>
      <c r="GD42" t="s">
        <v>95</v>
      </c>
      <c r="GE42" t="s">
        <v>95</v>
      </c>
      <c r="GF42" t="s">
        <v>95</v>
      </c>
      <c r="GG42" t="s">
        <v>95</v>
      </c>
      <c r="GH42" t="s">
        <v>95</v>
      </c>
      <c r="GI42" t="s">
        <v>95</v>
      </c>
      <c r="GJ42" t="s">
        <v>95</v>
      </c>
      <c r="GK42" t="s">
        <v>95</v>
      </c>
      <c r="GL42">
        <v>2985</v>
      </c>
      <c r="GM42">
        <v>25600</v>
      </c>
      <c r="GN42">
        <v>35400</v>
      </c>
      <c r="GO42">
        <v>47800</v>
      </c>
      <c r="GP42" t="s">
        <v>95</v>
      </c>
      <c r="GQ42" t="s">
        <v>95</v>
      </c>
      <c r="GR42" t="s">
        <v>95</v>
      </c>
      <c r="GS42" t="s">
        <v>95</v>
      </c>
      <c r="GT42" t="s">
        <v>95</v>
      </c>
      <c r="GU42" t="s">
        <v>95</v>
      </c>
      <c r="GV42" t="s">
        <v>95</v>
      </c>
      <c r="GW42" t="s">
        <v>95</v>
      </c>
      <c r="GX42">
        <v>1090</v>
      </c>
      <c r="GY42">
        <v>15100</v>
      </c>
      <c r="GZ42">
        <v>20200</v>
      </c>
      <c r="HA42">
        <v>25300</v>
      </c>
      <c r="HB42" t="s">
        <v>95</v>
      </c>
      <c r="HC42" t="s">
        <v>95</v>
      </c>
      <c r="HD42" t="s">
        <v>95</v>
      </c>
      <c r="HE42" t="s">
        <v>95</v>
      </c>
      <c r="HF42" t="s">
        <v>95</v>
      </c>
      <c r="HG42" t="s">
        <v>95</v>
      </c>
      <c r="HH42" t="s">
        <v>95</v>
      </c>
      <c r="HI42" t="s">
        <v>95</v>
      </c>
      <c r="HJ42">
        <v>1130</v>
      </c>
      <c r="HK42">
        <v>18100</v>
      </c>
      <c r="HL42">
        <v>24300</v>
      </c>
      <c r="HM42">
        <v>30200</v>
      </c>
      <c r="HN42" t="s">
        <v>95</v>
      </c>
      <c r="HO42" t="s">
        <v>95</v>
      </c>
      <c r="HP42" t="s">
        <v>95</v>
      </c>
      <c r="HQ42" t="s">
        <v>95</v>
      </c>
      <c r="HR42" t="s">
        <v>95</v>
      </c>
      <c r="HS42" t="s">
        <v>95</v>
      </c>
      <c r="HT42" t="s">
        <v>95</v>
      </c>
      <c r="HU42" t="s">
        <v>95</v>
      </c>
      <c r="HV42">
        <v>1085</v>
      </c>
      <c r="HW42">
        <v>19600</v>
      </c>
      <c r="HX42">
        <v>26300</v>
      </c>
      <c r="HY42">
        <v>33200</v>
      </c>
      <c r="HZ42" t="s">
        <v>95</v>
      </c>
      <c r="IA42" t="s">
        <v>95</v>
      </c>
      <c r="IB42" t="s">
        <v>95</v>
      </c>
      <c r="IC42" t="s">
        <v>95</v>
      </c>
      <c r="ID42" t="s">
        <v>95</v>
      </c>
      <c r="IE42" t="s">
        <v>95</v>
      </c>
      <c r="IF42" t="s">
        <v>95</v>
      </c>
      <c r="IG42" t="s">
        <v>95</v>
      </c>
      <c r="IH42">
        <v>640</v>
      </c>
      <c r="II42">
        <v>18500</v>
      </c>
      <c r="IJ42">
        <v>29400</v>
      </c>
      <c r="IK42">
        <v>38500</v>
      </c>
      <c r="IL42" t="s">
        <v>95</v>
      </c>
      <c r="IM42" t="s">
        <v>95</v>
      </c>
      <c r="IN42" t="s">
        <v>95</v>
      </c>
      <c r="IO42" t="s">
        <v>95</v>
      </c>
      <c r="IP42" t="s">
        <v>95</v>
      </c>
      <c r="IQ42" t="s">
        <v>95</v>
      </c>
      <c r="IR42" t="s">
        <v>95</v>
      </c>
      <c r="IS42" t="s">
        <v>95</v>
      </c>
      <c r="IT42">
        <v>3415</v>
      </c>
      <c r="IU42">
        <v>18600</v>
      </c>
      <c r="IV42">
        <v>23900</v>
      </c>
      <c r="IW42">
        <v>30100</v>
      </c>
      <c r="IX42" t="s">
        <v>95</v>
      </c>
      <c r="IY42" t="s">
        <v>95</v>
      </c>
      <c r="IZ42" t="s">
        <v>95</v>
      </c>
      <c r="JA42" t="s">
        <v>95</v>
      </c>
      <c r="JB42" t="s">
        <v>95</v>
      </c>
      <c r="JC42" t="s">
        <v>95</v>
      </c>
      <c r="JD42" t="s">
        <v>95</v>
      </c>
      <c r="JE42" t="s">
        <v>95</v>
      </c>
      <c r="JF42">
        <v>3605</v>
      </c>
      <c r="JG42">
        <v>21200</v>
      </c>
      <c r="JH42">
        <v>28500</v>
      </c>
      <c r="JI42">
        <v>36600</v>
      </c>
      <c r="JJ42" t="s">
        <v>95</v>
      </c>
      <c r="JK42" t="s">
        <v>95</v>
      </c>
      <c r="JL42" t="s">
        <v>95</v>
      </c>
      <c r="JM42" t="s">
        <v>95</v>
      </c>
      <c r="JN42" t="s">
        <v>95</v>
      </c>
      <c r="JO42" t="s">
        <v>95</v>
      </c>
      <c r="JP42" t="s">
        <v>95</v>
      </c>
      <c r="JQ42" t="s">
        <v>95</v>
      </c>
      <c r="JR42">
        <v>3195</v>
      </c>
      <c r="JS42">
        <v>22700</v>
      </c>
      <c r="JT42">
        <v>30500</v>
      </c>
      <c r="JU42">
        <v>40800</v>
      </c>
      <c r="JV42" t="s">
        <v>95</v>
      </c>
      <c r="JW42" t="s">
        <v>95</v>
      </c>
      <c r="JX42" t="s">
        <v>95</v>
      </c>
      <c r="JY42" t="s">
        <v>95</v>
      </c>
      <c r="JZ42" t="s">
        <v>95</v>
      </c>
      <c r="KA42" t="s">
        <v>95</v>
      </c>
      <c r="KB42" t="s">
        <v>95</v>
      </c>
      <c r="KC42" t="s">
        <v>95</v>
      </c>
      <c r="KD42">
        <v>2350</v>
      </c>
      <c r="KE42">
        <v>27900</v>
      </c>
      <c r="KF42">
        <v>37600</v>
      </c>
      <c r="KG42">
        <v>50000</v>
      </c>
    </row>
    <row r="43" spans="2:293" x14ac:dyDescent="0.25">
      <c r="B43" s="57" t="s">
        <v>14</v>
      </c>
      <c r="C43" t="s">
        <v>84</v>
      </c>
      <c r="D43" t="s">
        <v>96</v>
      </c>
      <c r="E43" t="s">
        <v>130</v>
      </c>
      <c r="F43">
        <v>1170</v>
      </c>
      <c r="G43">
        <v>49</v>
      </c>
      <c r="H43">
        <v>600</v>
      </c>
      <c r="I43">
        <v>11.3</v>
      </c>
      <c r="J43">
        <v>2.9</v>
      </c>
      <c r="K43">
        <v>4.5999999999999996</v>
      </c>
      <c r="L43">
        <v>7.6</v>
      </c>
      <c r="M43">
        <v>36.9</v>
      </c>
      <c r="N43">
        <v>45</v>
      </c>
      <c r="O43">
        <v>15600</v>
      </c>
      <c r="P43">
        <v>24200</v>
      </c>
      <c r="Q43">
        <v>27400</v>
      </c>
      <c r="R43">
        <v>1005</v>
      </c>
      <c r="S43">
        <v>55</v>
      </c>
      <c r="T43">
        <v>450</v>
      </c>
      <c r="U43">
        <v>22.3</v>
      </c>
      <c r="V43">
        <v>1.8</v>
      </c>
      <c r="W43">
        <v>8.4</v>
      </c>
      <c r="X43">
        <v>11.4</v>
      </c>
      <c r="Y43">
        <v>20.9</v>
      </c>
      <c r="Z43">
        <v>75</v>
      </c>
      <c r="AA43">
        <v>13100</v>
      </c>
      <c r="AB43">
        <v>23000</v>
      </c>
      <c r="AC43">
        <v>27900</v>
      </c>
      <c r="AD43">
        <v>685</v>
      </c>
      <c r="AE43">
        <v>55.1</v>
      </c>
      <c r="AF43">
        <v>305</v>
      </c>
      <c r="AG43">
        <v>26</v>
      </c>
      <c r="AH43">
        <v>1</v>
      </c>
      <c r="AI43">
        <v>12.9</v>
      </c>
      <c r="AJ43">
        <v>14.9</v>
      </c>
      <c r="AK43">
        <v>18</v>
      </c>
      <c r="AL43">
        <v>75</v>
      </c>
      <c r="AM43">
        <v>22400</v>
      </c>
      <c r="AN43">
        <v>28800</v>
      </c>
      <c r="AO43">
        <v>37200</v>
      </c>
      <c r="AP43">
        <v>710</v>
      </c>
      <c r="AQ43">
        <v>64.2</v>
      </c>
      <c r="AR43">
        <v>255</v>
      </c>
      <c r="AS43">
        <v>22.7</v>
      </c>
      <c r="AT43">
        <v>0.7</v>
      </c>
      <c r="AU43">
        <v>11.5</v>
      </c>
      <c r="AV43">
        <v>12.1</v>
      </c>
      <c r="AW43">
        <v>12.5</v>
      </c>
      <c r="AX43">
        <v>65</v>
      </c>
      <c r="AY43">
        <v>18600</v>
      </c>
      <c r="AZ43">
        <v>34300</v>
      </c>
      <c r="BA43">
        <v>42600</v>
      </c>
      <c r="BB43">
        <v>520</v>
      </c>
      <c r="BC43">
        <v>43</v>
      </c>
      <c r="BD43">
        <v>295</v>
      </c>
      <c r="BE43">
        <v>9.6999999999999993</v>
      </c>
      <c r="BF43">
        <v>2.7</v>
      </c>
      <c r="BG43">
        <v>4.2</v>
      </c>
      <c r="BH43">
        <v>8</v>
      </c>
      <c r="BI43">
        <v>44.6</v>
      </c>
      <c r="BJ43">
        <v>20</v>
      </c>
      <c r="BK43">
        <v>15400</v>
      </c>
      <c r="BL43">
        <v>22000</v>
      </c>
      <c r="BM43">
        <v>26700</v>
      </c>
      <c r="BN43">
        <v>395</v>
      </c>
      <c r="BO43">
        <v>55.4</v>
      </c>
      <c r="BP43">
        <v>175</v>
      </c>
      <c r="BQ43">
        <v>19.5</v>
      </c>
      <c r="BR43">
        <v>1.3</v>
      </c>
      <c r="BS43">
        <v>6.9</v>
      </c>
      <c r="BT43">
        <v>10.9</v>
      </c>
      <c r="BU43">
        <v>23.8</v>
      </c>
      <c r="BV43">
        <v>25</v>
      </c>
      <c r="BW43">
        <v>18100</v>
      </c>
      <c r="BX43">
        <v>23600</v>
      </c>
      <c r="BY43">
        <v>29000</v>
      </c>
      <c r="BZ43">
        <v>290</v>
      </c>
      <c r="CA43">
        <v>50.4</v>
      </c>
      <c r="CB43">
        <v>145</v>
      </c>
      <c r="CC43">
        <v>28.9</v>
      </c>
      <c r="CD43">
        <v>1.2</v>
      </c>
      <c r="CE43">
        <v>13.3</v>
      </c>
      <c r="CF43">
        <v>15.7</v>
      </c>
      <c r="CG43">
        <v>19.5</v>
      </c>
      <c r="CH43">
        <v>35</v>
      </c>
      <c r="CI43">
        <v>22200</v>
      </c>
      <c r="CJ43">
        <v>28500</v>
      </c>
      <c r="CK43">
        <v>34600</v>
      </c>
      <c r="CL43">
        <v>245</v>
      </c>
      <c r="CM43">
        <v>62</v>
      </c>
      <c r="CN43">
        <v>95</v>
      </c>
      <c r="CO43" t="s">
        <v>95</v>
      </c>
      <c r="CP43" t="s">
        <v>95</v>
      </c>
      <c r="CQ43" t="s">
        <v>95</v>
      </c>
      <c r="CR43" t="s">
        <v>95</v>
      </c>
      <c r="CS43">
        <v>11.4</v>
      </c>
      <c r="CT43">
        <v>20</v>
      </c>
      <c r="CU43">
        <v>27200</v>
      </c>
      <c r="CV43">
        <v>35000</v>
      </c>
      <c r="CW43">
        <v>39000</v>
      </c>
      <c r="CX43">
        <v>650</v>
      </c>
      <c r="CY43">
        <v>53.7</v>
      </c>
      <c r="CZ43">
        <v>300</v>
      </c>
      <c r="DA43">
        <v>12.6</v>
      </c>
      <c r="DB43">
        <v>3</v>
      </c>
      <c r="DC43">
        <v>5</v>
      </c>
      <c r="DD43">
        <v>7.3</v>
      </c>
      <c r="DE43">
        <v>30.7</v>
      </c>
      <c r="DF43">
        <v>25</v>
      </c>
      <c r="DG43">
        <v>15600</v>
      </c>
      <c r="DH43">
        <v>24700</v>
      </c>
      <c r="DI43">
        <v>30300</v>
      </c>
      <c r="DJ43">
        <v>610</v>
      </c>
      <c r="DK43">
        <v>54.8</v>
      </c>
      <c r="DL43">
        <v>275</v>
      </c>
      <c r="DM43">
        <v>24.1</v>
      </c>
      <c r="DN43">
        <v>2.2000000000000002</v>
      </c>
      <c r="DO43">
        <v>9.3000000000000007</v>
      </c>
      <c r="DP43">
        <v>11.8</v>
      </c>
      <c r="DQ43">
        <v>18.899999999999999</v>
      </c>
      <c r="DR43">
        <v>50</v>
      </c>
      <c r="DS43">
        <v>12000</v>
      </c>
      <c r="DT43">
        <v>22100</v>
      </c>
      <c r="DU43">
        <v>27800</v>
      </c>
      <c r="DV43">
        <v>395</v>
      </c>
      <c r="DW43">
        <v>58.6</v>
      </c>
      <c r="DX43">
        <v>160</v>
      </c>
      <c r="DY43">
        <v>23.8</v>
      </c>
      <c r="DZ43">
        <v>0.8</v>
      </c>
      <c r="EA43">
        <v>12.6</v>
      </c>
      <c r="EB43">
        <v>14.2</v>
      </c>
      <c r="EC43">
        <v>16.8</v>
      </c>
      <c r="ED43">
        <v>40</v>
      </c>
      <c r="EE43">
        <v>23600</v>
      </c>
      <c r="EF43">
        <v>29500</v>
      </c>
      <c r="EG43">
        <v>42100</v>
      </c>
      <c r="EH43">
        <v>465</v>
      </c>
      <c r="EI43">
        <v>65.3</v>
      </c>
      <c r="EJ43">
        <v>160</v>
      </c>
      <c r="EK43" t="s">
        <v>95</v>
      </c>
      <c r="EL43" t="s">
        <v>95</v>
      </c>
      <c r="EM43" t="s">
        <v>95</v>
      </c>
      <c r="EN43" t="s">
        <v>95</v>
      </c>
      <c r="EO43">
        <v>13.1</v>
      </c>
      <c r="EP43">
        <v>45</v>
      </c>
      <c r="EQ43">
        <v>18600</v>
      </c>
      <c r="ER43">
        <v>33700</v>
      </c>
      <c r="ES43">
        <v>44600</v>
      </c>
      <c r="ET43">
        <v>1030</v>
      </c>
      <c r="EU43">
        <v>46.4</v>
      </c>
      <c r="EV43">
        <v>550</v>
      </c>
      <c r="EW43">
        <v>13.4</v>
      </c>
      <c r="EX43">
        <v>3.1</v>
      </c>
      <c r="EY43">
        <v>6</v>
      </c>
      <c r="EZ43">
        <v>9.6999999999999993</v>
      </c>
      <c r="FA43">
        <v>37.1</v>
      </c>
      <c r="FB43">
        <v>45</v>
      </c>
      <c r="FC43">
        <v>10800</v>
      </c>
      <c r="FD43">
        <v>21000</v>
      </c>
      <c r="FE43">
        <v>23600</v>
      </c>
      <c r="FF43">
        <v>820</v>
      </c>
      <c r="FG43">
        <v>50.5</v>
      </c>
      <c r="FH43">
        <v>405</v>
      </c>
      <c r="FI43">
        <v>25.7</v>
      </c>
      <c r="FJ43">
        <v>2</v>
      </c>
      <c r="FK43">
        <v>9.9</v>
      </c>
      <c r="FL43">
        <v>13.7</v>
      </c>
      <c r="FM43">
        <v>21.7</v>
      </c>
      <c r="FN43">
        <v>70</v>
      </c>
      <c r="FO43">
        <v>15700</v>
      </c>
      <c r="FP43">
        <v>23200</v>
      </c>
      <c r="FQ43">
        <v>29800</v>
      </c>
      <c r="FR43">
        <v>580</v>
      </c>
      <c r="FS43">
        <v>55.1</v>
      </c>
      <c r="FT43">
        <v>260</v>
      </c>
      <c r="FU43">
        <v>26.4</v>
      </c>
      <c r="FV43">
        <v>1.5</v>
      </c>
      <c r="FW43">
        <v>12.9</v>
      </c>
      <c r="FX43">
        <v>15</v>
      </c>
      <c r="FY43">
        <v>17</v>
      </c>
      <c r="FZ43">
        <v>55</v>
      </c>
      <c r="GA43">
        <v>20500</v>
      </c>
      <c r="GB43">
        <v>26100</v>
      </c>
      <c r="GC43">
        <v>32800</v>
      </c>
      <c r="GD43">
        <v>625</v>
      </c>
      <c r="GE43">
        <v>61.7</v>
      </c>
      <c r="GF43">
        <v>240</v>
      </c>
      <c r="GG43">
        <v>24.9</v>
      </c>
      <c r="GH43">
        <v>1.6</v>
      </c>
      <c r="GI43" t="s">
        <v>95</v>
      </c>
      <c r="GJ43" t="s">
        <v>95</v>
      </c>
      <c r="GK43">
        <v>11.8</v>
      </c>
      <c r="GL43">
        <v>50</v>
      </c>
      <c r="GM43">
        <v>15900</v>
      </c>
      <c r="GN43">
        <v>31800</v>
      </c>
      <c r="GO43">
        <v>42000</v>
      </c>
      <c r="GP43">
        <v>455</v>
      </c>
      <c r="GQ43">
        <v>42</v>
      </c>
      <c r="GR43">
        <v>265</v>
      </c>
      <c r="GS43">
        <v>15.6</v>
      </c>
      <c r="GT43">
        <v>3</v>
      </c>
      <c r="GU43">
        <v>5.5</v>
      </c>
      <c r="GV43">
        <v>7.9</v>
      </c>
      <c r="GW43">
        <v>39.5</v>
      </c>
      <c r="GX43">
        <v>20</v>
      </c>
      <c r="GY43">
        <v>17600</v>
      </c>
      <c r="GZ43">
        <v>21900</v>
      </c>
      <c r="HA43">
        <v>24200</v>
      </c>
      <c r="HB43">
        <v>300</v>
      </c>
      <c r="HC43">
        <v>51.7</v>
      </c>
      <c r="HD43">
        <v>145</v>
      </c>
      <c r="HE43">
        <v>24</v>
      </c>
      <c r="HF43">
        <v>1.2</v>
      </c>
      <c r="HG43">
        <v>9.9</v>
      </c>
      <c r="HH43">
        <v>13.5</v>
      </c>
      <c r="HI43">
        <v>23.2</v>
      </c>
      <c r="HJ43">
        <v>25</v>
      </c>
      <c r="HK43">
        <v>19400</v>
      </c>
      <c r="HL43">
        <v>25100</v>
      </c>
      <c r="HM43">
        <v>30000</v>
      </c>
      <c r="HN43">
        <v>235</v>
      </c>
      <c r="HO43">
        <v>54.4</v>
      </c>
      <c r="HP43">
        <v>105</v>
      </c>
      <c r="HQ43" t="s">
        <v>95</v>
      </c>
      <c r="HR43" t="s">
        <v>95</v>
      </c>
      <c r="HS43">
        <v>12.6</v>
      </c>
      <c r="HT43">
        <v>15.6</v>
      </c>
      <c r="HU43">
        <v>17.8</v>
      </c>
      <c r="HV43">
        <v>20</v>
      </c>
      <c r="HW43">
        <v>21900</v>
      </c>
      <c r="HX43">
        <v>26100</v>
      </c>
      <c r="HY43">
        <v>32000</v>
      </c>
      <c r="HZ43">
        <v>230</v>
      </c>
      <c r="IA43">
        <v>58.2</v>
      </c>
      <c r="IB43">
        <v>95</v>
      </c>
      <c r="IC43">
        <v>29.3</v>
      </c>
      <c r="ID43">
        <v>2.2000000000000002</v>
      </c>
      <c r="IE43" t="s">
        <v>95</v>
      </c>
      <c r="IF43" t="s">
        <v>95</v>
      </c>
      <c r="IG43">
        <v>10.3</v>
      </c>
      <c r="IH43">
        <v>20</v>
      </c>
      <c r="II43">
        <v>23100</v>
      </c>
      <c r="IJ43">
        <v>32200</v>
      </c>
      <c r="IK43">
        <v>39100</v>
      </c>
      <c r="IL43">
        <v>575</v>
      </c>
      <c r="IM43">
        <v>50</v>
      </c>
      <c r="IN43">
        <v>290</v>
      </c>
      <c r="IO43">
        <v>11.8</v>
      </c>
      <c r="IP43">
        <v>3.1</v>
      </c>
      <c r="IQ43">
        <v>6.3</v>
      </c>
      <c r="IR43">
        <v>11.2</v>
      </c>
      <c r="IS43">
        <v>35.1</v>
      </c>
      <c r="IT43">
        <v>25</v>
      </c>
      <c r="IU43">
        <v>7400</v>
      </c>
      <c r="IV43">
        <v>18100</v>
      </c>
      <c r="IW43">
        <v>22700</v>
      </c>
      <c r="IX43">
        <v>520</v>
      </c>
      <c r="IY43">
        <v>49.9</v>
      </c>
      <c r="IZ43">
        <v>260</v>
      </c>
      <c r="JA43">
        <v>26.8</v>
      </c>
      <c r="JB43">
        <v>2.6</v>
      </c>
      <c r="JC43">
        <v>9.9</v>
      </c>
      <c r="JD43">
        <v>13.8</v>
      </c>
      <c r="JE43">
        <v>20.8</v>
      </c>
      <c r="JF43">
        <v>40</v>
      </c>
      <c r="JG43">
        <v>14500</v>
      </c>
      <c r="JH43">
        <v>22600</v>
      </c>
      <c r="JI43">
        <v>29800</v>
      </c>
      <c r="JJ43">
        <v>345</v>
      </c>
      <c r="JK43">
        <v>55.6</v>
      </c>
      <c r="JL43">
        <v>155</v>
      </c>
      <c r="JM43" t="s">
        <v>95</v>
      </c>
      <c r="JN43" t="s">
        <v>95</v>
      </c>
      <c r="JO43">
        <v>13</v>
      </c>
      <c r="JP43">
        <v>14.5</v>
      </c>
      <c r="JQ43">
        <v>16.5</v>
      </c>
      <c r="JR43">
        <v>35</v>
      </c>
      <c r="JS43">
        <v>19800</v>
      </c>
      <c r="JT43">
        <v>25800</v>
      </c>
      <c r="JU43">
        <v>33600</v>
      </c>
      <c r="JV43">
        <v>400</v>
      </c>
      <c r="JW43">
        <v>63.7</v>
      </c>
      <c r="JX43">
        <v>145</v>
      </c>
      <c r="JY43">
        <v>22.4</v>
      </c>
      <c r="JZ43">
        <v>1.3</v>
      </c>
      <c r="KA43" t="s">
        <v>95</v>
      </c>
      <c r="KB43" t="s">
        <v>95</v>
      </c>
      <c r="KC43">
        <v>12.7</v>
      </c>
      <c r="KD43">
        <v>30</v>
      </c>
      <c r="KE43">
        <v>10000</v>
      </c>
      <c r="KF43">
        <v>31700</v>
      </c>
      <c r="KG43">
        <v>45000</v>
      </c>
    </row>
    <row r="44" spans="2:293" x14ac:dyDescent="0.25">
      <c r="B44" s="57" t="s">
        <v>44</v>
      </c>
      <c r="C44" t="s">
        <v>85</v>
      </c>
      <c r="D44" t="s">
        <v>57</v>
      </c>
      <c r="E44" t="s">
        <v>131</v>
      </c>
      <c r="F44">
        <v>1275</v>
      </c>
      <c r="G44">
        <v>19.899999999999999</v>
      </c>
      <c r="H44">
        <v>1020</v>
      </c>
      <c r="I44">
        <v>17</v>
      </c>
      <c r="J44">
        <v>7</v>
      </c>
      <c r="K44">
        <v>21.1</v>
      </c>
      <c r="L44">
        <v>33.6</v>
      </c>
      <c r="M44">
        <v>56.1</v>
      </c>
      <c r="N44">
        <v>245</v>
      </c>
      <c r="O44">
        <v>13600</v>
      </c>
      <c r="P44">
        <v>18900</v>
      </c>
      <c r="Q44">
        <v>24200</v>
      </c>
      <c r="R44">
        <v>1090</v>
      </c>
      <c r="S44">
        <v>29.4</v>
      </c>
      <c r="T44">
        <v>770</v>
      </c>
      <c r="U44">
        <v>26.1</v>
      </c>
      <c r="V44">
        <v>6.5</v>
      </c>
      <c r="W44">
        <v>27.1</v>
      </c>
      <c r="X44">
        <v>32.4</v>
      </c>
      <c r="Y44">
        <v>38</v>
      </c>
      <c r="Z44">
        <v>265</v>
      </c>
      <c r="AA44">
        <v>18800</v>
      </c>
      <c r="AB44">
        <v>25000</v>
      </c>
      <c r="AC44">
        <v>31700</v>
      </c>
      <c r="AD44">
        <v>875</v>
      </c>
      <c r="AE44">
        <v>32.1</v>
      </c>
      <c r="AF44">
        <v>595</v>
      </c>
      <c r="AG44">
        <v>27.1</v>
      </c>
      <c r="AH44">
        <v>5.3</v>
      </c>
      <c r="AI44">
        <v>28.2</v>
      </c>
      <c r="AJ44">
        <v>32.4</v>
      </c>
      <c r="AK44">
        <v>35.6</v>
      </c>
      <c r="AL44">
        <v>230</v>
      </c>
      <c r="AM44">
        <v>21000</v>
      </c>
      <c r="AN44">
        <v>27900</v>
      </c>
      <c r="AO44">
        <v>36800</v>
      </c>
      <c r="AP44">
        <v>505</v>
      </c>
      <c r="AQ44">
        <v>43.7</v>
      </c>
      <c r="AR44">
        <v>285</v>
      </c>
      <c r="AS44">
        <v>24.7</v>
      </c>
      <c r="AT44">
        <v>2.1</v>
      </c>
      <c r="AU44">
        <v>25.5</v>
      </c>
      <c r="AV44">
        <v>27.6</v>
      </c>
      <c r="AW44">
        <v>29.5</v>
      </c>
      <c r="AX44">
        <v>110</v>
      </c>
      <c r="AY44">
        <v>23600</v>
      </c>
      <c r="AZ44">
        <v>34500</v>
      </c>
      <c r="BA44">
        <v>48300</v>
      </c>
      <c r="BB44">
        <v>845</v>
      </c>
      <c r="BC44">
        <v>17.3</v>
      </c>
      <c r="BD44">
        <v>700</v>
      </c>
      <c r="BE44">
        <v>16.100000000000001</v>
      </c>
      <c r="BF44">
        <v>7</v>
      </c>
      <c r="BG44">
        <v>23.3</v>
      </c>
      <c r="BH44">
        <v>37.6</v>
      </c>
      <c r="BI44">
        <v>59.6</v>
      </c>
      <c r="BJ44">
        <v>185</v>
      </c>
      <c r="BK44">
        <v>13600</v>
      </c>
      <c r="BL44">
        <v>18400</v>
      </c>
      <c r="BM44">
        <v>23700</v>
      </c>
      <c r="BN44">
        <v>705</v>
      </c>
      <c r="BO44">
        <v>27</v>
      </c>
      <c r="BP44">
        <v>515</v>
      </c>
      <c r="BQ44">
        <v>28.1</v>
      </c>
      <c r="BR44">
        <v>6.3</v>
      </c>
      <c r="BS44">
        <v>28.3</v>
      </c>
      <c r="BT44">
        <v>33.4</v>
      </c>
      <c r="BU44">
        <v>38.6</v>
      </c>
      <c r="BV44">
        <v>185</v>
      </c>
      <c r="BW44">
        <v>18500</v>
      </c>
      <c r="BX44">
        <v>24800</v>
      </c>
      <c r="BY44">
        <v>30700</v>
      </c>
      <c r="BZ44">
        <v>580</v>
      </c>
      <c r="CA44">
        <v>28.5</v>
      </c>
      <c r="CB44">
        <v>415</v>
      </c>
      <c r="CC44">
        <v>28.1</v>
      </c>
      <c r="CD44">
        <v>6.6</v>
      </c>
      <c r="CE44">
        <v>29.4</v>
      </c>
      <c r="CF44">
        <v>34.200000000000003</v>
      </c>
      <c r="CG44">
        <v>36.9</v>
      </c>
      <c r="CH44">
        <v>160</v>
      </c>
      <c r="CI44">
        <v>21300</v>
      </c>
      <c r="CJ44">
        <v>28000</v>
      </c>
      <c r="CK44">
        <v>35200</v>
      </c>
      <c r="CL44">
        <v>330</v>
      </c>
      <c r="CM44">
        <v>40.6</v>
      </c>
      <c r="CN44">
        <v>195</v>
      </c>
      <c r="CO44" t="s">
        <v>95</v>
      </c>
      <c r="CP44" t="s">
        <v>95</v>
      </c>
      <c r="CQ44">
        <v>26.1</v>
      </c>
      <c r="CR44">
        <v>28</v>
      </c>
      <c r="CS44">
        <v>29.8</v>
      </c>
      <c r="CT44">
        <v>70</v>
      </c>
      <c r="CU44">
        <v>19400</v>
      </c>
      <c r="CV44">
        <v>31600</v>
      </c>
      <c r="CW44">
        <v>42200</v>
      </c>
      <c r="CX44">
        <v>425</v>
      </c>
      <c r="CY44">
        <v>25</v>
      </c>
      <c r="CZ44">
        <v>320</v>
      </c>
      <c r="DA44">
        <v>18.7</v>
      </c>
      <c r="DB44">
        <v>7.1</v>
      </c>
      <c r="DC44">
        <v>16.899999999999999</v>
      </c>
      <c r="DD44">
        <v>25.7</v>
      </c>
      <c r="DE44">
        <v>49.2</v>
      </c>
      <c r="DF44">
        <v>65</v>
      </c>
      <c r="DG44">
        <v>13600</v>
      </c>
      <c r="DH44">
        <v>19700</v>
      </c>
      <c r="DI44">
        <v>26000</v>
      </c>
      <c r="DJ44">
        <v>380</v>
      </c>
      <c r="DK44">
        <v>33.799999999999997</v>
      </c>
      <c r="DL44">
        <v>255</v>
      </c>
      <c r="DM44">
        <v>22.5</v>
      </c>
      <c r="DN44">
        <v>6.8</v>
      </c>
      <c r="DO44">
        <v>24.9</v>
      </c>
      <c r="DP44">
        <v>30.6</v>
      </c>
      <c r="DQ44">
        <v>36.9</v>
      </c>
      <c r="DR44">
        <v>85</v>
      </c>
      <c r="DS44">
        <v>19900</v>
      </c>
      <c r="DT44">
        <v>25400</v>
      </c>
      <c r="DU44">
        <v>32900</v>
      </c>
      <c r="DV44">
        <v>295</v>
      </c>
      <c r="DW44">
        <v>39.1</v>
      </c>
      <c r="DX44">
        <v>180</v>
      </c>
      <c r="DY44">
        <v>25.2</v>
      </c>
      <c r="DZ44">
        <v>2.7</v>
      </c>
      <c r="EA44">
        <v>25.9</v>
      </c>
      <c r="EB44">
        <v>28.8</v>
      </c>
      <c r="EC44">
        <v>33</v>
      </c>
      <c r="ED44">
        <v>70</v>
      </c>
      <c r="EE44">
        <v>18400</v>
      </c>
      <c r="EF44">
        <v>27500</v>
      </c>
      <c r="EG44">
        <v>41500</v>
      </c>
      <c r="EH44">
        <v>180</v>
      </c>
      <c r="EI44">
        <v>49.3</v>
      </c>
      <c r="EJ44">
        <v>90</v>
      </c>
      <c r="EK44" t="s">
        <v>95</v>
      </c>
      <c r="EL44" t="s">
        <v>95</v>
      </c>
      <c r="EM44">
        <v>24.4</v>
      </c>
      <c r="EN44">
        <v>26.9</v>
      </c>
      <c r="EO44">
        <v>28.9</v>
      </c>
      <c r="EP44">
        <v>40</v>
      </c>
      <c r="EQ44">
        <v>32600</v>
      </c>
      <c r="ER44">
        <v>42400</v>
      </c>
      <c r="ES44">
        <v>68200</v>
      </c>
      <c r="ET44">
        <v>1200</v>
      </c>
      <c r="EU44">
        <v>19.100000000000001</v>
      </c>
      <c r="EV44">
        <v>970</v>
      </c>
      <c r="EW44">
        <v>17.899999999999999</v>
      </c>
      <c r="EX44">
        <v>6.8</v>
      </c>
      <c r="EY44">
        <v>18.3</v>
      </c>
      <c r="EZ44">
        <v>29.2</v>
      </c>
      <c r="FA44">
        <v>56.2</v>
      </c>
      <c r="FB44">
        <v>195</v>
      </c>
      <c r="FC44">
        <v>14000</v>
      </c>
      <c r="FD44">
        <v>19200</v>
      </c>
      <c r="FE44">
        <v>24500</v>
      </c>
      <c r="FF44">
        <v>935</v>
      </c>
      <c r="FG44">
        <v>33</v>
      </c>
      <c r="FH44">
        <v>630</v>
      </c>
      <c r="FI44">
        <v>24.7</v>
      </c>
      <c r="FJ44">
        <v>5.2</v>
      </c>
      <c r="FK44">
        <v>25.7</v>
      </c>
      <c r="FL44">
        <v>31.3</v>
      </c>
      <c r="FM44">
        <v>37.1</v>
      </c>
      <c r="FN44">
        <v>215</v>
      </c>
      <c r="FO44">
        <v>19300</v>
      </c>
      <c r="FP44">
        <v>24700</v>
      </c>
      <c r="FQ44">
        <v>30700</v>
      </c>
      <c r="FR44">
        <v>770</v>
      </c>
      <c r="FS44">
        <v>32</v>
      </c>
      <c r="FT44">
        <v>525</v>
      </c>
      <c r="FU44">
        <v>27.3</v>
      </c>
      <c r="FV44">
        <v>3.8</v>
      </c>
      <c r="FW44">
        <v>28.8</v>
      </c>
      <c r="FX44">
        <v>34.4</v>
      </c>
      <c r="FY44">
        <v>36.9</v>
      </c>
      <c r="FZ44">
        <v>200</v>
      </c>
      <c r="GA44">
        <v>18500</v>
      </c>
      <c r="GB44">
        <v>25900</v>
      </c>
      <c r="GC44">
        <v>35300</v>
      </c>
      <c r="GD44">
        <v>510</v>
      </c>
      <c r="GE44">
        <v>45.6</v>
      </c>
      <c r="GF44">
        <v>275</v>
      </c>
      <c r="GG44">
        <v>27.4</v>
      </c>
      <c r="GH44">
        <v>1.8</v>
      </c>
      <c r="GI44">
        <v>22.4</v>
      </c>
      <c r="GJ44">
        <v>23.5</v>
      </c>
      <c r="GK44">
        <v>25.3</v>
      </c>
      <c r="GL44">
        <v>95</v>
      </c>
      <c r="GM44">
        <v>22400</v>
      </c>
      <c r="GN44">
        <v>31700</v>
      </c>
      <c r="GO44">
        <v>44600</v>
      </c>
      <c r="GP44">
        <v>780</v>
      </c>
      <c r="GQ44">
        <v>17.7</v>
      </c>
      <c r="GR44">
        <v>640</v>
      </c>
      <c r="GS44">
        <v>17.5</v>
      </c>
      <c r="GT44">
        <v>7</v>
      </c>
      <c r="GU44">
        <v>21.2</v>
      </c>
      <c r="GV44">
        <v>33.299999999999997</v>
      </c>
      <c r="GW44">
        <v>57.8</v>
      </c>
      <c r="GX44">
        <v>150</v>
      </c>
      <c r="GY44">
        <v>13200</v>
      </c>
      <c r="GZ44">
        <v>19500</v>
      </c>
      <c r="HA44">
        <v>24500</v>
      </c>
      <c r="HB44">
        <v>620</v>
      </c>
      <c r="HC44">
        <v>29.4</v>
      </c>
      <c r="HD44">
        <v>435</v>
      </c>
      <c r="HE44">
        <v>25.4</v>
      </c>
      <c r="HF44">
        <v>5.4</v>
      </c>
      <c r="HG44">
        <v>28.1</v>
      </c>
      <c r="HH44">
        <v>33.9</v>
      </c>
      <c r="HI44">
        <v>39.799999999999997</v>
      </c>
      <c r="HJ44">
        <v>155</v>
      </c>
      <c r="HK44">
        <v>19200</v>
      </c>
      <c r="HL44">
        <v>24700</v>
      </c>
      <c r="HM44">
        <v>30900</v>
      </c>
      <c r="HN44">
        <v>520</v>
      </c>
      <c r="HO44">
        <v>30.3</v>
      </c>
      <c r="HP44">
        <v>360</v>
      </c>
      <c r="HQ44">
        <v>28.7</v>
      </c>
      <c r="HR44">
        <v>3.9</v>
      </c>
      <c r="HS44">
        <v>28.9</v>
      </c>
      <c r="HT44">
        <v>34.700000000000003</v>
      </c>
      <c r="HU44">
        <v>37.1</v>
      </c>
      <c r="HV44">
        <v>135</v>
      </c>
      <c r="HW44">
        <v>18000</v>
      </c>
      <c r="HX44">
        <v>25600</v>
      </c>
      <c r="HY44">
        <v>34200</v>
      </c>
      <c r="HZ44">
        <v>325</v>
      </c>
      <c r="IA44">
        <v>42.1</v>
      </c>
      <c r="IB44">
        <v>190</v>
      </c>
      <c r="IC44">
        <v>29.3</v>
      </c>
      <c r="ID44">
        <v>1.5</v>
      </c>
      <c r="IE44" t="s">
        <v>95</v>
      </c>
      <c r="IF44" t="s">
        <v>95</v>
      </c>
      <c r="IG44">
        <v>27</v>
      </c>
      <c r="IH44">
        <v>65</v>
      </c>
      <c r="II44">
        <v>22200</v>
      </c>
      <c r="IJ44">
        <v>31200</v>
      </c>
      <c r="IK44">
        <v>43200</v>
      </c>
      <c r="IL44">
        <v>420</v>
      </c>
      <c r="IM44">
        <v>21.8</v>
      </c>
      <c r="IN44">
        <v>330</v>
      </c>
      <c r="IO44">
        <v>18.600000000000001</v>
      </c>
      <c r="IP44">
        <v>6.5</v>
      </c>
      <c r="IQ44">
        <v>13.1</v>
      </c>
      <c r="IR44">
        <v>21.7</v>
      </c>
      <c r="IS44">
        <v>53.1</v>
      </c>
      <c r="IT44">
        <v>45</v>
      </c>
      <c r="IU44">
        <v>14800</v>
      </c>
      <c r="IV44">
        <v>19100</v>
      </c>
      <c r="IW44">
        <v>24300</v>
      </c>
      <c r="IX44">
        <v>320</v>
      </c>
      <c r="IY44">
        <v>39.9</v>
      </c>
      <c r="IZ44">
        <v>190</v>
      </c>
      <c r="JA44">
        <v>23.4</v>
      </c>
      <c r="JB44">
        <v>4.7</v>
      </c>
      <c r="JC44">
        <v>21</v>
      </c>
      <c r="JD44">
        <v>26.4</v>
      </c>
      <c r="JE44">
        <v>32</v>
      </c>
      <c r="JF44">
        <v>60</v>
      </c>
      <c r="JG44">
        <v>19400</v>
      </c>
      <c r="JH44">
        <v>24600</v>
      </c>
      <c r="JI44">
        <v>29900</v>
      </c>
      <c r="JJ44">
        <v>250</v>
      </c>
      <c r="JK44">
        <v>35.5</v>
      </c>
      <c r="JL44">
        <v>160</v>
      </c>
      <c r="JM44">
        <v>24.4</v>
      </c>
      <c r="JN44">
        <v>3.5</v>
      </c>
      <c r="JO44">
        <v>28.6</v>
      </c>
      <c r="JP44">
        <v>33.6</v>
      </c>
      <c r="JQ44">
        <v>36.6</v>
      </c>
      <c r="JR44">
        <v>65</v>
      </c>
      <c r="JS44">
        <v>19800</v>
      </c>
      <c r="JT44">
        <v>28000</v>
      </c>
      <c r="JU44">
        <v>38700</v>
      </c>
      <c r="JV44">
        <v>185</v>
      </c>
      <c r="JW44">
        <v>51.8</v>
      </c>
      <c r="JX44">
        <v>90</v>
      </c>
      <c r="JY44">
        <v>23.8</v>
      </c>
      <c r="JZ44">
        <v>2.2999999999999998</v>
      </c>
      <c r="KA44" t="s">
        <v>95</v>
      </c>
      <c r="KB44" t="s">
        <v>95</v>
      </c>
      <c r="KC44">
        <v>22.1</v>
      </c>
      <c r="KD44">
        <v>30</v>
      </c>
      <c r="KE44">
        <v>25300</v>
      </c>
      <c r="KF44">
        <v>35500</v>
      </c>
      <c r="KG44">
        <v>57500</v>
      </c>
    </row>
    <row r="45" spans="2:293" x14ac:dyDescent="0.25">
      <c r="B45" s="57" t="s">
        <v>44</v>
      </c>
      <c r="C45" t="s">
        <v>85</v>
      </c>
      <c r="D45" t="s">
        <v>306</v>
      </c>
      <c r="E45" t="s">
        <v>320</v>
      </c>
      <c r="F45" t="s">
        <v>95</v>
      </c>
      <c r="G45" t="s">
        <v>95</v>
      </c>
      <c r="H45" t="s">
        <v>95</v>
      </c>
      <c r="I45" t="s">
        <v>95</v>
      </c>
      <c r="J45" t="s">
        <v>95</v>
      </c>
      <c r="K45" t="s">
        <v>95</v>
      </c>
      <c r="L45" t="s">
        <v>95</v>
      </c>
      <c r="M45" t="s">
        <v>95</v>
      </c>
      <c r="N45">
        <v>17010</v>
      </c>
      <c r="O45">
        <v>12900</v>
      </c>
      <c r="P45">
        <v>18000</v>
      </c>
      <c r="Q45">
        <v>23600</v>
      </c>
      <c r="R45" t="s">
        <v>95</v>
      </c>
      <c r="S45" t="s">
        <v>95</v>
      </c>
      <c r="T45" t="s">
        <v>95</v>
      </c>
      <c r="U45" t="s">
        <v>95</v>
      </c>
      <c r="V45" t="s">
        <v>95</v>
      </c>
      <c r="W45" t="s">
        <v>95</v>
      </c>
      <c r="X45" t="s">
        <v>95</v>
      </c>
      <c r="Y45" t="s">
        <v>95</v>
      </c>
      <c r="Z45">
        <v>16370</v>
      </c>
      <c r="AA45">
        <v>15800</v>
      </c>
      <c r="AB45">
        <v>21800</v>
      </c>
      <c r="AC45">
        <v>27800</v>
      </c>
      <c r="AD45" t="s">
        <v>95</v>
      </c>
      <c r="AE45" t="s">
        <v>95</v>
      </c>
      <c r="AF45" t="s">
        <v>95</v>
      </c>
      <c r="AG45" t="s">
        <v>95</v>
      </c>
      <c r="AH45" t="s">
        <v>95</v>
      </c>
      <c r="AI45" t="s">
        <v>95</v>
      </c>
      <c r="AJ45" t="s">
        <v>95</v>
      </c>
      <c r="AK45" t="s">
        <v>95</v>
      </c>
      <c r="AL45">
        <v>15320</v>
      </c>
      <c r="AM45">
        <v>17300</v>
      </c>
      <c r="AN45">
        <v>24500</v>
      </c>
      <c r="AO45">
        <v>31400</v>
      </c>
      <c r="AP45" t="s">
        <v>95</v>
      </c>
      <c r="AQ45" t="s">
        <v>95</v>
      </c>
      <c r="AR45" t="s">
        <v>95</v>
      </c>
      <c r="AS45" t="s">
        <v>95</v>
      </c>
      <c r="AT45" t="s">
        <v>95</v>
      </c>
      <c r="AU45" t="s">
        <v>95</v>
      </c>
      <c r="AV45" t="s">
        <v>95</v>
      </c>
      <c r="AW45" t="s">
        <v>95</v>
      </c>
      <c r="AX45">
        <v>12030</v>
      </c>
      <c r="AY45">
        <v>18600</v>
      </c>
      <c r="AZ45">
        <v>28900</v>
      </c>
      <c r="BA45">
        <v>38600</v>
      </c>
      <c r="BB45" t="s">
        <v>95</v>
      </c>
      <c r="BC45" t="s">
        <v>95</v>
      </c>
      <c r="BD45" t="s">
        <v>95</v>
      </c>
      <c r="BE45" t="s">
        <v>95</v>
      </c>
      <c r="BF45" t="s">
        <v>95</v>
      </c>
      <c r="BG45" t="s">
        <v>95</v>
      </c>
      <c r="BH45" t="s">
        <v>95</v>
      </c>
      <c r="BI45" t="s">
        <v>95</v>
      </c>
      <c r="BJ45">
        <v>11965</v>
      </c>
      <c r="BK45">
        <v>12700</v>
      </c>
      <c r="BL45">
        <v>17700</v>
      </c>
      <c r="BM45">
        <v>23200</v>
      </c>
      <c r="BN45" t="s">
        <v>95</v>
      </c>
      <c r="BO45" t="s">
        <v>95</v>
      </c>
      <c r="BP45" t="s">
        <v>95</v>
      </c>
      <c r="BQ45" t="s">
        <v>95</v>
      </c>
      <c r="BR45" t="s">
        <v>95</v>
      </c>
      <c r="BS45" t="s">
        <v>95</v>
      </c>
      <c r="BT45" t="s">
        <v>95</v>
      </c>
      <c r="BU45" t="s">
        <v>95</v>
      </c>
      <c r="BV45">
        <v>11345</v>
      </c>
      <c r="BW45">
        <v>15300</v>
      </c>
      <c r="BX45">
        <v>21300</v>
      </c>
      <c r="BY45">
        <v>27000</v>
      </c>
      <c r="BZ45" t="s">
        <v>95</v>
      </c>
      <c r="CA45" t="s">
        <v>95</v>
      </c>
      <c r="CB45" t="s">
        <v>95</v>
      </c>
      <c r="CC45" t="s">
        <v>95</v>
      </c>
      <c r="CD45" t="s">
        <v>95</v>
      </c>
      <c r="CE45" t="s">
        <v>95</v>
      </c>
      <c r="CF45" t="s">
        <v>95</v>
      </c>
      <c r="CG45" t="s">
        <v>95</v>
      </c>
      <c r="CH45">
        <v>10810</v>
      </c>
      <c r="CI45">
        <v>16400</v>
      </c>
      <c r="CJ45">
        <v>23400</v>
      </c>
      <c r="CK45">
        <v>30100</v>
      </c>
      <c r="CL45" t="s">
        <v>95</v>
      </c>
      <c r="CM45" t="s">
        <v>95</v>
      </c>
      <c r="CN45" t="s">
        <v>95</v>
      </c>
      <c r="CO45" t="s">
        <v>95</v>
      </c>
      <c r="CP45" t="s">
        <v>95</v>
      </c>
      <c r="CQ45" t="s">
        <v>95</v>
      </c>
      <c r="CR45" t="s">
        <v>95</v>
      </c>
      <c r="CS45" t="s">
        <v>95</v>
      </c>
      <c r="CT45">
        <v>7920</v>
      </c>
      <c r="CU45">
        <v>16400</v>
      </c>
      <c r="CV45">
        <v>26200</v>
      </c>
      <c r="CW45">
        <v>35200</v>
      </c>
      <c r="CX45" t="s">
        <v>95</v>
      </c>
      <c r="CY45" t="s">
        <v>95</v>
      </c>
      <c r="CZ45" t="s">
        <v>95</v>
      </c>
      <c r="DA45" t="s">
        <v>95</v>
      </c>
      <c r="DB45" t="s">
        <v>95</v>
      </c>
      <c r="DC45" t="s">
        <v>95</v>
      </c>
      <c r="DD45" t="s">
        <v>95</v>
      </c>
      <c r="DE45" t="s">
        <v>95</v>
      </c>
      <c r="DF45">
        <v>5045</v>
      </c>
      <c r="DG45">
        <v>13600</v>
      </c>
      <c r="DH45">
        <v>19000</v>
      </c>
      <c r="DI45">
        <v>24400</v>
      </c>
      <c r="DJ45" t="s">
        <v>95</v>
      </c>
      <c r="DK45" t="s">
        <v>95</v>
      </c>
      <c r="DL45" t="s">
        <v>95</v>
      </c>
      <c r="DM45" t="s">
        <v>95</v>
      </c>
      <c r="DN45" t="s">
        <v>95</v>
      </c>
      <c r="DO45" t="s">
        <v>95</v>
      </c>
      <c r="DP45" t="s">
        <v>95</v>
      </c>
      <c r="DQ45" t="s">
        <v>95</v>
      </c>
      <c r="DR45">
        <v>5025</v>
      </c>
      <c r="DS45">
        <v>17400</v>
      </c>
      <c r="DT45">
        <v>23400</v>
      </c>
      <c r="DU45">
        <v>30000</v>
      </c>
      <c r="DV45" t="s">
        <v>95</v>
      </c>
      <c r="DW45" t="s">
        <v>95</v>
      </c>
      <c r="DX45" t="s">
        <v>95</v>
      </c>
      <c r="DY45" t="s">
        <v>95</v>
      </c>
      <c r="DZ45" t="s">
        <v>95</v>
      </c>
      <c r="EA45" t="s">
        <v>95</v>
      </c>
      <c r="EB45" t="s">
        <v>95</v>
      </c>
      <c r="EC45" t="s">
        <v>95</v>
      </c>
      <c r="ED45">
        <v>4505</v>
      </c>
      <c r="EE45">
        <v>20000</v>
      </c>
      <c r="EF45">
        <v>27100</v>
      </c>
      <c r="EG45">
        <v>35400</v>
      </c>
      <c r="EH45" t="s">
        <v>95</v>
      </c>
      <c r="EI45" t="s">
        <v>95</v>
      </c>
      <c r="EJ45" t="s">
        <v>95</v>
      </c>
      <c r="EK45" t="s">
        <v>95</v>
      </c>
      <c r="EL45" t="s">
        <v>95</v>
      </c>
      <c r="EM45" t="s">
        <v>95</v>
      </c>
      <c r="EN45" t="s">
        <v>95</v>
      </c>
      <c r="EO45" t="s">
        <v>95</v>
      </c>
      <c r="EP45">
        <v>4110</v>
      </c>
      <c r="EQ45">
        <v>24600</v>
      </c>
      <c r="ER45">
        <v>33500</v>
      </c>
      <c r="ES45">
        <v>46400</v>
      </c>
      <c r="ET45" t="s">
        <v>95</v>
      </c>
      <c r="EU45" t="s">
        <v>95</v>
      </c>
      <c r="EV45" t="s">
        <v>95</v>
      </c>
      <c r="EW45" t="s">
        <v>95</v>
      </c>
      <c r="EX45" t="s">
        <v>95</v>
      </c>
      <c r="EY45" t="s">
        <v>95</v>
      </c>
      <c r="EZ45" t="s">
        <v>95</v>
      </c>
      <c r="FA45" t="s">
        <v>95</v>
      </c>
      <c r="FB45">
        <v>15965</v>
      </c>
      <c r="FC45">
        <v>12400</v>
      </c>
      <c r="FD45">
        <v>17500</v>
      </c>
      <c r="FE45">
        <v>23200</v>
      </c>
      <c r="FF45" t="s">
        <v>95</v>
      </c>
      <c r="FG45" t="s">
        <v>95</v>
      </c>
      <c r="FH45" t="s">
        <v>95</v>
      </c>
      <c r="FI45" t="s">
        <v>95</v>
      </c>
      <c r="FJ45" t="s">
        <v>95</v>
      </c>
      <c r="FK45" t="s">
        <v>95</v>
      </c>
      <c r="FL45" t="s">
        <v>95</v>
      </c>
      <c r="FM45" t="s">
        <v>95</v>
      </c>
      <c r="FN45">
        <v>15440</v>
      </c>
      <c r="FO45">
        <v>15600</v>
      </c>
      <c r="FP45">
        <v>21300</v>
      </c>
      <c r="FQ45">
        <v>27300</v>
      </c>
      <c r="FR45" t="s">
        <v>95</v>
      </c>
      <c r="FS45" t="s">
        <v>95</v>
      </c>
      <c r="FT45" t="s">
        <v>95</v>
      </c>
      <c r="FU45" t="s">
        <v>95</v>
      </c>
      <c r="FV45" t="s">
        <v>95</v>
      </c>
      <c r="FW45" t="s">
        <v>95</v>
      </c>
      <c r="FX45" t="s">
        <v>95</v>
      </c>
      <c r="FY45" t="s">
        <v>95</v>
      </c>
      <c r="FZ45">
        <v>14240</v>
      </c>
      <c r="GA45">
        <v>17400</v>
      </c>
      <c r="GB45">
        <v>24400</v>
      </c>
      <c r="GC45">
        <v>31000</v>
      </c>
      <c r="GD45" t="s">
        <v>95</v>
      </c>
      <c r="GE45" t="s">
        <v>95</v>
      </c>
      <c r="GF45" t="s">
        <v>95</v>
      </c>
      <c r="GG45" t="s">
        <v>95</v>
      </c>
      <c r="GH45" t="s">
        <v>95</v>
      </c>
      <c r="GI45" t="s">
        <v>95</v>
      </c>
      <c r="GJ45" t="s">
        <v>95</v>
      </c>
      <c r="GK45" t="s">
        <v>95</v>
      </c>
      <c r="GL45">
        <v>10950</v>
      </c>
      <c r="GM45">
        <v>18700</v>
      </c>
      <c r="GN45">
        <v>28600</v>
      </c>
      <c r="GO45">
        <v>37400</v>
      </c>
      <c r="GP45" t="s">
        <v>95</v>
      </c>
      <c r="GQ45" t="s">
        <v>95</v>
      </c>
      <c r="GR45" t="s">
        <v>95</v>
      </c>
      <c r="GS45" t="s">
        <v>95</v>
      </c>
      <c r="GT45" t="s">
        <v>95</v>
      </c>
      <c r="GU45" t="s">
        <v>95</v>
      </c>
      <c r="GV45" t="s">
        <v>95</v>
      </c>
      <c r="GW45" t="s">
        <v>95</v>
      </c>
      <c r="GX45">
        <v>11240</v>
      </c>
      <c r="GY45">
        <v>12200</v>
      </c>
      <c r="GZ45">
        <v>17100</v>
      </c>
      <c r="HA45">
        <v>22600</v>
      </c>
      <c r="HB45" t="s">
        <v>95</v>
      </c>
      <c r="HC45" t="s">
        <v>95</v>
      </c>
      <c r="HD45" t="s">
        <v>95</v>
      </c>
      <c r="HE45" t="s">
        <v>95</v>
      </c>
      <c r="HF45" t="s">
        <v>95</v>
      </c>
      <c r="HG45" t="s">
        <v>95</v>
      </c>
      <c r="HH45" t="s">
        <v>95</v>
      </c>
      <c r="HI45" t="s">
        <v>95</v>
      </c>
      <c r="HJ45">
        <v>10845</v>
      </c>
      <c r="HK45">
        <v>15000</v>
      </c>
      <c r="HL45">
        <v>20800</v>
      </c>
      <c r="HM45">
        <v>26500</v>
      </c>
      <c r="HN45" t="s">
        <v>95</v>
      </c>
      <c r="HO45" t="s">
        <v>95</v>
      </c>
      <c r="HP45" t="s">
        <v>95</v>
      </c>
      <c r="HQ45" t="s">
        <v>95</v>
      </c>
      <c r="HR45" t="s">
        <v>95</v>
      </c>
      <c r="HS45" t="s">
        <v>95</v>
      </c>
      <c r="HT45" t="s">
        <v>95</v>
      </c>
      <c r="HU45" t="s">
        <v>95</v>
      </c>
      <c r="HV45">
        <v>9890</v>
      </c>
      <c r="HW45">
        <v>16500</v>
      </c>
      <c r="HX45">
        <v>23600</v>
      </c>
      <c r="HY45">
        <v>29800</v>
      </c>
      <c r="HZ45" t="s">
        <v>95</v>
      </c>
      <c r="IA45" t="s">
        <v>95</v>
      </c>
      <c r="IB45" t="s">
        <v>95</v>
      </c>
      <c r="IC45" t="s">
        <v>95</v>
      </c>
      <c r="ID45" t="s">
        <v>95</v>
      </c>
      <c r="IE45" t="s">
        <v>95</v>
      </c>
      <c r="IF45" t="s">
        <v>95</v>
      </c>
      <c r="IG45" t="s">
        <v>95</v>
      </c>
      <c r="IH45">
        <v>7230</v>
      </c>
      <c r="II45">
        <v>16500</v>
      </c>
      <c r="IJ45">
        <v>26100</v>
      </c>
      <c r="IK45">
        <v>34300</v>
      </c>
      <c r="IL45" t="s">
        <v>95</v>
      </c>
      <c r="IM45" t="s">
        <v>95</v>
      </c>
      <c r="IN45" t="s">
        <v>95</v>
      </c>
      <c r="IO45" t="s">
        <v>95</v>
      </c>
      <c r="IP45" t="s">
        <v>95</v>
      </c>
      <c r="IQ45" t="s">
        <v>95</v>
      </c>
      <c r="IR45" t="s">
        <v>95</v>
      </c>
      <c r="IS45" t="s">
        <v>95</v>
      </c>
      <c r="IT45">
        <v>4725</v>
      </c>
      <c r="IU45">
        <v>13100</v>
      </c>
      <c r="IV45">
        <v>18400</v>
      </c>
      <c r="IW45">
        <v>24300</v>
      </c>
      <c r="IX45" t="s">
        <v>95</v>
      </c>
      <c r="IY45" t="s">
        <v>95</v>
      </c>
      <c r="IZ45" t="s">
        <v>95</v>
      </c>
      <c r="JA45" t="s">
        <v>95</v>
      </c>
      <c r="JB45" t="s">
        <v>95</v>
      </c>
      <c r="JC45" t="s">
        <v>95</v>
      </c>
      <c r="JD45" t="s">
        <v>95</v>
      </c>
      <c r="JE45" t="s">
        <v>95</v>
      </c>
      <c r="JF45">
        <v>4595</v>
      </c>
      <c r="JG45">
        <v>17200</v>
      </c>
      <c r="JH45">
        <v>22900</v>
      </c>
      <c r="JI45">
        <v>29400</v>
      </c>
      <c r="JJ45" t="s">
        <v>95</v>
      </c>
      <c r="JK45" t="s">
        <v>95</v>
      </c>
      <c r="JL45" t="s">
        <v>95</v>
      </c>
      <c r="JM45" t="s">
        <v>95</v>
      </c>
      <c r="JN45" t="s">
        <v>95</v>
      </c>
      <c r="JO45" t="s">
        <v>95</v>
      </c>
      <c r="JP45" t="s">
        <v>95</v>
      </c>
      <c r="JQ45" t="s">
        <v>95</v>
      </c>
      <c r="JR45">
        <v>4350</v>
      </c>
      <c r="JS45">
        <v>19500</v>
      </c>
      <c r="JT45">
        <v>26300</v>
      </c>
      <c r="JU45">
        <v>34500</v>
      </c>
      <c r="JV45" t="s">
        <v>95</v>
      </c>
      <c r="JW45" t="s">
        <v>95</v>
      </c>
      <c r="JX45" t="s">
        <v>95</v>
      </c>
      <c r="JY45" t="s">
        <v>95</v>
      </c>
      <c r="JZ45" t="s">
        <v>95</v>
      </c>
      <c r="KA45" t="s">
        <v>95</v>
      </c>
      <c r="KB45" t="s">
        <v>95</v>
      </c>
      <c r="KC45" t="s">
        <v>95</v>
      </c>
      <c r="KD45">
        <v>3720</v>
      </c>
      <c r="KE45">
        <v>24400</v>
      </c>
      <c r="KF45">
        <v>33000</v>
      </c>
      <c r="KG45">
        <v>45100</v>
      </c>
    </row>
    <row r="46" spans="2:293" x14ac:dyDescent="0.25">
      <c r="B46" s="57" t="s">
        <v>44</v>
      </c>
      <c r="C46" t="s">
        <v>85</v>
      </c>
      <c r="D46" t="s">
        <v>96</v>
      </c>
      <c r="E46" t="s">
        <v>132</v>
      </c>
      <c r="F46">
        <v>1105</v>
      </c>
      <c r="G46">
        <v>40.200000000000003</v>
      </c>
      <c r="H46">
        <v>660</v>
      </c>
      <c r="I46">
        <v>14.6</v>
      </c>
      <c r="J46">
        <v>3</v>
      </c>
      <c r="K46">
        <v>10.199999999999999</v>
      </c>
      <c r="L46">
        <v>17.3</v>
      </c>
      <c r="M46">
        <v>42.2</v>
      </c>
      <c r="N46">
        <v>100</v>
      </c>
      <c r="O46">
        <v>11600</v>
      </c>
      <c r="P46">
        <v>21000</v>
      </c>
      <c r="Q46">
        <v>28400</v>
      </c>
      <c r="R46">
        <v>880</v>
      </c>
      <c r="S46">
        <v>48.9</v>
      </c>
      <c r="T46">
        <v>450</v>
      </c>
      <c r="U46">
        <v>22.5</v>
      </c>
      <c r="V46">
        <v>4.5999999999999996</v>
      </c>
      <c r="W46">
        <v>14.8</v>
      </c>
      <c r="X46">
        <v>18.399999999999999</v>
      </c>
      <c r="Y46">
        <v>23.9</v>
      </c>
      <c r="Z46">
        <v>120</v>
      </c>
      <c r="AA46">
        <v>17100</v>
      </c>
      <c r="AB46">
        <v>23100</v>
      </c>
      <c r="AC46">
        <v>31800</v>
      </c>
      <c r="AD46">
        <v>715</v>
      </c>
      <c r="AE46">
        <v>47.2</v>
      </c>
      <c r="AF46">
        <v>380</v>
      </c>
      <c r="AG46">
        <v>26</v>
      </c>
      <c r="AH46">
        <v>2.5</v>
      </c>
      <c r="AI46">
        <v>17.7</v>
      </c>
      <c r="AJ46">
        <v>21.2</v>
      </c>
      <c r="AK46">
        <v>24.3</v>
      </c>
      <c r="AL46">
        <v>115</v>
      </c>
      <c r="AM46">
        <v>17000</v>
      </c>
      <c r="AN46">
        <v>26000</v>
      </c>
      <c r="AO46">
        <v>36700</v>
      </c>
      <c r="AP46">
        <v>520</v>
      </c>
      <c r="AQ46">
        <v>54.8</v>
      </c>
      <c r="AR46">
        <v>235</v>
      </c>
      <c r="AS46">
        <v>23.8</v>
      </c>
      <c r="AT46">
        <v>3.2</v>
      </c>
      <c r="AU46">
        <v>15</v>
      </c>
      <c r="AV46">
        <v>16.899999999999999</v>
      </c>
      <c r="AW46">
        <v>18.2</v>
      </c>
      <c r="AX46">
        <v>65</v>
      </c>
      <c r="AY46">
        <v>24600</v>
      </c>
      <c r="AZ46">
        <v>37900</v>
      </c>
      <c r="BA46">
        <v>65900</v>
      </c>
      <c r="BB46">
        <v>740</v>
      </c>
      <c r="BC46">
        <v>37.5</v>
      </c>
      <c r="BD46">
        <v>460</v>
      </c>
      <c r="BE46">
        <v>15.5</v>
      </c>
      <c r="BF46">
        <v>2.9</v>
      </c>
      <c r="BG46">
        <v>10.3</v>
      </c>
      <c r="BH46">
        <v>18.5</v>
      </c>
      <c r="BI46">
        <v>44.1</v>
      </c>
      <c r="BJ46">
        <v>65</v>
      </c>
      <c r="BK46">
        <v>12300</v>
      </c>
      <c r="BL46">
        <v>19800</v>
      </c>
      <c r="BM46">
        <v>26000</v>
      </c>
      <c r="BN46">
        <v>570</v>
      </c>
      <c r="BO46">
        <v>48.2</v>
      </c>
      <c r="BP46">
        <v>295</v>
      </c>
      <c r="BQ46">
        <v>22.2</v>
      </c>
      <c r="BR46">
        <v>5.2</v>
      </c>
      <c r="BS46">
        <v>15.1</v>
      </c>
      <c r="BT46">
        <v>18.8</v>
      </c>
      <c r="BU46">
        <v>24.5</v>
      </c>
      <c r="BV46">
        <v>80</v>
      </c>
      <c r="BW46">
        <v>16000</v>
      </c>
      <c r="BX46">
        <v>22100</v>
      </c>
      <c r="BY46">
        <v>29700</v>
      </c>
      <c r="BZ46">
        <v>480</v>
      </c>
      <c r="CA46">
        <v>45.6</v>
      </c>
      <c r="CB46">
        <v>260</v>
      </c>
      <c r="CC46">
        <v>25.8</v>
      </c>
      <c r="CD46">
        <v>2</v>
      </c>
      <c r="CE46">
        <v>19.5</v>
      </c>
      <c r="CF46">
        <v>23.7</v>
      </c>
      <c r="CG46">
        <v>26.6</v>
      </c>
      <c r="CH46">
        <v>85</v>
      </c>
      <c r="CI46">
        <v>17300</v>
      </c>
      <c r="CJ46">
        <v>25700</v>
      </c>
      <c r="CK46">
        <v>34200</v>
      </c>
      <c r="CL46">
        <v>345</v>
      </c>
      <c r="CM46">
        <v>54.4</v>
      </c>
      <c r="CN46">
        <v>160</v>
      </c>
      <c r="CO46">
        <v>26.4</v>
      </c>
      <c r="CP46">
        <v>2.5</v>
      </c>
      <c r="CQ46">
        <v>13.6</v>
      </c>
      <c r="CR46">
        <v>15.5</v>
      </c>
      <c r="CS46">
        <v>16.7</v>
      </c>
      <c r="CT46">
        <v>35</v>
      </c>
      <c r="CU46">
        <v>24600</v>
      </c>
      <c r="CV46">
        <v>36700</v>
      </c>
      <c r="CW46">
        <v>42800</v>
      </c>
      <c r="CX46">
        <v>365</v>
      </c>
      <c r="CY46">
        <v>45.7</v>
      </c>
      <c r="CZ46">
        <v>200</v>
      </c>
      <c r="DA46">
        <v>12.9</v>
      </c>
      <c r="DB46">
        <v>3.1</v>
      </c>
      <c r="DC46">
        <v>10</v>
      </c>
      <c r="DD46">
        <v>14.8</v>
      </c>
      <c r="DE46">
        <v>38.299999999999997</v>
      </c>
      <c r="DF46">
        <v>30</v>
      </c>
      <c r="DG46">
        <v>11500</v>
      </c>
      <c r="DH46">
        <v>22100</v>
      </c>
      <c r="DI46">
        <v>38300</v>
      </c>
      <c r="DJ46">
        <v>310</v>
      </c>
      <c r="DK46">
        <v>50.2</v>
      </c>
      <c r="DL46">
        <v>155</v>
      </c>
      <c r="DM46">
        <v>23.3</v>
      </c>
      <c r="DN46">
        <v>3.7</v>
      </c>
      <c r="DO46">
        <v>14.2</v>
      </c>
      <c r="DP46">
        <v>17.7</v>
      </c>
      <c r="DQ46">
        <v>22.9</v>
      </c>
      <c r="DR46">
        <v>40</v>
      </c>
      <c r="DS46">
        <v>17900</v>
      </c>
      <c r="DT46">
        <v>26300</v>
      </c>
      <c r="DU46">
        <v>37500</v>
      </c>
      <c r="DV46">
        <v>235</v>
      </c>
      <c r="DW46">
        <v>50.5</v>
      </c>
      <c r="DX46">
        <v>115</v>
      </c>
      <c r="DY46">
        <v>26.4</v>
      </c>
      <c r="DZ46">
        <v>3.3</v>
      </c>
      <c r="EA46">
        <v>14</v>
      </c>
      <c r="EB46">
        <v>15.9</v>
      </c>
      <c r="EC46">
        <v>19.8</v>
      </c>
      <c r="ED46">
        <v>30</v>
      </c>
      <c r="EE46">
        <v>14500</v>
      </c>
      <c r="EF46">
        <v>33200</v>
      </c>
      <c r="EG46">
        <v>45600</v>
      </c>
      <c r="EH46">
        <v>175</v>
      </c>
      <c r="EI46">
        <v>55.6</v>
      </c>
      <c r="EJ46">
        <v>75</v>
      </c>
      <c r="EK46">
        <v>18.600000000000001</v>
      </c>
      <c r="EL46">
        <v>4.4000000000000004</v>
      </c>
      <c r="EM46" t="s">
        <v>95</v>
      </c>
      <c r="EN46" t="s">
        <v>95</v>
      </c>
      <c r="EO46">
        <v>21.4</v>
      </c>
      <c r="EP46">
        <v>30</v>
      </c>
      <c r="EQ46">
        <v>32000</v>
      </c>
      <c r="ER46">
        <v>61100</v>
      </c>
      <c r="ES46">
        <v>80300</v>
      </c>
      <c r="ET46">
        <v>1090</v>
      </c>
      <c r="EU46">
        <v>32.799999999999997</v>
      </c>
      <c r="EV46">
        <v>735</v>
      </c>
      <c r="EW46">
        <v>15.8</v>
      </c>
      <c r="EX46">
        <v>3.6</v>
      </c>
      <c r="EY46">
        <v>11.1</v>
      </c>
      <c r="EZ46">
        <v>18.5</v>
      </c>
      <c r="FA46">
        <v>47.9</v>
      </c>
      <c r="FB46">
        <v>100</v>
      </c>
      <c r="FC46">
        <v>12200</v>
      </c>
      <c r="FD46">
        <v>19500</v>
      </c>
      <c r="FE46">
        <v>25700</v>
      </c>
      <c r="FF46">
        <v>825</v>
      </c>
      <c r="FG46">
        <v>45.7</v>
      </c>
      <c r="FH46">
        <v>450</v>
      </c>
      <c r="FI46">
        <v>23.3</v>
      </c>
      <c r="FJ46">
        <v>3.2</v>
      </c>
      <c r="FK46">
        <v>17.2</v>
      </c>
      <c r="FL46">
        <v>21.7</v>
      </c>
      <c r="FM46">
        <v>27.8</v>
      </c>
      <c r="FN46">
        <v>130</v>
      </c>
      <c r="FO46">
        <v>16800</v>
      </c>
      <c r="FP46">
        <v>25600</v>
      </c>
      <c r="FQ46">
        <v>30700</v>
      </c>
      <c r="FR46">
        <v>790</v>
      </c>
      <c r="FS46">
        <v>49.6</v>
      </c>
      <c r="FT46">
        <v>400</v>
      </c>
      <c r="FU46">
        <v>23.5</v>
      </c>
      <c r="FV46">
        <v>2.6</v>
      </c>
      <c r="FW46">
        <v>18.399999999999999</v>
      </c>
      <c r="FX46">
        <v>21.4</v>
      </c>
      <c r="FY46">
        <v>24.3</v>
      </c>
      <c r="FZ46">
        <v>130</v>
      </c>
      <c r="GA46">
        <v>18000</v>
      </c>
      <c r="GB46">
        <v>27400</v>
      </c>
      <c r="GC46">
        <v>36500</v>
      </c>
      <c r="GD46">
        <v>470</v>
      </c>
      <c r="GE46">
        <v>58.1</v>
      </c>
      <c r="GF46">
        <v>195</v>
      </c>
      <c r="GG46">
        <v>20.7</v>
      </c>
      <c r="GH46">
        <v>1.1000000000000001</v>
      </c>
      <c r="GI46">
        <v>18.399999999999999</v>
      </c>
      <c r="GJ46">
        <v>19</v>
      </c>
      <c r="GK46">
        <v>20.100000000000001</v>
      </c>
      <c r="GL46">
        <v>70</v>
      </c>
      <c r="GM46">
        <v>16800</v>
      </c>
      <c r="GN46">
        <v>29800</v>
      </c>
      <c r="GO46">
        <v>50400</v>
      </c>
      <c r="GP46">
        <v>695</v>
      </c>
      <c r="GQ46">
        <v>32.5</v>
      </c>
      <c r="GR46">
        <v>470</v>
      </c>
      <c r="GS46">
        <v>16.600000000000001</v>
      </c>
      <c r="GT46">
        <v>3.4</v>
      </c>
      <c r="GU46">
        <v>11.3</v>
      </c>
      <c r="GV46">
        <v>18.7</v>
      </c>
      <c r="GW46">
        <v>47.5</v>
      </c>
      <c r="GX46">
        <v>70</v>
      </c>
      <c r="GY46">
        <v>12200</v>
      </c>
      <c r="GZ46">
        <v>18800</v>
      </c>
      <c r="HA46">
        <v>25000</v>
      </c>
      <c r="HB46">
        <v>535</v>
      </c>
      <c r="HC46">
        <v>42.8</v>
      </c>
      <c r="HD46">
        <v>305</v>
      </c>
      <c r="HE46">
        <v>25.2</v>
      </c>
      <c r="HF46">
        <v>3.1</v>
      </c>
      <c r="HG46">
        <v>17.5</v>
      </c>
      <c r="HH46">
        <v>21.8</v>
      </c>
      <c r="HI46">
        <v>28.9</v>
      </c>
      <c r="HJ46">
        <v>85</v>
      </c>
      <c r="HK46">
        <v>16700</v>
      </c>
      <c r="HL46">
        <v>25600</v>
      </c>
      <c r="HM46">
        <v>30800</v>
      </c>
      <c r="HN46">
        <v>505</v>
      </c>
      <c r="HO46">
        <v>45.9</v>
      </c>
      <c r="HP46">
        <v>275</v>
      </c>
      <c r="HQ46">
        <v>25.7</v>
      </c>
      <c r="HR46">
        <v>2.5</v>
      </c>
      <c r="HS46">
        <v>20.100000000000001</v>
      </c>
      <c r="HT46">
        <v>23.7</v>
      </c>
      <c r="HU46">
        <v>25.9</v>
      </c>
      <c r="HV46">
        <v>90</v>
      </c>
      <c r="HW46">
        <v>15600</v>
      </c>
      <c r="HX46">
        <v>24200</v>
      </c>
      <c r="HY46">
        <v>35600</v>
      </c>
      <c r="HZ46">
        <v>300</v>
      </c>
      <c r="IA46">
        <v>58.1</v>
      </c>
      <c r="IB46">
        <v>125</v>
      </c>
      <c r="IC46" t="s">
        <v>95</v>
      </c>
      <c r="ID46" t="s">
        <v>95</v>
      </c>
      <c r="IE46" t="s">
        <v>95</v>
      </c>
      <c r="IF46" t="s">
        <v>95</v>
      </c>
      <c r="IG46">
        <v>19.600000000000001</v>
      </c>
      <c r="IH46">
        <v>45</v>
      </c>
      <c r="II46">
        <v>13900</v>
      </c>
      <c r="IJ46">
        <v>23200</v>
      </c>
      <c r="IK46">
        <v>39300</v>
      </c>
      <c r="IL46">
        <v>395</v>
      </c>
      <c r="IM46">
        <v>33.299999999999997</v>
      </c>
      <c r="IN46">
        <v>265</v>
      </c>
      <c r="IO46">
        <v>14.3</v>
      </c>
      <c r="IP46">
        <v>4</v>
      </c>
      <c r="IQ46">
        <v>10.7</v>
      </c>
      <c r="IR46">
        <v>18.2</v>
      </c>
      <c r="IS46">
        <v>48.4</v>
      </c>
      <c r="IT46">
        <v>30</v>
      </c>
      <c r="IU46">
        <v>14400</v>
      </c>
      <c r="IV46">
        <v>20300</v>
      </c>
      <c r="IW46">
        <v>28600</v>
      </c>
      <c r="IX46">
        <v>295</v>
      </c>
      <c r="IY46">
        <v>50.9</v>
      </c>
      <c r="IZ46">
        <v>145</v>
      </c>
      <c r="JA46">
        <v>19.899999999999999</v>
      </c>
      <c r="JB46">
        <v>3.4</v>
      </c>
      <c r="JC46">
        <v>16.8</v>
      </c>
      <c r="JD46">
        <v>21.4</v>
      </c>
      <c r="JE46">
        <v>25.8</v>
      </c>
      <c r="JF46">
        <v>45</v>
      </c>
      <c r="JG46">
        <v>19000</v>
      </c>
      <c r="JH46">
        <v>25000</v>
      </c>
      <c r="JI46">
        <v>29900</v>
      </c>
      <c r="JJ46">
        <v>285</v>
      </c>
      <c r="JK46">
        <v>56.2</v>
      </c>
      <c r="JL46">
        <v>125</v>
      </c>
      <c r="JM46">
        <v>19.5</v>
      </c>
      <c r="JN46">
        <v>2.9</v>
      </c>
      <c r="JO46">
        <v>15.5</v>
      </c>
      <c r="JP46">
        <v>17.399999999999999</v>
      </c>
      <c r="JQ46">
        <v>21.4</v>
      </c>
      <c r="JR46">
        <v>40</v>
      </c>
      <c r="JS46">
        <v>22000</v>
      </c>
      <c r="JT46">
        <v>28800</v>
      </c>
      <c r="JU46">
        <v>37700</v>
      </c>
      <c r="JV46">
        <v>170</v>
      </c>
      <c r="JW46">
        <v>57.9</v>
      </c>
      <c r="JX46">
        <v>70</v>
      </c>
      <c r="JY46" t="s">
        <v>95</v>
      </c>
      <c r="JZ46" t="s">
        <v>95</v>
      </c>
      <c r="KA46" t="s">
        <v>95</v>
      </c>
      <c r="KB46" t="s">
        <v>95</v>
      </c>
      <c r="KC46">
        <v>20.9</v>
      </c>
      <c r="KD46">
        <v>25</v>
      </c>
      <c r="KE46">
        <v>29200</v>
      </c>
      <c r="KF46">
        <v>46700</v>
      </c>
      <c r="KG46">
        <v>83500</v>
      </c>
    </row>
    <row r="47" spans="2:293" x14ac:dyDescent="0.25">
      <c r="B47" s="57" t="s">
        <v>45</v>
      </c>
      <c r="C47" t="s">
        <v>86</v>
      </c>
      <c r="D47" t="s">
        <v>57</v>
      </c>
      <c r="E47" t="s">
        <v>133</v>
      </c>
      <c r="F47">
        <v>620</v>
      </c>
      <c r="G47">
        <v>20</v>
      </c>
      <c r="H47">
        <v>495</v>
      </c>
      <c r="I47">
        <v>13.9</v>
      </c>
      <c r="J47">
        <v>6.1</v>
      </c>
      <c r="K47">
        <v>25.6</v>
      </c>
      <c r="L47">
        <v>38</v>
      </c>
      <c r="M47">
        <v>60</v>
      </c>
      <c r="N47">
        <v>145</v>
      </c>
      <c r="O47">
        <v>18800</v>
      </c>
      <c r="P47">
        <v>24800</v>
      </c>
      <c r="Q47">
        <v>37300</v>
      </c>
      <c r="R47">
        <v>525</v>
      </c>
      <c r="S47">
        <v>32.200000000000003</v>
      </c>
      <c r="T47">
        <v>355</v>
      </c>
      <c r="U47">
        <v>23</v>
      </c>
      <c r="V47">
        <v>6.3</v>
      </c>
      <c r="W47">
        <v>30.1</v>
      </c>
      <c r="X47">
        <v>33.799999999999997</v>
      </c>
      <c r="Y47">
        <v>38.5</v>
      </c>
      <c r="Z47">
        <v>150</v>
      </c>
      <c r="AA47">
        <v>25700</v>
      </c>
      <c r="AB47">
        <v>33700</v>
      </c>
      <c r="AC47">
        <v>42900</v>
      </c>
      <c r="AD47">
        <v>530</v>
      </c>
      <c r="AE47">
        <v>33.700000000000003</v>
      </c>
      <c r="AF47">
        <v>350</v>
      </c>
      <c r="AG47">
        <v>26.2</v>
      </c>
      <c r="AH47">
        <v>4.5</v>
      </c>
      <c r="AI47">
        <v>30.4</v>
      </c>
      <c r="AJ47">
        <v>32.9</v>
      </c>
      <c r="AK47">
        <v>35.5</v>
      </c>
      <c r="AL47">
        <v>150</v>
      </c>
      <c r="AM47">
        <v>28700</v>
      </c>
      <c r="AN47">
        <v>41700</v>
      </c>
      <c r="AO47">
        <v>58900</v>
      </c>
      <c r="AP47">
        <v>515</v>
      </c>
      <c r="AQ47">
        <v>55.6</v>
      </c>
      <c r="AR47">
        <v>230</v>
      </c>
      <c r="AS47">
        <v>21.8</v>
      </c>
      <c r="AT47">
        <v>2.6</v>
      </c>
      <c r="AU47" t="s">
        <v>95</v>
      </c>
      <c r="AV47" t="s">
        <v>95</v>
      </c>
      <c r="AW47">
        <v>20</v>
      </c>
      <c r="AX47">
        <v>85</v>
      </c>
      <c r="AY47">
        <v>31600</v>
      </c>
      <c r="AZ47">
        <v>51900</v>
      </c>
      <c r="BA47">
        <v>109300</v>
      </c>
      <c r="BB47">
        <v>225</v>
      </c>
      <c r="BC47">
        <v>14.9</v>
      </c>
      <c r="BD47">
        <v>195</v>
      </c>
      <c r="BE47">
        <v>14.8</v>
      </c>
      <c r="BF47">
        <v>5.3</v>
      </c>
      <c r="BG47">
        <v>29.2</v>
      </c>
      <c r="BH47">
        <v>45.3</v>
      </c>
      <c r="BI47">
        <v>65</v>
      </c>
      <c r="BJ47">
        <v>65</v>
      </c>
      <c r="BK47">
        <v>17100</v>
      </c>
      <c r="BL47">
        <v>23100</v>
      </c>
      <c r="BM47">
        <v>30900</v>
      </c>
      <c r="BN47">
        <v>210</v>
      </c>
      <c r="BO47">
        <v>27.6</v>
      </c>
      <c r="BP47">
        <v>150</v>
      </c>
      <c r="BQ47">
        <v>23.1</v>
      </c>
      <c r="BR47">
        <v>6.9</v>
      </c>
      <c r="BS47">
        <v>33.299999999999997</v>
      </c>
      <c r="BT47">
        <v>37.9</v>
      </c>
      <c r="BU47">
        <v>42.4</v>
      </c>
      <c r="BV47">
        <v>65</v>
      </c>
      <c r="BW47">
        <v>25300</v>
      </c>
      <c r="BX47">
        <v>32000</v>
      </c>
      <c r="BY47">
        <v>43000</v>
      </c>
      <c r="BZ47">
        <v>210</v>
      </c>
      <c r="CA47">
        <v>28.7</v>
      </c>
      <c r="CB47">
        <v>150</v>
      </c>
      <c r="CC47">
        <v>27.5</v>
      </c>
      <c r="CD47">
        <v>5.4</v>
      </c>
      <c r="CE47">
        <v>32.9</v>
      </c>
      <c r="CF47">
        <v>35.6</v>
      </c>
      <c r="CG47">
        <v>38.4</v>
      </c>
      <c r="CH47">
        <v>65</v>
      </c>
      <c r="CI47">
        <v>30000</v>
      </c>
      <c r="CJ47">
        <v>38800</v>
      </c>
      <c r="CK47">
        <v>51300</v>
      </c>
      <c r="CL47">
        <v>175</v>
      </c>
      <c r="CM47">
        <v>55.8</v>
      </c>
      <c r="CN47">
        <v>75</v>
      </c>
      <c r="CO47">
        <v>21</v>
      </c>
      <c r="CP47">
        <v>3.8</v>
      </c>
      <c r="CQ47" t="s">
        <v>95</v>
      </c>
      <c r="CR47" t="s">
        <v>95</v>
      </c>
      <c r="CS47">
        <v>19.3</v>
      </c>
      <c r="CT47">
        <v>25</v>
      </c>
      <c r="CU47">
        <v>36400</v>
      </c>
      <c r="CV47">
        <v>63500</v>
      </c>
      <c r="CW47">
        <v>134500</v>
      </c>
      <c r="CX47">
        <v>395</v>
      </c>
      <c r="CY47">
        <v>22.9</v>
      </c>
      <c r="CZ47">
        <v>305</v>
      </c>
      <c r="DA47">
        <v>13.4</v>
      </c>
      <c r="DB47">
        <v>6.6</v>
      </c>
      <c r="DC47">
        <v>23.5</v>
      </c>
      <c r="DD47">
        <v>33.799999999999997</v>
      </c>
      <c r="DE47">
        <v>57.1</v>
      </c>
      <c r="DF47">
        <v>85</v>
      </c>
      <c r="DG47">
        <v>19500</v>
      </c>
      <c r="DH47">
        <v>27000</v>
      </c>
      <c r="DI47">
        <v>39400</v>
      </c>
      <c r="DJ47">
        <v>315</v>
      </c>
      <c r="DK47">
        <v>35.200000000000003</v>
      </c>
      <c r="DL47">
        <v>205</v>
      </c>
      <c r="DM47">
        <v>23</v>
      </c>
      <c r="DN47">
        <v>5.9</v>
      </c>
      <c r="DO47">
        <v>28.1</v>
      </c>
      <c r="DP47">
        <v>31.2</v>
      </c>
      <c r="DQ47">
        <v>35.9</v>
      </c>
      <c r="DR47">
        <v>85</v>
      </c>
      <c r="DS47">
        <v>26100</v>
      </c>
      <c r="DT47">
        <v>34100</v>
      </c>
      <c r="DU47">
        <v>42600</v>
      </c>
      <c r="DV47">
        <v>320</v>
      </c>
      <c r="DW47">
        <v>37.1</v>
      </c>
      <c r="DX47">
        <v>200</v>
      </c>
      <c r="DY47">
        <v>25.4</v>
      </c>
      <c r="DZ47">
        <v>3.9</v>
      </c>
      <c r="EA47">
        <v>28.7</v>
      </c>
      <c r="EB47">
        <v>31.2</v>
      </c>
      <c r="EC47">
        <v>33.6</v>
      </c>
      <c r="ED47">
        <v>85</v>
      </c>
      <c r="EE47">
        <v>27800</v>
      </c>
      <c r="EF47">
        <v>42500</v>
      </c>
      <c r="EG47">
        <v>73200</v>
      </c>
      <c r="EH47">
        <v>340</v>
      </c>
      <c r="EI47">
        <v>55.4</v>
      </c>
      <c r="EJ47">
        <v>150</v>
      </c>
      <c r="EK47">
        <v>22.2</v>
      </c>
      <c r="EL47">
        <v>2</v>
      </c>
      <c r="EM47" t="s">
        <v>95</v>
      </c>
      <c r="EN47" t="s">
        <v>95</v>
      </c>
      <c r="EO47">
        <v>20.399999999999999</v>
      </c>
      <c r="EP47">
        <v>60</v>
      </c>
      <c r="EQ47">
        <v>29000</v>
      </c>
      <c r="ER47">
        <v>51400</v>
      </c>
      <c r="ES47">
        <v>107100</v>
      </c>
      <c r="ET47">
        <v>605</v>
      </c>
      <c r="EU47">
        <v>21.4</v>
      </c>
      <c r="EV47">
        <v>475</v>
      </c>
      <c r="EW47">
        <v>13.5</v>
      </c>
      <c r="EX47">
        <v>4.8</v>
      </c>
      <c r="EY47">
        <v>25.1</v>
      </c>
      <c r="EZ47">
        <v>38.299999999999997</v>
      </c>
      <c r="FA47">
        <v>60.3</v>
      </c>
      <c r="FB47">
        <v>135</v>
      </c>
      <c r="FC47">
        <v>18300</v>
      </c>
      <c r="FD47">
        <v>25000</v>
      </c>
      <c r="FE47">
        <v>35400</v>
      </c>
      <c r="FF47">
        <v>570</v>
      </c>
      <c r="FG47">
        <v>36</v>
      </c>
      <c r="FH47">
        <v>365</v>
      </c>
      <c r="FI47">
        <v>20.8</v>
      </c>
      <c r="FJ47">
        <v>5.3</v>
      </c>
      <c r="FK47">
        <v>29.1</v>
      </c>
      <c r="FL47">
        <v>34.299999999999997</v>
      </c>
      <c r="FM47">
        <v>37.799999999999997</v>
      </c>
      <c r="FN47">
        <v>160</v>
      </c>
      <c r="FO47">
        <v>25100</v>
      </c>
      <c r="FP47">
        <v>34400</v>
      </c>
      <c r="FQ47">
        <v>45600</v>
      </c>
      <c r="FR47">
        <v>495</v>
      </c>
      <c r="FS47">
        <v>37.5</v>
      </c>
      <c r="FT47">
        <v>310</v>
      </c>
      <c r="FU47">
        <v>25.2</v>
      </c>
      <c r="FV47">
        <v>3.8</v>
      </c>
      <c r="FW47">
        <v>28.3</v>
      </c>
      <c r="FX47">
        <v>31.8</v>
      </c>
      <c r="FY47">
        <v>33.6</v>
      </c>
      <c r="FZ47">
        <v>130</v>
      </c>
      <c r="GA47">
        <v>30500</v>
      </c>
      <c r="GB47">
        <v>45400</v>
      </c>
      <c r="GC47">
        <v>63500</v>
      </c>
      <c r="GD47">
        <v>535</v>
      </c>
      <c r="GE47">
        <v>57.5</v>
      </c>
      <c r="GF47">
        <v>225</v>
      </c>
      <c r="GG47">
        <v>20.5</v>
      </c>
      <c r="GH47">
        <v>2</v>
      </c>
      <c r="GI47" t="s">
        <v>95</v>
      </c>
      <c r="GJ47" t="s">
        <v>95</v>
      </c>
      <c r="GK47">
        <v>20</v>
      </c>
      <c r="GL47">
        <v>80</v>
      </c>
      <c r="GM47">
        <v>35400</v>
      </c>
      <c r="GN47">
        <v>64500</v>
      </c>
      <c r="GO47">
        <v>121800</v>
      </c>
      <c r="GP47">
        <v>245</v>
      </c>
      <c r="GQ47">
        <v>17.2</v>
      </c>
      <c r="GR47">
        <v>205</v>
      </c>
      <c r="GS47">
        <v>10.7</v>
      </c>
      <c r="GT47">
        <v>3.8</v>
      </c>
      <c r="GU47">
        <v>29.8</v>
      </c>
      <c r="GV47">
        <v>45.5</v>
      </c>
      <c r="GW47">
        <v>68.2</v>
      </c>
      <c r="GX47">
        <v>70</v>
      </c>
      <c r="GY47">
        <v>18000</v>
      </c>
      <c r="GZ47">
        <v>22100</v>
      </c>
      <c r="HA47">
        <v>29600</v>
      </c>
      <c r="HB47">
        <v>230</v>
      </c>
      <c r="HC47">
        <v>31.5</v>
      </c>
      <c r="HD47">
        <v>155</v>
      </c>
      <c r="HE47">
        <v>20.7</v>
      </c>
      <c r="HF47">
        <v>4.9000000000000004</v>
      </c>
      <c r="HG47">
        <v>32.5</v>
      </c>
      <c r="HH47">
        <v>39.6</v>
      </c>
      <c r="HI47">
        <v>43</v>
      </c>
      <c r="HJ47">
        <v>75</v>
      </c>
      <c r="HK47">
        <v>25200</v>
      </c>
      <c r="HL47">
        <v>33000</v>
      </c>
      <c r="HM47">
        <v>41500</v>
      </c>
      <c r="HN47">
        <v>195</v>
      </c>
      <c r="HO47">
        <v>30.9</v>
      </c>
      <c r="HP47">
        <v>135</v>
      </c>
      <c r="HQ47">
        <v>27.8</v>
      </c>
      <c r="HR47">
        <v>2.9</v>
      </c>
      <c r="HS47">
        <v>31.6</v>
      </c>
      <c r="HT47">
        <v>36.299999999999997</v>
      </c>
      <c r="HU47">
        <v>38.4</v>
      </c>
      <c r="HV47">
        <v>60</v>
      </c>
      <c r="HW47">
        <v>30200</v>
      </c>
      <c r="HX47">
        <v>44900</v>
      </c>
      <c r="HY47">
        <v>58800</v>
      </c>
      <c r="HZ47">
        <v>210</v>
      </c>
      <c r="IA47">
        <v>52.9</v>
      </c>
      <c r="IB47">
        <v>100</v>
      </c>
      <c r="IC47">
        <v>25</v>
      </c>
      <c r="ID47">
        <v>1.8</v>
      </c>
      <c r="IE47" t="s">
        <v>95</v>
      </c>
      <c r="IF47" t="s">
        <v>95</v>
      </c>
      <c r="IG47">
        <v>20.399999999999999</v>
      </c>
      <c r="IH47">
        <v>30</v>
      </c>
      <c r="II47">
        <v>28500</v>
      </c>
      <c r="IJ47">
        <v>52100</v>
      </c>
      <c r="IK47">
        <v>78700</v>
      </c>
      <c r="IL47">
        <v>360</v>
      </c>
      <c r="IM47">
        <v>24.2</v>
      </c>
      <c r="IN47">
        <v>275</v>
      </c>
      <c r="IO47">
        <v>15.5</v>
      </c>
      <c r="IP47">
        <v>5.4</v>
      </c>
      <c r="IQ47">
        <v>22</v>
      </c>
      <c r="IR47">
        <v>33.4</v>
      </c>
      <c r="IS47">
        <v>55</v>
      </c>
      <c r="IT47">
        <v>70</v>
      </c>
      <c r="IU47">
        <v>19000</v>
      </c>
      <c r="IV47">
        <v>26700</v>
      </c>
      <c r="IW47">
        <v>46300</v>
      </c>
      <c r="IX47">
        <v>340</v>
      </c>
      <c r="IY47">
        <v>39.1</v>
      </c>
      <c r="IZ47">
        <v>210</v>
      </c>
      <c r="JA47">
        <v>20.9</v>
      </c>
      <c r="JB47">
        <v>5.7</v>
      </c>
      <c r="JC47">
        <v>26.8</v>
      </c>
      <c r="JD47">
        <v>30.8</v>
      </c>
      <c r="JE47">
        <v>34.4</v>
      </c>
      <c r="JF47">
        <v>90</v>
      </c>
      <c r="JG47">
        <v>24500</v>
      </c>
      <c r="JH47">
        <v>36300</v>
      </c>
      <c r="JI47">
        <v>51300</v>
      </c>
      <c r="JJ47">
        <v>300</v>
      </c>
      <c r="JK47">
        <v>41.9</v>
      </c>
      <c r="JL47">
        <v>175</v>
      </c>
      <c r="JM47">
        <v>23.4</v>
      </c>
      <c r="JN47">
        <v>4.3</v>
      </c>
      <c r="JO47">
        <v>26.1</v>
      </c>
      <c r="JP47">
        <v>28.8</v>
      </c>
      <c r="JQ47">
        <v>30.4</v>
      </c>
      <c r="JR47">
        <v>70</v>
      </c>
      <c r="JS47">
        <v>32000</v>
      </c>
      <c r="JT47">
        <v>48200</v>
      </c>
      <c r="JU47">
        <v>66600</v>
      </c>
      <c r="JV47">
        <v>325</v>
      </c>
      <c r="JW47">
        <v>60.5</v>
      </c>
      <c r="JX47">
        <v>130</v>
      </c>
      <c r="JY47">
        <v>17.600000000000001</v>
      </c>
      <c r="JZ47">
        <v>2.2000000000000002</v>
      </c>
      <c r="KA47" t="s">
        <v>95</v>
      </c>
      <c r="KB47" t="s">
        <v>95</v>
      </c>
      <c r="KC47">
        <v>19.7</v>
      </c>
      <c r="KD47">
        <v>50</v>
      </c>
      <c r="KE47">
        <v>38800</v>
      </c>
      <c r="KF47">
        <v>72000</v>
      </c>
      <c r="KG47">
        <v>179000</v>
      </c>
    </row>
    <row r="48" spans="2:293" x14ac:dyDescent="0.25">
      <c r="B48" s="57" t="s">
        <v>45</v>
      </c>
      <c r="C48" t="s">
        <v>86</v>
      </c>
      <c r="D48" t="s">
        <v>306</v>
      </c>
      <c r="E48" t="s">
        <v>321</v>
      </c>
      <c r="F48" t="s">
        <v>95</v>
      </c>
      <c r="G48" t="s">
        <v>95</v>
      </c>
      <c r="H48" t="s">
        <v>95</v>
      </c>
      <c r="I48" t="s">
        <v>95</v>
      </c>
      <c r="J48" t="s">
        <v>95</v>
      </c>
      <c r="K48" t="s">
        <v>95</v>
      </c>
      <c r="L48" t="s">
        <v>95</v>
      </c>
      <c r="M48" t="s">
        <v>95</v>
      </c>
      <c r="N48">
        <v>3540</v>
      </c>
      <c r="O48">
        <v>18700</v>
      </c>
      <c r="P48">
        <v>24500</v>
      </c>
      <c r="Q48">
        <v>30500</v>
      </c>
      <c r="R48" t="s">
        <v>95</v>
      </c>
      <c r="S48" t="s">
        <v>95</v>
      </c>
      <c r="T48" t="s">
        <v>95</v>
      </c>
      <c r="U48" t="s">
        <v>95</v>
      </c>
      <c r="V48" t="s">
        <v>95</v>
      </c>
      <c r="W48" t="s">
        <v>95</v>
      </c>
      <c r="X48" t="s">
        <v>95</v>
      </c>
      <c r="Y48" t="s">
        <v>95</v>
      </c>
      <c r="Z48">
        <v>3680</v>
      </c>
      <c r="AA48">
        <v>24100</v>
      </c>
      <c r="AB48">
        <v>31500</v>
      </c>
      <c r="AC48">
        <v>41700</v>
      </c>
      <c r="AD48" t="s">
        <v>95</v>
      </c>
      <c r="AE48" t="s">
        <v>95</v>
      </c>
      <c r="AF48" t="s">
        <v>95</v>
      </c>
      <c r="AG48" t="s">
        <v>95</v>
      </c>
      <c r="AH48" t="s">
        <v>95</v>
      </c>
      <c r="AI48" t="s">
        <v>95</v>
      </c>
      <c r="AJ48" t="s">
        <v>95</v>
      </c>
      <c r="AK48" t="s">
        <v>95</v>
      </c>
      <c r="AL48">
        <v>3045</v>
      </c>
      <c r="AM48">
        <v>27200</v>
      </c>
      <c r="AN48">
        <v>37900</v>
      </c>
      <c r="AO48">
        <v>54500</v>
      </c>
      <c r="AP48" t="s">
        <v>95</v>
      </c>
      <c r="AQ48" t="s">
        <v>95</v>
      </c>
      <c r="AR48" t="s">
        <v>95</v>
      </c>
      <c r="AS48" t="s">
        <v>95</v>
      </c>
      <c r="AT48" t="s">
        <v>95</v>
      </c>
      <c r="AU48" t="s">
        <v>95</v>
      </c>
      <c r="AV48" t="s">
        <v>95</v>
      </c>
      <c r="AW48" t="s">
        <v>95</v>
      </c>
      <c r="AX48">
        <v>2845</v>
      </c>
      <c r="AY48">
        <v>30200</v>
      </c>
      <c r="AZ48">
        <v>48000</v>
      </c>
      <c r="BA48">
        <v>76400</v>
      </c>
      <c r="BB48" t="s">
        <v>95</v>
      </c>
      <c r="BC48" t="s">
        <v>95</v>
      </c>
      <c r="BD48" t="s">
        <v>95</v>
      </c>
      <c r="BE48" t="s">
        <v>95</v>
      </c>
      <c r="BF48" t="s">
        <v>95</v>
      </c>
      <c r="BG48" t="s">
        <v>95</v>
      </c>
      <c r="BH48" t="s">
        <v>95</v>
      </c>
      <c r="BI48" t="s">
        <v>95</v>
      </c>
      <c r="BJ48">
        <v>995</v>
      </c>
      <c r="BK48">
        <v>18100</v>
      </c>
      <c r="BL48">
        <v>24000</v>
      </c>
      <c r="BM48">
        <v>29600</v>
      </c>
      <c r="BN48" t="s">
        <v>95</v>
      </c>
      <c r="BO48" t="s">
        <v>95</v>
      </c>
      <c r="BP48" t="s">
        <v>95</v>
      </c>
      <c r="BQ48" t="s">
        <v>95</v>
      </c>
      <c r="BR48" t="s">
        <v>95</v>
      </c>
      <c r="BS48" t="s">
        <v>95</v>
      </c>
      <c r="BT48" t="s">
        <v>95</v>
      </c>
      <c r="BU48" t="s">
        <v>95</v>
      </c>
      <c r="BV48">
        <v>1065</v>
      </c>
      <c r="BW48">
        <v>23500</v>
      </c>
      <c r="BX48">
        <v>31100</v>
      </c>
      <c r="BY48">
        <v>40600</v>
      </c>
      <c r="BZ48" t="s">
        <v>95</v>
      </c>
      <c r="CA48" t="s">
        <v>95</v>
      </c>
      <c r="CB48" t="s">
        <v>95</v>
      </c>
      <c r="CC48" t="s">
        <v>95</v>
      </c>
      <c r="CD48" t="s">
        <v>95</v>
      </c>
      <c r="CE48" t="s">
        <v>95</v>
      </c>
      <c r="CF48" t="s">
        <v>95</v>
      </c>
      <c r="CG48" t="s">
        <v>95</v>
      </c>
      <c r="CH48">
        <v>860</v>
      </c>
      <c r="CI48">
        <v>26200</v>
      </c>
      <c r="CJ48">
        <v>36600</v>
      </c>
      <c r="CK48">
        <v>50600</v>
      </c>
      <c r="CL48" t="s">
        <v>95</v>
      </c>
      <c r="CM48" t="s">
        <v>95</v>
      </c>
      <c r="CN48" t="s">
        <v>95</v>
      </c>
      <c r="CO48" t="s">
        <v>95</v>
      </c>
      <c r="CP48" t="s">
        <v>95</v>
      </c>
      <c r="CQ48" t="s">
        <v>95</v>
      </c>
      <c r="CR48" t="s">
        <v>95</v>
      </c>
      <c r="CS48" t="s">
        <v>95</v>
      </c>
      <c r="CT48">
        <v>850</v>
      </c>
      <c r="CU48">
        <v>25400</v>
      </c>
      <c r="CV48">
        <v>41200</v>
      </c>
      <c r="CW48">
        <v>63600</v>
      </c>
      <c r="CX48" t="s">
        <v>95</v>
      </c>
      <c r="CY48" t="s">
        <v>95</v>
      </c>
      <c r="CZ48" t="s">
        <v>95</v>
      </c>
      <c r="DA48" t="s">
        <v>95</v>
      </c>
      <c r="DB48" t="s">
        <v>95</v>
      </c>
      <c r="DC48" t="s">
        <v>95</v>
      </c>
      <c r="DD48" t="s">
        <v>95</v>
      </c>
      <c r="DE48" t="s">
        <v>95</v>
      </c>
      <c r="DF48">
        <v>2545</v>
      </c>
      <c r="DG48">
        <v>19000</v>
      </c>
      <c r="DH48">
        <v>24800</v>
      </c>
      <c r="DI48">
        <v>30900</v>
      </c>
      <c r="DJ48" t="s">
        <v>95</v>
      </c>
      <c r="DK48" t="s">
        <v>95</v>
      </c>
      <c r="DL48" t="s">
        <v>95</v>
      </c>
      <c r="DM48" t="s">
        <v>95</v>
      </c>
      <c r="DN48" t="s">
        <v>95</v>
      </c>
      <c r="DO48" t="s">
        <v>95</v>
      </c>
      <c r="DP48" t="s">
        <v>95</v>
      </c>
      <c r="DQ48" t="s">
        <v>95</v>
      </c>
      <c r="DR48">
        <v>2615</v>
      </c>
      <c r="DS48">
        <v>24300</v>
      </c>
      <c r="DT48">
        <v>31700</v>
      </c>
      <c r="DU48">
        <v>42100</v>
      </c>
      <c r="DV48" t="s">
        <v>95</v>
      </c>
      <c r="DW48" t="s">
        <v>95</v>
      </c>
      <c r="DX48" t="s">
        <v>95</v>
      </c>
      <c r="DY48" t="s">
        <v>95</v>
      </c>
      <c r="DZ48" t="s">
        <v>95</v>
      </c>
      <c r="EA48" t="s">
        <v>95</v>
      </c>
      <c r="EB48" t="s">
        <v>95</v>
      </c>
      <c r="EC48" t="s">
        <v>95</v>
      </c>
      <c r="ED48">
        <v>2185</v>
      </c>
      <c r="EE48">
        <v>27500</v>
      </c>
      <c r="EF48">
        <v>38600</v>
      </c>
      <c r="EG48">
        <v>55900</v>
      </c>
      <c r="EH48" t="s">
        <v>95</v>
      </c>
      <c r="EI48" t="s">
        <v>95</v>
      </c>
      <c r="EJ48" t="s">
        <v>95</v>
      </c>
      <c r="EK48" t="s">
        <v>95</v>
      </c>
      <c r="EL48" t="s">
        <v>95</v>
      </c>
      <c r="EM48" t="s">
        <v>95</v>
      </c>
      <c r="EN48" t="s">
        <v>95</v>
      </c>
      <c r="EO48" t="s">
        <v>95</v>
      </c>
      <c r="EP48">
        <v>1995</v>
      </c>
      <c r="EQ48">
        <v>32800</v>
      </c>
      <c r="ER48">
        <v>51200</v>
      </c>
      <c r="ES48">
        <v>82100</v>
      </c>
      <c r="ET48" t="s">
        <v>95</v>
      </c>
      <c r="EU48" t="s">
        <v>95</v>
      </c>
      <c r="EV48" t="s">
        <v>95</v>
      </c>
      <c r="EW48" t="s">
        <v>95</v>
      </c>
      <c r="EX48" t="s">
        <v>95</v>
      </c>
      <c r="EY48" t="s">
        <v>95</v>
      </c>
      <c r="EZ48" t="s">
        <v>95</v>
      </c>
      <c r="FA48" t="s">
        <v>95</v>
      </c>
      <c r="FB48">
        <v>3470</v>
      </c>
      <c r="FC48">
        <v>18100</v>
      </c>
      <c r="FD48">
        <v>23800</v>
      </c>
      <c r="FE48">
        <v>30000</v>
      </c>
      <c r="FF48" t="s">
        <v>95</v>
      </c>
      <c r="FG48" t="s">
        <v>95</v>
      </c>
      <c r="FH48" t="s">
        <v>95</v>
      </c>
      <c r="FI48" t="s">
        <v>95</v>
      </c>
      <c r="FJ48" t="s">
        <v>95</v>
      </c>
      <c r="FK48" t="s">
        <v>95</v>
      </c>
      <c r="FL48" t="s">
        <v>95</v>
      </c>
      <c r="FM48" t="s">
        <v>95</v>
      </c>
      <c r="FN48">
        <v>3465</v>
      </c>
      <c r="FO48">
        <v>23200</v>
      </c>
      <c r="FP48">
        <v>30700</v>
      </c>
      <c r="FQ48">
        <v>40300</v>
      </c>
      <c r="FR48" t="s">
        <v>95</v>
      </c>
      <c r="FS48" t="s">
        <v>95</v>
      </c>
      <c r="FT48" t="s">
        <v>95</v>
      </c>
      <c r="FU48" t="s">
        <v>95</v>
      </c>
      <c r="FV48" t="s">
        <v>95</v>
      </c>
      <c r="FW48" t="s">
        <v>95</v>
      </c>
      <c r="FX48" t="s">
        <v>95</v>
      </c>
      <c r="FY48" t="s">
        <v>95</v>
      </c>
      <c r="FZ48">
        <v>2815</v>
      </c>
      <c r="GA48">
        <v>26500</v>
      </c>
      <c r="GB48">
        <v>37000</v>
      </c>
      <c r="GC48">
        <v>51900</v>
      </c>
      <c r="GD48" t="s">
        <v>95</v>
      </c>
      <c r="GE48" t="s">
        <v>95</v>
      </c>
      <c r="GF48" t="s">
        <v>95</v>
      </c>
      <c r="GG48" t="s">
        <v>95</v>
      </c>
      <c r="GH48" t="s">
        <v>95</v>
      </c>
      <c r="GI48" t="s">
        <v>95</v>
      </c>
      <c r="GJ48" t="s">
        <v>95</v>
      </c>
      <c r="GK48" t="s">
        <v>95</v>
      </c>
      <c r="GL48">
        <v>2795</v>
      </c>
      <c r="GM48">
        <v>29000</v>
      </c>
      <c r="GN48">
        <v>47200</v>
      </c>
      <c r="GO48">
        <v>74300</v>
      </c>
      <c r="GP48" t="s">
        <v>95</v>
      </c>
      <c r="GQ48" t="s">
        <v>95</v>
      </c>
      <c r="GR48" t="s">
        <v>95</v>
      </c>
      <c r="GS48" t="s">
        <v>95</v>
      </c>
      <c r="GT48" t="s">
        <v>95</v>
      </c>
      <c r="GU48" t="s">
        <v>95</v>
      </c>
      <c r="GV48" t="s">
        <v>95</v>
      </c>
      <c r="GW48" t="s">
        <v>95</v>
      </c>
      <c r="GX48">
        <v>1025</v>
      </c>
      <c r="GY48">
        <v>18300</v>
      </c>
      <c r="GZ48">
        <v>23700</v>
      </c>
      <c r="HA48">
        <v>29200</v>
      </c>
      <c r="HB48" t="s">
        <v>95</v>
      </c>
      <c r="HC48" t="s">
        <v>95</v>
      </c>
      <c r="HD48" t="s">
        <v>95</v>
      </c>
      <c r="HE48" t="s">
        <v>95</v>
      </c>
      <c r="HF48" t="s">
        <v>95</v>
      </c>
      <c r="HG48" t="s">
        <v>95</v>
      </c>
      <c r="HH48" t="s">
        <v>95</v>
      </c>
      <c r="HI48" t="s">
        <v>95</v>
      </c>
      <c r="HJ48">
        <v>950</v>
      </c>
      <c r="HK48">
        <v>23600</v>
      </c>
      <c r="HL48">
        <v>30800</v>
      </c>
      <c r="HM48">
        <v>40100</v>
      </c>
      <c r="HN48" t="s">
        <v>95</v>
      </c>
      <c r="HO48" t="s">
        <v>95</v>
      </c>
      <c r="HP48" t="s">
        <v>95</v>
      </c>
      <c r="HQ48" t="s">
        <v>95</v>
      </c>
      <c r="HR48" t="s">
        <v>95</v>
      </c>
      <c r="HS48" t="s">
        <v>95</v>
      </c>
      <c r="HT48" t="s">
        <v>95</v>
      </c>
      <c r="HU48" t="s">
        <v>95</v>
      </c>
      <c r="HV48">
        <v>795</v>
      </c>
      <c r="HW48">
        <v>25700</v>
      </c>
      <c r="HX48">
        <v>34200</v>
      </c>
      <c r="HY48">
        <v>47600</v>
      </c>
      <c r="HZ48" t="s">
        <v>95</v>
      </c>
      <c r="IA48" t="s">
        <v>95</v>
      </c>
      <c r="IB48" t="s">
        <v>95</v>
      </c>
      <c r="IC48" t="s">
        <v>95</v>
      </c>
      <c r="ID48" t="s">
        <v>95</v>
      </c>
      <c r="IE48" t="s">
        <v>95</v>
      </c>
      <c r="IF48" t="s">
        <v>95</v>
      </c>
      <c r="IG48" t="s">
        <v>95</v>
      </c>
      <c r="IH48">
        <v>860</v>
      </c>
      <c r="II48">
        <v>24800</v>
      </c>
      <c r="IJ48">
        <v>39200</v>
      </c>
      <c r="IK48">
        <v>61900</v>
      </c>
      <c r="IL48" t="s">
        <v>95</v>
      </c>
      <c r="IM48" t="s">
        <v>95</v>
      </c>
      <c r="IN48" t="s">
        <v>95</v>
      </c>
      <c r="IO48" t="s">
        <v>95</v>
      </c>
      <c r="IP48" t="s">
        <v>95</v>
      </c>
      <c r="IQ48" t="s">
        <v>95</v>
      </c>
      <c r="IR48" t="s">
        <v>95</v>
      </c>
      <c r="IS48" t="s">
        <v>95</v>
      </c>
      <c r="IT48">
        <v>2445</v>
      </c>
      <c r="IU48">
        <v>18000</v>
      </c>
      <c r="IV48">
        <v>23800</v>
      </c>
      <c r="IW48">
        <v>30400</v>
      </c>
      <c r="IX48" t="s">
        <v>95</v>
      </c>
      <c r="IY48" t="s">
        <v>95</v>
      </c>
      <c r="IZ48" t="s">
        <v>95</v>
      </c>
      <c r="JA48" t="s">
        <v>95</v>
      </c>
      <c r="JB48" t="s">
        <v>95</v>
      </c>
      <c r="JC48" t="s">
        <v>95</v>
      </c>
      <c r="JD48" t="s">
        <v>95</v>
      </c>
      <c r="JE48" t="s">
        <v>95</v>
      </c>
      <c r="JF48">
        <v>2515</v>
      </c>
      <c r="JG48">
        <v>23000</v>
      </c>
      <c r="JH48">
        <v>30700</v>
      </c>
      <c r="JI48">
        <v>40300</v>
      </c>
      <c r="JJ48" t="s">
        <v>95</v>
      </c>
      <c r="JK48" t="s">
        <v>95</v>
      </c>
      <c r="JL48" t="s">
        <v>95</v>
      </c>
      <c r="JM48" t="s">
        <v>95</v>
      </c>
      <c r="JN48" t="s">
        <v>95</v>
      </c>
      <c r="JO48" t="s">
        <v>95</v>
      </c>
      <c r="JP48" t="s">
        <v>95</v>
      </c>
      <c r="JQ48" t="s">
        <v>95</v>
      </c>
      <c r="JR48">
        <v>2020</v>
      </c>
      <c r="JS48">
        <v>26900</v>
      </c>
      <c r="JT48">
        <v>38300</v>
      </c>
      <c r="JU48">
        <v>53400</v>
      </c>
      <c r="JV48" t="s">
        <v>95</v>
      </c>
      <c r="JW48" t="s">
        <v>95</v>
      </c>
      <c r="JX48" t="s">
        <v>95</v>
      </c>
      <c r="JY48" t="s">
        <v>95</v>
      </c>
      <c r="JZ48" t="s">
        <v>95</v>
      </c>
      <c r="KA48" t="s">
        <v>95</v>
      </c>
      <c r="KB48" t="s">
        <v>95</v>
      </c>
      <c r="KC48" t="s">
        <v>95</v>
      </c>
      <c r="KD48">
        <v>1935</v>
      </c>
      <c r="KE48">
        <v>31500</v>
      </c>
      <c r="KF48">
        <v>50900</v>
      </c>
      <c r="KG48">
        <v>80700</v>
      </c>
    </row>
    <row r="49" spans="2:293" x14ac:dyDescent="0.25">
      <c r="B49" s="57" t="s">
        <v>45</v>
      </c>
      <c r="C49" t="s">
        <v>86</v>
      </c>
      <c r="D49" t="s">
        <v>96</v>
      </c>
      <c r="E49" t="s">
        <v>134</v>
      </c>
      <c r="F49">
        <v>2090</v>
      </c>
      <c r="G49">
        <v>36.200000000000003</v>
      </c>
      <c r="H49">
        <v>1335</v>
      </c>
      <c r="I49">
        <v>10.1</v>
      </c>
      <c r="J49">
        <v>2</v>
      </c>
      <c r="K49">
        <v>6.3</v>
      </c>
      <c r="L49">
        <v>10.9</v>
      </c>
      <c r="M49">
        <v>51.7</v>
      </c>
      <c r="N49">
        <v>115</v>
      </c>
      <c r="O49">
        <v>26100</v>
      </c>
      <c r="P49">
        <v>31200</v>
      </c>
      <c r="Q49">
        <v>45100</v>
      </c>
      <c r="R49">
        <v>1770</v>
      </c>
      <c r="S49">
        <v>62.4</v>
      </c>
      <c r="T49">
        <v>665</v>
      </c>
      <c r="U49">
        <v>21.5</v>
      </c>
      <c r="V49">
        <v>1.8</v>
      </c>
      <c r="W49">
        <v>10.6</v>
      </c>
      <c r="X49">
        <v>11.5</v>
      </c>
      <c r="Y49">
        <v>14.2</v>
      </c>
      <c r="Z49">
        <v>170</v>
      </c>
      <c r="AA49">
        <v>27100</v>
      </c>
      <c r="AB49">
        <v>38400</v>
      </c>
      <c r="AC49">
        <v>50300</v>
      </c>
      <c r="AD49">
        <v>1345</v>
      </c>
      <c r="AE49">
        <v>55.3</v>
      </c>
      <c r="AF49">
        <v>600</v>
      </c>
      <c r="AG49">
        <v>25.4</v>
      </c>
      <c r="AH49">
        <v>1.6</v>
      </c>
      <c r="AI49">
        <v>14.2</v>
      </c>
      <c r="AJ49">
        <v>15.4</v>
      </c>
      <c r="AK49">
        <v>17.600000000000001</v>
      </c>
      <c r="AL49">
        <v>175</v>
      </c>
      <c r="AM49">
        <v>28700</v>
      </c>
      <c r="AN49">
        <v>45700</v>
      </c>
      <c r="AO49">
        <v>64200</v>
      </c>
      <c r="AP49">
        <v>1185</v>
      </c>
      <c r="AQ49">
        <v>52.5</v>
      </c>
      <c r="AR49">
        <v>565</v>
      </c>
      <c r="AS49">
        <v>27.5</v>
      </c>
      <c r="AT49">
        <v>2</v>
      </c>
      <c r="AU49">
        <v>16.899999999999999</v>
      </c>
      <c r="AV49">
        <v>17.5</v>
      </c>
      <c r="AW49">
        <v>18</v>
      </c>
      <c r="AX49">
        <v>155</v>
      </c>
      <c r="AY49">
        <v>24700</v>
      </c>
      <c r="AZ49">
        <v>47700</v>
      </c>
      <c r="BA49">
        <v>83700</v>
      </c>
      <c r="BB49">
        <v>1025</v>
      </c>
      <c r="BC49">
        <v>34.4</v>
      </c>
      <c r="BD49">
        <v>670</v>
      </c>
      <c r="BE49">
        <v>9.3000000000000007</v>
      </c>
      <c r="BF49">
        <v>1.6</v>
      </c>
      <c r="BG49">
        <v>6.2</v>
      </c>
      <c r="BH49">
        <v>11</v>
      </c>
      <c r="BI49">
        <v>54.8</v>
      </c>
      <c r="BJ49">
        <v>50</v>
      </c>
      <c r="BK49">
        <v>24800</v>
      </c>
      <c r="BL49">
        <v>29500</v>
      </c>
      <c r="BM49">
        <v>42500</v>
      </c>
      <c r="BN49">
        <v>865</v>
      </c>
      <c r="BO49">
        <v>64</v>
      </c>
      <c r="BP49">
        <v>310</v>
      </c>
      <c r="BQ49">
        <v>21.5</v>
      </c>
      <c r="BR49">
        <v>2</v>
      </c>
      <c r="BS49">
        <v>9.1</v>
      </c>
      <c r="BT49">
        <v>9.6999999999999993</v>
      </c>
      <c r="BU49">
        <v>12.5</v>
      </c>
      <c r="BV49">
        <v>75</v>
      </c>
      <c r="BW49">
        <v>27200</v>
      </c>
      <c r="BX49">
        <v>39000</v>
      </c>
      <c r="BY49">
        <v>49000</v>
      </c>
      <c r="BZ49">
        <v>655</v>
      </c>
      <c r="CA49">
        <v>54.7</v>
      </c>
      <c r="CB49">
        <v>295</v>
      </c>
      <c r="CC49">
        <v>26.3</v>
      </c>
      <c r="CD49">
        <v>1.7</v>
      </c>
      <c r="CE49">
        <v>13.8</v>
      </c>
      <c r="CF49">
        <v>14.6</v>
      </c>
      <c r="CG49">
        <v>17.399999999999999</v>
      </c>
      <c r="CH49">
        <v>80</v>
      </c>
      <c r="CI49">
        <v>25900</v>
      </c>
      <c r="CJ49">
        <v>40500</v>
      </c>
      <c r="CK49">
        <v>54900</v>
      </c>
      <c r="CL49">
        <v>605</v>
      </c>
      <c r="CM49">
        <v>50.2</v>
      </c>
      <c r="CN49">
        <v>300</v>
      </c>
      <c r="CO49">
        <v>30.7</v>
      </c>
      <c r="CP49">
        <v>1.7</v>
      </c>
      <c r="CQ49" t="s">
        <v>95</v>
      </c>
      <c r="CR49" t="s">
        <v>95</v>
      </c>
      <c r="CS49">
        <v>17.399999999999999</v>
      </c>
      <c r="CT49">
        <v>75</v>
      </c>
      <c r="CU49">
        <v>23100</v>
      </c>
      <c r="CV49">
        <v>40700</v>
      </c>
      <c r="CW49">
        <v>75300</v>
      </c>
      <c r="CX49">
        <v>1070</v>
      </c>
      <c r="CY49">
        <v>37.9</v>
      </c>
      <c r="CZ49">
        <v>665</v>
      </c>
      <c r="DA49">
        <v>10.8</v>
      </c>
      <c r="DB49">
        <v>2.5</v>
      </c>
      <c r="DC49">
        <v>6.3</v>
      </c>
      <c r="DD49">
        <v>10.8</v>
      </c>
      <c r="DE49">
        <v>48.8</v>
      </c>
      <c r="DF49">
        <v>65</v>
      </c>
      <c r="DG49">
        <v>26600</v>
      </c>
      <c r="DH49">
        <v>33000</v>
      </c>
      <c r="DI49">
        <v>51100</v>
      </c>
      <c r="DJ49">
        <v>905</v>
      </c>
      <c r="DK49">
        <v>61</v>
      </c>
      <c r="DL49">
        <v>355</v>
      </c>
      <c r="DM49">
        <v>21.6</v>
      </c>
      <c r="DN49">
        <v>1.6</v>
      </c>
      <c r="DO49">
        <v>12</v>
      </c>
      <c r="DP49">
        <v>13.1</v>
      </c>
      <c r="DQ49">
        <v>15.9</v>
      </c>
      <c r="DR49">
        <v>95</v>
      </c>
      <c r="DS49">
        <v>26800</v>
      </c>
      <c r="DT49">
        <v>38400</v>
      </c>
      <c r="DU49">
        <v>58400</v>
      </c>
      <c r="DV49">
        <v>690</v>
      </c>
      <c r="DW49">
        <v>55.9</v>
      </c>
      <c r="DX49">
        <v>305</v>
      </c>
      <c r="DY49">
        <v>24.6</v>
      </c>
      <c r="DZ49">
        <v>1.6</v>
      </c>
      <c r="EA49">
        <v>14.6</v>
      </c>
      <c r="EB49">
        <v>16.2</v>
      </c>
      <c r="EC49">
        <v>17.899999999999999</v>
      </c>
      <c r="ED49">
        <v>95</v>
      </c>
      <c r="EE49">
        <v>31300</v>
      </c>
      <c r="EF49">
        <v>54300</v>
      </c>
      <c r="EG49">
        <v>73700</v>
      </c>
      <c r="EH49">
        <v>580</v>
      </c>
      <c r="EI49">
        <v>54.8</v>
      </c>
      <c r="EJ49">
        <v>265</v>
      </c>
      <c r="EK49">
        <v>24.2</v>
      </c>
      <c r="EL49">
        <v>2.4</v>
      </c>
      <c r="EM49" t="s">
        <v>95</v>
      </c>
      <c r="EN49" t="s">
        <v>95</v>
      </c>
      <c r="EO49">
        <v>18.600000000000001</v>
      </c>
      <c r="EP49">
        <v>75</v>
      </c>
      <c r="EQ49">
        <v>25700</v>
      </c>
      <c r="ER49">
        <v>55000</v>
      </c>
      <c r="ES49">
        <v>98400</v>
      </c>
      <c r="ET49">
        <v>1845</v>
      </c>
      <c r="EU49">
        <v>36.5</v>
      </c>
      <c r="EV49">
        <v>1175</v>
      </c>
      <c r="EW49">
        <v>12.4</v>
      </c>
      <c r="EX49">
        <v>1.6</v>
      </c>
      <c r="EY49">
        <v>7.5</v>
      </c>
      <c r="EZ49">
        <v>12.5</v>
      </c>
      <c r="FA49">
        <v>49.5</v>
      </c>
      <c r="FB49">
        <v>115</v>
      </c>
      <c r="FC49">
        <v>24200</v>
      </c>
      <c r="FD49">
        <v>30500</v>
      </c>
      <c r="FE49">
        <v>49500</v>
      </c>
      <c r="FF49">
        <v>1640</v>
      </c>
      <c r="FG49">
        <v>59.5</v>
      </c>
      <c r="FH49">
        <v>665</v>
      </c>
      <c r="FI49">
        <v>20.3</v>
      </c>
      <c r="FJ49">
        <v>2.5</v>
      </c>
      <c r="FK49">
        <v>11.8</v>
      </c>
      <c r="FL49">
        <v>13.6</v>
      </c>
      <c r="FM49">
        <v>17.7</v>
      </c>
      <c r="FN49">
        <v>175</v>
      </c>
      <c r="FO49">
        <v>23900</v>
      </c>
      <c r="FP49">
        <v>35500</v>
      </c>
      <c r="FQ49">
        <v>62000</v>
      </c>
      <c r="FR49">
        <v>1155</v>
      </c>
      <c r="FS49">
        <v>56.1</v>
      </c>
      <c r="FT49">
        <v>510</v>
      </c>
      <c r="FU49">
        <v>23.9</v>
      </c>
      <c r="FV49">
        <v>1.2</v>
      </c>
      <c r="FW49">
        <v>15.3</v>
      </c>
      <c r="FX49">
        <v>16.7</v>
      </c>
      <c r="FY49">
        <v>18.899999999999999</v>
      </c>
      <c r="FZ49">
        <v>160</v>
      </c>
      <c r="GA49">
        <v>29000</v>
      </c>
      <c r="GB49">
        <v>42100</v>
      </c>
      <c r="GC49">
        <v>58400</v>
      </c>
      <c r="GD49">
        <v>1015</v>
      </c>
      <c r="GE49">
        <v>56.3</v>
      </c>
      <c r="GF49">
        <v>440</v>
      </c>
      <c r="GG49">
        <v>24</v>
      </c>
      <c r="GH49">
        <v>1.2</v>
      </c>
      <c r="GI49">
        <v>17.3</v>
      </c>
      <c r="GJ49">
        <v>17.7</v>
      </c>
      <c r="GK49">
        <v>18.5</v>
      </c>
      <c r="GL49">
        <v>145</v>
      </c>
      <c r="GM49">
        <v>25700</v>
      </c>
      <c r="GN49">
        <v>55600</v>
      </c>
      <c r="GO49">
        <v>105600</v>
      </c>
      <c r="GP49">
        <v>845</v>
      </c>
      <c r="GQ49">
        <v>34.9</v>
      </c>
      <c r="GR49">
        <v>550</v>
      </c>
      <c r="GS49">
        <v>13.1</v>
      </c>
      <c r="GT49">
        <v>1</v>
      </c>
      <c r="GU49">
        <v>6.2</v>
      </c>
      <c r="GV49">
        <v>11.9</v>
      </c>
      <c r="GW49">
        <v>51</v>
      </c>
      <c r="GX49">
        <v>45</v>
      </c>
      <c r="GY49">
        <v>27200</v>
      </c>
      <c r="GZ49">
        <v>33700</v>
      </c>
      <c r="HA49">
        <v>56400</v>
      </c>
      <c r="HB49">
        <v>870</v>
      </c>
      <c r="HC49">
        <v>62.6</v>
      </c>
      <c r="HD49">
        <v>325</v>
      </c>
      <c r="HE49">
        <v>19.600000000000001</v>
      </c>
      <c r="HF49">
        <v>2.4</v>
      </c>
      <c r="HG49">
        <v>10.4</v>
      </c>
      <c r="HH49">
        <v>12</v>
      </c>
      <c r="HI49">
        <v>15.4</v>
      </c>
      <c r="HJ49">
        <v>80</v>
      </c>
      <c r="HK49">
        <v>23900</v>
      </c>
      <c r="HL49">
        <v>31500</v>
      </c>
      <c r="HM49">
        <v>55900</v>
      </c>
      <c r="HN49">
        <v>545</v>
      </c>
      <c r="HO49">
        <v>54.3</v>
      </c>
      <c r="HP49">
        <v>250</v>
      </c>
      <c r="HQ49">
        <v>26.4</v>
      </c>
      <c r="HR49">
        <v>1.8</v>
      </c>
      <c r="HS49">
        <v>14.6</v>
      </c>
      <c r="HT49">
        <v>16.100000000000001</v>
      </c>
      <c r="HU49">
        <v>17.5</v>
      </c>
      <c r="HV49">
        <v>70</v>
      </c>
      <c r="HW49">
        <v>30000</v>
      </c>
      <c r="HX49">
        <v>42800</v>
      </c>
      <c r="HY49">
        <v>60100</v>
      </c>
      <c r="HZ49">
        <v>525</v>
      </c>
      <c r="IA49">
        <v>54.9</v>
      </c>
      <c r="IB49">
        <v>235</v>
      </c>
      <c r="IC49">
        <v>26.3</v>
      </c>
      <c r="ID49">
        <v>1.3</v>
      </c>
      <c r="IE49" t="s">
        <v>95</v>
      </c>
      <c r="IF49" t="s">
        <v>95</v>
      </c>
      <c r="IG49">
        <v>17.5</v>
      </c>
      <c r="IH49">
        <v>70</v>
      </c>
      <c r="II49">
        <v>25200</v>
      </c>
      <c r="IJ49">
        <v>53900</v>
      </c>
      <c r="IK49">
        <v>84700</v>
      </c>
      <c r="IL49">
        <v>1000</v>
      </c>
      <c r="IM49">
        <v>37.9</v>
      </c>
      <c r="IN49">
        <v>620</v>
      </c>
      <c r="IO49">
        <v>11.7</v>
      </c>
      <c r="IP49">
        <v>2.2000000000000002</v>
      </c>
      <c r="IQ49">
        <v>8.6</v>
      </c>
      <c r="IR49">
        <v>13</v>
      </c>
      <c r="IS49">
        <v>48.2</v>
      </c>
      <c r="IT49">
        <v>70</v>
      </c>
      <c r="IU49">
        <v>23800</v>
      </c>
      <c r="IV49">
        <v>29100</v>
      </c>
      <c r="IW49">
        <v>41200</v>
      </c>
      <c r="IX49">
        <v>770</v>
      </c>
      <c r="IY49">
        <v>55.9</v>
      </c>
      <c r="IZ49">
        <v>340</v>
      </c>
      <c r="JA49">
        <v>21.2</v>
      </c>
      <c r="JB49">
        <v>2.6</v>
      </c>
      <c r="JC49">
        <v>13.3</v>
      </c>
      <c r="JD49">
        <v>15.4</v>
      </c>
      <c r="JE49">
        <v>20.2</v>
      </c>
      <c r="JF49">
        <v>95</v>
      </c>
      <c r="JG49">
        <v>24300</v>
      </c>
      <c r="JH49">
        <v>36900</v>
      </c>
      <c r="JI49">
        <v>65100</v>
      </c>
      <c r="JJ49">
        <v>610</v>
      </c>
      <c r="JK49">
        <v>57.6</v>
      </c>
      <c r="JL49">
        <v>260</v>
      </c>
      <c r="JM49">
        <v>21.6</v>
      </c>
      <c r="JN49">
        <v>0.7</v>
      </c>
      <c r="JO49">
        <v>16</v>
      </c>
      <c r="JP49">
        <v>17.2</v>
      </c>
      <c r="JQ49">
        <v>20</v>
      </c>
      <c r="JR49">
        <v>90</v>
      </c>
      <c r="JS49">
        <v>27000</v>
      </c>
      <c r="JT49">
        <v>42100</v>
      </c>
      <c r="JU49">
        <v>57700</v>
      </c>
      <c r="JV49">
        <v>490</v>
      </c>
      <c r="JW49">
        <v>57.9</v>
      </c>
      <c r="JX49">
        <v>205</v>
      </c>
      <c r="JY49">
        <v>21.4</v>
      </c>
      <c r="JZ49">
        <v>1.1000000000000001</v>
      </c>
      <c r="KA49" t="s">
        <v>95</v>
      </c>
      <c r="KB49" t="s">
        <v>95</v>
      </c>
      <c r="KC49">
        <v>19.600000000000001</v>
      </c>
      <c r="KD49">
        <v>75</v>
      </c>
      <c r="KE49">
        <v>27800</v>
      </c>
      <c r="KF49">
        <v>56000</v>
      </c>
      <c r="KG49">
        <v>121500</v>
      </c>
    </row>
    <row r="50" spans="2:293" x14ac:dyDescent="0.25">
      <c r="B50" s="57" t="s">
        <v>16</v>
      </c>
      <c r="C50" t="s">
        <v>17</v>
      </c>
      <c r="D50" t="s">
        <v>57</v>
      </c>
      <c r="E50" t="s">
        <v>135</v>
      </c>
      <c r="F50">
        <v>970</v>
      </c>
      <c r="G50">
        <v>28.5</v>
      </c>
      <c r="H50">
        <v>695</v>
      </c>
      <c r="I50">
        <v>12.3</v>
      </c>
      <c r="J50">
        <v>4.5</v>
      </c>
      <c r="K50">
        <v>21.7</v>
      </c>
      <c r="L50">
        <v>28.8</v>
      </c>
      <c r="M50">
        <v>54.6</v>
      </c>
      <c r="N50">
        <v>195</v>
      </c>
      <c r="O50">
        <v>14400</v>
      </c>
      <c r="P50">
        <v>19400</v>
      </c>
      <c r="Q50">
        <v>26200</v>
      </c>
      <c r="R50">
        <v>840</v>
      </c>
      <c r="S50">
        <v>43.8</v>
      </c>
      <c r="T50">
        <v>475</v>
      </c>
      <c r="U50">
        <v>17</v>
      </c>
      <c r="V50">
        <v>5.3</v>
      </c>
      <c r="W50">
        <v>26.7</v>
      </c>
      <c r="X50">
        <v>29.9</v>
      </c>
      <c r="Y50">
        <v>33.9</v>
      </c>
      <c r="Z50">
        <v>210</v>
      </c>
      <c r="AA50">
        <v>18700</v>
      </c>
      <c r="AB50">
        <v>26600</v>
      </c>
      <c r="AC50">
        <v>37700</v>
      </c>
      <c r="AD50">
        <v>795</v>
      </c>
      <c r="AE50">
        <v>51.4</v>
      </c>
      <c r="AF50">
        <v>385</v>
      </c>
      <c r="AG50">
        <v>17</v>
      </c>
      <c r="AH50">
        <v>3.3</v>
      </c>
      <c r="AI50">
        <v>23.3</v>
      </c>
      <c r="AJ50">
        <v>26</v>
      </c>
      <c r="AK50">
        <v>28.2</v>
      </c>
      <c r="AL50">
        <v>180</v>
      </c>
      <c r="AM50">
        <v>23700</v>
      </c>
      <c r="AN50">
        <v>34200</v>
      </c>
      <c r="AO50">
        <v>49300</v>
      </c>
      <c r="AP50">
        <v>355</v>
      </c>
      <c r="AQ50">
        <v>54.9</v>
      </c>
      <c r="AR50">
        <v>160</v>
      </c>
      <c r="AS50">
        <v>22.8</v>
      </c>
      <c r="AT50">
        <v>1.4</v>
      </c>
      <c r="AU50" t="s">
        <v>95</v>
      </c>
      <c r="AV50" t="s">
        <v>95</v>
      </c>
      <c r="AW50">
        <v>20.8</v>
      </c>
      <c r="AX50">
        <v>60</v>
      </c>
      <c r="AY50">
        <v>29300</v>
      </c>
      <c r="AZ50">
        <v>54600</v>
      </c>
      <c r="BA50">
        <v>81600</v>
      </c>
      <c r="BB50">
        <v>620</v>
      </c>
      <c r="BC50">
        <v>28.2</v>
      </c>
      <c r="BD50">
        <v>445</v>
      </c>
      <c r="BE50">
        <v>11.9</v>
      </c>
      <c r="BF50">
        <v>4.4000000000000004</v>
      </c>
      <c r="BG50">
        <v>24.6</v>
      </c>
      <c r="BH50">
        <v>31.9</v>
      </c>
      <c r="BI50">
        <v>55.5</v>
      </c>
      <c r="BJ50">
        <v>140</v>
      </c>
      <c r="BK50">
        <v>14800</v>
      </c>
      <c r="BL50">
        <v>19500</v>
      </c>
      <c r="BM50">
        <v>26900</v>
      </c>
      <c r="BN50">
        <v>535</v>
      </c>
      <c r="BO50">
        <v>45.3</v>
      </c>
      <c r="BP50">
        <v>290</v>
      </c>
      <c r="BQ50">
        <v>15.6</v>
      </c>
      <c r="BR50">
        <v>5.3</v>
      </c>
      <c r="BS50">
        <v>27.1</v>
      </c>
      <c r="BT50">
        <v>30.1</v>
      </c>
      <c r="BU50">
        <v>33.799999999999997</v>
      </c>
      <c r="BV50">
        <v>135</v>
      </c>
      <c r="BW50">
        <v>18300</v>
      </c>
      <c r="BX50">
        <v>26500</v>
      </c>
      <c r="BY50">
        <v>35800</v>
      </c>
      <c r="BZ50">
        <v>510</v>
      </c>
      <c r="CA50">
        <v>48.2</v>
      </c>
      <c r="CB50">
        <v>265</v>
      </c>
      <c r="CC50">
        <v>17.5</v>
      </c>
      <c r="CD50">
        <v>4.2</v>
      </c>
      <c r="CE50">
        <v>24.6</v>
      </c>
      <c r="CF50">
        <v>28.1</v>
      </c>
      <c r="CG50">
        <v>30</v>
      </c>
      <c r="CH50">
        <v>120</v>
      </c>
      <c r="CI50">
        <v>23700</v>
      </c>
      <c r="CJ50">
        <v>34300</v>
      </c>
      <c r="CK50">
        <v>49300</v>
      </c>
      <c r="CL50">
        <v>215</v>
      </c>
      <c r="CM50">
        <v>53.5</v>
      </c>
      <c r="CN50">
        <v>100</v>
      </c>
      <c r="CO50" t="s">
        <v>95</v>
      </c>
      <c r="CP50" t="s">
        <v>95</v>
      </c>
      <c r="CQ50" t="s">
        <v>95</v>
      </c>
      <c r="CR50" t="s">
        <v>95</v>
      </c>
      <c r="CS50">
        <v>21.9</v>
      </c>
      <c r="CT50">
        <v>35</v>
      </c>
      <c r="CU50">
        <v>29300</v>
      </c>
      <c r="CV50">
        <v>52900</v>
      </c>
      <c r="CW50">
        <v>81600</v>
      </c>
      <c r="CX50">
        <v>350</v>
      </c>
      <c r="CY50">
        <v>28.9</v>
      </c>
      <c r="CZ50">
        <v>250</v>
      </c>
      <c r="DA50">
        <v>13.2</v>
      </c>
      <c r="DB50">
        <v>4.7</v>
      </c>
      <c r="DC50">
        <v>16.5</v>
      </c>
      <c r="DD50">
        <v>23.3</v>
      </c>
      <c r="DE50">
        <v>53.1</v>
      </c>
      <c r="DF50">
        <v>55</v>
      </c>
      <c r="DG50">
        <v>13800</v>
      </c>
      <c r="DH50">
        <v>19100</v>
      </c>
      <c r="DI50">
        <v>25800</v>
      </c>
      <c r="DJ50">
        <v>310</v>
      </c>
      <c r="DK50">
        <v>41.1</v>
      </c>
      <c r="DL50">
        <v>180</v>
      </c>
      <c r="DM50">
        <v>19.5</v>
      </c>
      <c r="DN50">
        <v>5.3</v>
      </c>
      <c r="DO50">
        <v>26.1</v>
      </c>
      <c r="DP50">
        <v>29.5</v>
      </c>
      <c r="DQ50">
        <v>34.1</v>
      </c>
      <c r="DR50">
        <v>75</v>
      </c>
      <c r="DS50">
        <v>19700</v>
      </c>
      <c r="DT50">
        <v>26800</v>
      </c>
      <c r="DU50">
        <v>41600</v>
      </c>
      <c r="DV50">
        <v>285</v>
      </c>
      <c r="DW50">
        <v>57.1</v>
      </c>
      <c r="DX50">
        <v>120</v>
      </c>
      <c r="DY50">
        <v>16.2</v>
      </c>
      <c r="DZ50">
        <v>1.8</v>
      </c>
      <c r="EA50" t="s">
        <v>95</v>
      </c>
      <c r="EB50" t="s">
        <v>95</v>
      </c>
      <c r="EC50">
        <v>25</v>
      </c>
      <c r="ED50">
        <v>60</v>
      </c>
      <c r="EE50">
        <v>22800</v>
      </c>
      <c r="EF50">
        <v>34200</v>
      </c>
      <c r="EG50">
        <v>55200</v>
      </c>
      <c r="EH50">
        <v>140</v>
      </c>
      <c r="EI50">
        <v>57.3</v>
      </c>
      <c r="EJ50">
        <v>60</v>
      </c>
      <c r="EK50" t="s">
        <v>95</v>
      </c>
      <c r="EL50" t="s">
        <v>95</v>
      </c>
      <c r="EM50" t="s">
        <v>95</v>
      </c>
      <c r="EN50" t="s">
        <v>95</v>
      </c>
      <c r="EO50">
        <v>19.100000000000001</v>
      </c>
      <c r="EP50">
        <v>25</v>
      </c>
      <c r="EQ50">
        <v>28300</v>
      </c>
      <c r="ER50">
        <v>55000</v>
      </c>
      <c r="ES50">
        <v>77000</v>
      </c>
      <c r="ET50">
        <v>905</v>
      </c>
      <c r="EU50">
        <v>26.6</v>
      </c>
      <c r="EV50">
        <v>665</v>
      </c>
      <c r="EW50">
        <v>12.7</v>
      </c>
      <c r="EX50">
        <v>5</v>
      </c>
      <c r="EY50">
        <v>18.399999999999999</v>
      </c>
      <c r="EZ50">
        <v>26.5</v>
      </c>
      <c r="FA50">
        <v>55.6</v>
      </c>
      <c r="FB50">
        <v>150</v>
      </c>
      <c r="FC50">
        <v>14300</v>
      </c>
      <c r="FD50">
        <v>21400</v>
      </c>
      <c r="FE50">
        <v>28900</v>
      </c>
      <c r="FF50">
        <v>795</v>
      </c>
      <c r="FG50">
        <v>52.4</v>
      </c>
      <c r="FH50">
        <v>380</v>
      </c>
      <c r="FI50">
        <v>15.6</v>
      </c>
      <c r="FJ50">
        <v>4.2</v>
      </c>
      <c r="FK50">
        <v>20.6</v>
      </c>
      <c r="FL50">
        <v>24.9</v>
      </c>
      <c r="FM50">
        <v>27.8</v>
      </c>
      <c r="FN50">
        <v>150</v>
      </c>
      <c r="FO50">
        <v>18400</v>
      </c>
      <c r="FP50">
        <v>24300</v>
      </c>
      <c r="FQ50">
        <v>36200</v>
      </c>
      <c r="FR50">
        <v>665</v>
      </c>
      <c r="FS50">
        <v>52.7</v>
      </c>
      <c r="FT50">
        <v>315</v>
      </c>
      <c r="FU50">
        <v>18.3</v>
      </c>
      <c r="FV50">
        <v>3.2</v>
      </c>
      <c r="FW50">
        <v>21</v>
      </c>
      <c r="FX50">
        <v>23.3</v>
      </c>
      <c r="FY50">
        <v>25.8</v>
      </c>
      <c r="FZ50">
        <v>130</v>
      </c>
      <c r="GA50">
        <v>24000</v>
      </c>
      <c r="GB50">
        <v>34800</v>
      </c>
      <c r="GC50">
        <v>50800</v>
      </c>
      <c r="GD50">
        <v>300</v>
      </c>
      <c r="GE50">
        <v>53.7</v>
      </c>
      <c r="GF50">
        <v>140</v>
      </c>
      <c r="GG50" t="s">
        <v>95</v>
      </c>
      <c r="GH50" t="s">
        <v>95</v>
      </c>
      <c r="GI50" t="s">
        <v>95</v>
      </c>
      <c r="GJ50" t="s">
        <v>95</v>
      </c>
      <c r="GK50">
        <v>23.5</v>
      </c>
      <c r="GL50">
        <v>55</v>
      </c>
      <c r="GM50">
        <v>28400</v>
      </c>
      <c r="GN50">
        <v>45300</v>
      </c>
      <c r="GO50">
        <v>89500</v>
      </c>
      <c r="GP50">
        <v>565</v>
      </c>
      <c r="GQ50">
        <v>25.7</v>
      </c>
      <c r="GR50">
        <v>420</v>
      </c>
      <c r="GS50">
        <v>14.3</v>
      </c>
      <c r="GT50">
        <v>4.9000000000000004</v>
      </c>
      <c r="GU50">
        <v>19.899999999999999</v>
      </c>
      <c r="GV50">
        <v>29</v>
      </c>
      <c r="GW50">
        <v>55.1</v>
      </c>
      <c r="GX50">
        <v>100</v>
      </c>
      <c r="GY50">
        <v>13000</v>
      </c>
      <c r="GZ50">
        <v>19100</v>
      </c>
      <c r="HA50">
        <v>26900</v>
      </c>
      <c r="HB50">
        <v>515</v>
      </c>
      <c r="HC50">
        <v>48.9</v>
      </c>
      <c r="HD50">
        <v>265</v>
      </c>
      <c r="HE50">
        <v>15.3</v>
      </c>
      <c r="HF50">
        <v>3.9</v>
      </c>
      <c r="HG50">
        <v>25.1</v>
      </c>
      <c r="HH50">
        <v>29.3</v>
      </c>
      <c r="HI50">
        <v>32</v>
      </c>
      <c r="HJ50">
        <v>120</v>
      </c>
      <c r="HK50">
        <v>18200</v>
      </c>
      <c r="HL50">
        <v>23800</v>
      </c>
      <c r="HM50">
        <v>36200</v>
      </c>
      <c r="HN50">
        <v>420</v>
      </c>
      <c r="HO50">
        <v>52.2</v>
      </c>
      <c r="HP50">
        <v>200</v>
      </c>
      <c r="HQ50">
        <v>17</v>
      </c>
      <c r="HR50">
        <v>3.8</v>
      </c>
      <c r="HS50">
        <v>21.7</v>
      </c>
      <c r="HT50">
        <v>24.7</v>
      </c>
      <c r="HU50">
        <v>27</v>
      </c>
      <c r="HV50">
        <v>85</v>
      </c>
      <c r="HW50">
        <v>22900</v>
      </c>
      <c r="HX50">
        <v>33800</v>
      </c>
      <c r="HY50">
        <v>44800</v>
      </c>
      <c r="HZ50">
        <v>165</v>
      </c>
      <c r="IA50">
        <v>46.2</v>
      </c>
      <c r="IB50">
        <v>90</v>
      </c>
      <c r="IC50" t="s">
        <v>95</v>
      </c>
      <c r="ID50" t="s">
        <v>95</v>
      </c>
      <c r="IE50" t="s">
        <v>95</v>
      </c>
      <c r="IF50" t="s">
        <v>95</v>
      </c>
      <c r="IG50">
        <v>26.7</v>
      </c>
      <c r="IH50">
        <v>35</v>
      </c>
      <c r="II50">
        <v>24900</v>
      </c>
      <c r="IJ50">
        <v>37800</v>
      </c>
      <c r="IK50">
        <v>86800</v>
      </c>
      <c r="IL50">
        <v>340</v>
      </c>
      <c r="IM50">
        <v>28.2</v>
      </c>
      <c r="IN50">
        <v>245</v>
      </c>
      <c r="IO50">
        <v>10.1</v>
      </c>
      <c r="IP50">
        <v>5.3</v>
      </c>
      <c r="IQ50">
        <v>15.7</v>
      </c>
      <c r="IR50">
        <v>22.5</v>
      </c>
      <c r="IS50">
        <v>56.4</v>
      </c>
      <c r="IT50">
        <v>50</v>
      </c>
      <c r="IU50">
        <v>15900</v>
      </c>
      <c r="IV50">
        <v>24400</v>
      </c>
      <c r="IW50">
        <v>29700</v>
      </c>
      <c r="IX50">
        <v>280</v>
      </c>
      <c r="IY50">
        <v>58.9</v>
      </c>
      <c r="IZ50">
        <v>115</v>
      </c>
      <c r="JA50">
        <v>16.100000000000001</v>
      </c>
      <c r="JB50">
        <v>4.8</v>
      </c>
      <c r="JC50">
        <v>12.4</v>
      </c>
      <c r="JD50">
        <v>16.899999999999999</v>
      </c>
      <c r="JE50">
        <v>20.100000000000001</v>
      </c>
      <c r="JF50">
        <v>35</v>
      </c>
      <c r="JG50">
        <v>18700</v>
      </c>
      <c r="JH50">
        <v>25800</v>
      </c>
      <c r="JI50">
        <v>36500</v>
      </c>
      <c r="JJ50">
        <v>245</v>
      </c>
      <c r="JK50">
        <v>53.5</v>
      </c>
      <c r="JL50">
        <v>115</v>
      </c>
      <c r="JM50">
        <v>20.5</v>
      </c>
      <c r="JN50">
        <v>2.1</v>
      </c>
      <c r="JO50">
        <v>19.600000000000001</v>
      </c>
      <c r="JP50">
        <v>20.9</v>
      </c>
      <c r="JQ50">
        <v>23.9</v>
      </c>
      <c r="JR50">
        <v>45</v>
      </c>
      <c r="JS50">
        <v>24400</v>
      </c>
      <c r="JT50">
        <v>40200</v>
      </c>
      <c r="JU50">
        <v>53900</v>
      </c>
      <c r="JV50">
        <v>130</v>
      </c>
      <c r="JW50">
        <v>63.2</v>
      </c>
      <c r="JX50">
        <v>50</v>
      </c>
      <c r="JY50" t="s">
        <v>95</v>
      </c>
      <c r="JZ50" t="s">
        <v>95</v>
      </c>
      <c r="KA50" t="s">
        <v>95</v>
      </c>
      <c r="KB50" t="s">
        <v>95</v>
      </c>
      <c r="KC50">
        <v>19.5</v>
      </c>
      <c r="KD50">
        <v>20</v>
      </c>
      <c r="KE50">
        <v>37400</v>
      </c>
      <c r="KF50">
        <v>70000</v>
      </c>
      <c r="KG50">
        <v>90700</v>
      </c>
    </row>
    <row r="51" spans="2:293" x14ac:dyDescent="0.25">
      <c r="B51" s="57" t="s">
        <v>16</v>
      </c>
      <c r="C51" t="s">
        <v>17</v>
      </c>
      <c r="D51" t="s">
        <v>306</v>
      </c>
      <c r="E51" t="s">
        <v>322</v>
      </c>
      <c r="F51" t="s">
        <v>95</v>
      </c>
      <c r="G51" t="s">
        <v>95</v>
      </c>
      <c r="H51" t="s">
        <v>95</v>
      </c>
      <c r="I51" t="s">
        <v>95</v>
      </c>
      <c r="J51" t="s">
        <v>95</v>
      </c>
      <c r="K51" t="s">
        <v>95</v>
      </c>
      <c r="L51" t="s">
        <v>95</v>
      </c>
      <c r="M51" t="s">
        <v>95</v>
      </c>
      <c r="N51">
        <v>7180</v>
      </c>
      <c r="O51">
        <v>13000</v>
      </c>
      <c r="P51">
        <v>17200</v>
      </c>
      <c r="Q51">
        <v>22400</v>
      </c>
      <c r="R51" t="s">
        <v>95</v>
      </c>
      <c r="S51" t="s">
        <v>95</v>
      </c>
      <c r="T51" t="s">
        <v>95</v>
      </c>
      <c r="U51" t="s">
        <v>95</v>
      </c>
      <c r="V51" t="s">
        <v>95</v>
      </c>
      <c r="W51" t="s">
        <v>95</v>
      </c>
      <c r="X51" t="s">
        <v>95</v>
      </c>
      <c r="Y51" t="s">
        <v>95</v>
      </c>
      <c r="Z51">
        <v>8430</v>
      </c>
      <c r="AA51">
        <v>16700</v>
      </c>
      <c r="AB51">
        <v>21500</v>
      </c>
      <c r="AC51">
        <v>28500</v>
      </c>
      <c r="AD51" t="s">
        <v>95</v>
      </c>
      <c r="AE51" t="s">
        <v>95</v>
      </c>
      <c r="AF51" t="s">
        <v>95</v>
      </c>
      <c r="AG51" t="s">
        <v>95</v>
      </c>
      <c r="AH51" t="s">
        <v>95</v>
      </c>
      <c r="AI51" t="s">
        <v>95</v>
      </c>
      <c r="AJ51" t="s">
        <v>95</v>
      </c>
      <c r="AK51" t="s">
        <v>95</v>
      </c>
      <c r="AL51">
        <v>8175</v>
      </c>
      <c r="AM51">
        <v>18400</v>
      </c>
      <c r="AN51">
        <v>25200</v>
      </c>
      <c r="AO51">
        <v>34600</v>
      </c>
      <c r="AP51" t="s">
        <v>95</v>
      </c>
      <c r="AQ51" t="s">
        <v>95</v>
      </c>
      <c r="AR51" t="s">
        <v>95</v>
      </c>
      <c r="AS51" t="s">
        <v>95</v>
      </c>
      <c r="AT51" t="s">
        <v>95</v>
      </c>
      <c r="AU51" t="s">
        <v>95</v>
      </c>
      <c r="AV51" t="s">
        <v>95</v>
      </c>
      <c r="AW51" t="s">
        <v>95</v>
      </c>
      <c r="AX51">
        <v>6950</v>
      </c>
      <c r="AY51">
        <v>21800</v>
      </c>
      <c r="AZ51">
        <v>33600</v>
      </c>
      <c r="BA51">
        <v>50500</v>
      </c>
      <c r="BB51" t="s">
        <v>95</v>
      </c>
      <c r="BC51" t="s">
        <v>95</v>
      </c>
      <c r="BD51" t="s">
        <v>95</v>
      </c>
      <c r="BE51" t="s">
        <v>95</v>
      </c>
      <c r="BF51" t="s">
        <v>95</v>
      </c>
      <c r="BG51" t="s">
        <v>95</v>
      </c>
      <c r="BH51" t="s">
        <v>95</v>
      </c>
      <c r="BI51" t="s">
        <v>95</v>
      </c>
      <c r="BJ51">
        <v>4700</v>
      </c>
      <c r="BK51">
        <v>12900</v>
      </c>
      <c r="BL51">
        <v>17000</v>
      </c>
      <c r="BM51">
        <v>21700</v>
      </c>
      <c r="BN51" t="s">
        <v>95</v>
      </c>
      <c r="BO51" t="s">
        <v>95</v>
      </c>
      <c r="BP51" t="s">
        <v>95</v>
      </c>
      <c r="BQ51" t="s">
        <v>95</v>
      </c>
      <c r="BR51" t="s">
        <v>95</v>
      </c>
      <c r="BS51" t="s">
        <v>95</v>
      </c>
      <c r="BT51" t="s">
        <v>95</v>
      </c>
      <c r="BU51" t="s">
        <v>95</v>
      </c>
      <c r="BV51">
        <v>5410</v>
      </c>
      <c r="BW51">
        <v>16400</v>
      </c>
      <c r="BX51">
        <v>20900</v>
      </c>
      <c r="BY51">
        <v>27400</v>
      </c>
      <c r="BZ51" t="s">
        <v>95</v>
      </c>
      <c r="CA51" t="s">
        <v>95</v>
      </c>
      <c r="CB51" t="s">
        <v>95</v>
      </c>
      <c r="CC51" t="s">
        <v>95</v>
      </c>
      <c r="CD51" t="s">
        <v>95</v>
      </c>
      <c r="CE51" t="s">
        <v>95</v>
      </c>
      <c r="CF51" t="s">
        <v>95</v>
      </c>
      <c r="CG51" t="s">
        <v>95</v>
      </c>
      <c r="CH51">
        <v>5245</v>
      </c>
      <c r="CI51">
        <v>18000</v>
      </c>
      <c r="CJ51">
        <v>24300</v>
      </c>
      <c r="CK51">
        <v>32600</v>
      </c>
      <c r="CL51" t="s">
        <v>95</v>
      </c>
      <c r="CM51" t="s">
        <v>95</v>
      </c>
      <c r="CN51" t="s">
        <v>95</v>
      </c>
      <c r="CO51" t="s">
        <v>95</v>
      </c>
      <c r="CP51" t="s">
        <v>95</v>
      </c>
      <c r="CQ51" t="s">
        <v>95</v>
      </c>
      <c r="CR51" t="s">
        <v>95</v>
      </c>
      <c r="CS51" t="s">
        <v>95</v>
      </c>
      <c r="CT51">
        <v>4410</v>
      </c>
      <c r="CU51">
        <v>19800</v>
      </c>
      <c r="CV51">
        <v>31000</v>
      </c>
      <c r="CW51">
        <v>44900</v>
      </c>
      <c r="CX51" t="s">
        <v>95</v>
      </c>
      <c r="CY51" t="s">
        <v>95</v>
      </c>
      <c r="CZ51" t="s">
        <v>95</v>
      </c>
      <c r="DA51" t="s">
        <v>95</v>
      </c>
      <c r="DB51" t="s">
        <v>95</v>
      </c>
      <c r="DC51" t="s">
        <v>95</v>
      </c>
      <c r="DD51" t="s">
        <v>95</v>
      </c>
      <c r="DE51" t="s">
        <v>95</v>
      </c>
      <c r="DF51">
        <v>2480</v>
      </c>
      <c r="DG51">
        <v>13300</v>
      </c>
      <c r="DH51">
        <v>17800</v>
      </c>
      <c r="DI51">
        <v>24200</v>
      </c>
      <c r="DJ51" t="s">
        <v>95</v>
      </c>
      <c r="DK51" t="s">
        <v>95</v>
      </c>
      <c r="DL51" t="s">
        <v>95</v>
      </c>
      <c r="DM51" t="s">
        <v>95</v>
      </c>
      <c r="DN51" t="s">
        <v>95</v>
      </c>
      <c r="DO51" t="s">
        <v>95</v>
      </c>
      <c r="DP51" t="s">
        <v>95</v>
      </c>
      <c r="DQ51" t="s">
        <v>95</v>
      </c>
      <c r="DR51">
        <v>3025</v>
      </c>
      <c r="DS51">
        <v>17200</v>
      </c>
      <c r="DT51">
        <v>22900</v>
      </c>
      <c r="DU51">
        <v>31300</v>
      </c>
      <c r="DV51" t="s">
        <v>95</v>
      </c>
      <c r="DW51" t="s">
        <v>95</v>
      </c>
      <c r="DX51" t="s">
        <v>95</v>
      </c>
      <c r="DY51" t="s">
        <v>95</v>
      </c>
      <c r="DZ51" t="s">
        <v>95</v>
      </c>
      <c r="EA51" t="s">
        <v>95</v>
      </c>
      <c r="EB51" t="s">
        <v>95</v>
      </c>
      <c r="EC51" t="s">
        <v>95</v>
      </c>
      <c r="ED51">
        <v>2930</v>
      </c>
      <c r="EE51">
        <v>19400</v>
      </c>
      <c r="EF51">
        <v>27400</v>
      </c>
      <c r="EG51">
        <v>38800</v>
      </c>
      <c r="EH51" t="s">
        <v>95</v>
      </c>
      <c r="EI51" t="s">
        <v>95</v>
      </c>
      <c r="EJ51" t="s">
        <v>95</v>
      </c>
      <c r="EK51" t="s">
        <v>95</v>
      </c>
      <c r="EL51" t="s">
        <v>95</v>
      </c>
      <c r="EM51" t="s">
        <v>95</v>
      </c>
      <c r="EN51" t="s">
        <v>95</v>
      </c>
      <c r="EO51" t="s">
        <v>95</v>
      </c>
      <c r="EP51">
        <v>2540</v>
      </c>
      <c r="EQ51">
        <v>26200</v>
      </c>
      <c r="ER51">
        <v>39600</v>
      </c>
      <c r="ES51">
        <v>61600</v>
      </c>
      <c r="ET51" t="s">
        <v>95</v>
      </c>
      <c r="EU51" t="s">
        <v>95</v>
      </c>
      <c r="EV51" t="s">
        <v>95</v>
      </c>
      <c r="EW51" t="s">
        <v>95</v>
      </c>
      <c r="EX51" t="s">
        <v>95</v>
      </c>
      <c r="EY51" t="s">
        <v>95</v>
      </c>
      <c r="EZ51" t="s">
        <v>95</v>
      </c>
      <c r="FA51" t="s">
        <v>95</v>
      </c>
      <c r="FB51">
        <v>7025</v>
      </c>
      <c r="FC51">
        <v>12200</v>
      </c>
      <c r="FD51">
        <v>16200</v>
      </c>
      <c r="FE51">
        <v>21200</v>
      </c>
      <c r="FF51" t="s">
        <v>95</v>
      </c>
      <c r="FG51" t="s">
        <v>95</v>
      </c>
      <c r="FH51" t="s">
        <v>95</v>
      </c>
      <c r="FI51" t="s">
        <v>95</v>
      </c>
      <c r="FJ51" t="s">
        <v>95</v>
      </c>
      <c r="FK51" t="s">
        <v>95</v>
      </c>
      <c r="FL51" t="s">
        <v>95</v>
      </c>
      <c r="FM51" t="s">
        <v>95</v>
      </c>
      <c r="FN51">
        <v>8175</v>
      </c>
      <c r="FO51">
        <v>16200</v>
      </c>
      <c r="FP51">
        <v>20800</v>
      </c>
      <c r="FQ51">
        <v>27800</v>
      </c>
      <c r="FR51" t="s">
        <v>95</v>
      </c>
      <c r="FS51" t="s">
        <v>95</v>
      </c>
      <c r="FT51" t="s">
        <v>95</v>
      </c>
      <c r="FU51" t="s">
        <v>95</v>
      </c>
      <c r="FV51" t="s">
        <v>95</v>
      </c>
      <c r="FW51" t="s">
        <v>95</v>
      </c>
      <c r="FX51" t="s">
        <v>95</v>
      </c>
      <c r="FY51" t="s">
        <v>95</v>
      </c>
      <c r="FZ51">
        <v>7645</v>
      </c>
      <c r="GA51">
        <v>18300</v>
      </c>
      <c r="GB51">
        <v>25000</v>
      </c>
      <c r="GC51">
        <v>34900</v>
      </c>
      <c r="GD51" t="s">
        <v>95</v>
      </c>
      <c r="GE51" t="s">
        <v>95</v>
      </c>
      <c r="GF51" t="s">
        <v>95</v>
      </c>
      <c r="GG51" t="s">
        <v>95</v>
      </c>
      <c r="GH51" t="s">
        <v>95</v>
      </c>
      <c r="GI51" t="s">
        <v>95</v>
      </c>
      <c r="GJ51" t="s">
        <v>95</v>
      </c>
      <c r="GK51" t="s">
        <v>95</v>
      </c>
      <c r="GL51">
        <v>6310</v>
      </c>
      <c r="GM51">
        <v>22200</v>
      </c>
      <c r="GN51">
        <v>34100</v>
      </c>
      <c r="GO51">
        <v>50400</v>
      </c>
      <c r="GP51" t="s">
        <v>95</v>
      </c>
      <c r="GQ51" t="s">
        <v>95</v>
      </c>
      <c r="GR51" t="s">
        <v>95</v>
      </c>
      <c r="GS51" t="s">
        <v>95</v>
      </c>
      <c r="GT51" t="s">
        <v>95</v>
      </c>
      <c r="GU51" t="s">
        <v>95</v>
      </c>
      <c r="GV51" t="s">
        <v>95</v>
      </c>
      <c r="GW51" t="s">
        <v>95</v>
      </c>
      <c r="GX51">
        <v>4645</v>
      </c>
      <c r="GY51">
        <v>12100</v>
      </c>
      <c r="GZ51">
        <v>16000</v>
      </c>
      <c r="HA51">
        <v>20300</v>
      </c>
      <c r="HB51" t="s">
        <v>95</v>
      </c>
      <c r="HC51" t="s">
        <v>95</v>
      </c>
      <c r="HD51" t="s">
        <v>95</v>
      </c>
      <c r="HE51" t="s">
        <v>95</v>
      </c>
      <c r="HF51" t="s">
        <v>95</v>
      </c>
      <c r="HG51" t="s">
        <v>95</v>
      </c>
      <c r="HH51" t="s">
        <v>95</v>
      </c>
      <c r="HI51" t="s">
        <v>95</v>
      </c>
      <c r="HJ51">
        <v>5250</v>
      </c>
      <c r="HK51">
        <v>16100</v>
      </c>
      <c r="HL51">
        <v>20300</v>
      </c>
      <c r="HM51">
        <v>26600</v>
      </c>
      <c r="HN51" t="s">
        <v>95</v>
      </c>
      <c r="HO51" t="s">
        <v>95</v>
      </c>
      <c r="HP51" t="s">
        <v>95</v>
      </c>
      <c r="HQ51" t="s">
        <v>95</v>
      </c>
      <c r="HR51" t="s">
        <v>95</v>
      </c>
      <c r="HS51" t="s">
        <v>95</v>
      </c>
      <c r="HT51" t="s">
        <v>95</v>
      </c>
      <c r="HU51" t="s">
        <v>95</v>
      </c>
      <c r="HV51">
        <v>4800</v>
      </c>
      <c r="HW51">
        <v>17800</v>
      </c>
      <c r="HX51">
        <v>24000</v>
      </c>
      <c r="HY51">
        <v>32300</v>
      </c>
      <c r="HZ51" t="s">
        <v>95</v>
      </c>
      <c r="IA51" t="s">
        <v>95</v>
      </c>
      <c r="IB51" t="s">
        <v>95</v>
      </c>
      <c r="IC51" t="s">
        <v>95</v>
      </c>
      <c r="ID51" t="s">
        <v>95</v>
      </c>
      <c r="IE51" t="s">
        <v>95</v>
      </c>
      <c r="IF51" t="s">
        <v>95</v>
      </c>
      <c r="IG51" t="s">
        <v>95</v>
      </c>
      <c r="IH51">
        <v>4015</v>
      </c>
      <c r="II51">
        <v>20000</v>
      </c>
      <c r="IJ51">
        <v>31100</v>
      </c>
      <c r="IK51">
        <v>45000</v>
      </c>
      <c r="IL51" t="s">
        <v>95</v>
      </c>
      <c r="IM51" t="s">
        <v>95</v>
      </c>
      <c r="IN51" t="s">
        <v>95</v>
      </c>
      <c r="IO51" t="s">
        <v>95</v>
      </c>
      <c r="IP51" t="s">
        <v>95</v>
      </c>
      <c r="IQ51" t="s">
        <v>95</v>
      </c>
      <c r="IR51" t="s">
        <v>95</v>
      </c>
      <c r="IS51" t="s">
        <v>95</v>
      </c>
      <c r="IT51">
        <v>2380</v>
      </c>
      <c r="IU51">
        <v>12200</v>
      </c>
      <c r="IV51">
        <v>16800</v>
      </c>
      <c r="IW51">
        <v>22800</v>
      </c>
      <c r="IX51" t="s">
        <v>95</v>
      </c>
      <c r="IY51" t="s">
        <v>95</v>
      </c>
      <c r="IZ51" t="s">
        <v>95</v>
      </c>
      <c r="JA51" t="s">
        <v>95</v>
      </c>
      <c r="JB51" t="s">
        <v>95</v>
      </c>
      <c r="JC51" t="s">
        <v>95</v>
      </c>
      <c r="JD51" t="s">
        <v>95</v>
      </c>
      <c r="JE51" t="s">
        <v>95</v>
      </c>
      <c r="JF51">
        <v>2925</v>
      </c>
      <c r="JG51">
        <v>16300</v>
      </c>
      <c r="JH51">
        <v>22200</v>
      </c>
      <c r="JI51">
        <v>30400</v>
      </c>
      <c r="JJ51" t="s">
        <v>95</v>
      </c>
      <c r="JK51" t="s">
        <v>95</v>
      </c>
      <c r="JL51" t="s">
        <v>95</v>
      </c>
      <c r="JM51" t="s">
        <v>95</v>
      </c>
      <c r="JN51" t="s">
        <v>95</v>
      </c>
      <c r="JO51" t="s">
        <v>95</v>
      </c>
      <c r="JP51" t="s">
        <v>95</v>
      </c>
      <c r="JQ51" t="s">
        <v>95</v>
      </c>
      <c r="JR51">
        <v>2845</v>
      </c>
      <c r="JS51">
        <v>19500</v>
      </c>
      <c r="JT51">
        <v>27000</v>
      </c>
      <c r="JU51">
        <v>38600</v>
      </c>
      <c r="JV51" t="s">
        <v>95</v>
      </c>
      <c r="JW51" t="s">
        <v>95</v>
      </c>
      <c r="JX51" t="s">
        <v>95</v>
      </c>
      <c r="JY51" t="s">
        <v>95</v>
      </c>
      <c r="JZ51" t="s">
        <v>95</v>
      </c>
      <c r="KA51" t="s">
        <v>95</v>
      </c>
      <c r="KB51" t="s">
        <v>95</v>
      </c>
      <c r="KC51" t="s">
        <v>95</v>
      </c>
      <c r="KD51">
        <v>2295</v>
      </c>
      <c r="KE51">
        <v>27400</v>
      </c>
      <c r="KF51">
        <v>39500</v>
      </c>
      <c r="KG51">
        <v>60600</v>
      </c>
    </row>
    <row r="52" spans="2:293" x14ac:dyDescent="0.25">
      <c r="B52" s="57" t="s">
        <v>16</v>
      </c>
      <c r="C52" t="s">
        <v>17</v>
      </c>
      <c r="D52" t="s">
        <v>96</v>
      </c>
      <c r="E52" t="s">
        <v>136</v>
      </c>
      <c r="F52">
        <v>2935</v>
      </c>
      <c r="G52">
        <v>50.6</v>
      </c>
      <c r="H52">
        <v>1450</v>
      </c>
      <c r="I52">
        <v>15</v>
      </c>
      <c r="J52">
        <v>3.3</v>
      </c>
      <c r="K52">
        <v>7.2</v>
      </c>
      <c r="L52">
        <v>10.5</v>
      </c>
      <c r="M52">
        <v>31.2</v>
      </c>
      <c r="N52">
        <v>175</v>
      </c>
      <c r="O52">
        <v>13300</v>
      </c>
      <c r="P52">
        <v>23200</v>
      </c>
      <c r="Q52">
        <v>30300</v>
      </c>
      <c r="R52">
        <v>2120</v>
      </c>
      <c r="S52">
        <v>58</v>
      </c>
      <c r="T52">
        <v>890</v>
      </c>
      <c r="U52">
        <v>24</v>
      </c>
      <c r="V52">
        <v>2.2999999999999998</v>
      </c>
      <c r="W52">
        <v>10.3</v>
      </c>
      <c r="X52">
        <v>11.5</v>
      </c>
      <c r="Y52">
        <v>15.6</v>
      </c>
      <c r="Z52">
        <v>180</v>
      </c>
      <c r="AA52">
        <v>17700</v>
      </c>
      <c r="AB52">
        <v>27100</v>
      </c>
      <c r="AC52">
        <v>46700</v>
      </c>
      <c r="AD52">
        <v>1720</v>
      </c>
      <c r="AE52">
        <v>56.4</v>
      </c>
      <c r="AF52">
        <v>750</v>
      </c>
      <c r="AG52">
        <v>24.7</v>
      </c>
      <c r="AH52">
        <v>2.2000000000000002</v>
      </c>
      <c r="AI52">
        <v>12.7</v>
      </c>
      <c r="AJ52">
        <v>14.5</v>
      </c>
      <c r="AK52">
        <v>16.7</v>
      </c>
      <c r="AL52">
        <v>195</v>
      </c>
      <c r="AM52">
        <v>16600</v>
      </c>
      <c r="AN52">
        <v>28500</v>
      </c>
      <c r="AO52">
        <v>49400</v>
      </c>
      <c r="AP52">
        <v>1190</v>
      </c>
      <c r="AQ52">
        <v>60.8</v>
      </c>
      <c r="AR52">
        <v>465</v>
      </c>
      <c r="AS52">
        <v>24.1</v>
      </c>
      <c r="AT52">
        <v>1.1000000000000001</v>
      </c>
      <c r="AU52">
        <v>12.9</v>
      </c>
      <c r="AV52">
        <v>13.3</v>
      </c>
      <c r="AW52">
        <v>14</v>
      </c>
      <c r="AX52">
        <v>115</v>
      </c>
      <c r="AY52">
        <v>21600</v>
      </c>
      <c r="AZ52">
        <v>44600</v>
      </c>
      <c r="BA52">
        <v>84800</v>
      </c>
      <c r="BB52">
        <v>1670</v>
      </c>
      <c r="BC52">
        <v>50.5</v>
      </c>
      <c r="BD52">
        <v>830</v>
      </c>
      <c r="BE52">
        <v>15.6</v>
      </c>
      <c r="BF52">
        <v>3.4</v>
      </c>
      <c r="BG52">
        <v>7.2</v>
      </c>
      <c r="BH52">
        <v>10.4</v>
      </c>
      <c r="BI52">
        <v>30.5</v>
      </c>
      <c r="BJ52">
        <v>105</v>
      </c>
      <c r="BK52">
        <v>13700</v>
      </c>
      <c r="BL52">
        <v>24400</v>
      </c>
      <c r="BM52">
        <v>34200</v>
      </c>
      <c r="BN52">
        <v>1220</v>
      </c>
      <c r="BO52">
        <v>57.1</v>
      </c>
      <c r="BP52">
        <v>525</v>
      </c>
      <c r="BQ52">
        <v>24.7</v>
      </c>
      <c r="BR52">
        <v>2.1</v>
      </c>
      <c r="BS52">
        <v>10.6</v>
      </c>
      <c r="BT52">
        <v>11.7</v>
      </c>
      <c r="BU52">
        <v>16.2</v>
      </c>
      <c r="BV52">
        <v>105</v>
      </c>
      <c r="BW52">
        <v>16900</v>
      </c>
      <c r="BX52">
        <v>26900</v>
      </c>
      <c r="BY52">
        <v>44800</v>
      </c>
      <c r="BZ52">
        <v>990</v>
      </c>
      <c r="CA52">
        <v>54.1</v>
      </c>
      <c r="CB52">
        <v>455</v>
      </c>
      <c r="CC52">
        <v>27.4</v>
      </c>
      <c r="CD52">
        <v>2.2999999999999998</v>
      </c>
      <c r="CE52">
        <v>12.9</v>
      </c>
      <c r="CF52">
        <v>14.3</v>
      </c>
      <c r="CG52">
        <v>16.2</v>
      </c>
      <c r="CH52">
        <v>115</v>
      </c>
      <c r="CI52">
        <v>18900</v>
      </c>
      <c r="CJ52">
        <v>32400</v>
      </c>
      <c r="CK52">
        <v>51000</v>
      </c>
      <c r="CL52">
        <v>680</v>
      </c>
      <c r="CM52">
        <v>60.5</v>
      </c>
      <c r="CN52">
        <v>270</v>
      </c>
      <c r="CO52">
        <v>24</v>
      </c>
      <c r="CP52">
        <v>1.3</v>
      </c>
      <c r="CQ52" t="s">
        <v>95</v>
      </c>
      <c r="CR52" t="s">
        <v>95</v>
      </c>
      <c r="CS52">
        <v>14.2</v>
      </c>
      <c r="CT52">
        <v>70</v>
      </c>
      <c r="CU52">
        <v>26100</v>
      </c>
      <c r="CV52">
        <v>44100</v>
      </c>
      <c r="CW52">
        <v>77500</v>
      </c>
      <c r="CX52">
        <v>1260</v>
      </c>
      <c r="CY52">
        <v>50.7</v>
      </c>
      <c r="CZ52">
        <v>620</v>
      </c>
      <c r="DA52">
        <v>14.2</v>
      </c>
      <c r="DB52">
        <v>3.1</v>
      </c>
      <c r="DC52">
        <v>7.2</v>
      </c>
      <c r="DD52">
        <v>10.6</v>
      </c>
      <c r="DE52">
        <v>32.1</v>
      </c>
      <c r="DF52">
        <v>70</v>
      </c>
      <c r="DG52">
        <v>12600</v>
      </c>
      <c r="DH52">
        <v>18400</v>
      </c>
      <c r="DI52">
        <v>30200</v>
      </c>
      <c r="DJ52">
        <v>895</v>
      </c>
      <c r="DK52">
        <v>59.4</v>
      </c>
      <c r="DL52">
        <v>365</v>
      </c>
      <c r="DM52">
        <v>23.2</v>
      </c>
      <c r="DN52">
        <v>2.6</v>
      </c>
      <c r="DO52">
        <v>9.9</v>
      </c>
      <c r="DP52">
        <v>11.3</v>
      </c>
      <c r="DQ52">
        <v>14.8</v>
      </c>
      <c r="DR52">
        <v>75</v>
      </c>
      <c r="DS52">
        <v>18700</v>
      </c>
      <c r="DT52">
        <v>27700</v>
      </c>
      <c r="DU52">
        <v>49500</v>
      </c>
      <c r="DV52">
        <v>730</v>
      </c>
      <c r="DW52">
        <v>59.6</v>
      </c>
      <c r="DX52">
        <v>295</v>
      </c>
      <c r="DY52">
        <v>21.1</v>
      </c>
      <c r="DZ52">
        <v>2.1</v>
      </c>
      <c r="EA52">
        <v>12.4</v>
      </c>
      <c r="EB52">
        <v>14.8</v>
      </c>
      <c r="EC52">
        <v>17.2</v>
      </c>
      <c r="ED52">
        <v>80</v>
      </c>
      <c r="EE52">
        <v>10600</v>
      </c>
      <c r="EF52">
        <v>21000</v>
      </c>
      <c r="EG52">
        <v>42700</v>
      </c>
      <c r="EH52">
        <v>505</v>
      </c>
      <c r="EI52">
        <v>61.2</v>
      </c>
      <c r="EJ52">
        <v>195</v>
      </c>
      <c r="EK52">
        <v>24.4</v>
      </c>
      <c r="EL52">
        <v>0.7</v>
      </c>
      <c r="EM52" t="s">
        <v>95</v>
      </c>
      <c r="EN52" t="s">
        <v>95</v>
      </c>
      <c r="EO52">
        <v>13.7</v>
      </c>
      <c r="EP52">
        <v>50</v>
      </c>
      <c r="EQ52">
        <v>13500</v>
      </c>
      <c r="ER52">
        <v>51500</v>
      </c>
      <c r="ES52">
        <v>103300</v>
      </c>
      <c r="ET52">
        <v>2485</v>
      </c>
      <c r="EU52">
        <v>48.9</v>
      </c>
      <c r="EV52">
        <v>1270</v>
      </c>
      <c r="EW52">
        <v>17.7</v>
      </c>
      <c r="EX52">
        <v>3.8</v>
      </c>
      <c r="EY52">
        <v>7.5</v>
      </c>
      <c r="EZ52">
        <v>10.8</v>
      </c>
      <c r="FA52">
        <v>29.5</v>
      </c>
      <c r="FB52">
        <v>140</v>
      </c>
      <c r="FC52">
        <v>11700</v>
      </c>
      <c r="FD52">
        <v>20600</v>
      </c>
      <c r="FE52">
        <v>32000</v>
      </c>
      <c r="FF52">
        <v>1850</v>
      </c>
      <c r="FG52">
        <v>55.2</v>
      </c>
      <c r="FH52">
        <v>830</v>
      </c>
      <c r="FI52">
        <v>23.4</v>
      </c>
      <c r="FJ52">
        <v>3.2</v>
      </c>
      <c r="FK52">
        <v>10.8</v>
      </c>
      <c r="FL52">
        <v>13.3</v>
      </c>
      <c r="FM52">
        <v>18.2</v>
      </c>
      <c r="FN52">
        <v>175</v>
      </c>
      <c r="FO52">
        <v>17600</v>
      </c>
      <c r="FP52">
        <v>26400</v>
      </c>
      <c r="FQ52">
        <v>38900</v>
      </c>
      <c r="FR52">
        <v>1740</v>
      </c>
      <c r="FS52">
        <v>55.1</v>
      </c>
      <c r="FT52">
        <v>780</v>
      </c>
      <c r="FU52">
        <v>25.9</v>
      </c>
      <c r="FV52">
        <v>2.6</v>
      </c>
      <c r="FW52">
        <v>12.3</v>
      </c>
      <c r="FX52">
        <v>14</v>
      </c>
      <c r="FY52">
        <v>16.399999999999999</v>
      </c>
      <c r="FZ52">
        <v>185</v>
      </c>
      <c r="GA52">
        <v>19900</v>
      </c>
      <c r="GB52">
        <v>33600</v>
      </c>
      <c r="GC52">
        <v>54500</v>
      </c>
      <c r="GD52">
        <v>1240</v>
      </c>
      <c r="GE52">
        <v>62.1</v>
      </c>
      <c r="GF52">
        <v>470</v>
      </c>
      <c r="GG52">
        <v>21.7</v>
      </c>
      <c r="GH52">
        <v>1.3</v>
      </c>
      <c r="GI52">
        <v>13.4</v>
      </c>
      <c r="GJ52">
        <v>14</v>
      </c>
      <c r="GK52">
        <v>15</v>
      </c>
      <c r="GL52">
        <v>130</v>
      </c>
      <c r="GM52">
        <v>19900</v>
      </c>
      <c r="GN52">
        <v>34700</v>
      </c>
      <c r="GO52">
        <v>74800</v>
      </c>
      <c r="GP52">
        <v>1420</v>
      </c>
      <c r="GQ52">
        <v>50.1</v>
      </c>
      <c r="GR52">
        <v>710</v>
      </c>
      <c r="GS52">
        <v>17.2</v>
      </c>
      <c r="GT52">
        <v>4</v>
      </c>
      <c r="GU52">
        <v>7.1</v>
      </c>
      <c r="GV52">
        <v>9.8000000000000007</v>
      </c>
      <c r="GW52">
        <v>28.8</v>
      </c>
      <c r="GX52">
        <v>75</v>
      </c>
      <c r="GY52">
        <v>7800</v>
      </c>
      <c r="GZ52">
        <v>18800</v>
      </c>
      <c r="HA52">
        <v>28000</v>
      </c>
      <c r="HB52">
        <v>1095</v>
      </c>
      <c r="HC52">
        <v>54.9</v>
      </c>
      <c r="HD52">
        <v>495</v>
      </c>
      <c r="HE52">
        <v>23.3</v>
      </c>
      <c r="HF52">
        <v>3.4</v>
      </c>
      <c r="HG52">
        <v>11.4</v>
      </c>
      <c r="HH52">
        <v>13.5</v>
      </c>
      <c r="HI52">
        <v>18.399999999999999</v>
      </c>
      <c r="HJ52">
        <v>110</v>
      </c>
      <c r="HK52">
        <v>18600</v>
      </c>
      <c r="HL52">
        <v>29000</v>
      </c>
      <c r="HM52">
        <v>40600</v>
      </c>
      <c r="HN52">
        <v>1020</v>
      </c>
      <c r="HO52">
        <v>53.1</v>
      </c>
      <c r="HP52">
        <v>480</v>
      </c>
      <c r="HQ52">
        <v>27.7</v>
      </c>
      <c r="HR52">
        <v>2.9</v>
      </c>
      <c r="HS52">
        <v>12.4</v>
      </c>
      <c r="HT52">
        <v>13.9</v>
      </c>
      <c r="HU52">
        <v>16.3</v>
      </c>
      <c r="HV52">
        <v>105</v>
      </c>
      <c r="HW52">
        <v>20600</v>
      </c>
      <c r="HX52">
        <v>35200</v>
      </c>
      <c r="HY52">
        <v>53600</v>
      </c>
      <c r="HZ52">
        <v>720</v>
      </c>
      <c r="IA52">
        <v>62.4</v>
      </c>
      <c r="IB52">
        <v>270</v>
      </c>
      <c r="IC52">
        <v>21.1</v>
      </c>
      <c r="ID52">
        <v>1.4</v>
      </c>
      <c r="IE52" t="s">
        <v>95</v>
      </c>
      <c r="IF52" t="s">
        <v>95</v>
      </c>
      <c r="IG52">
        <v>15.1</v>
      </c>
      <c r="IH52">
        <v>70</v>
      </c>
      <c r="II52">
        <v>20000</v>
      </c>
      <c r="IJ52">
        <v>43800</v>
      </c>
      <c r="IK52">
        <v>71600</v>
      </c>
      <c r="IL52">
        <v>1065</v>
      </c>
      <c r="IM52">
        <v>47.4</v>
      </c>
      <c r="IN52">
        <v>560</v>
      </c>
      <c r="IO52">
        <v>18.399999999999999</v>
      </c>
      <c r="IP52">
        <v>3.6</v>
      </c>
      <c r="IQ52">
        <v>8</v>
      </c>
      <c r="IR52">
        <v>12.2</v>
      </c>
      <c r="IS52">
        <v>30.6</v>
      </c>
      <c r="IT52">
        <v>65</v>
      </c>
      <c r="IU52">
        <v>14000</v>
      </c>
      <c r="IV52">
        <v>22400</v>
      </c>
      <c r="IW52">
        <v>38300</v>
      </c>
      <c r="IX52">
        <v>755</v>
      </c>
      <c r="IY52">
        <v>55.5</v>
      </c>
      <c r="IZ52">
        <v>335</v>
      </c>
      <c r="JA52">
        <v>23.4</v>
      </c>
      <c r="JB52">
        <v>3</v>
      </c>
      <c r="JC52">
        <v>9.9</v>
      </c>
      <c r="JD52">
        <v>13</v>
      </c>
      <c r="JE52">
        <v>18</v>
      </c>
      <c r="JF52">
        <v>65</v>
      </c>
      <c r="JG52">
        <v>12400</v>
      </c>
      <c r="JH52">
        <v>22800</v>
      </c>
      <c r="JI52">
        <v>36200</v>
      </c>
      <c r="JJ52">
        <v>715</v>
      </c>
      <c r="JK52">
        <v>57.9</v>
      </c>
      <c r="JL52">
        <v>300</v>
      </c>
      <c r="JM52">
        <v>23.3</v>
      </c>
      <c r="JN52">
        <v>2.2000000000000002</v>
      </c>
      <c r="JO52">
        <v>12.1</v>
      </c>
      <c r="JP52">
        <v>14</v>
      </c>
      <c r="JQ52">
        <v>16.600000000000001</v>
      </c>
      <c r="JR52">
        <v>80</v>
      </c>
      <c r="JS52">
        <v>15400</v>
      </c>
      <c r="JT52">
        <v>32900</v>
      </c>
      <c r="JU52">
        <v>60600</v>
      </c>
      <c r="JV52">
        <v>520</v>
      </c>
      <c r="JW52">
        <v>61.7</v>
      </c>
      <c r="JX52">
        <v>200</v>
      </c>
      <c r="JY52">
        <v>22.4</v>
      </c>
      <c r="JZ52">
        <v>1.1000000000000001</v>
      </c>
      <c r="KA52" t="s">
        <v>95</v>
      </c>
      <c r="KB52" t="s">
        <v>95</v>
      </c>
      <c r="KC52">
        <v>14.8</v>
      </c>
      <c r="KD52">
        <v>60</v>
      </c>
      <c r="KE52">
        <v>19800</v>
      </c>
      <c r="KF52">
        <v>28900</v>
      </c>
      <c r="KG52">
        <v>75500</v>
      </c>
    </row>
    <row r="53" spans="2:293" x14ac:dyDescent="0.25">
      <c r="B53" s="57" t="s">
        <v>18</v>
      </c>
      <c r="C53" t="s">
        <v>87</v>
      </c>
      <c r="D53" t="s">
        <v>57</v>
      </c>
      <c r="E53" t="s">
        <v>137</v>
      </c>
      <c r="F53">
        <v>4350</v>
      </c>
      <c r="G53">
        <v>30.9</v>
      </c>
      <c r="H53">
        <v>3005</v>
      </c>
      <c r="I53">
        <v>18.399999999999999</v>
      </c>
      <c r="J53">
        <v>6.4</v>
      </c>
      <c r="K53">
        <v>27.7</v>
      </c>
      <c r="L53">
        <v>33.299999999999997</v>
      </c>
      <c r="M53">
        <v>44.3</v>
      </c>
      <c r="N53">
        <v>1135</v>
      </c>
      <c r="O53">
        <v>16200</v>
      </c>
      <c r="P53">
        <v>21200</v>
      </c>
      <c r="Q53">
        <v>26600</v>
      </c>
      <c r="R53">
        <v>4525</v>
      </c>
      <c r="S53">
        <v>43.4</v>
      </c>
      <c r="T53">
        <v>2560</v>
      </c>
      <c r="U53">
        <v>22.8</v>
      </c>
      <c r="V53">
        <v>4.0999999999999996</v>
      </c>
      <c r="W53">
        <v>26.6</v>
      </c>
      <c r="X53">
        <v>28.2</v>
      </c>
      <c r="Y53">
        <v>29.8</v>
      </c>
      <c r="Z53">
        <v>1130</v>
      </c>
      <c r="AA53">
        <v>19500</v>
      </c>
      <c r="AB53">
        <v>25500</v>
      </c>
      <c r="AC53">
        <v>34400</v>
      </c>
      <c r="AD53">
        <v>4435</v>
      </c>
      <c r="AE53">
        <v>49.5</v>
      </c>
      <c r="AF53">
        <v>2240</v>
      </c>
      <c r="AG53">
        <v>25.9</v>
      </c>
      <c r="AH53">
        <v>2.6</v>
      </c>
      <c r="AI53">
        <v>20.5</v>
      </c>
      <c r="AJ53">
        <v>21.4</v>
      </c>
      <c r="AK53">
        <v>21.9</v>
      </c>
      <c r="AL53">
        <v>845</v>
      </c>
      <c r="AM53">
        <v>21100</v>
      </c>
      <c r="AN53">
        <v>30000</v>
      </c>
      <c r="AO53">
        <v>43700</v>
      </c>
      <c r="AP53">
        <v>2970</v>
      </c>
      <c r="AQ53">
        <v>65.8</v>
      </c>
      <c r="AR53">
        <v>1015</v>
      </c>
      <c r="AS53">
        <v>20.3</v>
      </c>
      <c r="AT53">
        <v>1.2</v>
      </c>
      <c r="AU53">
        <v>12.1</v>
      </c>
      <c r="AV53">
        <v>12.4</v>
      </c>
      <c r="AW53">
        <v>12.7</v>
      </c>
      <c r="AX53">
        <v>290</v>
      </c>
      <c r="AY53">
        <v>23600</v>
      </c>
      <c r="AZ53">
        <v>38200</v>
      </c>
      <c r="BA53">
        <v>63000</v>
      </c>
      <c r="BB53">
        <v>2345</v>
      </c>
      <c r="BC53">
        <v>26.7</v>
      </c>
      <c r="BD53">
        <v>1715</v>
      </c>
      <c r="BE53">
        <v>17.7</v>
      </c>
      <c r="BF53">
        <v>6.9</v>
      </c>
      <c r="BG53">
        <v>33.299999999999997</v>
      </c>
      <c r="BH53">
        <v>39.9</v>
      </c>
      <c r="BI53">
        <v>48.7</v>
      </c>
      <c r="BJ53">
        <v>740</v>
      </c>
      <c r="BK53">
        <v>16200</v>
      </c>
      <c r="BL53">
        <v>20600</v>
      </c>
      <c r="BM53">
        <v>25100</v>
      </c>
      <c r="BN53">
        <v>2475</v>
      </c>
      <c r="BO53">
        <v>38.700000000000003</v>
      </c>
      <c r="BP53">
        <v>1515</v>
      </c>
      <c r="BQ53">
        <v>23.3</v>
      </c>
      <c r="BR53">
        <v>4</v>
      </c>
      <c r="BS53">
        <v>30.9</v>
      </c>
      <c r="BT53">
        <v>32.6</v>
      </c>
      <c r="BU53">
        <v>34</v>
      </c>
      <c r="BV53">
        <v>715</v>
      </c>
      <c r="BW53">
        <v>19000</v>
      </c>
      <c r="BX53">
        <v>24300</v>
      </c>
      <c r="BY53">
        <v>32000</v>
      </c>
      <c r="BZ53">
        <v>2400</v>
      </c>
      <c r="CA53">
        <v>44.9</v>
      </c>
      <c r="CB53">
        <v>1325</v>
      </c>
      <c r="CC53">
        <v>25.9</v>
      </c>
      <c r="CD53">
        <v>3.4</v>
      </c>
      <c r="CE53">
        <v>24.3</v>
      </c>
      <c r="CF53">
        <v>25.3</v>
      </c>
      <c r="CG53">
        <v>25.8</v>
      </c>
      <c r="CH53">
        <v>550</v>
      </c>
      <c r="CI53">
        <v>20500</v>
      </c>
      <c r="CJ53">
        <v>28300</v>
      </c>
      <c r="CK53">
        <v>40000</v>
      </c>
      <c r="CL53">
        <v>1535</v>
      </c>
      <c r="CM53">
        <v>64.099999999999994</v>
      </c>
      <c r="CN53">
        <v>550</v>
      </c>
      <c r="CO53">
        <v>21</v>
      </c>
      <c r="CP53">
        <v>1.4</v>
      </c>
      <c r="CQ53" t="s">
        <v>95</v>
      </c>
      <c r="CR53" t="s">
        <v>95</v>
      </c>
      <c r="CS53">
        <v>13.5</v>
      </c>
      <c r="CT53">
        <v>160</v>
      </c>
      <c r="CU53">
        <v>21600</v>
      </c>
      <c r="CV53">
        <v>34400</v>
      </c>
      <c r="CW53">
        <v>53000</v>
      </c>
      <c r="CX53">
        <v>2010</v>
      </c>
      <c r="CY53">
        <v>35.799999999999997</v>
      </c>
      <c r="CZ53">
        <v>1290</v>
      </c>
      <c r="DA53">
        <v>19.2</v>
      </c>
      <c r="DB53">
        <v>5.8</v>
      </c>
      <c r="DC53">
        <v>21.3</v>
      </c>
      <c r="DD53">
        <v>25.5</v>
      </c>
      <c r="DE53">
        <v>39.1</v>
      </c>
      <c r="DF53">
        <v>395</v>
      </c>
      <c r="DG53">
        <v>16300</v>
      </c>
      <c r="DH53">
        <v>22500</v>
      </c>
      <c r="DI53">
        <v>29600</v>
      </c>
      <c r="DJ53">
        <v>2050</v>
      </c>
      <c r="DK53">
        <v>49.1</v>
      </c>
      <c r="DL53">
        <v>1045</v>
      </c>
      <c r="DM53">
        <v>22.1</v>
      </c>
      <c r="DN53">
        <v>4.0999999999999996</v>
      </c>
      <c r="DO53">
        <v>21.4</v>
      </c>
      <c r="DP53">
        <v>22.8</v>
      </c>
      <c r="DQ53">
        <v>24.7</v>
      </c>
      <c r="DR53">
        <v>415</v>
      </c>
      <c r="DS53">
        <v>20800</v>
      </c>
      <c r="DT53">
        <v>28600</v>
      </c>
      <c r="DU53">
        <v>40700</v>
      </c>
      <c r="DV53">
        <v>2035</v>
      </c>
      <c r="DW53">
        <v>55</v>
      </c>
      <c r="DX53">
        <v>915</v>
      </c>
      <c r="DY53">
        <v>25.8</v>
      </c>
      <c r="DZ53">
        <v>1.8</v>
      </c>
      <c r="EA53">
        <v>16</v>
      </c>
      <c r="EB53">
        <v>16.8</v>
      </c>
      <c r="EC53">
        <v>17.3</v>
      </c>
      <c r="ED53">
        <v>295</v>
      </c>
      <c r="EE53">
        <v>22300</v>
      </c>
      <c r="EF53">
        <v>34700</v>
      </c>
      <c r="EG53">
        <v>50500</v>
      </c>
      <c r="EH53">
        <v>1440</v>
      </c>
      <c r="EI53">
        <v>67.599999999999994</v>
      </c>
      <c r="EJ53">
        <v>465</v>
      </c>
      <c r="EK53">
        <v>19.7</v>
      </c>
      <c r="EL53">
        <v>1</v>
      </c>
      <c r="EM53" t="s">
        <v>95</v>
      </c>
      <c r="EN53" t="s">
        <v>95</v>
      </c>
      <c r="EO53">
        <v>11.8</v>
      </c>
      <c r="EP53">
        <v>130</v>
      </c>
      <c r="EQ53">
        <v>30500</v>
      </c>
      <c r="ER53">
        <v>50800</v>
      </c>
      <c r="ES53">
        <v>81200</v>
      </c>
      <c r="ET53">
        <v>4075</v>
      </c>
      <c r="EU53">
        <v>32.9</v>
      </c>
      <c r="EV53">
        <v>2730</v>
      </c>
      <c r="EW53">
        <v>18.7</v>
      </c>
      <c r="EX53">
        <v>6.7</v>
      </c>
      <c r="EY53">
        <v>25.4</v>
      </c>
      <c r="EZ53">
        <v>30.5</v>
      </c>
      <c r="FA53">
        <v>41.7</v>
      </c>
      <c r="FB53">
        <v>955</v>
      </c>
      <c r="FC53">
        <v>14700</v>
      </c>
      <c r="FD53">
        <v>19500</v>
      </c>
      <c r="FE53">
        <v>25500</v>
      </c>
      <c r="FF53">
        <v>4620</v>
      </c>
      <c r="FG53">
        <v>48.3</v>
      </c>
      <c r="FH53">
        <v>2390</v>
      </c>
      <c r="FI53">
        <v>22.9</v>
      </c>
      <c r="FJ53">
        <v>3.7</v>
      </c>
      <c r="FK53">
        <v>22.1</v>
      </c>
      <c r="FL53">
        <v>23.5</v>
      </c>
      <c r="FM53">
        <v>25.1</v>
      </c>
      <c r="FN53">
        <v>965</v>
      </c>
      <c r="FO53">
        <v>18200</v>
      </c>
      <c r="FP53">
        <v>25000</v>
      </c>
      <c r="FQ53">
        <v>33800</v>
      </c>
      <c r="FR53">
        <v>4050</v>
      </c>
      <c r="FS53">
        <v>50.1</v>
      </c>
      <c r="FT53">
        <v>2020</v>
      </c>
      <c r="FU53">
        <v>25.3</v>
      </c>
      <c r="FV53">
        <v>3.1</v>
      </c>
      <c r="FW53">
        <v>20</v>
      </c>
      <c r="FX53">
        <v>21</v>
      </c>
      <c r="FY53">
        <v>21.5</v>
      </c>
      <c r="FZ53">
        <v>730</v>
      </c>
      <c r="GA53">
        <v>21400</v>
      </c>
      <c r="GB53">
        <v>29600</v>
      </c>
      <c r="GC53">
        <v>42200</v>
      </c>
      <c r="GD53">
        <v>2790</v>
      </c>
      <c r="GE53">
        <v>65.599999999999994</v>
      </c>
      <c r="GF53">
        <v>960</v>
      </c>
      <c r="GG53">
        <v>20.5</v>
      </c>
      <c r="GH53">
        <v>0.9</v>
      </c>
      <c r="GI53">
        <v>12.3</v>
      </c>
      <c r="GJ53">
        <v>12.6</v>
      </c>
      <c r="GK53">
        <v>13</v>
      </c>
      <c r="GL53">
        <v>275</v>
      </c>
      <c r="GM53">
        <v>26000</v>
      </c>
      <c r="GN53">
        <v>41800</v>
      </c>
      <c r="GO53">
        <v>69400</v>
      </c>
      <c r="GP53">
        <v>2145</v>
      </c>
      <c r="GQ53">
        <v>28.9</v>
      </c>
      <c r="GR53">
        <v>1525</v>
      </c>
      <c r="GS53">
        <v>18.899999999999999</v>
      </c>
      <c r="GT53">
        <v>7</v>
      </c>
      <c r="GU53">
        <v>30.1</v>
      </c>
      <c r="GV53">
        <v>36.1</v>
      </c>
      <c r="GW53">
        <v>45.2</v>
      </c>
      <c r="GX53">
        <v>595</v>
      </c>
      <c r="GY53">
        <v>14700</v>
      </c>
      <c r="GZ53">
        <v>19000</v>
      </c>
      <c r="HA53">
        <v>24200</v>
      </c>
      <c r="HB53">
        <v>2520</v>
      </c>
      <c r="HC53">
        <v>43.3</v>
      </c>
      <c r="HD53">
        <v>1425</v>
      </c>
      <c r="HE53">
        <v>23.5</v>
      </c>
      <c r="HF53">
        <v>3.7</v>
      </c>
      <c r="HG53">
        <v>26.1</v>
      </c>
      <c r="HH53">
        <v>27.9</v>
      </c>
      <c r="HI53">
        <v>29.5</v>
      </c>
      <c r="HJ53">
        <v>625</v>
      </c>
      <c r="HK53">
        <v>18100</v>
      </c>
      <c r="HL53">
        <v>23900</v>
      </c>
      <c r="HM53">
        <v>31400</v>
      </c>
      <c r="HN53">
        <v>2145</v>
      </c>
      <c r="HO53">
        <v>45.4</v>
      </c>
      <c r="HP53">
        <v>1170</v>
      </c>
      <c r="HQ53">
        <v>24.9</v>
      </c>
      <c r="HR53">
        <v>3.4</v>
      </c>
      <c r="HS53">
        <v>24.6</v>
      </c>
      <c r="HT53">
        <v>26</v>
      </c>
      <c r="HU53">
        <v>26.4</v>
      </c>
      <c r="HV53">
        <v>475</v>
      </c>
      <c r="HW53">
        <v>19600</v>
      </c>
      <c r="HX53">
        <v>27800</v>
      </c>
      <c r="HY53">
        <v>38400</v>
      </c>
      <c r="HZ53">
        <v>1425</v>
      </c>
      <c r="IA53">
        <v>65</v>
      </c>
      <c r="IB53">
        <v>500</v>
      </c>
      <c r="IC53">
        <v>21</v>
      </c>
      <c r="ID53">
        <v>0.9</v>
      </c>
      <c r="IE53">
        <v>12.7</v>
      </c>
      <c r="IF53">
        <v>12.9</v>
      </c>
      <c r="IG53">
        <v>13.2</v>
      </c>
      <c r="IH53">
        <v>140</v>
      </c>
      <c r="II53">
        <v>21700</v>
      </c>
      <c r="IJ53">
        <v>41200</v>
      </c>
      <c r="IK53">
        <v>64500</v>
      </c>
      <c r="IL53">
        <v>1930</v>
      </c>
      <c r="IM53">
        <v>37.4</v>
      </c>
      <c r="IN53">
        <v>1210</v>
      </c>
      <c r="IO53">
        <v>18.399999999999999</v>
      </c>
      <c r="IP53">
        <v>6.4</v>
      </c>
      <c r="IQ53">
        <v>20.100000000000001</v>
      </c>
      <c r="IR53">
        <v>24.2</v>
      </c>
      <c r="IS53">
        <v>37.799999999999997</v>
      </c>
      <c r="IT53">
        <v>360</v>
      </c>
      <c r="IU53">
        <v>14600</v>
      </c>
      <c r="IV53">
        <v>20800</v>
      </c>
      <c r="IW53">
        <v>27500</v>
      </c>
      <c r="IX53">
        <v>2100</v>
      </c>
      <c r="IY53">
        <v>54.2</v>
      </c>
      <c r="IZ53">
        <v>960</v>
      </c>
      <c r="JA53">
        <v>22.2</v>
      </c>
      <c r="JB53">
        <v>3.7</v>
      </c>
      <c r="JC53">
        <v>17.3</v>
      </c>
      <c r="JD53">
        <v>18.3</v>
      </c>
      <c r="JE53">
        <v>19.899999999999999</v>
      </c>
      <c r="JF53">
        <v>335</v>
      </c>
      <c r="JG53">
        <v>19000</v>
      </c>
      <c r="JH53">
        <v>27600</v>
      </c>
      <c r="JI53">
        <v>37400</v>
      </c>
      <c r="JJ53">
        <v>1905</v>
      </c>
      <c r="JK53">
        <v>55.4</v>
      </c>
      <c r="JL53">
        <v>850</v>
      </c>
      <c r="JM53">
        <v>25.8</v>
      </c>
      <c r="JN53">
        <v>2.7</v>
      </c>
      <c r="JO53">
        <v>14.8</v>
      </c>
      <c r="JP53">
        <v>15.5</v>
      </c>
      <c r="JQ53">
        <v>16.100000000000001</v>
      </c>
      <c r="JR53">
        <v>250</v>
      </c>
      <c r="JS53">
        <v>23500</v>
      </c>
      <c r="JT53">
        <v>34600</v>
      </c>
      <c r="JU53">
        <v>50500</v>
      </c>
      <c r="JV53">
        <v>1365</v>
      </c>
      <c r="JW53">
        <v>66.2</v>
      </c>
      <c r="JX53">
        <v>460</v>
      </c>
      <c r="JY53">
        <v>20.100000000000001</v>
      </c>
      <c r="JZ53">
        <v>1</v>
      </c>
      <c r="KA53">
        <v>12</v>
      </c>
      <c r="KB53">
        <v>12.3</v>
      </c>
      <c r="KC53">
        <v>12.7</v>
      </c>
      <c r="KD53">
        <v>135</v>
      </c>
      <c r="KE53">
        <v>28100</v>
      </c>
      <c r="KF53">
        <v>44100</v>
      </c>
      <c r="KG53">
        <v>73800</v>
      </c>
    </row>
    <row r="54" spans="2:293" x14ac:dyDescent="0.25">
      <c r="B54" s="57" t="s">
        <v>18</v>
      </c>
      <c r="C54" t="s">
        <v>87</v>
      </c>
      <c r="D54" t="s">
        <v>306</v>
      </c>
      <c r="E54" t="s">
        <v>323</v>
      </c>
      <c r="F54" t="s">
        <v>95</v>
      </c>
      <c r="G54" t="s">
        <v>95</v>
      </c>
      <c r="H54" t="s">
        <v>95</v>
      </c>
      <c r="I54" t="s">
        <v>95</v>
      </c>
      <c r="J54" t="s">
        <v>95</v>
      </c>
      <c r="K54" t="s">
        <v>95</v>
      </c>
      <c r="L54" t="s">
        <v>95</v>
      </c>
      <c r="M54" t="s">
        <v>95</v>
      </c>
      <c r="N54">
        <v>25650</v>
      </c>
      <c r="O54">
        <v>15100</v>
      </c>
      <c r="P54">
        <v>19400</v>
      </c>
      <c r="Q54">
        <v>24600</v>
      </c>
      <c r="R54" t="s">
        <v>95</v>
      </c>
      <c r="S54" t="s">
        <v>95</v>
      </c>
      <c r="T54" t="s">
        <v>95</v>
      </c>
      <c r="U54" t="s">
        <v>95</v>
      </c>
      <c r="V54" t="s">
        <v>95</v>
      </c>
      <c r="W54" t="s">
        <v>95</v>
      </c>
      <c r="X54" t="s">
        <v>95</v>
      </c>
      <c r="Y54" t="s">
        <v>95</v>
      </c>
      <c r="Z54">
        <v>24185</v>
      </c>
      <c r="AA54">
        <v>18000</v>
      </c>
      <c r="AB54">
        <v>23400</v>
      </c>
      <c r="AC54">
        <v>30300</v>
      </c>
      <c r="AD54" t="s">
        <v>95</v>
      </c>
      <c r="AE54" t="s">
        <v>95</v>
      </c>
      <c r="AF54" t="s">
        <v>95</v>
      </c>
      <c r="AG54" t="s">
        <v>95</v>
      </c>
      <c r="AH54" t="s">
        <v>95</v>
      </c>
      <c r="AI54" t="s">
        <v>95</v>
      </c>
      <c r="AJ54" t="s">
        <v>95</v>
      </c>
      <c r="AK54" t="s">
        <v>95</v>
      </c>
      <c r="AL54">
        <v>21495</v>
      </c>
      <c r="AM54">
        <v>19500</v>
      </c>
      <c r="AN54">
        <v>26800</v>
      </c>
      <c r="AO54">
        <v>36500</v>
      </c>
      <c r="AP54" t="s">
        <v>95</v>
      </c>
      <c r="AQ54" t="s">
        <v>95</v>
      </c>
      <c r="AR54" t="s">
        <v>95</v>
      </c>
      <c r="AS54" t="s">
        <v>95</v>
      </c>
      <c r="AT54" t="s">
        <v>95</v>
      </c>
      <c r="AU54" t="s">
        <v>95</v>
      </c>
      <c r="AV54" t="s">
        <v>95</v>
      </c>
      <c r="AW54" t="s">
        <v>95</v>
      </c>
      <c r="AX54">
        <v>18315</v>
      </c>
      <c r="AY54">
        <v>20800</v>
      </c>
      <c r="AZ54">
        <v>32200</v>
      </c>
      <c r="BA54">
        <v>47600</v>
      </c>
      <c r="BB54" t="s">
        <v>95</v>
      </c>
      <c r="BC54" t="s">
        <v>95</v>
      </c>
      <c r="BD54" t="s">
        <v>95</v>
      </c>
      <c r="BE54" t="s">
        <v>95</v>
      </c>
      <c r="BF54" t="s">
        <v>95</v>
      </c>
      <c r="BG54" t="s">
        <v>95</v>
      </c>
      <c r="BH54" t="s">
        <v>95</v>
      </c>
      <c r="BI54" t="s">
        <v>95</v>
      </c>
      <c r="BJ54">
        <v>12840</v>
      </c>
      <c r="BK54">
        <v>14800</v>
      </c>
      <c r="BL54">
        <v>18900</v>
      </c>
      <c r="BM54">
        <v>23500</v>
      </c>
      <c r="BN54" t="s">
        <v>95</v>
      </c>
      <c r="BO54" t="s">
        <v>95</v>
      </c>
      <c r="BP54" t="s">
        <v>95</v>
      </c>
      <c r="BQ54" t="s">
        <v>95</v>
      </c>
      <c r="BR54" t="s">
        <v>95</v>
      </c>
      <c r="BS54" t="s">
        <v>95</v>
      </c>
      <c r="BT54" t="s">
        <v>95</v>
      </c>
      <c r="BU54" t="s">
        <v>95</v>
      </c>
      <c r="BV54">
        <v>12160</v>
      </c>
      <c r="BW54">
        <v>17400</v>
      </c>
      <c r="BX54">
        <v>22600</v>
      </c>
      <c r="BY54">
        <v>28600</v>
      </c>
      <c r="BZ54" t="s">
        <v>95</v>
      </c>
      <c r="CA54" t="s">
        <v>95</v>
      </c>
      <c r="CB54" t="s">
        <v>95</v>
      </c>
      <c r="CC54" t="s">
        <v>95</v>
      </c>
      <c r="CD54" t="s">
        <v>95</v>
      </c>
      <c r="CE54" t="s">
        <v>95</v>
      </c>
      <c r="CF54" t="s">
        <v>95</v>
      </c>
      <c r="CG54" t="s">
        <v>95</v>
      </c>
      <c r="CH54">
        <v>10375</v>
      </c>
      <c r="CI54">
        <v>18500</v>
      </c>
      <c r="CJ54">
        <v>25300</v>
      </c>
      <c r="CK54">
        <v>33800</v>
      </c>
      <c r="CL54" t="s">
        <v>95</v>
      </c>
      <c r="CM54" t="s">
        <v>95</v>
      </c>
      <c r="CN54" t="s">
        <v>95</v>
      </c>
      <c r="CO54" t="s">
        <v>95</v>
      </c>
      <c r="CP54" t="s">
        <v>95</v>
      </c>
      <c r="CQ54" t="s">
        <v>95</v>
      </c>
      <c r="CR54" t="s">
        <v>95</v>
      </c>
      <c r="CS54" t="s">
        <v>95</v>
      </c>
      <c r="CT54">
        <v>9115</v>
      </c>
      <c r="CU54">
        <v>17900</v>
      </c>
      <c r="CV54">
        <v>28200</v>
      </c>
      <c r="CW54">
        <v>40600</v>
      </c>
      <c r="CX54" t="s">
        <v>95</v>
      </c>
      <c r="CY54" t="s">
        <v>95</v>
      </c>
      <c r="CZ54" t="s">
        <v>95</v>
      </c>
      <c r="DA54" t="s">
        <v>95</v>
      </c>
      <c r="DB54" t="s">
        <v>95</v>
      </c>
      <c r="DC54" t="s">
        <v>95</v>
      </c>
      <c r="DD54" t="s">
        <v>95</v>
      </c>
      <c r="DE54" t="s">
        <v>95</v>
      </c>
      <c r="DF54">
        <v>12810</v>
      </c>
      <c r="DG54">
        <v>15400</v>
      </c>
      <c r="DH54">
        <v>20000</v>
      </c>
      <c r="DI54">
        <v>25700</v>
      </c>
      <c r="DJ54" t="s">
        <v>95</v>
      </c>
      <c r="DK54" t="s">
        <v>95</v>
      </c>
      <c r="DL54" t="s">
        <v>95</v>
      </c>
      <c r="DM54" t="s">
        <v>95</v>
      </c>
      <c r="DN54" t="s">
        <v>95</v>
      </c>
      <c r="DO54" t="s">
        <v>95</v>
      </c>
      <c r="DP54" t="s">
        <v>95</v>
      </c>
      <c r="DQ54" t="s">
        <v>95</v>
      </c>
      <c r="DR54">
        <v>12025</v>
      </c>
      <c r="DS54">
        <v>18500</v>
      </c>
      <c r="DT54">
        <v>24500</v>
      </c>
      <c r="DU54">
        <v>32200</v>
      </c>
      <c r="DV54" t="s">
        <v>95</v>
      </c>
      <c r="DW54" t="s">
        <v>95</v>
      </c>
      <c r="DX54" t="s">
        <v>95</v>
      </c>
      <c r="DY54" t="s">
        <v>95</v>
      </c>
      <c r="DZ54" t="s">
        <v>95</v>
      </c>
      <c r="EA54" t="s">
        <v>95</v>
      </c>
      <c r="EB54" t="s">
        <v>95</v>
      </c>
      <c r="EC54" t="s">
        <v>95</v>
      </c>
      <c r="ED54">
        <v>11120</v>
      </c>
      <c r="EE54">
        <v>20700</v>
      </c>
      <c r="EF54">
        <v>28400</v>
      </c>
      <c r="EG54">
        <v>39400</v>
      </c>
      <c r="EH54" t="s">
        <v>95</v>
      </c>
      <c r="EI54" t="s">
        <v>95</v>
      </c>
      <c r="EJ54" t="s">
        <v>95</v>
      </c>
      <c r="EK54" t="s">
        <v>95</v>
      </c>
      <c r="EL54" t="s">
        <v>95</v>
      </c>
      <c r="EM54" t="s">
        <v>95</v>
      </c>
      <c r="EN54" t="s">
        <v>95</v>
      </c>
      <c r="EO54" t="s">
        <v>95</v>
      </c>
      <c r="EP54">
        <v>9200</v>
      </c>
      <c r="EQ54">
        <v>24700</v>
      </c>
      <c r="ER54">
        <v>36700</v>
      </c>
      <c r="ES54">
        <v>54700</v>
      </c>
      <c r="ET54" t="s">
        <v>95</v>
      </c>
      <c r="EU54" t="s">
        <v>95</v>
      </c>
      <c r="EV54" t="s">
        <v>95</v>
      </c>
      <c r="EW54" t="s">
        <v>95</v>
      </c>
      <c r="EX54" t="s">
        <v>95</v>
      </c>
      <c r="EY54" t="s">
        <v>95</v>
      </c>
      <c r="EZ54" t="s">
        <v>95</v>
      </c>
      <c r="FA54" t="s">
        <v>95</v>
      </c>
      <c r="FB54">
        <v>24470</v>
      </c>
      <c r="FC54">
        <v>14400</v>
      </c>
      <c r="FD54">
        <v>18900</v>
      </c>
      <c r="FE54">
        <v>24000</v>
      </c>
      <c r="FF54" t="s">
        <v>95</v>
      </c>
      <c r="FG54" t="s">
        <v>95</v>
      </c>
      <c r="FH54" t="s">
        <v>95</v>
      </c>
      <c r="FI54" t="s">
        <v>95</v>
      </c>
      <c r="FJ54" t="s">
        <v>95</v>
      </c>
      <c r="FK54" t="s">
        <v>95</v>
      </c>
      <c r="FL54" t="s">
        <v>95</v>
      </c>
      <c r="FM54" t="s">
        <v>95</v>
      </c>
      <c r="FN54">
        <v>22450</v>
      </c>
      <c r="FO54">
        <v>17100</v>
      </c>
      <c r="FP54">
        <v>22800</v>
      </c>
      <c r="FQ54">
        <v>29900</v>
      </c>
      <c r="FR54" t="s">
        <v>95</v>
      </c>
      <c r="FS54" t="s">
        <v>95</v>
      </c>
      <c r="FT54" t="s">
        <v>95</v>
      </c>
      <c r="FU54" t="s">
        <v>95</v>
      </c>
      <c r="FV54" t="s">
        <v>95</v>
      </c>
      <c r="FW54" t="s">
        <v>95</v>
      </c>
      <c r="FX54" t="s">
        <v>95</v>
      </c>
      <c r="FY54" t="s">
        <v>95</v>
      </c>
      <c r="FZ54">
        <v>20120</v>
      </c>
      <c r="GA54">
        <v>18900</v>
      </c>
      <c r="GB54">
        <v>26000</v>
      </c>
      <c r="GC54">
        <v>35300</v>
      </c>
      <c r="GD54" t="s">
        <v>95</v>
      </c>
      <c r="GE54" t="s">
        <v>95</v>
      </c>
      <c r="GF54" t="s">
        <v>95</v>
      </c>
      <c r="GG54" t="s">
        <v>95</v>
      </c>
      <c r="GH54" t="s">
        <v>95</v>
      </c>
      <c r="GI54" t="s">
        <v>95</v>
      </c>
      <c r="GJ54" t="s">
        <v>95</v>
      </c>
      <c r="GK54" t="s">
        <v>95</v>
      </c>
      <c r="GL54">
        <v>18720</v>
      </c>
      <c r="GM54">
        <v>20600</v>
      </c>
      <c r="GN54">
        <v>31600</v>
      </c>
      <c r="GO54">
        <v>45900</v>
      </c>
      <c r="GP54" t="s">
        <v>95</v>
      </c>
      <c r="GQ54" t="s">
        <v>95</v>
      </c>
      <c r="GR54" t="s">
        <v>95</v>
      </c>
      <c r="GS54" t="s">
        <v>95</v>
      </c>
      <c r="GT54" t="s">
        <v>95</v>
      </c>
      <c r="GU54" t="s">
        <v>95</v>
      </c>
      <c r="GV54" t="s">
        <v>95</v>
      </c>
      <c r="GW54" t="s">
        <v>95</v>
      </c>
      <c r="GX54">
        <v>12335</v>
      </c>
      <c r="GY54">
        <v>14200</v>
      </c>
      <c r="GZ54">
        <v>18500</v>
      </c>
      <c r="HA54">
        <v>23100</v>
      </c>
      <c r="HB54" t="s">
        <v>95</v>
      </c>
      <c r="HC54" t="s">
        <v>95</v>
      </c>
      <c r="HD54" t="s">
        <v>95</v>
      </c>
      <c r="HE54" t="s">
        <v>95</v>
      </c>
      <c r="HF54" t="s">
        <v>95</v>
      </c>
      <c r="HG54" t="s">
        <v>95</v>
      </c>
      <c r="HH54" t="s">
        <v>95</v>
      </c>
      <c r="HI54" t="s">
        <v>95</v>
      </c>
      <c r="HJ54">
        <v>11110</v>
      </c>
      <c r="HK54">
        <v>16800</v>
      </c>
      <c r="HL54">
        <v>22000</v>
      </c>
      <c r="HM54">
        <v>28100</v>
      </c>
      <c r="HN54" t="s">
        <v>95</v>
      </c>
      <c r="HO54" t="s">
        <v>95</v>
      </c>
      <c r="HP54" t="s">
        <v>95</v>
      </c>
      <c r="HQ54" t="s">
        <v>95</v>
      </c>
      <c r="HR54" t="s">
        <v>95</v>
      </c>
      <c r="HS54" t="s">
        <v>95</v>
      </c>
      <c r="HT54" t="s">
        <v>95</v>
      </c>
      <c r="HU54" t="s">
        <v>95</v>
      </c>
      <c r="HV54">
        <v>9650</v>
      </c>
      <c r="HW54">
        <v>18000</v>
      </c>
      <c r="HX54">
        <v>24800</v>
      </c>
      <c r="HY54">
        <v>32600</v>
      </c>
      <c r="HZ54" t="s">
        <v>95</v>
      </c>
      <c r="IA54" t="s">
        <v>95</v>
      </c>
      <c r="IB54" t="s">
        <v>95</v>
      </c>
      <c r="IC54" t="s">
        <v>95</v>
      </c>
      <c r="ID54" t="s">
        <v>95</v>
      </c>
      <c r="IE54" t="s">
        <v>95</v>
      </c>
      <c r="IF54" t="s">
        <v>95</v>
      </c>
      <c r="IG54" t="s">
        <v>95</v>
      </c>
      <c r="IH54">
        <v>9395</v>
      </c>
      <c r="II54">
        <v>17700</v>
      </c>
      <c r="IJ54">
        <v>27700</v>
      </c>
      <c r="IK54">
        <v>39600</v>
      </c>
      <c r="IL54" t="s">
        <v>95</v>
      </c>
      <c r="IM54" t="s">
        <v>95</v>
      </c>
      <c r="IN54" t="s">
        <v>95</v>
      </c>
      <c r="IO54" t="s">
        <v>95</v>
      </c>
      <c r="IP54" t="s">
        <v>95</v>
      </c>
      <c r="IQ54" t="s">
        <v>95</v>
      </c>
      <c r="IR54" t="s">
        <v>95</v>
      </c>
      <c r="IS54" t="s">
        <v>95</v>
      </c>
      <c r="IT54">
        <v>12135</v>
      </c>
      <c r="IU54">
        <v>14600</v>
      </c>
      <c r="IV54">
        <v>19300</v>
      </c>
      <c r="IW54">
        <v>25000</v>
      </c>
      <c r="IX54" t="s">
        <v>95</v>
      </c>
      <c r="IY54" t="s">
        <v>95</v>
      </c>
      <c r="IZ54" t="s">
        <v>95</v>
      </c>
      <c r="JA54" t="s">
        <v>95</v>
      </c>
      <c r="JB54" t="s">
        <v>95</v>
      </c>
      <c r="JC54" t="s">
        <v>95</v>
      </c>
      <c r="JD54" t="s">
        <v>95</v>
      </c>
      <c r="JE54" t="s">
        <v>95</v>
      </c>
      <c r="JF54">
        <v>11340</v>
      </c>
      <c r="JG54">
        <v>17500</v>
      </c>
      <c r="JH54">
        <v>23600</v>
      </c>
      <c r="JI54">
        <v>31600</v>
      </c>
      <c r="JJ54" t="s">
        <v>95</v>
      </c>
      <c r="JK54" t="s">
        <v>95</v>
      </c>
      <c r="JL54" t="s">
        <v>95</v>
      </c>
      <c r="JM54" t="s">
        <v>95</v>
      </c>
      <c r="JN54" t="s">
        <v>95</v>
      </c>
      <c r="JO54" t="s">
        <v>95</v>
      </c>
      <c r="JP54" t="s">
        <v>95</v>
      </c>
      <c r="JQ54" t="s">
        <v>95</v>
      </c>
      <c r="JR54">
        <v>10470</v>
      </c>
      <c r="JS54">
        <v>20000</v>
      </c>
      <c r="JT54">
        <v>27500</v>
      </c>
      <c r="JU54">
        <v>38200</v>
      </c>
      <c r="JV54" t="s">
        <v>95</v>
      </c>
      <c r="JW54" t="s">
        <v>95</v>
      </c>
      <c r="JX54" t="s">
        <v>95</v>
      </c>
      <c r="JY54" t="s">
        <v>95</v>
      </c>
      <c r="JZ54" t="s">
        <v>95</v>
      </c>
      <c r="KA54" t="s">
        <v>95</v>
      </c>
      <c r="KB54" t="s">
        <v>95</v>
      </c>
      <c r="KC54" t="s">
        <v>95</v>
      </c>
      <c r="KD54">
        <v>9325</v>
      </c>
      <c r="KE54">
        <v>24500</v>
      </c>
      <c r="KF54">
        <v>35900</v>
      </c>
      <c r="KG54">
        <v>53700</v>
      </c>
    </row>
    <row r="55" spans="2:293" x14ac:dyDescent="0.25">
      <c r="B55" s="57" t="s">
        <v>18</v>
      </c>
      <c r="C55" t="s">
        <v>87</v>
      </c>
      <c r="D55" t="s">
        <v>96</v>
      </c>
      <c r="E55" t="s">
        <v>138</v>
      </c>
      <c r="F55">
        <v>16080</v>
      </c>
      <c r="G55">
        <v>40.5</v>
      </c>
      <c r="H55">
        <v>9565</v>
      </c>
      <c r="I55">
        <v>10.8</v>
      </c>
      <c r="J55">
        <v>2.2999999999999998</v>
      </c>
      <c r="K55">
        <v>5</v>
      </c>
      <c r="L55">
        <v>8.6999999999999993</v>
      </c>
      <c r="M55">
        <v>46.4</v>
      </c>
      <c r="N55">
        <v>680</v>
      </c>
      <c r="O55">
        <v>11600</v>
      </c>
      <c r="P55">
        <v>19100</v>
      </c>
      <c r="Q55">
        <v>25800</v>
      </c>
      <c r="R55">
        <v>13595</v>
      </c>
      <c r="S55">
        <v>68</v>
      </c>
      <c r="T55">
        <v>4345</v>
      </c>
      <c r="U55">
        <v>21.2</v>
      </c>
      <c r="V55">
        <v>1.6</v>
      </c>
      <c r="W55">
        <v>6.1</v>
      </c>
      <c r="X55">
        <v>6.6</v>
      </c>
      <c r="Y55">
        <v>9.1999999999999993</v>
      </c>
      <c r="Z55">
        <v>710</v>
      </c>
      <c r="AA55">
        <v>13600</v>
      </c>
      <c r="AB55">
        <v>22900</v>
      </c>
      <c r="AC55">
        <v>31900</v>
      </c>
      <c r="AD55">
        <v>10270</v>
      </c>
      <c r="AE55">
        <v>57.8</v>
      </c>
      <c r="AF55">
        <v>4335</v>
      </c>
      <c r="AG55">
        <v>28.2</v>
      </c>
      <c r="AH55">
        <v>1.6</v>
      </c>
      <c r="AI55">
        <v>10.6</v>
      </c>
      <c r="AJ55">
        <v>11.4</v>
      </c>
      <c r="AK55">
        <v>12.4</v>
      </c>
      <c r="AL55">
        <v>935</v>
      </c>
      <c r="AM55">
        <v>14100</v>
      </c>
      <c r="AN55">
        <v>23800</v>
      </c>
      <c r="AO55">
        <v>36500</v>
      </c>
      <c r="AP55">
        <v>6095</v>
      </c>
      <c r="AQ55">
        <v>58.3</v>
      </c>
      <c r="AR55">
        <v>2540</v>
      </c>
      <c r="AS55">
        <v>25.9</v>
      </c>
      <c r="AT55">
        <v>1.2</v>
      </c>
      <c r="AU55">
        <v>14.1</v>
      </c>
      <c r="AV55">
        <v>14.4</v>
      </c>
      <c r="AW55">
        <v>14.6</v>
      </c>
      <c r="AX55">
        <v>615</v>
      </c>
      <c r="AY55">
        <v>17200</v>
      </c>
      <c r="AZ55">
        <v>28700</v>
      </c>
      <c r="BA55">
        <v>49300</v>
      </c>
      <c r="BB55">
        <v>7940</v>
      </c>
      <c r="BC55">
        <v>39.700000000000003</v>
      </c>
      <c r="BD55">
        <v>4790</v>
      </c>
      <c r="BE55">
        <v>9.6999999999999993</v>
      </c>
      <c r="BF55">
        <v>1.7</v>
      </c>
      <c r="BG55">
        <v>4</v>
      </c>
      <c r="BH55">
        <v>7.6</v>
      </c>
      <c r="BI55">
        <v>48.9</v>
      </c>
      <c r="BJ55">
        <v>260</v>
      </c>
      <c r="BK55">
        <v>12500</v>
      </c>
      <c r="BL55">
        <v>19800</v>
      </c>
      <c r="BM55">
        <v>26500</v>
      </c>
      <c r="BN55">
        <v>7130</v>
      </c>
      <c r="BO55">
        <v>68</v>
      </c>
      <c r="BP55">
        <v>2280</v>
      </c>
      <c r="BQ55">
        <v>21.7</v>
      </c>
      <c r="BR55">
        <v>1.7</v>
      </c>
      <c r="BS55">
        <v>5.7</v>
      </c>
      <c r="BT55">
        <v>6.2</v>
      </c>
      <c r="BU55">
        <v>8.5</v>
      </c>
      <c r="BV55">
        <v>350</v>
      </c>
      <c r="BW55">
        <v>12800</v>
      </c>
      <c r="BX55">
        <v>22500</v>
      </c>
      <c r="BY55">
        <v>30800</v>
      </c>
      <c r="BZ55">
        <v>5355</v>
      </c>
      <c r="CA55">
        <v>59.7</v>
      </c>
      <c r="CB55">
        <v>2155</v>
      </c>
      <c r="CC55">
        <v>28.3</v>
      </c>
      <c r="CD55">
        <v>1.4</v>
      </c>
      <c r="CE55">
        <v>9</v>
      </c>
      <c r="CF55">
        <v>9.6</v>
      </c>
      <c r="CG55">
        <v>10.5</v>
      </c>
      <c r="CH55">
        <v>425</v>
      </c>
      <c r="CI55">
        <v>14800</v>
      </c>
      <c r="CJ55">
        <v>23900</v>
      </c>
      <c r="CK55">
        <v>35900</v>
      </c>
      <c r="CL55">
        <v>3650</v>
      </c>
      <c r="CM55">
        <v>58.8</v>
      </c>
      <c r="CN55">
        <v>1500</v>
      </c>
      <c r="CO55">
        <v>26.2</v>
      </c>
      <c r="CP55">
        <v>1</v>
      </c>
      <c r="CQ55">
        <v>13.5</v>
      </c>
      <c r="CR55">
        <v>13.7</v>
      </c>
      <c r="CS55">
        <v>14</v>
      </c>
      <c r="CT55">
        <v>345</v>
      </c>
      <c r="CU55">
        <v>15000</v>
      </c>
      <c r="CV55">
        <v>27000</v>
      </c>
      <c r="CW55">
        <v>43700</v>
      </c>
      <c r="CX55">
        <v>8140</v>
      </c>
      <c r="CY55">
        <v>41.3</v>
      </c>
      <c r="CZ55">
        <v>4775</v>
      </c>
      <c r="DA55">
        <v>11.9</v>
      </c>
      <c r="DB55">
        <v>2.8</v>
      </c>
      <c r="DC55">
        <v>6.1</v>
      </c>
      <c r="DD55">
        <v>9.8000000000000007</v>
      </c>
      <c r="DE55">
        <v>43.9</v>
      </c>
      <c r="DF55">
        <v>420</v>
      </c>
      <c r="DG55">
        <v>11100</v>
      </c>
      <c r="DH55">
        <v>18500</v>
      </c>
      <c r="DI55">
        <v>25500</v>
      </c>
      <c r="DJ55">
        <v>6465</v>
      </c>
      <c r="DK55">
        <v>68</v>
      </c>
      <c r="DL55">
        <v>2065</v>
      </c>
      <c r="DM55">
        <v>20.5</v>
      </c>
      <c r="DN55">
        <v>1.5</v>
      </c>
      <c r="DO55">
        <v>6.5</v>
      </c>
      <c r="DP55">
        <v>7.1</v>
      </c>
      <c r="DQ55">
        <v>9.9</v>
      </c>
      <c r="DR55">
        <v>365</v>
      </c>
      <c r="DS55">
        <v>14300</v>
      </c>
      <c r="DT55">
        <v>23400</v>
      </c>
      <c r="DU55">
        <v>33500</v>
      </c>
      <c r="DV55">
        <v>4915</v>
      </c>
      <c r="DW55">
        <v>55.7</v>
      </c>
      <c r="DX55">
        <v>2180</v>
      </c>
      <c r="DY55">
        <v>28</v>
      </c>
      <c r="DZ55">
        <v>1.9</v>
      </c>
      <c r="EA55">
        <v>12.4</v>
      </c>
      <c r="EB55">
        <v>13.3</v>
      </c>
      <c r="EC55">
        <v>14.4</v>
      </c>
      <c r="ED55">
        <v>515</v>
      </c>
      <c r="EE55">
        <v>14000</v>
      </c>
      <c r="EF55">
        <v>23800</v>
      </c>
      <c r="EG55">
        <v>37100</v>
      </c>
      <c r="EH55">
        <v>2440</v>
      </c>
      <c r="EI55">
        <v>57.4</v>
      </c>
      <c r="EJ55">
        <v>1040</v>
      </c>
      <c r="EK55">
        <v>25.5</v>
      </c>
      <c r="EL55">
        <v>1.5</v>
      </c>
      <c r="EM55">
        <v>14.9</v>
      </c>
      <c r="EN55">
        <v>15.3</v>
      </c>
      <c r="EO55">
        <v>15.6</v>
      </c>
      <c r="EP55">
        <v>270</v>
      </c>
      <c r="EQ55">
        <v>19900</v>
      </c>
      <c r="ER55">
        <v>32000</v>
      </c>
      <c r="ES55">
        <v>57400</v>
      </c>
      <c r="ET55">
        <v>14235</v>
      </c>
      <c r="EU55">
        <v>37.700000000000003</v>
      </c>
      <c r="EV55">
        <v>8865</v>
      </c>
      <c r="EW55">
        <v>11.6</v>
      </c>
      <c r="EX55">
        <v>1.6</v>
      </c>
      <c r="EY55">
        <v>4.5999999999999996</v>
      </c>
      <c r="EZ55">
        <v>7.8</v>
      </c>
      <c r="FA55">
        <v>49.1</v>
      </c>
      <c r="FB55">
        <v>530</v>
      </c>
      <c r="FC55">
        <v>10000</v>
      </c>
      <c r="FD55">
        <v>17600</v>
      </c>
      <c r="FE55">
        <v>25300</v>
      </c>
      <c r="FF55">
        <v>12500</v>
      </c>
      <c r="FG55">
        <v>62.7</v>
      </c>
      <c r="FH55">
        <v>4660</v>
      </c>
      <c r="FI55">
        <v>23.3</v>
      </c>
      <c r="FJ55">
        <v>2.1</v>
      </c>
      <c r="FK55">
        <v>7.9</v>
      </c>
      <c r="FL55">
        <v>9.1999999999999993</v>
      </c>
      <c r="FM55">
        <v>11.9</v>
      </c>
      <c r="FN55">
        <v>890</v>
      </c>
      <c r="FO55">
        <v>11800</v>
      </c>
      <c r="FP55">
        <v>21300</v>
      </c>
      <c r="FQ55">
        <v>30400</v>
      </c>
      <c r="FR55">
        <v>8500</v>
      </c>
      <c r="FS55">
        <v>55.2</v>
      </c>
      <c r="FT55">
        <v>3805</v>
      </c>
      <c r="FU55">
        <v>29.8</v>
      </c>
      <c r="FV55">
        <v>1.9</v>
      </c>
      <c r="FW55">
        <v>11.4</v>
      </c>
      <c r="FX55">
        <v>12.1</v>
      </c>
      <c r="FY55">
        <v>13.1</v>
      </c>
      <c r="FZ55">
        <v>840</v>
      </c>
      <c r="GA55">
        <v>16100</v>
      </c>
      <c r="GB55">
        <v>25300</v>
      </c>
      <c r="GC55">
        <v>37100</v>
      </c>
      <c r="GD55">
        <v>5190</v>
      </c>
      <c r="GE55">
        <v>62.2</v>
      </c>
      <c r="GF55">
        <v>1960</v>
      </c>
      <c r="GG55">
        <v>23.7</v>
      </c>
      <c r="GH55">
        <v>1.2</v>
      </c>
      <c r="GI55">
        <v>12.2</v>
      </c>
      <c r="GJ55">
        <v>12.6</v>
      </c>
      <c r="GK55">
        <v>12.9</v>
      </c>
      <c r="GL55">
        <v>475</v>
      </c>
      <c r="GM55">
        <v>16400</v>
      </c>
      <c r="GN55">
        <v>32900</v>
      </c>
      <c r="GO55">
        <v>54800</v>
      </c>
      <c r="GP55">
        <v>7150</v>
      </c>
      <c r="GQ55">
        <v>36.5</v>
      </c>
      <c r="GR55">
        <v>4540</v>
      </c>
      <c r="GS55">
        <v>10.4</v>
      </c>
      <c r="GT55">
        <v>1.5</v>
      </c>
      <c r="GU55">
        <v>4</v>
      </c>
      <c r="GV55">
        <v>7.1</v>
      </c>
      <c r="GW55">
        <v>51.6</v>
      </c>
      <c r="GX55">
        <v>235</v>
      </c>
      <c r="GY55">
        <v>9500</v>
      </c>
      <c r="GZ55">
        <v>18800</v>
      </c>
      <c r="HA55">
        <v>25300</v>
      </c>
      <c r="HB55">
        <v>6560</v>
      </c>
      <c r="HC55">
        <v>64.5</v>
      </c>
      <c r="HD55">
        <v>2330</v>
      </c>
      <c r="HE55">
        <v>23.4</v>
      </c>
      <c r="HF55">
        <v>2</v>
      </c>
      <c r="HG55">
        <v>6.9</v>
      </c>
      <c r="HH55">
        <v>8</v>
      </c>
      <c r="HI55">
        <v>10.1</v>
      </c>
      <c r="HJ55">
        <v>405</v>
      </c>
      <c r="HK55">
        <v>13100</v>
      </c>
      <c r="HL55">
        <v>21300</v>
      </c>
      <c r="HM55">
        <v>29600</v>
      </c>
      <c r="HN55">
        <v>4350</v>
      </c>
      <c r="HO55">
        <v>56.6</v>
      </c>
      <c r="HP55">
        <v>1885</v>
      </c>
      <c r="HQ55">
        <v>31</v>
      </c>
      <c r="HR55">
        <v>1.7</v>
      </c>
      <c r="HS55">
        <v>9.3000000000000007</v>
      </c>
      <c r="HT55">
        <v>9.8000000000000007</v>
      </c>
      <c r="HU55">
        <v>10.7</v>
      </c>
      <c r="HV55">
        <v>350</v>
      </c>
      <c r="HW55">
        <v>15300</v>
      </c>
      <c r="HX55">
        <v>25200</v>
      </c>
      <c r="HY55">
        <v>36300</v>
      </c>
      <c r="HZ55">
        <v>3055</v>
      </c>
      <c r="IA55">
        <v>62.5</v>
      </c>
      <c r="IB55">
        <v>1145</v>
      </c>
      <c r="IC55">
        <v>23.9</v>
      </c>
      <c r="ID55">
        <v>1</v>
      </c>
      <c r="IE55">
        <v>12.1</v>
      </c>
      <c r="IF55">
        <v>12.4</v>
      </c>
      <c r="IG55">
        <v>12.6</v>
      </c>
      <c r="IH55">
        <v>275</v>
      </c>
      <c r="II55">
        <v>13200</v>
      </c>
      <c r="IJ55">
        <v>27500</v>
      </c>
      <c r="IK55">
        <v>50600</v>
      </c>
      <c r="IL55">
        <v>7090</v>
      </c>
      <c r="IM55">
        <v>39</v>
      </c>
      <c r="IN55">
        <v>4325</v>
      </c>
      <c r="IO55">
        <v>12.8</v>
      </c>
      <c r="IP55">
        <v>1.6</v>
      </c>
      <c r="IQ55">
        <v>5.2</v>
      </c>
      <c r="IR55">
        <v>8.5</v>
      </c>
      <c r="IS55">
        <v>46.6</v>
      </c>
      <c r="IT55">
        <v>295</v>
      </c>
      <c r="IU55">
        <v>10200</v>
      </c>
      <c r="IV55">
        <v>17000</v>
      </c>
      <c r="IW55">
        <v>25200</v>
      </c>
      <c r="IX55">
        <v>5940</v>
      </c>
      <c r="IY55">
        <v>60.8</v>
      </c>
      <c r="IZ55">
        <v>2330</v>
      </c>
      <c r="JA55">
        <v>23.2</v>
      </c>
      <c r="JB55">
        <v>2.2000000000000002</v>
      </c>
      <c r="JC55">
        <v>9.1</v>
      </c>
      <c r="JD55">
        <v>10.4</v>
      </c>
      <c r="JE55">
        <v>13.8</v>
      </c>
      <c r="JF55">
        <v>485</v>
      </c>
      <c r="JG55">
        <v>11300</v>
      </c>
      <c r="JH55">
        <v>21300</v>
      </c>
      <c r="JI55">
        <v>31500</v>
      </c>
      <c r="JJ55">
        <v>4150</v>
      </c>
      <c r="JK55">
        <v>53.8</v>
      </c>
      <c r="JL55">
        <v>1915</v>
      </c>
      <c r="JM55">
        <v>28.6</v>
      </c>
      <c r="JN55">
        <v>2</v>
      </c>
      <c r="JO55">
        <v>13.7</v>
      </c>
      <c r="JP55">
        <v>14.5</v>
      </c>
      <c r="JQ55">
        <v>15.6</v>
      </c>
      <c r="JR55">
        <v>490</v>
      </c>
      <c r="JS55">
        <v>16800</v>
      </c>
      <c r="JT55">
        <v>25500</v>
      </c>
      <c r="JU55">
        <v>37300</v>
      </c>
      <c r="JV55">
        <v>2135</v>
      </c>
      <c r="JW55">
        <v>61.8</v>
      </c>
      <c r="JX55">
        <v>815</v>
      </c>
      <c r="JY55">
        <v>23.4</v>
      </c>
      <c r="JZ55">
        <v>1.5</v>
      </c>
      <c r="KA55">
        <v>12.4</v>
      </c>
      <c r="KB55">
        <v>13</v>
      </c>
      <c r="KC55">
        <v>13.3</v>
      </c>
      <c r="KD55">
        <v>200</v>
      </c>
      <c r="KE55">
        <v>21400</v>
      </c>
      <c r="KF55">
        <v>38700</v>
      </c>
      <c r="KG55">
        <v>62600</v>
      </c>
    </row>
    <row r="56" spans="2:293" x14ac:dyDescent="0.25">
      <c r="B56" s="57" t="s">
        <v>20</v>
      </c>
      <c r="C56" t="s">
        <v>88</v>
      </c>
      <c r="D56" t="s">
        <v>57</v>
      </c>
      <c r="E56" t="s">
        <v>139</v>
      </c>
      <c r="F56">
        <v>770</v>
      </c>
      <c r="G56">
        <v>17.7</v>
      </c>
      <c r="H56">
        <v>635</v>
      </c>
      <c r="I56">
        <v>17</v>
      </c>
      <c r="J56">
        <v>10.6</v>
      </c>
      <c r="K56">
        <v>38.6</v>
      </c>
      <c r="L56">
        <v>46.4</v>
      </c>
      <c r="M56">
        <v>54.7</v>
      </c>
      <c r="N56">
        <v>275</v>
      </c>
      <c r="O56">
        <v>12300</v>
      </c>
      <c r="P56">
        <v>16600</v>
      </c>
      <c r="Q56">
        <v>21900</v>
      </c>
      <c r="R56">
        <v>665</v>
      </c>
      <c r="S56">
        <v>26.3</v>
      </c>
      <c r="T56">
        <v>490</v>
      </c>
      <c r="U56">
        <v>29.6</v>
      </c>
      <c r="V56">
        <v>5.3</v>
      </c>
      <c r="W56">
        <v>32.700000000000003</v>
      </c>
      <c r="X56">
        <v>36</v>
      </c>
      <c r="Y56">
        <v>38.799999999999997</v>
      </c>
      <c r="Z56">
        <v>195</v>
      </c>
      <c r="AA56">
        <v>17900</v>
      </c>
      <c r="AB56">
        <v>23200</v>
      </c>
      <c r="AC56">
        <v>28200</v>
      </c>
      <c r="AD56">
        <v>480</v>
      </c>
      <c r="AE56">
        <v>27.3</v>
      </c>
      <c r="AF56">
        <v>350</v>
      </c>
      <c r="AG56">
        <v>30.3</v>
      </c>
      <c r="AH56">
        <v>6.5</v>
      </c>
      <c r="AI56">
        <v>32.4</v>
      </c>
      <c r="AJ56">
        <v>34.4</v>
      </c>
      <c r="AK56">
        <v>35.9</v>
      </c>
      <c r="AL56">
        <v>135</v>
      </c>
      <c r="AM56">
        <v>17200</v>
      </c>
      <c r="AN56">
        <v>25300</v>
      </c>
      <c r="AO56">
        <v>33900</v>
      </c>
      <c r="AP56">
        <v>365</v>
      </c>
      <c r="AQ56">
        <v>48.1</v>
      </c>
      <c r="AR56">
        <v>190</v>
      </c>
      <c r="AS56">
        <v>26.5</v>
      </c>
      <c r="AT56">
        <v>2.7</v>
      </c>
      <c r="AU56" t="s">
        <v>95</v>
      </c>
      <c r="AV56" t="s">
        <v>95</v>
      </c>
      <c r="AW56">
        <v>22.6</v>
      </c>
      <c r="AX56">
        <v>65</v>
      </c>
      <c r="AY56">
        <v>18700</v>
      </c>
      <c r="AZ56">
        <v>30300</v>
      </c>
      <c r="BA56">
        <v>45300</v>
      </c>
      <c r="BB56">
        <v>565</v>
      </c>
      <c r="BC56">
        <v>14.6</v>
      </c>
      <c r="BD56">
        <v>480</v>
      </c>
      <c r="BE56">
        <v>16.2</v>
      </c>
      <c r="BF56">
        <v>10.5</v>
      </c>
      <c r="BG56">
        <v>41.2</v>
      </c>
      <c r="BH56">
        <v>50.1</v>
      </c>
      <c r="BI56">
        <v>58.7</v>
      </c>
      <c r="BJ56">
        <v>215</v>
      </c>
      <c r="BK56">
        <v>12500</v>
      </c>
      <c r="BL56">
        <v>16700</v>
      </c>
      <c r="BM56">
        <v>21900</v>
      </c>
      <c r="BN56">
        <v>455</v>
      </c>
      <c r="BO56">
        <v>23.4</v>
      </c>
      <c r="BP56">
        <v>350</v>
      </c>
      <c r="BQ56">
        <v>29.6</v>
      </c>
      <c r="BR56">
        <v>5.0999999999999996</v>
      </c>
      <c r="BS56">
        <v>35.1</v>
      </c>
      <c r="BT56">
        <v>38.799999999999997</v>
      </c>
      <c r="BU56">
        <v>41.8</v>
      </c>
      <c r="BV56">
        <v>150</v>
      </c>
      <c r="BW56">
        <v>18200</v>
      </c>
      <c r="BX56">
        <v>23300</v>
      </c>
      <c r="BY56">
        <v>28100</v>
      </c>
      <c r="BZ56">
        <v>340</v>
      </c>
      <c r="CA56">
        <v>24</v>
      </c>
      <c r="CB56">
        <v>260</v>
      </c>
      <c r="CC56">
        <v>31.2</v>
      </c>
      <c r="CD56">
        <v>7.1</v>
      </c>
      <c r="CE56" t="s">
        <v>95</v>
      </c>
      <c r="CF56" t="s">
        <v>95</v>
      </c>
      <c r="CG56">
        <v>37.700000000000003</v>
      </c>
      <c r="CH56">
        <v>100</v>
      </c>
      <c r="CI56">
        <v>18800</v>
      </c>
      <c r="CJ56">
        <v>26200</v>
      </c>
      <c r="CK56">
        <v>34500</v>
      </c>
      <c r="CL56">
        <v>240</v>
      </c>
      <c r="CM56">
        <v>44.4</v>
      </c>
      <c r="CN56">
        <v>135</v>
      </c>
      <c r="CO56" t="s">
        <v>95</v>
      </c>
      <c r="CP56" t="s">
        <v>95</v>
      </c>
      <c r="CQ56" t="s">
        <v>95</v>
      </c>
      <c r="CR56" t="s">
        <v>95</v>
      </c>
      <c r="CS56">
        <v>23.2</v>
      </c>
      <c r="CT56">
        <v>45</v>
      </c>
      <c r="CU56">
        <v>17500</v>
      </c>
      <c r="CV56">
        <v>26700</v>
      </c>
      <c r="CW56">
        <v>41600</v>
      </c>
      <c r="CX56">
        <v>210</v>
      </c>
      <c r="CY56">
        <v>26</v>
      </c>
      <c r="CZ56">
        <v>155</v>
      </c>
      <c r="DA56">
        <v>19.2</v>
      </c>
      <c r="DB56">
        <v>10.8</v>
      </c>
      <c r="DC56">
        <v>31.7</v>
      </c>
      <c r="DD56">
        <v>36.1</v>
      </c>
      <c r="DE56">
        <v>44</v>
      </c>
      <c r="DF56">
        <v>60</v>
      </c>
      <c r="DG56">
        <v>10200</v>
      </c>
      <c r="DH56">
        <v>15700</v>
      </c>
      <c r="DI56">
        <v>21700</v>
      </c>
      <c r="DJ56">
        <v>205</v>
      </c>
      <c r="DK56">
        <v>32.700000000000003</v>
      </c>
      <c r="DL56">
        <v>140</v>
      </c>
      <c r="DM56">
        <v>29.5</v>
      </c>
      <c r="DN56">
        <v>5.6</v>
      </c>
      <c r="DO56">
        <v>27.6</v>
      </c>
      <c r="DP56">
        <v>29.8</v>
      </c>
      <c r="DQ56">
        <v>32.200000000000003</v>
      </c>
      <c r="DR56">
        <v>50</v>
      </c>
      <c r="DS56">
        <v>16100</v>
      </c>
      <c r="DT56">
        <v>19800</v>
      </c>
      <c r="DU56">
        <v>28200</v>
      </c>
      <c r="DV56">
        <v>140</v>
      </c>
      <c r="DW56">
        <v>35.5</v>
      </c>
      <c r="DX56">
        <v>90</v>
      </c>
      <c r="DY56">
        <v>27.9</v>
      </c>
      <c r="DZ56">
        <v>5</v>
      </c>
      <c r="EA56" t="s">
        <v>95</v>
      </c>
      <c r="EB56" t="s">
        <v>95</v>
      </c>
      <c r="EC56">
        <v>31.6</v>
      </c>
      <c r="ED56">
        <v>30</v>
      </c>
      <c r="EE56">
        <v>12400</v>
      </c>
      <c r="EF56">
        <v>19100</v>
      </c>
      <c r="EG56">
        <v>28200</v>
      </c>
      <c r="EH56">
        <v>125</v>
      </c>
      <c r="EI56">
        <v>55.2</v>
      </c>
      <c r="EJ56">
        <v>55</v>
      </c>
      <c r="EK56" t="s">
        <v>95</v>
      </c>
      <c r="EL56" t="s">
        <v>95</v>
      </c>
      <c r="EM56" t="s">
        <v>95</v>
      </c>
      <c r="EN56" t="s">
        <v>95</v>
      </c>
      <c r="EO56">
        <v>21.6</v>
      </c>
      <c r="EP56">
        <v>20</v>
      </c>
      <c r="EQ56">
        <v>26900</v>
      </c>
      <c r="ER56">
        <v>42600</v>
      </c>
      <c r="ES56">
        <v>49600</v>
      </c>
      <c r="ET56">
        <v>640</v>
      </c>
      <c r="EU56">
        <v>16.5</v>
      </c>
      <c r="EV56">
        <v>535</v>
      </c>
      <c r="EW56">
        <v>21.8</v>
      </c>
      <c r="EX56">
        <v>9.1</v>
      </c>
      <c r="EY56">
        <v>34.9</v>
      </c>
      <c r="EZ56">
        <v>45</v>
      </c>
      <c r="FA56">
        <v>52.6</v>
      </c>
      <c r="FB56">
        <v>205</v>
      </c>
      <c r="FC56">
        <v>12000</v>
      </c>
      <c r="FD56">
        <v>17300</v>
      </c>
      <c r="FE56">
        <v>22000</v>
      </c>
      <c r="FF56">
        <v>545</v>
      </c>
      <c r="FG56">
        <v>24.1</v>
      </c>
      <c r="FH56">
        <v>410</v>
      </c>
      <c r="FI56">
        <v>29.2</v>
      </c>
      <c r="FJ56">
        <v>4.0999999999999996</v>
      </c>
      <c r="FK56">
        <v>36.200000000000003</v>
      </c>
      <c r="FL56">
        <v>40.1</v>
      </c>
      <c r="FM56">
        <v>42.5</v>
      </c>
      <c r="FN56">
        <v>180</v>
      </c>
      <c r="FO56">
        <v>17200</v>
      </c>
      <c r="FP56">
        <v>22300</v>
      </c>
      <c r="FQ56">
        <v>27900</v>
      </c>
      <c r="FR56">
        <v>430</v>
      </c>
      <c r="FS56">
        <v>31.6</v>
      </c>
      <c r="FT56">
        <v>295</v>
      </c>
      <c r="FU56">
        <v>32.299999999999997</v>
      </c>
      <c r="FV56">
        <v>3.3</v>
      </c>
      <c r="FW56">
        <v>29.8</v>
      </c>
      <c r="FX56">
        <v>31.9</v>
      </c>
      <c r="FY56">
        <v>32.799999999999997</v>
      </c>
      <c r="FZ56">
        <v>115</v>
      </c>
      <c r="GA56">
        <v>17100</v>
      </c>
      <c r="GB56">
        <v>25400</v>
      </c>
      <c r="GC56">
        <v>32100</v>
      </c>
      <c r="GD56">
        <v>330</v>
      </c>
      <c r="GE56">
        <v>56.7</v>
      </c>
      <c r="GF56">
        <v>145</v>
      </c>
      <c r="GG56" t="s">
        <v>95</v>
      </c>
      <c r="GH56" t="s">
        <v>95</v>
      </c>
      <c r="GI56" t="s">
        <v>95</v>
      </c>
      <c r="GJ56" t="s">
        <v>95</v>
      </c>
      <c r="GK56">
        <v>20</v>
      </c>
      <c r="GL56">
        <v>50</v>
      </c>
      <c r="GM56">
        <v>21300</v>
      </c>
      <c r="GN56">
        <v>29000</v>
      </c>
      <c r="GO56">
        <v>38200</v>
      </c>
      <c r="GP56">
        <v>450</v>
      </c>
      <c r="GQ56">
        <v>14.1</v>
      </c>
      <c r="GR56">
        <v>385</v>
      </c>
      <c r="GS56">
        <v>21.2</v>
      </c>
      <c r="GT56">
        <v>8.9</v>
      </c>
      <c r="GU56">
        <v>37.200000000000003</v>
      </c>
      <c r="GV56">
        <v>47.4</v>
      </c>
      <c r="GW56">
        <v>55.8</v>
      </c>
      <c r="GX56">
        <v>155</v>
      </c>
      <c r="GY56">
        <v>12000</v>
      </c>
      <c r="GZ56">
        <v>17700</v>
      </c>
      <c r="HA56">
        <v>22100</v>
      </c>
      <c r="HB56">
        <v>375</v>
      </c>
      <c r="HC56">
        <v>20</v>
      </c>
      <c r="HD56">
        <v>300</v>
      </c>
      <c r="HE56">
        <v>28.1</v>
      </c>
      <c r="HF56">
        <v>5.0999999999999996</v>
      </c>
      <c r="HG56" t="s">
        <v>95</v>
      </c>
      <c r="HH56" t="s">
        <v>95</v>
      </c>
      <c r="HI56">
        <v>46.7</v>
      </c>
      <c r="HJ56">
        <v>135</v>
      </c>
      <c r="HK56">
        <v>17700</v>
      </c>
      <c r="HL56">
        <v>23000</v>
      </c>
      <c r="HM56">
        <v>28100</v>
      </c>
      <c r="HN56">
        <v>280</v>
      </c>
      <c r="HO56">
        <v>29.5</v>
      </c>
      <c r="HP56">
        <v>195</v>
      </c>
      <c r="HQ56">
        <v>33.700000000000003</v>
      </c>
      <c r="HR56">
        <v>3.7</v>
      </c>
      <c r="HS56" t="s">
        <v>95</v>
      </c>
      <c r="HT56" t="s">
        <v>95</v>
      </c>
      <c r="HU56">
        <v>33.1</v>
      </c>
      <c r="HV56">
        <v>75</v>
      </c>
      <c r="HW56">
        <v>18100</v>
      </c>
      <c r="HX56">
        <v>25300</v>
      </c>
      <c r="HY56">
        <v>30800</v>
      </c>
      <c r="HZ56">
        <v>200</v>
      </c>
      <c r="IA56">
        <v>56.3</v>
      </c>
      <c r="IB56">
        <v>85</v>
      </c>
      <c r="IC56" t="s">
        <v>95</v>
      </c>
      <c r="ID56" t="s">
        <v>95</v>
      </c>
      <c r="IE56" t="s">
        <v>95</v>
      </c>
      <c r="IF56" t="s">
        <v>95</v>
      </c>
      <c r="IG56">
        <v>19.600000000000001</v>
      </c>
      <c r="IH56">
        <v>30</v>
      </c>
      <c r="II56">
        <v>28200</v>
      </c>
      <c r="IJ56">
        <v>31700</v>
      </c>
      <c r="IK56">
        <v>38200</v>
      </c>
      <c r="IL56">
        <v>190</v>
      </c>
      <c r="IM56">
        <v>22.1</v>
      </c>
      <c r="IN56">
        <v>150</v>
      </c>
      <c r="IO56">
        <v>23.2</v>
      </c>
      <c r="IP56">
        <v>9.6</v>
      </c>
      <c r="IQ56">
        <v>29.5</v>
      </c>
      <c r="IR56">
        <v>39.299999999999997</v>
      </c>
      <c r="IS56">
        <v>45.1</v>
      </c>
      <c r="IT56">
        <v>50</v>
      </c>
      <c r="IU56">
        <v>12100</v>
      </c>
      <c r="IV56">
        <v>17000</v>
      </c>
      <c r="IW56">
        <v>21600</v>
      </c>
      <c r="IX56">
        <v>170</v>
      </c>
      <c r="IY56">
        <v>33.1</v>
      </c>
      <c r="IZ56">
        <v>115</v>
      </c>
      <c r="JA56">
        <v>31.6</v>
      </c>
      <c r="JB56">
        <v>1.8</v>
      </c>
      <c r="JC56" t="s">
        <v>95</v>
      </c>
      <c r="JD56" t="s">
        <v>95</v>
      </c>
      <c r="JE56">
        <v>33.5</v>
      </c>
      <c r="JF56">
        <v>45</v>
      </c>
      <c r="JG56">
        <v>13900</v>
      </c>
      <c r="JH56">
        <v>20900</v>
      </c>
      <c r="JI56">
        <v>25900</v>
      </c>
      <c r="JJ56">
        <v>155</v>
      </c>
      <c r="JK56">
        <v>35.299999999999997</v>
      </c>
      <c r="JL56">
        <v>100</v>
      </c>
      <c r="JM56">
        <v>29.8</v>
      </c>
      <c r="JN56">
        <v>2.6</v>
      </c>
      <c r="JO56" t="s">
        <v>95</v>
      </c>
      <c r="JP56" t="s">
        <v>95</v>
      </c>
      <c r="JQ56">
        <v>32.299999999999997</v>
      </c>
      <c r="JR56">
        <v>40</v>
      </c>
      <c r="JS56">
        <v>14200</v>
      </c>
      <c r="JT56">
        <v>26700</v>
      </c>
      <c r="JU56">
        <v>34700</v>
      </c>
      <c r="JV56">
        <v>130</v>
      </c>
      <c r="JW56">
        <v>57.3</v>
      </c>
      <c r="JX56">
        <v>55</v>
      </c>
      <c r="JY56" t="s">
        <v>95</v>
      </c>
      <c r="JZ56" t="s">
        <v>95</v>
      </c>
      <c r="KA56" t="s">
        <v>95</v>
      </c>
      <c r="KB56" t="s">
        <v>95</v>
      </c>
      <c r="KC56">
        <v>20.5</v>
      </c>
      <c r="KD56">
        <v>20</v>
      </c>
      <c r="KE56">
        <v>16500</v>
      </c>
      <c r="KF56">
        <v>24300</v>
      </c>
      <c r="KG56">
        <v>34200</v>
      </c>
    </row>
    <row r="57" spans="2:293" x14ac:dyDescent="0.25">
      <c r="B57" s="57" t="s">
        <v>20</v>
      </c>
      <c r="C57" t="s">
        <v>88</v>
      </c>
      <c r="D57" t="s">
        <v>306</v>
      </c>
      <c r="E57" t="s">
        <v>324</v>
      </c>
      <c r="F57" t="s">
        <v>95</v>
      </c>
      <c r="G57" t="s">
        <v>95</v>
      </c>
      <c r="H57" t="s">
        <v>95</v>
      </c>
      <c r="I57" t="s">
        <v>95</v>
      </c>
      <c r="J57" t="s">
        <v>95</v>
      </c>
      <c r="K57" t="s">
        <v>95</v>
      </c>
      <c r="L57" t="s">
        <v>95</v>
      </c>
      <c r="M57" t="s">
        <v>95</v>
      </c>
      <c r="N57">
        <v>6755</v>
      </c>
      <c r="O57">
        <v>11200</v>
      </c>
      <c r="P57">
        <v>15900</v>
      </c>
      <c r="Q57">
        <v>19600</v>
      </c>
      <c r="R57" t="s">
        <v>95</v>
      </c>
      <c r="S57" t="s">
        <v>95</v>
      </c>
      <c r="T57" t="s">
        <v>95</v>
      </c>
      <c r="U57" t="s">
        <v>95</v>
      </c>
      <c r="V57" t="s">
        <v>95</v>
      </c>
      <c r="W57" t="s">
        <v>95</v>
      </c>
      <c r="X57" t="s">
        <v>95</v>
      </c>
      <c r="Y57" t="s">
        <v>95</v>
      </c>
      <c r="Z57">
        <v>6840</v>
      </c>
      <c r="AA57">
        <v>15000</v>
      </c>
      <c r="AB57">
        <v>19700</v>
      </c>
      <c r="AC57">
        <v>24700</v>
      </c>
      <c r="AD57" t="s">
        <v>95</v>
      </c>
      <c r="AE57" t="s">
        <v>95</v>
      </c>
      <c r="AF57" t="s">
        <v>95</v>
      </c>
      <c r="AG57" t="s">
        <v>95</v>
      </c>
      <c r="AH57" t="s">
        <v>95</v>
      </c>
      <c r="AI57" t="s">
        <v>95</v>
      </c>
      <c r="AJ57" t="s">
        <v>95</v>
      </c>
      <c r="AK57" t="s">
        <v>95</v>
      </c>
      <c r="AL57">
        <v>5890</v>
      </c>
      <c r="AM57">
        <v>17000</v>
      </c>
      <c r="AN57">
        <v>22800</v>
      </c>
      <c r="AO57">
        <v>29100</v>
      </c>
      <c r="AP57" t="s">
        <v>95</v>
      </c>
      <c r="AQ57" t="s">
        <v>95</v>
      </c>
      <c r="AR57" t="s">
        <v>95</v>
      </c>
      <c r="AS57" t="s">
        <v>95</v>
      </c>
      <c r="AT57" t="s">
        <v>95</v>
      </c>
      <c r="AU57" t="s">
        <v>95</v>
      </c>
      <c r="AV57" t="s">
        <v>95</v>
      </c>
      <c r="AW57" t="s">
        <v>95</v>
      </c>
      <c r="AX57">
        <v>4990</v>
      </c>
      <c r="AY57">
        <v>18000</v>
      </c>
      <c r="AZ57">
        <v>27300</v>
      </c>
      <c r="BA57">
        <v>36900</v>
      </c>
      <c r="BB57" t="s">
        <v>95</v>
      </c>
      <c r="BC57" t="s">
        <v>95</v>
      </c>
      <c r="BD57" t="s">
        <v>95</v>
      </c>
      <c r="BE57" t="s">
        <v>95</v>
      </c>
      <c r="BF57" t="s">
        <v>95</v>
      </c>
      <c r="BG57" t="s">
        <v>95</v>
      </c>
      <c r="BH57" t="s">
        <v>95</v>
      </c>
      <c r="BI57" t="s">
        <v>95</v>
      </c>
      <c r="BJ57">
        <v>3720</v>
      </c>
      <c r="BK57">
        <v>11800</v>
      </c>
      <c r="BL57">
        <v>16300</v>
      </c>
      <c r="BM57">
        <v>19700</v>
      </c>
      <c r="BN57" t="s">
        <v>95</v>
      </c>
      <c r="BO57" t="s">
        <v>95</v>
      </c>
      <c r="BP57" t="s">
        <v>95</v>
      </c>
      <c r="BQ57" t="s">
        <v>95</v>
      </c>
      <c r="BR57" t="s">
        <v>95</v>
      </c>
      <c r="BS57" t="s">
        <v>95</v>
      </c>
      <c r="BT57" t="s">
        <v>95</v>
      </c>
      <c r="BU57" t="s">
        <v>95</v>
      </c>
      <c r="BV57">
        <v>3695</v>
      </c>
      <c r="BW57">
        <v>15300</v>
      </c>
      <c r="BX57">
        <v>20100</v>
      </c>
      <c r="BY57">
        <v>24800</v>
      </c>
      <c r="BZ57" t="s">
        <v>95</v>
      </c>
      <c r="CA57" t="s">
        <v>95</v>
      </c>
      <c r="CB57" t="s">
        <v>95</v>
      </c>
      <c r="CC57" t="s">
        <v>95</v>
      </c>
      <c r="CD57" t="s">
        <v>95</v>
      </c>
      <c r="CE57" t="s">
        <v>95</v>
      </c>
      <c r="CF57" t="s">
        <v>95</v>
      </c>
      <c r="CG57" t="s">
        <v>95</v>
      </c>
      <c r="CH57">
        <v>3095</v>
      </c>
      <c r="CI57">
        <v>17300</v>
      </c>
      <c r="CJ57">
        <v>23200</v>
      </c>
      <c r="CK57">
        <v>29000</v>
      </c>
      <c r="CL57" t="s">
        <v>95</v>
      </c>
      <c r="CM57" t="s">
        <v>95</v>
      </c>
      <c r="CN57" t="s">
        <v>95</v>
      </c>
      <c r="CO57" t="s">
        <v>95</v>
      </c>
      <c r="CP57" t="s">
        <v>95</v>
      </c>
      <c r="CQ57" t="s">
        <v>95</v>
      </c>
      <c r="CR57" t="s">
        <v>95</v>
      </c>
      <c r="CS57" t="s">
        <v>95</v>
      </c>
      <c r="CT57">
        <v>2915</v>
      </c>
      <c r="CU57">
        <v>16400</v>
      </c>
      <c r="CV57">
        <v>26000</v>
      </c>
      <c r="CW57">
        <v>35300</v>
      </c>
      <c r="CX57" t="s">
        <v>95</v>
      </c>
      <c r="CY57" t="s">
        <v>95</v>
      </c>
      <c r="CZ57" t="s">
        <v>95</v>
      </c>
      <c r="DA57" t="s">
        <v>95</v>
      </c>
      <c r="DB57" t="s">
        <v>95</v>
      </c>
      <c r="DC57" t="s">
        <v>95</v>
      </c>
      <c r="DD57" t="s">
        <v>95</v>
      </c>
      <c r="DE57" t="s">
        <v>95</v>
      </c>
      <c r="DF57">
        <v>3030</v>
      </c>
      <c r="DG57">
        <v>10600</v>
      </c>
      <c r="DH57">
        <v>15300</v>
      </c>
      <c r="DI57">
        <v>19500</v>
      </c>
      <c r="DJ57" t="s">
        <v>95</v>
      </c>
      <c r="DK57" t="s">
        <v>95</v>
      </c>
      <c r="DL57" t="s">
        <v>95</v>
      </c>
      <c r="DM57" t="s">
        <v>95</v>
      </c>
      <c r="DN57" t="s">
        <v>95</v>
      </c>
      <c r="DO57" t="s">
        <v>95</v>
      </c>
      <c r="DP57" t="s">
        <v>95</v>
      </c>
      <c r="DQ57" t="s">
        <v>95</v>
      </c>
      <c r="DR57">
        <v>3150</v>
      </c>
      <c r="DS57">
        <v>14500</v>
      </c>
      <c r="DT57">
        <v>19300</v>
      </c>
      <c r="DU57">
        <v>24500</v>
      </c>
      <c r="DV57" t="s">
        <v>95</v>
      </c>
      <c r="DW57" t="s">
        <v>95</v>
      </c>
      <c r="DX57" t="s">
        <v>95</v>
      </c>
      <c r="DY57" t="s">
        <v>95</v>
      </c>
      <c r="DZ57" t="s">
        <v>95</v>
      </c>
      <c r="EA57" t="s">
        <v>95</v>
      </c>
      <c r="EB57" t="s">
        <v>95</v>
      </c>
      <c r="EC57" t="s">
        <v>95</v>
      </c>
      <c r="ED57">
        <v>2790</v>
      </c>
      <c r="EE57">
        <v>16700</v>
      </c>
      <c r="EF57">
        <v>22200</v>
      </c>
      <c r="EG57">
        <v>29200</v>
      </c>
      <c r="EH57" t="s">
        <v>95</v>
      </c>
      <c r="EI57" t="s">
        <v>95</v>
      </c>
      <c r="EJ57" t="s">
        <v>95</v>
      </c>
      <c r="EK57" t="s">
        <v>95</v>
      </c>
      <c r="EL57" t="s">
        <v>95</v>
      </c>
      <c r="EM57" t="s">
        <v>95</v>
      </c>
      <c r="EN57" t="s">
        <v>95</v>
      </c>
      <c r="EO57" t="s">
        <v>95</v>
      </c>
      <c r="EP57">
        <v>2075</v>
      </c>
      <c r="EQ57">
        <v>20300</v>
      </c>
      <c r="ER57">
        <v>29200</v>
      </c>
      <c r="ES57">
        <v>39400</v>
      </c>
      <c r="ET57" t="s">
        <v>95</v>
      </c>
      <c r="EU57" t="s">
        <v>95</v>
      </c>
      <c r="EV57" t="s">
        <v>95</v>
      </c>
      <c r="EW57" t="s">
        <v>95</v>
      </c>
      <c r="EX57" t="s">
        <v>95</v>
      </c>
      <c r="EY57" t="s">
        <v>95</v>
      </c>
      <c r="EZ57" t="s">
        <v>95</v>
      </c>
      <c r="FA57" t="s">
        <v>95</v>
      </c>
      <c r="FB57">
        <v>6520</v>
      </c>
      <c r="FC57">
        <v>10800</v>
      </c>
      <c r="FD57">
        <v>15200</v>
      </c>
      <c r="FE57">
        <v>19200</v>
      </c>
      <c r="FF57" t="s">
        <v>95</v>
      </c>
      <c r="FG57" t="s">
        <v>95</v>
      </c>
      <c r="FH57" t="s">
        <v>95</v>
      </c>
      <c r="FI57" t="s">
        <v>95</v>
      </c>
      <c r="FJ57" t="s">
        <v>95</v>
      </c>
      <c r="FK57" t="s">
        <v>95</v>
      </c>
      <c r="FL57" t="s">
        <v>95</v>
      </c>
      <c r="FM57" t="s">
        <v>95</v>
      </c>
      <c r="FN57">
        <v>6265</v>
      </c>
      <c r="FO57">
        <v>14300</v>
      </c>
      <c r="FP57">
        <v>19300</v>
      </c>
      <c r="FQ57">
        <v>24200</v>
      </c>
      <c r="FR57" t="s">
        <v>95</v>
      </c>
      <c r="FS57" t="s">
        <v>95</v>
      </c>
      <c r="FT57" t="s">
        <v>95</v>
      </c>
      <c r="FU57" t="s">
        <v>95</v>
      </c>
      <c r="FV57" t="s">
        <v>95</v>
      </c>
      <c r="FW57" t="s">
        <v>95</v>
      </c>
      <c r="FX57" t="s">
        <v>95</v>
      </c>
      <c r="FY57" t="s">
        <v>95</v>
      </c>
      <c r="FZ57">
        <v>5625</v>
      </c>
      <c r="GA57">
        <v>16100</v>
      </c>
      <c r="GB57">
        <v>22300</v>
      </c>
      <c r="GC57">
        <v>28400</v>
      </c>
      <c r="GD57" t="s">
        <v>95</v>
      </c>
      <c r="GE57" t="s">
        <v>95</v>
      </c>
      <c r="GF57" t="s">
        <v>95</v>
      </c>
      <c r="GG57" t="s">
        <v>95</v>
      </c>
      <c r="GH57" t="s">
        <v>95</v>
      </c>
      <c r="GI57" t="s">
        <v>95</v>
      </c>
      <c r="GJ57" t="s">
        <v>95</v>
      </c>
      <c r="GK57" t="s">
        <v>95</v>
      </c>
      <c r="GL57">
        <v>4385</v>
      </c>
      <c r="GM57">
        <v>17100</v>
      </c>
      <c r="GN57">
        <v>26400</v>
      </c>
      <c r="GO57">
        <v>35900</v>
      </c>
      <c r="GP57" t="s">
        <v>95</v>
      </c>
      <c r="GQ57" t="s">
        <v>95</v>
      </c>
      <c r="GR57" t="s">
        <v>95</v>
      </c>
      <c r="GS57" t="s">
        <v>95</v>
      </c>
      <c r="GT57" t="s">
        <v>95</v>
      </c>
      <c r="GU57" t="s">
        <v>95</v>
      </c>
      <c r="GV57" t="s">
        <v>95</v>
      </c>
      <c r="GW57" t="s">
        <v>95</v>
      </c>
      <c r="GX57">
        <v>3480</v>
      </c>
      <c r="GY57">
        <v>11200</v>
      </c>
      <c r="GZ57">
        <v>15500</v>
      </c>
      <c r="HA57">
        <v>19300</v>
      </c>
      <c r="HB57" t="s">
        <v>95</v>
      </c>
      <c r="HC57" t="s">
        <v>95</v>
      </c>
      <c r="HD57" t="s">
        <v>95</v>
      </c>
      <c r="HE57" t="s">
        <v>95</v>
      </c>
      <c r="HF57" t="s">
        <v>95</v>
      </c>
      <c r="HG57" t="s">
        <v>95</v>
      </c>
      <c r="HH57" t="s">
        <v>95</v>
      </c>
      <c r="HI57" t="s">
        <v>95</v>
      </c>
      <c r="HJ57">
        <v>3420</v>
      </c>
      <c r="HK57">
        <v>14800</v>
      </c>
      <c r="HL57">
        <v>19600</v>
      </c>
      <c r="HM57">
        <v>24300</v>
      </c>
      <c r="HN57" t="s">
        <v>95</v>
      </c>
      <c r="HO57" t="s">
        <v>95</v>
      </c>
      <c r="HP57" t="s">
        <v>95</v>
      </c>
      <c r="HQ57" t="s">
        <v>95</v>
      </c>
      <c r="HR57" t="s">
        <v>95</v>
      </c>
      <c r="HS57" t="s">
        <v>95</v>
      </c>
      <c r="HT57" t="s">
        <v>95</v>
      </c>
      <c r="HU57" t="s">
        <v>95</v>
      </c>
      <c r="HV57">
        <v>3150</v>
      </c>
      <c r="HW57">
        <v>16400</v>
      </c>
      <c r="HX57">
        <v>22400</v>
      </c>
      <c r="HY57">
        <v>28300</v>
      </c>
      <c r="HZ57" t="s">
        <v>95</v>
      </c>
      <c r="IA57" t="s">
        <v>95</v>
      </c>
      <c r="IB57" t="s">
        <v>95</v>
      </c>
      <c r="IC57" t="s">
        <v>95</v>
      </c>
      <c r="ID57" t="s">
        <v>95</v>
      </c>
      <c r="IE57" t="s">
        <v>95</v>
      </c>
      <c r="IF57" t="s">
        <v>95</v>
      </c>
      <c r="IG57" t="s">
        <v>95</v>
      </c>
      <c r="IH57">
        <v>2635</v>
      </c>
      <c r="II57">
        <v>16000</v>
      </c>
      <c r="IJ57">
        <v>25500</v>
      </c>
      <c r="IK57">
        <v>35000</v>
      </c>
      <c r="IL57" t="s">
        <v>95</v>
      </c>
      <c r="IM57" t="s">
        <v>95</v>
      </c>
      <c r="IN57" t="s">
        <v>95</v>
      </c>
      <c r="IO57" t="s">
        <v>95</v>
      </c>
      <c r="IP57" t="s">
        <v>95</v>
      </c>
      <c r="IQ57" t="s">
        <v>95</v>
      </c>
      <c r="IR57" t="s">
        <v>95</v>
      </c>
      <c r="IS57" t="s">
        <v>95</v>
      </c>
      <c r="IT57">
        <v>3040</v>
      </c>
      <c r="IU57">
        <v>10400</v>
      </c>
      <c r="IV57">
        <v>14900</v>
      </c>
      <c r="IW57">
        <v>19100</v>
      </c>
      <c r="IX57" t="s">
        <v>95</v>
      </c>
      <c r="IY57" t="s">
        <v>95</v>
      </c>
      <c r="IZ57" t="s">
        <v>95</v>
      </c>
      <c r="JA57" t="s">
        <v>95</v>
      </c>
      <c r="JB57" t="s">
        <v>95</v>
      </c>
      <c r="JC57" t="s">
        <v>95</v>
      </c>
      <c r="JD57" t="s">
        <v>95</v>
      </c>
      <c r="JE57" t="s">
        <v>95</v>
      </c>
      <c r="JF57">
        <v>2845</v>
      </c>
      <c r="JG57">
        <v>13800</v>
      </c>
      <c r="JH57">
        <v>18800</v>
      </c>
      <c r="JI57">
        <v>24200</v>
      </c>
      <c r="JJ57" t="s">
        <v>95</v>
      </c>
      <c r="JK57" t="s">
        <v>95</v>
      </c>
      <c r="JL57" t="s">
        <v>95</v>
      </c>
      <c r="JM57" t="s">
        <v>95</v>
      </c>
      <c r="JN57" t="s">
        <v>95</v>
      </c>
      <c r="JO57" t="s">
        <v>95</v>
      </c>
      <c r="JP57" t="s">
        <v>95</v>
      </c>
      <c r="JQ57" t="s">
        <v>95</v>
      </c>
      <c r="JR57">
        <v>2470</v>
      </c>
      <c r="JS57">
        <v>15700</v>
      </c>
      <c r="JT57">
        <v>22200</v>
      </c>
      <c r="JU57">
        <v>28600</v>
      </c>
      <c r="JV57" t="s">
        <v>95</v>
      </c>
      <c r="JW57" t="s">
        <v>95</v>
      </c>
      <c r="JX57" t="s">
        <v>95</v>
      </c>
      <c r="JY57" t="s">
        <v>95</v>
      </c>
      <c r="JZ57" t="s">
        <v>95</v>
      </c>
      <c r="KA57" t="s">
        <v>95</v>
      </c>
      <c r="KB57" t="s">
        <v>95</v>
      </c>
      <c r="KC57" t="s">
        <v>95</v>
      </c>
      <c r="KD57">
        <v>1750</v>
      </c>
      <c r="KE57">
        <v>19100</v>
      </c>
      <c r="KF57">
        <v>27700</v>
      </c>
      <c r="KG57">
        <v>37300</v>
      </c>
    </row>
    <row r="58" spans="2:293" x14ac:dyDescent="0.25">
      <c r="B58" s="57" t="s">
        <v>20</v>
      </c>
      <c r="C58" t="s">
        <v>88</v>
      </c>
      <c r="D58" t="s">
        <v>96</v>
      </c>
      <c r="E58" t="s">
        <v>140</v>
      </c>
      <c r="F58">
        <v>1060</v>
      </c>
      <c r="G58">
        <v>51.4</v>
      </c>
      <c r="H58">
        <v>515</v>
      </c>
      <c r="I58">
        <v>13.3</v>
      </c>
      <c r="J58">
        <v>2.2999999999999998</v>
      </c>
      <c r="K58">
        <v>6.5</v>
      </c>
      <c r="L58">
        <v>9.3000000000000007</v>
      </c>
      <c r="M58">
        <v>33</v>
      </c>
      <c r="N58">
        <v>60</v>
      </c>
      <c r="O58">
        <v>13300</v>
      </c>
      <c r="P58">
        <v>19800</v>
      </c>
      <c r="Q58">
        <v>22400</v>
      </c>
      <c r="R58">
        <v>800</v>
      </c>
      <c r="S58">
        <v>63.5</v>
      </c>
      <c r="T58">
        <v>295</v>
      </c>
      <c r="U58">
        <v>23.6</v>
      </c>
      <c r="V58">
        <v>1.9</v>
      </c>
      <c r="W58">
        <v>7.6</v>
      </c>
      <c r="X58">
        <v>8.1</v>
      </c>
      <c r="Y58">
        <v>11</v>
      </c>
      <c r="Z58">
        <v>55</v>
      </c>
      <c r="AA58">
        <v>15700</v>
      </c>
      <c r="AB58">
        <v>23400</v>
      </c>
      <c r="AC58">
        <v>29800</v>
      </c>
      <c r="AD58">
        <v>705</v>
      </c>
      <c r="AE58">
        <v>66.099999999999994</v>
      </c>
      <c r="AF58">
        <v>240</v>
      </c>
      <c r="AG58">
        <v>23</v>
      </c>
      <c r="AH58">
        <v>1.5</v>
      </c>
      <c r="AI58">
        <v>7.8</v>
      </c>
      <c r="AJ58">
        <v>8.8000000000000007</v>
      </c>
      <c r="AK58">
        <v>9.4</v>
      </c>
      <c r="AL58">
        <v>50</v>
      </c>
      <c r="AM58">
        <v>13800</v>
      </c>
      <c r="AN58">
        <v>25000</v>
      </c>
      <c r="AO58">
        <v>33400</v>
      </c>
      <c r="AP58">
        <v>370</v>
      </c>
      <c r="AQ58">
        <v>62.1</v>
      </c>
      <c r="AR58">
        <v>140</v>
      </c>
      <c r="AS58">
        <v>26</v>
      </c>
      <c r="AT58">
        <v>1.7</v>
      </c>
      <c r="AU58" t="s">
        <v>95</v>
      </c>
      <c r="AV58" t="s">
        <v>95</v>
      </c>
      <c r="AW58">
        <v>10.3</v>
      </c>
      <c r="AX58">
        <v>30</v>
      </c>
      <c r="AY58">
        <v>19300</v>
      </c>
      <c r="AZ58">
        <v>30700</v>
      </c>
      <c r="BA58">
        <v>39600</v>
      </c>
      <c r="BB58">
        <v>755</v>
      </c>
      <c r="BC58">
        <v>49.7</v>
      </c>
      <c r="BD58">
        <v>380</v>
      </c>
      <c r="BE58">
        <v>13</v>
      </c>
      <c r="BF58">
        <v>2</v>
      </c>
      <c r="BG58">
        <v>6.5</v>
      </c>
      <c r="BH58">
        <v>9.6</v>
      </c>
      <c r="BI58">
        <v>35.299999999999997</v>
      </c>
      <c r="BJ58">
        <v>40</v>
      </c>
      <c r="BK58">
        <v>12900</v>
      </c>
      <c r="BL58">
        <v>19800</v>
      </c>
      <c r="BM58">
        <v>22500</v>
      </c>
      <c r="BN58">
        <v>580</v>
      </c>
      <c r="BO58">
        <v>63.8</v>
      </c>
      <c r="BP58">
        <v>210</v>
      </c>
      <c r="BQ58">
        <v>24</v>
      </c>
      <c r="BR58">
        <v>2.1</v>
      </c>
      <c r="BS58" t="s">
        <v>95</v>
      </c>
      <c r="BT58" t="s">
        <v>95</v>
      </c>
      <c r="BU58">
        <v>10.199999999999999</v>
      </c>
      <c r="BV58">
        <v>40</v>
      </c>
      <c r="BW58">
        <v>16100</v>
      </c>
      <c r="BX58">
        <v>22700</v>
      </c>
      <c r="BY58">
        <v>28700</v>
      </c>
      <c r="BZ58">
        <v>510</v>
      </c>
      <c r="CA58">
        <v>67.900000000000006</v>
      </c>
      <c r="CB58">
        <v>165</v>
      </c>
      <c r="CC58">
        <v>22.5</v>
      </c>
      <c r="CD58">
        <v>1.3</v>
      </c>
      <c r="CE58" t="s">
        <v>95</v>
      </c>
      <c r="CF58" t="s">
        <v>95</v>
      </c>
      <c r="CG58">
        <v>8.3000000000000007</v>
      </c>
      <c r="CH58">
        <v>30</v>
      </c>
      <c r="CI58">
        <v>16300</v>
      </c>
      <c r="CJ58">
        <v>25300</v>
      </c>
      <c r="CK58">
        <v>32000</v>
      </c>
      <c r="CL58">
        <v>285</v>
      </c>
      <c r="CM58">
        <v>61.6</v>
      </c>
      <c r="CN58">
        <v>110</v>
      </c>
      <c r="CO58" t="s">
        <v>95</v>
      </c>
      <c r="CP58" t="s">
        <v>95</v>
      </c>
      <c r="CQ58" t="s">
        <v>95</v>
      </c>
      <c r="CR58" t="s">
        <v>95</v>
      </c>
      <c r="CS58">
        <v>7.9</v>
      </c>
      <c r="CT58">
        <v>20</v>
      </c>
      <c r="CU58">
        <v>19300</v>
      </c>
      <c r="CV58">
        <v>32900</v>
      </c>
      <c r="CW58">
        <v>41600</v>
      </c>
      <c r="CX58">
        <v>310</v>
      </c>
      <c r="CY58">
        <v>55.7</v>
      </c>
      <c r="CZ58">
        <v>135</v>
      </c>
      <c r="DA58">
        <v>13.9</v>
      </c>
      <c r="DB58">
        <v>2.9</v>
      </c>
      <c r="DC58">
        <v>6.3</v>
      </c>
      <c r="DD58">
        <v>8.6999999999999993</v>
      </c>
      <c r="DE58">
        <v>27.5</v>
      </c>
      <c r="DF58">
        <v>20</v>
      </c>
      <c r="DG58">
        <v>15200</v>
      </c>
      <c r="DH58">
        <v>19500</v>
      </c>
      <c r="DI58">
        <v>22300</v>
      </c>
      <c r="DJ58">
        <v>220</v>
      </c>
      <c r="DK58">
        <v>62.7</v>
      </c>
      <c r="DL58">
        <v>80</v>
      </c>
      <c r="DM58">
        <v>22.5</v>
      </c>
      <c r="DN58">
        <v>1.5</v>
      </c>
      <c r="DO58" t="s">
        <v>95</v>
      </c>
      <c r="DP58" t="s">
        <v>95</v>
      </c>
      <c r="DQ58">
        <v>13.3</v>
      </c>
      <c r="DR58">
        <v>15</v>
      </c>
      <c r="DS58">
        <v>15000</v>
      </c>
      <c r="DT58">
        <v>26500</v>
      </c>
      <c r="DU58">
        <v>29800</v>
      </c>
      <c r="DV58">
        <v>195</v>
      </c>
      <c r="DW58">
        <v>61.6</v>
      </c>
      <c r="DX58">
        <v>75</v>
      </c>
      <c r="DY58">
        <v>24.2</v>
      </c>
      <c r="DZ58">
        <v>2</v>
      </c>
      <c r="EA58" t="s">
        <v>95</v>
      </c>
      <c r="EB58" t="s">
        <v>95</v>
      </c>
      <c r="EC58">
        <v>12.2</v>
      </c>
      <c r="ED58">
        <v>15</v>
      </c>
      <c r="EE58">
        <v>11400</v>
      </c>
      <c r="EF58">
        <v>22200</v>
      </c>
      <c r="EG58">
        <v>34300</v>
      </c>
      <c r="EH58">
        <v>80</v>
      </c>
      <c r="EI58">
        <v>63.8</v>
      </c>
      <c r="EJ58">
        <v>30</v>
      </c>
      <c r="EK58" t="s">
        <v>95</v>
      </c>
      <c r="EL58" t="s">
        <v>95</v>
      </c>
      <c r="EM58" t="s">
        <v>95</v>
      </c>
      <c r="EN58" t="s">
        <v>95</v>
      </c>
      <c r="EO58">
        <v>18.5</v>
      </c>
      <c r="EP58" t="s">
        <v>95</v>
      </c>
      <c r="EQ58" t="s">
        <v>95</v>
      </c>
      <c r="ER58" t="s">
        <v>95</v>
      </c>
      <c r="ES58" t="s">
        <v>95</v>
      </c>
      <c r="ET58">
        <v>775</v>
      </c>
      <c r="EU58">
        <v>46.9</v>
      </c>
      <c r="EV58">
        <v>410</v>
      </c>
      <c r="EW58">
        <v>14</v>
      </c>
      <c r="EX58">
        <v>3.3</v>
      </c>
      <c r="EY58">
        <v>6.6</v>
      </c>
      <c r="EZ58">
        <v>9.8000000000000007</v>
      </c>
      <c r="FA58">
        <v>35.799999999999997</v>
      </c>
      <c r="FB58">
        <v>35</v>
      </c>
      <c r="FC58">
        <v>10700</v>
      </c>
      <c r="FD58">
        <v>18000</v>
      </c>
      <c r="FE58">
        <v>24000</v>
      </c>
      <c r="FF58">
        <v>750</v>
      </c>
      <c r="FG58">
        <v>65.7</v>
      </c>
      <c r="FH58">
        <v>255</v>
      </c>
      <c r="FI58">
        <v>20.6</v>
      </c>
      <c r="FJ58">
        <v>1.9</v>
      </c>
      <c r="FK58">
        <v>8.4</v>
      </c>
      <c r="FL58">
        <v>9.1999999999999993</v>
      </c>
      <c r="FM58">
        <v>11.9</v>
      </c>
      <c r="FN58">
        <v>50</v>
      </c>
      <c r="FO58">
        <v>11900</v>
      </c>
      <c r="FP58">
        <v>20000</v>
      </c>
      <c r="FQ58">
        <v>24500</v>
      </c>
      <c r="FR58">
        <v>670</v>
      </c>
      <c r="FS58">
        <v>62.8</v>
      </c>
      <c r="FT58">
        <v>250</v>
      </c>
      <c r="FU58">
        <v>22.7</v>
      </c>
      <c r="FV58">
        <v>1.9</v>
      </c>
      <c r="FW58" t="s">
        <v>95</v>
      </c>
      <c r="FX58" t="s">
        <v>95</v>
      </c>
      <c r="FY58">
        <v>12.6</v>
      </c>
      <c r="FZ58">
        <v>70</v>
      </c>
      <c r="GA58">
        <v>14900</v>
      </c>
      <c r="GB58">
        <v>25600</v>
      </c>
      <c r="GC58">
        <v>31700</v>
      </c>
      <c r="GD58">
        <v>305</v>
      </c>
      <c r="GE58">
        <v>62.5</v>
      </c>
      <c r="GF58">
        <v>115</v>
      </c>
      <c r="GG58">
        <v>19.8</v>
      </c>
      <c r="GH58">
        <v>1.5</v>
      </c>
      <c r="GI58" t="s">
        <v>95</v>
      </c>
      <c r="GJ58" t="s">
        <v>95</v>
      </c>
      <c r="GK58">
        <v>16.3</v>
      </c>
      <c r="GL58">
        <v>35</v>
      </c>
      <c r="GM58">
        <v>24600</v>
      </c>
      <c r="GN58">
        <v>30200</v>
      </c>
      <c r="GO58">
        <v>40100</v>
      </c>
      <c r="GP58">
        <v>575</v>
      </c>
      <c r="GQ58">
        <v>46.7</v>
      </c>
      <c r="GR58">
        <v>305</v>
      </c>
      <c r="GS58">
        <v>13.8</v>
      </c>
      <c r="GT58">
        <v>3.5</v>
      </c>
      <c r="GU58">
        <v>6.8</v>
      </c>
      <c r="GV58">
        <v>10.3</v>
      </c>
      <c r="GW58">
        <v>36</v>
      </c>
      <c r="GX58">
        <v>25</v>
      </c>
      <c r="GY58">
        <v>10700</v>
      </c>
      <c r="GZ58">
        <v>16500</v>
      </c>
      <c r="HA58">
        <v>21800</v>
      </c>
      <c r="HB58">
        <v>525</v>
      </c>
      <c r="HC58">
        <v>65.400000000000006</v>
      </c>
      <c r="HD58">
        <v>180</v>
      </c>
      <c r="HE58">
        <v>20.9</v>
      </c>
      <c r="HF58">
        <v>1.9</v>
      </c>
      <c r="HG58" t="s">
        <v>95</v>
      </c>
      <c r="HH58" t="s">
        <v>95</v>
      </c>
      <c r="HI58">
        <v>11.8</v>
      </c>
      <c r="HJ58">
        <v>35</v>
      </c>
      <c r="HK58">
        <v>11900</v>
      </c>
      <c r="HL58">
        <v>18700</v>
      </c>
      <c r="HM58">
        <v>22900</v>
      </c>
      <c r="HN58">
        <v>470</v>
      </c>
      <c r="HO58">
        <v>62.8</v>
      </c>
      <c r="HP58">
        <v>175</v>
      </c>
      <c r="HQ58" t="s">
        <v>95</v>
      </c>
      <c r="HR58" t="s">
        <v>95</v>
      </c>
      <c r="HS58" t="s">
        <v>95</v>
      </c>
      <c r="HT58" t="s">
        <v>95</v>
      </c>
      <c r="HU58">
        <v>12.5</v>
      </c>
      <c r="HV58">
        <v>50</v>
      </c>
      <c r="HW58">
        <v>14500</v>
      </c>
      <c r="HX58">
        <v>24100</v>
      </c>
      <c r="HY58">
        <v>31700</v>
      </c>
      <c r="HZ58">
        <v>225</v>
      </c>
      <c r="IA58">
        <v>61.9</v>
      </c>
      <c r="IB58">
        <v>85</v>
      </c>
      <c r="IC58" t="s">
        <v>95</v>
      </c>
      <c r="ID58" t="s">
        <v>95</v>
      </c>
      <c r="IE58" t="s">
        <v>95</v>
      </c>
      <c r="IF58" t="s">
        <v>95</v>
      </c>
      <c r="IG58">
        <v>14.8</v>
      </c>
      <c r="IH58">
        <v>20</v>
      </c>
      <c r="II58">
        <v>19600</v>
      </c>
      <c r="IJ58">
        <v>28000</v>
      </c>
      <c r="IK58">
        <v>39500</v>
      </c>
      <c r="IL58">
        <v>200</v>
      </c>
      <c r="IM58">
        <v>47.5</v>
      </c>
      <c r="IN58">
        <v>105</v>
      </c>
      <c r="IO58">
        <v>14.7</v>
      </c>
      <c r="IP58">
        <v>2.8</v>
      </c>
      <c r="IQ58">
        <v>6.2</v>
      </c>
      <c r="IR58">
        <v>8.3000000000000007</v>
      </c>
      <c r="IS58">
        <v>35.1</v>
      </c>
      <c r="IT58" t="s">
        <v>95</v>
      </c>
      <c r="IU58" t="s">
        <v>95</v>
      </c>
      <c r="IV58" t="s">
        <v>95</v>
      </c>
      <c r="IW58" t="s">
        <v>95</v>
      </c>
      <c r="IX58">
        <v>225</v>
      </c>
      <c r="IY58">
        <v>66.2</v>
      </c>
      <c r="IZ58">
        <v>75</v>
      </c>
      <c r="JA58">
        <v>19.8</v>
      </c>
      <c r="JB58">
        <v>1.9</v>
      </c>
      <c r="JC58" t="s">
        <v>95</v>
      </c>
      <c r="JD58" t="s">
        <v>95</v>
      </c>
      <c r="JE58">
        <v>12.1</v>
      </c>
      <c r="JF58">
        <v>15</v>
      </c>
      <c r="JG58">
        <v>10000</v>
      </c>
      <c r="JH58">
        <v>21200</v>
      </c>
      <c r="JI58">
        <v>30600</v>
      </c>
      <c r="JJ58">
        <v>200</v>
      </c>
      <c r="JK58">
        <v>62.6</v>
      </c>
      <c r="JL58">
        <v>75</v>
      </c>
      <c r="JM58" t="s">
        <v>95</v>
      </c>
      <c r="JN58" t="s">
        <v>95</v>
      </c>
      <c r="JO58" t="s">
        <v>95</v>
      </c>
      <c r="JP58" t="s">
        <v>95</v>
      </c>
      <c r="JQ58">
        <v>12.8</v>
      </c>
      <c r="JR58">
        <v>20</v>
      </c>
      <c r="JS58">
        <v>18100</v>
      </c>
      <c r="JT58">
        <v>27800</v>
      </c>
      <c r="JU58">
        <v>32500</v>
      </c>
      <c r="JV58">
        <v>85</v>
      </c>
      <c r="JW58">
        <v>63.9</v>
      </c>
      <c r="JX58">
        <v>30</v>
      </c>
      <c r="JY58" t="s">
        <v>95</v>
      </c>
      <c r="JZ58" t="s">
        <v>95</v>
      </c>
      <c r="KA58" t="s">
        <v>95</v>
      </c>
      <c r="KB58" t="s">
        <v>95</v>
      </c>
      <c r="KC58">
        <v>20.2</v>
      </c>
      <c r="KD58">
        <v>10</v>
      </c>
      <c r="KE58">
        <v>25100</v>
      </c>
      <c r="KF58">
        <v>35300</v>
      </c>
      <c r="KG58">
        <v>44700</v>
      </c>
    </row>
    <row r="59" spans="2:293" x14ac:dyDescent="0.25">
      <c r="B59" s="57" t="s">
        <v>22</v>
      </c>
      <c r="C59" t="s">
        <v>89</v>
      </c>
      <c r="D59" t="s">
        <v>57</v>
      </c>
      <c r="E59" t="s">
        <v>141</v>
      </c>
      <c r="F59">
        <v>565</v>
      </c>
      <c r="G59">
        <v>20.100000000000001</v>
      </c>
      <c r="H59">
        <v>450</v>
      </c>
      <c r="I59">
        <v>20.3</v>
      </c>
      <c r="J59">
        <v>8.6</v>
      </c>
      <c r="K59">
        <v>21.3</v>
      </c>
      <c r="L59">
        <v>31.4</v>
      </c>
      <c r="M59">
        <v>51</v>
      </c>
      <c r="N59">
        <v>110</v>
      </c>
      <c r="O59">
        <v>15300</v>
      </c>
      <c r="P59">
        <v>20500</v>
      </c>
      <c r="Q59">
        <v>25300</v>
      </c>
      <c r="R59">
        <v>570</v>
      </c>
      <c r="S59">
        <v>27.5</v>
      </c>
      <c r="T59">
        <v>415</v>
      </c>
      <c r="U59">
        <v>26.3</v>
      </c>
      <c r="V59">
        <v>4.9000000000000004</v>
      </c>
      <c r="W59">
        <v>31.1</v>
      </c>
      <c r="X59">
        <v>37.200000000000003</v>
      </c>
      <c r="Y59">
        <v>41.3</v>
      </c>
      <c r="Z59">
        <v>160</v>
      </c>
      <c r="AA59">
        <v>14900</v>
      </c>
      <c r="AB59">
        <v>22600</v>
      </c>
      <c r="AC59">
        <v>30700</v>
      </c>
      <c r="AD59">
        <v>500</v>
      </c>
      <c r="AE59">
        <v>30.5</v>
      </c>
      <c r="AF59">
        <v>350</v>
      </c>
      <c r="AG59">
        <v>25.9</v>
      </c>
      <c r="AH59">
        <v>4</v>
      </c>
      <c r="AI59">
        <v>32.5</v>
      </c>
      <c r="AJ59">
        <v>37.4</v>
      </c>
      <c r="AK59">
        <v>39.6</v>
      </c>
      <c r="AL59">
        <v>150</v>
      </c>
      <c r="AM59">
        <v>20600</v>
      </c>
      <c r="AN59">
        <v>28400</v>
      </c>
      <c r="AO59">
        <v>36800</v>
      </c>
      <c r="AP59">
        <v>410</v>
      </c>
      <c r="AQ59">
        <v>43.9</v>
      </c>
      <c r="AR59">
        <v>230</v>
      </c>
      <c r="AS59">
        <v>27.1</v>
      </c>
      <c r="AT59">
        <v>2.1</v>
      </c>
      <c r="AU59">
        <v>22.7</v>
      </c>
      <c r="AV59">
        <v>25.8</v>
      </c>
      <c r="AW59">
        <v>26.8</v>
      </c>
      <c r="AX59">
        <v>80</v>
      </c>
      <c r="AY59">
        <v>22300</v>
      </c>
      <c r="AZ59">
        <v>30400</v>
      </c>
      <c r="BA59">
        <v>42600</v>
      </c>
      <c r="BB59">
        <v>435</v>
      </c>
      <c r="BC59">
        <v>19.7</v>
      </c>
      <c r="BD59">
        <v>350</v>
      </c>
      <c r="BE59">
        <v>20.7</v>
      </c>
      <c r="BF59">
        <v>8.9</v>
      </c>
      <c r="BG59">
        <v>21.3</v>
      </c>
      <c r="BH59">
        <v>32.1</v>
      </c>
      <c r="BI59">
        <v>50.6</v>
      </c>
      <c r="BJ59">
        <v>85</v>
      </c>
      <c r="BK59">
        <v>14300</v>
      </c>
      <c r="BL59">
        <v>20000</v>
      </c>
      <c r="BM59">
        <v>25000</v>
      </c>
      <c r="BN59">
        <v>425</v>
      </c>
      <c r="BO59">
        <v>26.8</v>
      </c>
      <c r="BP59">
        <v>310</v>
      </c>
      <c r="BQ59">
        <v>26.9</v>
      </c>
      <c r="BR59">
        <v>4.8</v>
      </c>
      <c r="BS59">
        <v>31.7</v>
      </c>
      <c r="BT59">
        <v>38</v>
      </c>
      <c r="BU59">
        <v>41.6</v>
      </c>
      <c r="BV59">
        <v>125</v>
      </c>
      <c r="BW59">
        <v>15000</v>
      </c>
      <c r="BX59">
        <v>22600</v>
      </c>
      <c r="BY59">
        <v>30000</v>
      </c>
      <c r="BZ59">
        <v>395</v>
      </c>
      <c r="CA59">
        <v>29.3</v>
      </c>
      <c r="CB59">
        <v>280</v>
      </c>
      <c r="CC59">
        <v>26.1</v>
      </c>
      <c r="CD59">
        <v>3.4</v>
      </c>
      <c r="CE59">
        <v>33.9</v>
      </c>
      <c r="CF59">
        <v>39.1</v>
      </c>
      <c r="CG59">
        <v>41.1</v>
      </c>
      <c r="CH59">
        <v>125</v>
      </c>
      <c r="CI59">
        <v>20000</v>
      </c>
      <c r="CJ59">
        <v>27800</v>
      </c>
      <c r="CK59">
        <v>34900</v>
      </c>
      <c r="CL59">
        <v>300</v>
      </c>
      <c r="CM59">
        <v>41.6</v>
      </c>
      <c r="CN59">
        <v>175</v>
      </c>
      <c r="CO59">
        <v>28.3</v>
      </c>
      <c r="CP59">
        <v>1.6</v>
      </c>
      <c r="CQ59" t="s">
        <v>95</v>
      </c>
      <c r="CR59" t="s">
        <v>95</v>
      </c>
      <c r="CS59">
        <v>28.5</v>
      </c>
      <c r="CT59">
        <v>60</v>
      </c>
      <c r="CU59">
        <v>22300</v>
      </c>
      <c r="CV59">
        <v>29900</v>
      </c>
      <c r="CW59">
        <v>39700</v>
      </c>
      <c r="CX59">
        <v>130</v>
      </c>
      <c r="CY59">
        <v>21.5</v>
      </c>
      <c r="CZ59">
        <v>105</v>
      </c>
      <c r="DA59">
        <v>18.7</v>
      </c>
      <c r="DB59">
        <v>7.5</v>
      </c>
      <c r="DC59">
        <v>21.1</v>
      </c>
      <c r="DD59">
        <v>29.2</v>
      </c>
      <c r="DE59">
        <v>52.2</v>
      </c>
      <c r="DF59">
        <v>25</v>
      </c>
      <c r="DG59">
        <v>17800</v>
      </c>
      <c r="DH59">
        <v>22700</v>
      </c>
      <c r="DI59">
        <v>27500</v>
      </c>
      <c r="DJ59">
        <v>145</v>
      </c>
      <c r="DK59">
        <v>29.7</v>
      </c>
      <c r="DL59">
        <v>105</v>
      </c>
      <c r="DM59">
        <v>24.5</v>
      </c>
      <c r="DN59">
        <v>5.0999999999999996</v>
      </c>
      <c r="DO59">
        <v>29.5</v>
      </c>
      <c r="DP59">
        <v>34.799999999999997</v>
      </c>
      <c r="DQ59">
        <v>40.700000000000003</v>
      </c>
      <c r="DR59">
        <v>35</v>
      </c>
      <c r="DS59">
        <v>12400</v>
      </c>
      <c r="DT59">
        <v>23700</v>
      </c>
      <c r="DU59">
        <v>34200</v>
      </c>
      <c r="DV59">
        <v>105</v>
      </c>
      <c r="DW59">
        <v>34.700000000000003</v>
      </c>
      <c r="DX59">
        <v>70</v>
      </c>
      <c r="DY59">
        <v>25.4</v>
      </c>
      <c r="DZ59">
        <v>6.1</v>
      </c>
      <c r="EA59" t="s">
        <v>95</v>
      </c>
      <c r="EB59" t="s">
        <v>95</v>
      </c>
      <c r="EC59">
        <v>33.700000000000003</v>
      </c>
      <c r="ED59">
        <v>25</v>
      </c>
      <c r="EE59">
        <v>24000</v>
      </c>
      <c r="EF59">
        <v>29800</v>
      </c>
      <c r="EG59">
        <v>46000</v>
      </c>
      <c r="EH59">
        <v>110</v>
      </c>
      <c r="EI59">
        <v>50.1</v>
      </c>
      <c r="EJ59">
        <v>55</v>
      </c>
      <c r="EK59">
        <v>24</v>
      </c>
      <c r="EL59">
        <v>3.6</v>
      </c>
      <c r="EM59" t="s">
        <v>95</v>
      </c>
      <c r="EN59" t="s">
        <v>95</v>
      </c>
      <c r="EO59">
        <v>22.4</v>
      </c>
      <c r="EP59">
        <v>15</v>
      </c>
      <c r="EQ59">
        <v>20400</v>
      </c>
      <c r="ER59">
        <v>35000</v>
      </c>
      <c r="ES59">
        <v>54400</v>
      </c>
      <c r="ET59">
        <v>605</v>
      </c>
      <c r="EU59">
        <v>19.7</v>
      </c>
      <c r="EV59">
        <v>485</v>
      </c>
      <c r="EW59">
        <v>19</v>
      </c>
      <c r="EX59">
        <v>7.6</v>
      </c>
      <c r="EY59">
        <v>20.7</v>
      </c>
      <c r="EZ59">
        <v>33.200000000000003</v>
      </c>
      <c r="FA59">
        <v>53.7</v>
      </c>
      <c r="FB59">
        <v>110</v>
      </c>
      <c r="FC59">
        <v>14500</v>
      </c>
      <c r="FD59">
        <v>19600</v>
      </c>
      <c r="FE59">
        <v>23400</v>
      </c>
      <c r="FF59">
        <v>575</v>
      </c>
      <c r="FG59">
        <v>29.3</v>
      </c>
      <c r="FH59">
        <v>410</v>
      </c>
      <c r="FI59">
        <v>26.5</v>
      </c>
      <c r="FJ59">
        <v>5.3</v>
      </c>
      <c r="FK59">
        <v>28.3</v>
      </c>
      <c r="FL59">
        <v>34.9</v>
      </c>
      <c r="FM59">
        <v>38.9</v>
      </c>
      <c r="FN59">
        <v>150</v>
      </c>
      <c r="FO59">
        <v>17400</v>
      </c>
      <c r="FP59">
        <v>23500</v>
      </c>
      <c r="FQ59">
        <v>31100</v>
      </c>
      <c r="FR59">
        <v>530</v>
      </c>
      <c r="FS59">
        <v>31.1</v>
      </c>
      <c r="FT59">
        <v>365</v>
      </c>
      <c r="FU59">
        <v>29.1</v>
      </c>
      <c r="FV59">
        <v>3</v>
      </c>
      <c r="FW59">
        <v>28.1</v>
      </c>
      <c r="FX59">
        <v>34.5</v>
      </c>
      <c r="FY59">
        <v>36.799999999999997</v>
      </c>
      <c r="FZ59">
        <v>130</v>
      </c>
      <c r="GA59">
        <v>22200</v>
      </c>
      <c r="GB59">
        <v>30200</v>
      </c>
      <c r="GC59">
        <v>38200</v>
      </c>
      <c r="GD59">
        <v>490</v>
      </c>
      <c r="GE59">
        <v>44</v>
      </c>
      <c r="GF59">
        <v>275</v>
      </c>
      <c r="GG59">
        <v>29.2</v>
      </c>
      <c r="GH59">
        <v>1.9</v>
      </c>
      <c r="GI59">
        <v>22.7</v>
      </c>
      <c r="GJ59">
        <v>23.8</v>
      </c>
      <c r="GK59">
        <v>24.9</v>
      </c>
      <c r="GL59">
        <v>95</v>
      </c>
      <c r="GM59">
        <v>21900</v>
      </c>
      <c r="GN59">
        <v>33000</v>
      </c>
      <c r="GO59">
        <v>39900</v>
      </c>
      <c r="GP59">
        <v>475</v>
      </c>
      <c r="GQ59">
        <v>18.100000000000001</v>
      </c>
      <c r="GR59">
        <v>390</v>
      </c>
      <c r="GS59">
        <v>19.2</v>
      </c>
      <c r="GT59">
        <v>7.7</v>
      </c>
      <c r="GU59">
        <v>21.7</v>
      </c>
      <c r="GV59">
        <v>35.200000000000003</v>
      </c>
      <c r="GW59">
        <v>55.1</v>
      </c>
      <c r="GX59">
        <v>90</v>
      </c>
      <c r="GY59">
        <v>14500</v>
      </c>
      <c r="GZ59">
        <v>20200</v>
      </c>
      <c r="HA59">
        <v>23200</v>
      </c>
      <c r="HB59">
        <v>435</v>
      </c>
      <c r="HC59">
        <v>28.3</v>
      </c>
      <c r="HD59">
        <v>315</v>
      </c>
      <c r="HE59">
        <v>27.4</v>
      </c>
      <c r="HF59">
        <v>5.8</v>
      </c>
      <c r="HG59">
        <v>28.1</v>
      </c>
      <c r="HH59">
        <v>34.4</v>
      </c>
      <c r="HI59">
        <v>38.6</v>
      </c>
      <c r="HJ59">
        <v>115</v>
      </c>
      <c r="HK59">
        <v>17300</v>
      </c>
      <c r="HL59">
        <v>22900</v>
      </c>
      <c r="HM59">
        <v>28700</v>
      </c>
      <c r="HN59">
        <v>405</v>
      </c>
      <c r="HO59">
        <v>29.1</v>
      </c>
      <c r="HP59">
        <v>285</v>
      </c>
      <c r="HQ59">
        <v>31.6</v>
      </c>
      <c r="HR59">
        <v>2.8</v>
      </c>
      <c r="HS59">
        <v>27.8</v>
      </c>
      <c r="HT59">
        <v>34.200000000000003</v>
      </c>
      <c r="HU59">
        <v>36.5</v>
      </c>
      <c r="HV59">
        <v>100</v>
      </c>
      <c r="HW59">
        <v>20700</v>
      </c>
      <c r="HX59">
        <v>29900</v>
      </c>
      <c r="HY59">
        <v>37500</v>
      </c>
      <c r="HZ59">
        <v>370</v>
      </c>
      <c r="IA59">
        <v>44.4</v>
      </c>
      <c r="IB59">
        <v>205</v>
      </c>
      <c r="IC59">
        <v>28.4</v>
      </c>
      <c r="ID59">
        <v>1.5</v>
      </c>
      <c r="IE59" t="s">
        <v>95</v>
      </c>
      <c r="IF59" t="s">
        <v>95</v>
      </c>
      <c r="IG59">
        <v>25.7</v>
      </c>
      <c r="IH59">
        <v>70</v>
      </c>
      <c r="II59">
        <v>19000</v>
      </c>
      <c r="IJ59">
        <v>31000</v>
      </c>
      <c r="IK59">
        <v>38200</v>
      </c>
      <c r="IL59">
        <v>130</v>
      </c>
      <c r="IM59">
        <v>25.7</v>
      </c>
      <c r="IN59">
        <v>95</v>
      </c>
      <c r="IO59">
        <v>18.100000000000001</v>
      </c>
      <c r="IP59">
        <v>7.4</v>
      </c>
      <c r="IQ59">
        <v>17.3</v>
      </c>
      <c r="IR59">
        <v>26.2</v>
      </c>
      <c r="IS59">
        <v>48.8</v>
      </c>
      <c r="IT59">
        <v>20</v>
      </c>
      <c r="IU59">
        <v>14700</v>
      </c>
      <c r="IV59">
        <v>18000</v>
      </c>
      <c r="IW59">
        <v>27200</v>
      </c>
      <c r="IX59">
        <v>140</v>
      </c>
      <c r="IY59">
        <v>32.6</v>
      </c>
      <c r="IZ59">
        <v>95</v>
      </c>
      <c r="JA59">
        <v>23.7</v>
      </c>
      <c r="JB59">
        <v>3.7</v>
      </c>
      <c r="JC59">
        <v>29</v>
      </c>
      <c r="JD59">
        <v>36.5</v>
      </c>
      <c r="JE59">
        <v>40</v>
      </c>
      <c r="JF59">
        <v>35</v>
      </c>
      <c r="JG59">
        <v>20800</v>
      </c>
      <c r="JH59">
        <v>27800</v>
      </c>
      <c r="JI59">
        <v>34900</v>
      </c>
      <c r="JJ59">
        <v>125</v>
      </c>
      <c r="JK59">
        <v>37.299999999999997</v>
      </c>
      <c r="JL59">
        <v>80</v>
      </c>
      <c r="JM59">
        <v>21.1</v>
      </c>
      <c r="JN59">
        <v>3.7</v>
      </c>
      <c r="JO59" t="s">
        <v>95</v>
      </c>
      <c r="JP59" t="s">
        <v>95</v>
      </c>
      <c r="JQ59">
        <v>37.9</v>
      </c>
      <c r="JR59">
        <v>30</v>
      </c>
      <c r="JS59">
        <v>24600</v>
      </c>
      <c r="JT59">
        <v>33400</v>
      </c>
      <c r="JU59">
        <v>44500</v>
      </c>
      <c r="JV59">
        <v>125</v>
      </c>
      <c r="JW59">
        <v>42.8</v>
      </c>
      <c r="JX59">
        <v>70</v>
      </c>
      <c r="JY59">
        <v>31.5</v>
      </c>
      <c r="JZ59">
        <v>3.3</v>
      </c>
      <c r="KA59" t="s">
        <v>95</v>
      </c>
      <c r="KB59" t="s">
        <v>95</v>
      </c>
      <c r="KC59">
        <v>22.4</v>
      </c>
      <c r="KD59">
        <v>25</v>
      </c>
      <c r="KE59">
        <v>28600</v>
      </c>
      <c r="KF59">
        <v>40700</v>
      </c>
      <c r="KG59">
        <v>83200</v>
      </c>
    </row>
    <row r="60" spans="2:293" x14ac:dyDescent="0.25">
      <c r="B60" s="57" t="s">
        <v>22</v>
      </c>
      <c r="C60" t="s">
        <v>89</v>
      </c>
      <c r="D60" t="s">
        <v>306</v>
      </c>
      <c r="E60" t="s">
        <v>325</v>
      </c>
      <c r="F60" t="s">
        <v>95</v>
      </c>
      <c r="G60" t="s">
        <v>95</v>
      </c>
      <c r="H60" t="s">
        <v>95</v>
      </c>
      <c r="I60" t="s">
        <v>95</v>
      </c>
      <c r="J60" t="s">
        <v>95</v>
      </c>
      <c r="K60" t="s">
        <v>95</v>
      </c>
      <c r="L60" t="s">
        <v>95</v>
      </c>
      <c r="M60" t="s">
        <v>95</v>
      </c>
      <c r="N60">
        <v>4110</v>
      </c>
      <c r="O60">
        <v>13900</v>
      </c>
      <c r="P60">
        <v>19300</v>
      </c>
      <c r="Q60">
        <v>24500</v>
      </c>
      <c r="R60" t="s">
        <v>95</v>
      </c>
      <c r="S60" t="s">
        <v>95</v>
      </c>
      <c r="T60" t="s">
        <v>95</v>
      </c>
      <c r="U60" t="s">
        <v>95</v>
      </c>
      <c r="V60" t="s">
        <v>95</v>
      </c>
      <c r="W60" t="s">
        <v>95</v>
      </c>
      <c r="X60" t="s">
        <v>95</v>
      </c>
      <c r="Y60" t="s">
        <v>95</v>
      </c>
      <c r="Z60">
        <v>4690</v>
      </c>
      <c r="AA60">
        <v>18700</v>
      </c>
      <c r="AB60">
        <v>24100</v>
      </c>
      <c r="AC60">
        <v>30000</v>
      </c>
      <c r="AD60" t="s">
        <v>95</v>
      </c>
      <c r="AE60" t="s">
        <v>95</v>
      </c>
      <c r="AF60" t="s">
        <v>95</v>
      </c>
      <c r="AG60" t="s">
        <v>95</v>
      </c>
      <c r="AH60" t="s">
        <v>95</v>
      </c>
      <c r="AI60" t="s">
        <v>95</v>
      </c>
      <c r="AJ60" t="s">
        <v>95</v>
      </c>
      <c r="AK60" t="s">
        <v>95</v>
      </c>
      <c r="AL60">
        <v>4315</v>
      </c>
      <c r="AM60">
        <v>20700</v>
      </c>
      <c r="AN60">
        <v>27400</v>
      </c>
      <c r="AO60">
        <v>36200</v>
      </c>
      <c r="AP60" t="s">
        <v>95</v>
      </c>
      <c r="AQ60" t="s">
        <v>95</v>
      </c>
      <c r="AR60" t="s">
        <v>95</v>
      </c>
      <c r="AS60" t="s">
        <v>95</v>
      </c>
      <c r="AT60" t="s">
        <v>95</v>
      </c>
      <c r="AU60" t="s">
        <v>95</v>
      </c>
      <c r="AV60" t="s">
        <v>95</v>
      </c>
      <c r="AW60" t="s">
        <v>95</v>
      </c>
      <c r="AX60">
        <v>4240</v>
      </c>
      <c r="AY60">
        <v>19700</v>
      </c>
      <c r="AZ60">
        <v>31000</v>
      </c>
      <c r="BA60">
        <v>44700</v>
      </c>
      <c r="BB60" t="s">
        <v>95</v>
      </c>
      <c r="BC60" t="s">
        <v>95</v>
      </c>
      <c r="BD60" t="s">
        <v>95</v>
      </c>
      <c r="BE60" t="s">
        <v>95</v>
      </c>
      <c r="BF60" t="s">
        <v>95</v>
      </c>
      <c r="BG60" t="s">
        <v>95</v>
      </c>
      <c r="BH60" t="s">
        <v>95</v>
      </c>
      <c r="BI60" t="s">
        <v>95</v>
      </c>
      <c r="BJ60">
        <v>2805</v>
      </c>
      <c r="BK60">
        <v>14000</v>
      </c>
      <c r="BL60">
        <v>19100</v>
      </c>
      <c r="BM60">
        <v>24000</v>
      </c>
      <c r="BN60" t="s">
        <v>95</v>
      </c>
      <c r="BO60" t="s">
        <v>95</v>
      </c>
      <c r="BP60" t="s">
        <v>95</v>
      </c>
      <c r="BQ60" t="s">
        <v>95</v>
      </c>
      <c r="BR60" t="s">
        <v>95</v>
      </c>
      <c r="BS60" t="s">
        <v>95</v>
      </c>
      <c r="BT60" t="s">
        <v>95</v>
      </c>
      <c r="BU60" t="s">
        <v>95</v>
      </c>
      <c r="BV60">
        <v>3235</v>
      </c>
      <c r="BW60">
        <v>18800</v>
      </c>
      <c r="BX60">
        <v>23800</v>
      </c>
      <c r="BY60">
        <v>28900</v>
      </c>
      <c r="BZ60" t="s">
        <v>95</v>
      </c>
      <c r="CA60" t="s">
        <v>95</v>
      </c>
      <c r="CB60" t="s">
        <v>95</v>
      </c>
      <c r="CC60" t="s">
        <v>95</v>
      </c>
      <c r="CD60" t="s">
        <v>95</v>
      </c>
      <c r="CE60" t="s">
        <v>95</v>
      </c>
      <c r="CF60" t="s">
        <v>95</v>
      </c>
      <c r="CG60" t="s">
        <v>95</v>
      </c>
      <c r="CH60">
        <v>3010</v>
      </c>
      <c r="CI60">
        <v>20600</v>
      </c>
      <c r="CJ60">
        <v>26900</v>
      </c>
      <c r="CK60">
        <v>34500</v>
      </c>
      <c r="CL60" t="s">
        <v>95</v>
      </c>
      <c r="CM60" t="s">
        <v>95</v>
      </c>
      <c r="CN60" t="s">
        <v>95</v>
      </c>
      <c r="CO60" t="s">
        <v>95</v>
      </c>
      <c r="CP60" t="s">
        <v>95</v>
      </c>
      <c r="CQ60" t="s">
        <v>95</v>
      </c>
      <c r="CR60" t="s">
        <v>95</v>
      </c>
      <c r="CS60" t="s">
        <v>95</v>
      </c>
      <c r="CT60">
        <v>2990</v>
      </c>
      <c r="CU60">
        <v>18000</v>
      </c>
      <c r="CV60">
        <v>29000</v>
      </c>
      <c r="CW60">
        <v>40200</v>
      </c>
      <c r="CX60" t="s">
        <v>95</v>
      </c>
      <c r="CY60" t="s">
        <v>95</v>
      </c>
      <c r="CZ60" t="s">
        <v>95</v>
      </c>
      <c r="DA60" t="s">
        <v>95</v>
      </c>
      <c r="DB60" t="s">
        <v>95</v>
      </c>
      <c r="DC60" t="s">
        <v>95</v>
      </c>
      <c r="DD60" t="s">
        <v>95</v>
      </c>
      <c r="DE60" t="s">
        <v>95</v>
      </c>
      <c r="DF60">
        <v>1305</v>
      </c>
      <c r="DG60">
        <v>13700</v>
      </c>
      <c r="DH60">
        <v>19800</v>
      </c>
      <c r="DI60">
        <v>25900</v>
      </c>
      <c r="DJ60" t="s">
        <v>95</v>
      </c>
      <c r="DK60" t="s">
        <v>95</v>
      </c>
      <c r="DL60" t="s">
        <v>95</v>
      </c>
      <c r="DM60" t="s">
        <v>95</v>
      </c>
      <c r="DN60" t="s">
        <v>95</v>
      </c>
      <c r="DO60" t="s">
        <v>95</v>
      </c>
      <c r="DP60" t="s">
        <v>95</v>
      </c>
      <c r="DQ60" t="s">
        <v>95</v>
      </c>
      <c r="DR60">
        <v>1450</v>
      </c>
      <c r="DS60">
        <v>18500</v>
      </c>
      <c r="DT60">
        <v>25000</v>
      </c>
      <c r="DU60">
        <v>33200</v>
      </c>
      <c r="DV60" t="s">
        <v>95</v>
      </c>
      <c r="DW60" t="s">
        <v>95</v>
      </c>
      <c r="DX60" t="s">
        <v>95</v>
      </c>
      <c r="DY60" t="s">
        <v>95</v>
      </c>
      <c r="DZ60" t="s">
        <v>95</v>
      </c>
      <c r="EA60" t="s">
        <v>95</v>
      </c>
      <c r="EB60" t="s">
        <v>95</v>
      </c>
      <c r="EC60" t="s">
        <v>95</v>
      </c>
      <c r="ED60">
        <v>1300</v>
      </c>
      <c r="EE60">
        <v>20800</v>
      </c>
      <c r="EF60">
        <v>29100</v>
      </c>
      <c r="EG60">
        <v>40700</v>
      </c>
      <c r="EH60" t="s">
        <v>95</v>
      </c>
      <c r="EI60" t="s">
        <v>95</v>
      </c>
      <c r="EJ60" t="s">
        <v>95</v>
      </c>
      <c r="EK60" t="s">
        <v>95</v>
      </c>
      <c r="EL60" t="s">
        <v>95</v>
      </c>
      <c r="EM60" t="s">
        <v>95</v>
      </c>
      <c r="EN60" t="s">
        <v>95</v>
      </c>
      <c r="EO60" t="s">
        <v>95</v>
      </c>
      <c r="EP60">
        <v>1250</v>
      </c>
      <c r="EQ60">
        <v>24700</v>
      </c>
      <c r="ER60">
        <v>36300</v>
      </c>
      <c r="ES60">
        <v>57200</v>
      </c>
      <c r="ET60" t="s">
        <v>95</v>
      </c>
      <c r="EU60" t="s">
        <v>95</v>
      </c>
      <c r="EV60" t="s">
        <v>95</v>
      </c>
      <c r="EW60" t="s">
        <v>95</v>
      </c>
      <c r="EX60" t="s">
        <v>95</v>
      </c>
      <c r="EY60" t="s">
        <v>95</v>
      </c>
      <c r="EZ60" t="s">
        <v>95</v>
      </c>
      <c r="FA60" t="s">
        <v>95</v>
      </c>
      <c r="FB60">
        <v>4010</v>
      </c>
      <c r="FC60">
        <v>12700</v>
      </c>
      <c r="FD60">
        <v>18200</v>
      </c>
      <c r="FE60">
        <v>23100</v>
      </c>
      <c r="FF60" t="s">
        <v>95</v>
      </c>
      <c r="FG60" t="s">
        <v>95</v>
      </c>
      <c r="FH60" t="s">
        <v>95</v>
      </c>
      <c r="FI60" t="s">
        <v>95</v>
      </c>
      <c r="FJ60" t="s">
        <v>95</v>
      </c>
      <c r="FK60" t="s">
        <v>95</v>
      </c>
      <c r="FL60" t="s">
        <v>95</v>
      </c>
      <c r="FM60" t="s">
        <v>95</v>
      </c>
      <c r="FN60">
        <v>4360</v>
      </c>
      <c r="FO60">
        <v>17700</v>
      </c>
      <c r="FP60">
        <v>23300</v>
      </c>
      <c r="FQ60">
        <v>28900</v>
      </c>
      <c r="FR60" t="s">
        <v>95</v>
      </c>
      <c r="FS60" t="s">
        <v>95</v>
      </c>
      <c r="FT60" t="s">
        <v>95</v>
      </c>
      <c r="FU60" t="s">
        <v>95</v>
      </c>
      <c r="FV60" t="s">
        <v>95</v>
      </c>
      <c r="FW60" t="s">
        <v>95</v>
      </c>
      <c r="FX60" t="s">
        <v>95</v>
      </c>
      <c r="FY60" t="s">
        <v>95</v>
      </c>
      <c r="FZ60">
        <v>4415</v>
      </c>
      <c r="GA60">
        <v>20200</v>
      </c>
      <c r="GB60">
        <v>26700</v>
      </c>
      <c r="GC60">
        <v>34600</v>
      </c>
      <c r="GD60" t="s">
        <v>95</v>
      </c>
      <c r="GE60" t="s">
        <v>95</v>
      </c>
      <c r="GF60" t="s">
        <v>95</v>
      </c>
      <c r="GG60" t="s">
        <v>95</v>
      </c>
      <c r="GH60" t="s">
        <v>95</v>
      </c>
      <c r="GI60" t="s">
        <v>95</v>
      </c>
      <c r="GJ60" t="s">
        <v>95</v>
      </c>
      <c r="GK60" t="s">
        <v>95</v>
      </c>
      <c r="GL60">
        <v>4315</v>
      </c>
      <c r="GM60">
        <v>19700</v>
      </c>
      <c r="GN60">
        <v>30300</v>
      </c>
      <c r="GO60">
        <v>42500</v>
      </c>
      <c r="GP60" t="s">
        <v>95</v>
      </c>
      <c r="GQ60" t="s">
        <v>95</v>
      </c>
      <c r="GR60" t="s">
        <v>95</v>
      </c>
      <c r="GS60" t="s">
        <v>95</v>
      </c>
      <c r="GT60" t="s">
        <v>95</v>
      </c>
      <c r="GU60" t="s">
        <v>95</v>
      </c>
      <c r="GV60" t="s">
        <v>95</v>
      </c>
      <c r="GW60" t="s">
        <v>95</v>
      </c>
      <c r="GX60">
        <v>2785</v>
      </c>
      <c r="GY60">
        <v>12800</v>
      </c>
      <c r="GZ60">
        <v>18100</v>
      </c>
      <c r="HA60">
        <v>22600</v>
      </c>
      <c r="HB60" t="s">
        <v>95</v>
      </c>
      <c r="HC60" t="s">
        <v>95</v>
      </c>
      <c r="HD60" t="s">
        <v>95</v>
      </c>
      <c r="HE60" t="s">
        <v>95</v>
      </c>
      <c r="HF60" t="s">
        <v>95</v>
      </c>
      <c r="HG60" t="s">
        <v>95</v>
      </c>
      <c r="HH60" t="s">
        <v>95</v>
      </c>
      <c r="HI60" t="s">
        <v>95</v>
      </c>
      <c r="HJ60">
        <v>3005</v>
      </c>
      <c r="HK60">
        <v>17600</v>
      </c>
      <c r="HL60">
        <v>22900</v>
      </c>
      <c r="HM60">
        <v>27800</v>
      </c>
      <c r="HN60" t="s">
        <v>95</v>
      </c>
      <c r="HO60" t="s">
        <v>95</v>
      </c>
      <c r="HP60" t="s">
        <v>95</v>
      </c>
      <c r="HQ60" t="s">
        <v>95</v>
      </c>
      <c r="HR60" t="s">
        <v>95</v>
      </c>
      <c r="HS60" t="s">
        <v>95</v>
      </c>
      <c r="HT60" t="s">
        <v>95</v>
      </c>
      <c r="HU60" t="s">
        <v>95</v>
      </c>
      <c r="HV60">
        <v>3045</v>
      </c>
      <c r="HW60">
        <v>20400</v>
      </c>
      <c r="HX60">
        <v>26400</v>
      </c>
      <c r="HY60">
        <v>33200</v>
      </c>
      <c r="HZ60" t="s">
        <v>95</v>
      </c>
      <c r="IA60" t="s">
        <v>95</v>
      </c>
      <c r="IB60" t="s">
        <v>95</v>
      </c>
      <c r="IC60" t="s">
        <v>95</v>
      </c>
      <c r="ID60" t="s">
        <v>95</v>
      </c>
      <c r="IE60" t="s">
        <v>95</v>
      </c>
      <c r="IF60" t="s">
        <v>95</v>
      </c>
      <c r="IG60" t="s">
        <v>95</v>
      </c>
      <c r="IH60">
        <v>3050</v>
      </c>
      <c r="II60">
        <v>18500</v>
      </c>
      <c r="IJ60">
        <v>28900</v>
      </c>
      <c r="IK60">
        <v>39600</v>
      </c>
      <c r="IL60" t="s">
        <v>95</v>
      </c>
      <c r="IM60" t="s">
        <v>95</v>
      </c>
      <c r="IN60" t="s">
        <v>95</v>
      </c>
      <c r="IO60" t="s">
        <v>95</v>
      </c>
      <c r="IP60" t="s">
        <v>95</v>
      </c>
      <c r="IQ60" t="s">
        <v>95</v>
      </c>
      <c r="IR60" t="s">
        <v>95</v>
      </c>
      <c r="IS60" t="s">
        <v>95</v>
      </c>
      <c r="IT60">
        <v>1220</v>
      </c>
      <c r="IU60">
        <v>12500</v>
      </c>
      <c r="IV60">
        <v>18600</v>
      </c>
      <c r="IW60">
        <v>24400</v>
      </c>
      <c r="IX60" t="s">
        <v>95</v>
      </c>
      <c r="IY60" t="s">
        <v>95</v>
      </c>
      <c r="IZ60" t="s">
        <v>95</v>
      </c>
      <c r="JA60" t="s">
        <v>95</v>
      </c>
      <c r="JB60" t="s">
        <v>95</v>
      </c>
      <c r="JC60" t="s">
        <v>95</v>
      </c>
      <c r="JD60" t="s">
        <v>95</v>
      </c>
      <c r="JE60" t="s">
        <v>95</v>
      </c>
      <c r="JF60">
        <v>1355</v>
      </c>
      <c r="JG60">
        <v>18000</v>
      </c>
      <c r="JH60">
        <v>24700</v>
      </c>
      <c r="JI60">
        <v>32600</v>
      </c>
      <c r="JJ60" t="s">
        <v>95</v>
      </c>
      <c r="JK60" t="s">
        <v>95</v>
      </c>
      <c r="JL60" t="s">
        <v>95</v>
      </c>
      <c r="JM60" t="s">
        <v>95</v>
      </c>
      <c r="JN60" t="s">
        <v>95</v>
      </c>
      <c r="JO60" t="s">
        <v>95</v>
      </c>
      <c r="JP60" t="s">
        <v>95</v>
      </c>
      <c r="JQ60" t="s">
        <v>95</v>
      </c>
      <c r="JR60">
        <v>1375</v>
      </c>
      <c r="JS60">
        <v>20000</v>
      </c>
      <c r="JT60">
        <v>27500</v>
      </c>
      <c r="JU60">
        <v>38700</v>
      </c>
      <c r="JV60" t="s">
        <v>95</v>
      </c>
      <c r="JW60" t="s">
        <v>95</v>
      </c>
      <c r="JX60" t="s">
        <v>95</v>
      </c>
      <c r="JY60" t="s">
        <v>95</v>
      </c>
      <c r="JZ60" t="s">
        <v>95</v>
      </c>
      <c r="KA60" t="s">
        <v>95</v>
      </c>
      <c r="KB60" t="s">
        <v>95</v>
      </c>
      <c r="KC60" t="s">
        <v>95</v>
      </c>
      <c r="KD60">
        <v>1270</v>
      </c>
      <c r="KE60">
        <v>23000</v>
      </c>
      <c r="KF60">
        <v>34600</v>
      </c>
      <c r="KG60">
        <v>51500</v>
      </c>
    </row>
    <row r="61" spans="2:293" x14ac:dyDescent="0.25">
      <c r="B61" s="57" t="s">
        <v>22</v>
      </c>
      <c r="C61" t="s">
        <v>89</v>
      </c>
      <c r="D61" t="s">
        <v>96</v>
      </c>
      <c r="E61" t="s">
        <v>142</v>
      </c>
      <c r="F61">
        <v>280</v>
      </c>
      <c r="G61">
        <v>32.200000000000003</v>
      </c>
      <c r="H61">
        <v>190</v>
      </c>
      <c r="I61">
        <v>13.2</v>
      </c>
      <c r="J61">
        <v>4.3</v>
      </c>
      <c r="K61">
        <v>11</v>
      </c>
      <c r="L61">
        <v>17.399999999999999</v>
      </c>
      <c r="M61">
        <v>50.3</v>
      </c>
      <c r="N61">
        <v>30</v>
      </c>
      <c r="O61">
        <v>18200</v>
      </c>
      <c r="P61">
        <v>23700</v>
      </c>
      <c r="Q61">
        <v>26800</v>
      </c>
      <c r="R61">
        <v>255</v>
      </c>
      <c r="S61">
        <v>46.6</v>
      </c>
      <c r="T61">
        <v>135</v>
      </c>
      <c r="U61">
        <v>22.8</v>
      </c>
      <c r="V61">
        <v>5.4</v>
      </c>
      <c r="W61">
        <v>19.2</v>
      </c>
      <c r="X61">
        <v>22.5</v>
      </c>
      <c r="Y61">
        <v>25.2</v>
      </c>
      <c r="Z61">
        <v>45</v>
      </c>
      <c r="AA61">
        <v>19200</v>
      </c>
      <c r="AB61">
        <v>26400</v>
      </c>
      <c r="AC61">
        <v>33400</v>
      </c>
      <c r="AD61">
        <v>195</v>
      </c>
      <c r="AE61">
        <v>44.6</v>
      </c>
      <c r="AF61">
        <v>110</v>
      </c>
      <c r="AG61">
        <v>21</v>
      </c>
      <c r="AH61">
        <v>2</v>
      </c>
      <c r="AI61">
        <v>25.9</v>
      </c>
      <c r="AJ61">
        <v>28.1</v>
      </c>
      <c r="AK61">
        <v>32.4</v>
      </c>
      <c r="AL61">
        <v>45</v>
      </c>
      <c r="AM61">
        <v>13300</v>
      </c>
      <c r="AN61">
        <v>25500</v>
      </c>
      <c r="AO61">
        <v>34200</v>
      </c>
      <c r="AP61">
        <v>185</v>
      </c>
      <c r="AQ61">
        <v>53.8</v>
      </c>
      <c r="AR61">
        <v>85</v>
      </c>
      <c r="AS61">
        <v>22</v>
      </c>
      <c r="AT61">
        <v>1.8</v>
      </c>
      <c r="AU61" t="s">
        <v>95</v>
      </c>
      <c r="AV61" t="s">
        <v>95</v>
      </c>
      <c r="AW61">
        <v>22.4</v>
      </c>
      <c r="AX61">
        <v>30</v>
      </c>
      <c r="AY61">
        <v>17400</v>
      </c>
      <c r="AZ61">
        <v>28000</v>
      </c>
      <c r="BA61">
        <v>73400</v>
      </c>
      <c r="BB61">
        <v>205</v>
      </c>
      <c r="BC61">
        <v>32.4</v>
      </c>
      <c r="BD61">
        <v>140</v>
      </c>
      <c r="BE61">
        <v>12.3</v>
      </c>
      <c r="BF61">
        <v>3.4</v>
      </c>
      <c r="BG61">
        <v>11.6</v>
      </c>
      <c r="BH61">
        <v>18.600000000000001</v>
      </c>
      <c r="BI61">
        <v>51.9</v>
      </c>
      <c r="BJ61">
        <v>20</v>
      </c>
      <c r="BK61">
        <v>20900</v>
      </c>
      <c r="BL61">
        <v>24100</v>
      </c>
      <c r="BM61">
        <v>26800</v>
      </c>
      <c r="BN61">
        <v>190</v>
      </c>
      <c r="BO61">
        <v>43</v>
      </c>
      <c r="BP61">
        <v>110</v>
      </c>
      <c r="BQ61">
        <v>24.8</v>
      </c>
      <c r="BR61">
        <v>5.4</v>
      </c>
      <c r="BS61" t="s">
        <v>95</v>
      </c>
      <c r="BT61" t="s">
        <v>95</v>
      </c>
      <c r="BU61">
        <v>26.8</v>
      </c>
      <c r="BV61">
        <v>35</v>
      </c>
      <c r="BW61">
        <v>17900</v>
      </c>
      <c r="BX61">
        <v>24100</v>
      </c>
      <c r="BY61">
        <v>32800</v>
      </c>
      <c r="BZ61">
        <v>140</v>
      </c>
      <c r="CA61">
        <v>43.7</v>
      </c>
      <c r="CB61">
        <v>80</v>
      </c>
      <c r="CC61" t="s">
        <v>95</v>
      </c>
      <c r="CD61" t="s">
        <v>95</v>
      </c>
      <c r="CE61" t="s">
        <v>95</v>
      </c>
      <c r="CF61" t="s">
        <v>95</v>
      </c>
      <c r="CG61">
        <v>34.4</v>
      </c>
      <c r="CH61">
        <v>35</v>
      </c>
      <c r="CI61">
        <v>13300</v>
      </c>
      <c r="CJ61">
        <v>24900</v>
      </c>
      <c r="CK61">
        <v>32700</v>
      </c>
      <c r="CL61">
        <v>130</v>
      </c>
      <c r="CM61">
        <v>53.2</v>
      </c>
      <c r="CN61">
        <v>60</v>
      </c>
      <c r="CO61" t="s">
        <v>95</v>
      </c>
      <c r="CP61" t="s">
        <v>95</v>
      </c>
      <c r="CQ61" t="s">
        <v>95</v>
      </c>
      <c r="CR61" t="s">
        <v>95</v>
      </c>
      <c r="CS61">
        <v>20.5</v>
      </c>
      <c r="CT61">
        <v>20</v>
      </c>
      <c r="CU61">
        <v>13700</v>
      </c>
      <c r="CV61">
        <v>27800</v>
      </c>
      <c r="CW61">
        <v>50700</v>
      </c>
      <c r="CX61">
        <v>75</v>
      </c>
      <c r="CY61">
        <v>31.7</v>
      </c>
      <c r="CZ61">
        <v>50</v>
      </c>
      <c r="DA61">
        <v>15.9</v>
      </c>
      <c r="DB61">
        <v>6.8</v>
      </c>
      <c r="DC61">
        <v>9.3000000000000007</v>
      </c>
      <c r="DD61">
        <v>13.8</v>
      </c>
      <c r="DE61">
        <v>45.6</v>
      </c>
      <c r="DF61" t="s">
        <v>95</v>
      </c>
      <c r="DG61" t="s">
        <v>95</v>
      </c>
      <c r="DH61" t="s">
        <v>95</v>
      </c>
      <c r="DI61" t="s">
        <v>95</v>
      </c>
      <c r="DJ61">
        <v>65</v>
      </c>
      <c r="DK61">
        <v>57.1</v>
      </c>
      <c r="DL61">
        <v>30</v>
      </c>
      <c r="DM61">
        <v>16.8</v>
      </c>
      <c r="DN61">
        <v>5.4</v>
      </c>
      <c r="DO61" t="s">
        <v>95</v>
      </c>
      <c r="DP61" t="s">
        <v>95</v>
      </c>
      <c r="DQ61">
        <v>20.7</v>
      </c>
      <c r="DR61" t="s">
        <v>95</v>
      </c>
      <c r="DS61" t="s">
        <v>95</v>
      </c>
      <c r="DT61" t="s">
        <v>95</v>
      </c>
      <c r="DU61" t="s">
        <v>95</v>
      </c>
      <c r="DV61">
        <v>55</v>
      </c>
      <c r="DW61">
        <v>46.9</v>
      </c>
      <c r="DX61">
        <v>30</v>
      </c>
      <c r="DY61" t="s">
        <v>95</v>
      </c>
      <c r="DZ61" t="s">
        <v>95</v>
      </c>
      <c r="EA61" t="s">
        <v>95</v>
      </c>
      <c r="EB61" t="s">
        <v>95</v>
      </c>
      <c r="EC61">
        <v>27.2</v>
      </c>
      <c r="ED61" t="s">
        <v>95</v>
      </c>
      <c r="EE61" t="s">
        <v>95</v>
      </c>
      <c r="EF61" t="s">
        <v>95</v>
      </c>
      <c r="EG61" t="s">
        <v>95</v>
      </c>
      <c r="EH61">
        <v>55</v>
      </c>
      <c r="EI61">
        <v>55.1</v>
      </c>
      <c r="EJ61">
        <v>25</v>
      </c>
      <c r="EK61" t="s">
        <v>95</v>
      </c>
      <c r="EL61" t="s">
        <v>95</v>
      </c>
      <c r="EM61" t="s">
        <v>95</v>
      </c>
      <c r="EN61" t="s">
        <v>95</v>
      </c>
      <c r="EO61">
        <v>27.1</v>
      </c>
      <c r="EP61">
        <v>10</v>
      </c>
      <c r="EQ61">
        <v>17700</v>
      </c>
      <c r="ER61">
        <v>56600</v>
      </c>
      <c r="ES61">
        <v>84600</v>
      </c>
      <c r="ET61">
        <v>265</v>
      </c>
      <c r="EU61">
        <v>31</v>
      </c>
      <c r="EV61">
        <v>185</v>
      </c>
      <c r="EW61">
        <v>17.5</v>
      </c>
      <c r="EX61">
        <v>2.5</v>
      </c>
      <c r="EY61">
        <v>11.9</v>
      </c>
      <c r="EZ61">
        <v>20.5</v>
      </c>
      <c r="FA61">
        <v>48.9</v>
      </c>
      <c r="FB61">
        <v>25</v>
      </c>
      <c r="FC61">
        <v>17100</v>
      </c>
      <c r="FD61">
        <v>22000</v>
      </c>
      <c r="FE61">
        <v>28400</v>
      </c>
      <c r="FF61">
        <v>225</v>
      </c>
      <c r="FG61">
        <v>45</v>
      </c>
      <c r="FH61">
        <v>125</v>
      </c>
      <c r="FI61">
        <v>24.7</v>
      </c>
      <c r="FJ61">
        <v>2.2999999999999998</v>
      </c>
      <c r="FK61">
        <v>17.2</v>
      </c>
      <c r="FL61">
        <v>21.2</v>
      </c>
      <c r="FM61">
        <v>28</v>
      </c>
      <c r="FN61">
        <v>35</v>
      </c>
      <c r="FO61">
        <v>18600</v>
      </c>
      <c r="FP61">
        <v>26200</v>
      </c>
      <c r="FQ61">
        <v>31100</v>
      </c>
      <c r="FR61">
        <v>210</v>
      </c>
      <c r="FS61">
        <v>38.4</v>
      </c>
      <c r="FT61">
        <v>130</v>
      </c>
      <c r="FU61">
        <v>34.5</v>
      </c>
      <c r="FV61">
        <v>4.9000000000000004</v>
      </c>
      <c r="FW61">
        <v>15</v>
      </c>
      <c r="FX61">
        <v>18.399999999999999</v>
      </c>
      <c r="FY61">
        <v>22.2</v>
      </c>
      <c r="FZ61">
        <v>30</v>
      </c>
      <c r="GA61">
        <v>15200</v>
      </c>
      <c r="GB61">
        <v>22500</v>
      </c>
      <c r="GC61">
        <v>35600</v>
      </c>
      <c r="GD61">
        <v>225</v>
      </c>
      <c r="GE61">
        <v>52</v>
      </c>
      <c r="GF61">
        <v>110</v>
      </c>
      <c r="GG61">
        <v>25.1</v>
      </c>
      <c r="GH61">
        <v>2.7</v>
      </c>
      <c r="GI61" t="s">
        <v>95</v>
      </c>
      <c r="GJ61" t="s">
        <v>95</v>
      </c>
      <c r="GK61">
        <v>20.100000000000001</v>
      </c>
      <c r="GL61">
        <v>35</v>
      </c>
      <c r="GM61">
        <v>18300</v>
      </c>
      <c r="GN61">
        <v>28400</v>
      </c>
      <c r="GO61">
        <v>38200</v>
      </c>
      <c r="GP61">
        <v>190</v>
      </c>
      <c r="GQ61">
        <v>29.2</v>
      </c>
      <c r="GR61">
        <v>135</v>
      </c>
      <c r="GS61" t="s">
        <v>95</v>
      </c>
      <c r="GT61" t="s">
        <v>95</v>
      </c>
      <c r="GU61">
        <v>12.6</v>
      </c>
      <c r="GV61">
        <v>22.6</v>
      </c>
      <c r="GW61">
        <v>50.8</v>
      </c>
      <c r="GX61">
        <v>20</v>
      </c>
      <c r="GY61">
        <v>17100</v>
      </c>
      <c r="GZ61">
        <v>21400</v>
      </c>
      <c r="HA61">
        <v>28400</v>
      </c>
      <c r="HB61">
        <v>165</v>
      </c>
      <c r="HC61">
        <v>45.5</v>
      </c>
      <c r="HD61">
        <v>90</v>
      </c>
      <c r="HE61" t="s">
        <v>95</v>
      </c>
      <c r="HF61" t="s">
        <v>95</v>
      </c>
      <c r="HG61" t="s">
        <v>95</v>
      </c>
      <c r="HH61" t="s">
        <v>95</v>
      </c>
      <c r="HI61">
        <v>26.1</v>
      </c>
      <c r="HJ61">
        <v>25</v>
      </c>
      <c r="HK61">
        <v>18200</v>
      </c>
      <c r="HL61">
        <v>25200</v>
      </c>
      <c r="HM61">
        <v>29500</v>
      </c>
      <c r="HN61">
        <v>150</v>
      </c>
      <c r="HO61">
        <v>39.5</v>
      </c>
      <c r="HP61">
        <v>90</v>
      </c>
      <c r="HQ61">
        <v>34.299999999999997</v>
      </c>
      <c r="HR61">
        <v>4.5</v>
      </c>
      <c r="HS61" t="s">
        <v>95</v>
      </c>
      <c r="HT61" t="s">
        <v>95</v>
      </c>
      <c r="HU61">
        <v>21.8</v>
      </c>
      <c r="HV61">
        <v>20</v>
      </c>
      <c r="HW61">
        <v>15200</v>
      </c>
      <c r="HX61">
        <v>22500</v>
      </c>
      <c r="HY61">
        <v>28200</v>
      </c>
      <c r="HZ61">
        <v>155</v>
      </c>
      <c r="IA61">
        <v>53.2</v>
      </c>
      <c r="IB61">
        <v>75</v>
      </c>
      <c r="IC61" t="s">
        <v>95</v>
      </c>
      <c r="ID61" t="s">
        <v>95</v>
      </c>
      <c r="IE61" t="s">
        <v>95</v>
      </c>
      <c r="IF61" t="s">
        <v>95</v>
      </c>
      <c r="IG61">
        <v>22.2</v>
      </c>
      <c r="IH61">
        <v>25</v>
      </c>
      <c r="II61">
        <v>17000</v>
      </c>
      <c r="IJ61">
        <v>24400</v>
      </c>
      <c r="IK61">
        <v>35300</v>
      </c>
      <c r="IL61">
        <v>80</v>
      </c>
      <c r="IM61">
        <v>35.5</v>
      </c>
      <c r="IN61">
        <v>50</v>
      </c>
      <c r="IO61" t="s">
        <v>95</v>
      </c>
      <c r="IP61" t="s">
        <v>95</v>
      </c>
      <c r="IQ61">
        <v>10.3</v>
      </c>
      <c r="IR61">
        <v>15.4</v>
      </c>
      <c r="IS61">
        <v>44.6</v>
      </c>
      <c r="IT61" t="s">
        <v>95</v>
      </c>
      <c r="IU61" t="s">
        <v>95</v>
      </c>
      <c r="IV61" t="s">
        <v>95</v>
      </c>
      <c r="IW61" t="s">
        <v>95</v>
      </c>
      <c r="IX61">
        <v>60</v>
      </c>
      <c r="IY61">
        <v>43.6</v>
      </c>
      <c r="IZ61">
        <v>35</v>
      </c>
      <c r="JA61" t="s">
        <v>95</v>
      </c>
      <c r="JB61" t="s">
        <v>95</v>
      </c>
      <c r="JC61" t="s">
        <v>95</v>
      </c>
      <c r="JD61" t="s">
        <v>95</v>
      </c>
      <c r="JE61">
        <v>33.299999999999997</v>
      </c>
      <c r="JF61">
        <v>10</v>
      </c>
      <c r="JG61">
        <v>19200</v>
      </c>
      <c r="JH61">
        <v>28300</v>
      </c>
      <c r="JI61">
        <v>31600</v>
      </c>
      <c r="JJ61">
        <v>60</v>
      </c>
      <c r="JK61">
        <v>35.5</v>
      </c>
      <c r="JL61">
        <v>40</v>
      </c>
      <c r="JM61">
        <v>35.1</v>
      </c>
      <c r="JN61">
        <v>5.9</v>
      </c>
      <c r="JO61" t="s">
        <v>95</v>
      </c>
      <c r="JP61" t="s">
        <v>95</v>
      </c>
      <c r="JQ61">
        <v>23.4</v>
      </c>
      <c r="JR61" t="s">
        <v>95</v>
      </c>
      <c r="JS61" t="s">
        <v>95</v>
      </c>
      <c r="JT61" t="s">
        <v>95</v>
      </c>
      <c r="JU61" t="s">
        <v>95</v>
      </c>
      <c r="JV61">
        <v>70</v>
      </c>
      <c r="JW61">
        <v>49.4</v>
      </c>
      <c r="JX61">
        <v>35</v>
      </c>
      <c r="JY61" t="s">
        <v>95</v>
      </c>
      <c r="JZ61" t="s">
        <v>95</v>
      </c>
      <c r="KA61" t="s">
        <v>95</v>
      </c>
      <c r="KB61" t="s">
        <v>95</v>
      </c>
      <c r="KC61">
        <v>15.3</v>
      </c>
      <c r="KD61" t="s">
        <v>95</v>
      </c>
      <c r="KE61" t="s">
        <v>95</v>
      </c>
      <c r="KF61" t="s">
        <v>95</v>
      </c>
      <c r="KG61" t="s">
        <v>95</v>
      </c>
    </row>
    <row r="62" spans="2:293" x14ac:dyDescent="0.25">
      <c r="B62" s="57" t="s">
        <v>54</v>
      </c>
      <c r="C62" t="s">
        <v>90</v>
      </c>
      <c r="D62" t="s">
        <v>57</v>
      </c>
      <c r="E62" t="s">
        <v>143</v>
      </c>
      <c r="F62">
        <v>295</v>
      </c>
      <c r="G62">
        <v>24.1</v>
      </c>
      <c r="H62">
        <v>225</v>
      </c>
      <c r="I62">
        <v>17.3</v>
      </c>
      <c r="J62">
        <v>3.6</v>
      </c>
      <c r="K62">
        <v>20.3</v>
      </c>
      <c r="L62">
        <v>32.700000000000003</v>
      </c>
      <c r="M62">
        <v>55.1</v>
      </c>
      <c r="N62">
        <v>55</v>
      </c>
      <c r="O62">
        <v>13400</v>
      </c>
      <c r="P62">
        <v>17800</v>
      </c>
      <c r="Q62">
        <v>22900</v>
      </c>
      <c r="R62">
        <v>390</v>
      </c>
      <c r="S62">
        <v>45.2</v>
      </c>
      <c r="T62">
        <v>215</v>
      </c>
      <c r="U62">
        <v>20.8</v>
      </c>
      <c r="V62">
        <v>4.4000000000000004</v>
      </c>
      <c r="W62">
        <v>20.2</v>
      </c>
      <c r="X62">
        <v>24.9</v>
      </c>
      <c r="Y62">
        <v>29.6</v>
      </c>
      <c r="Z62">
        <v>75</v>
      </c>
      <c r="AA62">
        <v>13500</v>
      </c>
      <c r="AB62">
        <v>19800</v>
      </c>
      <c r="AC62">
        <v>25100</v>
      </c>
      <c r="AD62">
        <v>330</v>
      </c>
      <c r="AE62">
        <v>42.9</v>
      </c>
      <c r="AF62">
        <v>185</v>
      </c>
      <c r="AG62">
        <v>23.1</v>
      </c>
      <c r="AH62">
        <v>3.7</v>
      </c>
      <c r="AI62">
        <v>21.8</v>
      </c>
      <c r="AJ62">
        <v>26.6</v>
      </c>
      <c r="AK62">
        <v>30.3</v>
      </c>
      <c r="AL62">
        <v>65</v>
      </c>
      <c r="AM62">
        <v>17700</v>
      </c>
      <c r="AN62">
        <v>23700</v>
      </c>
      <c r="AO62">
        <v>30700</v>
      </c>
      <c r="AP62">
        <v>215</v>
      </c>
      <c r="AQ62">
        <v>57.9</v>
      </c>
      <c r="AR62">
        <v>90</v>
      </c>
      <c r="AS62">
        <v>21.4</v>
      </c>
      <c r="AT62">
        <v>3.3</v>
      </c>
      <c r="AU62" t="s">
        <v>95</v>
      </c>
      <c r="AV62" t="s">
        <v>95</v>
      </c>
      <c r="AW62">
        <v>17.399999999999999</v>
      </c>
      <c r="AX62">
        <v>30</v>
      </c>
      <c r="AY62">
        <v>19200</v>
      </c>
      <c r="AZ62">
        <v>27300</v>
      </c>
      <c r="BA62">
        <v>36400</v>
      </c>
      <c r="BB62">
        <v>230</v>
      </c>
      <c r="BC62">
        <v>21.8</v>
      </c>
      <c r="BD62">
        <v>180</v>
      </c>
      <c r="BE62">
        <v>17.100000000000001</v>
      </c>
      <c r="BF62">
        <v>2.6</v>
      </c>
      <c r="BG62">
        <v>20.9</v>
      </c>
      <c r="BH62">
        <v>33.6</v>
      </c>
      <c r="BI62">
        <v>58.5</v>
      </c>
      <c r="BJ62">
        <v>45</v>
      </c>
      <c r="BK62">
        <v>13100</v>
      </c>
      <c r="BL62">
        <v>18200</v>
      </c>
      <c r="BM62">
        <v>22800</v>
      </c>
      <c r="BN62">
        <v>295</v>
      </c>
      <c r="BO62">
        <v>41.3</v>
      </c>
      <c r="BP62">
        <v>170</v>
      </c>
      <c r="BQ62">
        <v>21.6</v>
      </c>
      <c r="BR62">
        <v>3.2</v>
      </c>
      <c r="BS62" t="s">
        <v>95</v>
      </c>
      <c r="BT62" t="s">
        <v>95</v>
      </c>
      <c r="BU62">
        <v>33.799999999999997</v>
      </c>
      <c r="BV62">
        <v>65</v>
      </c>
      <c r="BW62">
        <v>14100</v>
      </c>
      <c r="BX62">
        <v>19200</v>
      </c>
      <c r="BY62">
        <v>25200</v>
      </c>
      <c r="BZ62">
        <v>250</v>
      </c>
      <c r="CA62">
        <v>39.9</v>
      </c>
      <c r="CB62">
        <v>150</v>
      </c>
      <c r="CC62" t="s">
        <v>95</v>
      </c>
      <c r="CD62" t="s">
        <v>95</v>
      </c>
      <c r="CE62" t="s">
        <v>95</v>
      </c>
      <c r="CF62" t="s">
        <v>95</v>
      </c>
      <c r="CG62">
        <v>32.5</v>
      </c>
      <c r="CH62">
        <v>55</v>
      </c>
      <c r="CI62">
        <v>18400</v>
      </c>
      <c r="CJ62">
        <v>23600</v>
      </c>
      <c r="CK62">
        <v>30700</v>
      </c>
      <c r="CL62">
        <v>150</v>
      </c>
      <c r="CM62">
        <v>52.7</v>
      </c>
      <c r="CN62">
        <v>70</v>
      </c>
      <c r="CO62" t="s">
        <v>95</v>
      </c>
      <c r="CP62" t="s">
        <v>95</v>
      </c>
      <c r="CQ62" t="s">
        <v>95</v>
      </c>
      <c r="CR62" t="s">
        <v>95</v>
      </c>
      <c r="CS62">
        <v>18.2</v>
      </c>
      <c r="CT62">
        <v>20</v>
      </c>
      <c r="CU62">
        <v>17900</v>
      </c>
      <c r="CV62">
        <v>26100</v>
      </c>
      <c r="CW62">
        <v>32600</v>
      </c>
      <c r="CX62">
        <v>65</v>
      </c>
      <c r="CY62">
        <v>32.299999999999997</v>
      </c>
      <c r="CZ62">
        <v>45</v>
      </c>
      <c r="DA62">
        <v>17.899999999999999</v>
      </c>
      <c r="DB62">
        <v>6.9</v>
      </c>
      <c r="DC62">
        <v>18.5</v>
      </c>
      <c r="DD62">
        <v>29.2</v>
      </c>
      <c r="DE62">
        <v>42.8</v>
      </c>
      <c r="DF62" t="s">
        <v>95</v>
      </c>
      <c r="DG62" t="s">
        <v>95</v>
      </c>
      <c r="DH62" t="s">
        <v>95</v>
      </c>
      <c r="DI62" t="s">
        <v>95</v>
      </c>
      <c r="DJ62">
        <v>95</v>
      </c>
      <c r="DK62">
        <v>57.3</v>
      </c>
      <c r="DL62">
        <v>40</v>
      </c>
      <c r="DM62">
        <v>18.3</v>
      </c>
      <c r="DN62">
        <v>7.8</v>
      </c>
      <c r="DO62" t="s">
        <v>95</v>
      </c>
      <c r="DP62" t="s">
        <v>95</v>
      </c>
      <c r="DQ62">
        <v>16.5</v>
      </c>
      <c r="DR62">
        <v>10</v>
      </c>
      <c r="DS62">
        <v>11200</v>
      </c>
      <c r="DT62">
        <v>20100</v>
      </c>
      <c r="DU62">
        <v>24300</v>
      </c>
      <c r="DV62">
        <v>80</v>
      </c>
      <c r="DW62">
        <v>52.2</v>
      </c>
      <c r="DX62">
        <v>40</v>
      </c>
      <c r="DY62" t="s">
        <v>95</v>
      </c>
      <c r="DZ62" t="s">
        <v>95</v>
      </c>
      <c r="EA62" t="s">
        <v>95</v>
      </c>
      <c r="EB62" t="s">
        <v>95</v>
      </c>
      <c r="EC62">
        <v>23.3</v>
      </c>
      <c r="ED62">
        <v>15</v>
      </c>
      <c r="EE62">
        <v>16500</v>
      </c>
      <c r="EF62">
        <v>25300</v>
      </c>
      <c r="EG62">
        <v>30700</v>
      </c>
      <c r="EH62">
        <v>65</v>
      </c>
      <c r="EI62">
        <v>70.099999999999994</v>
      </c>
      <c r="EJ62">
        <v>20</v>
      </c>
      <c r="EK62" t="s">
        <v>95</v>
      </c>
      <c r="EL62" t="s">
        <v>95</v>
      </c>
      <c r="EM62" t="s">
        <v>95</v>
      </c>
      <c r="EN62" t="s">
        <v>95</v>
      </c>
      <c r="EO62">
        <v>15.6</v>
      </c>
      <c r="EP62" t="s">
        <v>95</v>
      </c>
      <c r="EQ62" t="s">
        <v>95</v>
      </c>
      <c r="ER62" t="s">
        <v>95</v>
      </c>
      <c r="ES62" t="s">
        <v>95</v>
      </c>
      <c r="ET62">
        <v>295</v>
      </c>
      <c r="EU62">
        <v>28</v>
      </c>
      <c r="EV62">
        <v>215</v>
      </c>
      <c r="EW62">
        <v>12.8</v>
      </c>
      <c r="EX62">
        <v>5.7</v>
      </c>
      <c r="EY62">
        <v>14.1</v>
      </c>
      <c r="EZ62">
        <v>27.4</v>
      </c>
      <c r="FA62">
        <v>53.4</v>
      </c>
      <c r="FB62">
        <v>35</v>
      </c>
      <c r="FC62">
        <v>13500</v>
      </c>
      <c r="FD62">
        <v>18100</v>
      </c>
      <c r="FE62">
        <v>20700</v>
      </c>
      <c r="FF62">
        <v>360</v>
      </c>
      <c r="FG62">
        <v>48.8</v>
      </c>
      <c r="FH62">
        <v>185</v>
      </c>
      <c r="FI62">
        <v>18.3</v>
      </c>
      <c r="FJ62">
        <v>4.4000000000000004</v>
      </c>
      <c r="FK62">
        <v>19.8</v>
      </c>
      <c r="FL62">
        <v>24.4</v>
      </c>
      <c r="FM62">
        <v>28.5</v>
      </c>
      <c r="FN62">
        <v>65</v>
      </c>
      <c r="FO62">
        <v>12400</v>
      </c>
      <c r="FP62">
        <v>19100</v>
      </c>
      <c r="FQ62">
        <v>24300</v>
      </c>
      <c r="FR62">
        <v>335</v>
      </c>
      <c r="FS62">
        <v>45.9</v>
      </c>
      <c r="FT62">
        <v>180</v>
      </c>
      <c r="FU62">
        <v>26.1</v>
      </c>
      <c r="FV62">
        <v>2.1</v>
      </c>
      <c r="FW62">
        <v>19.100000000000001</v>
      </c>
      <c r="FX62">
        <v>23.1</v>
      </c>
      <c r="FY62">
        <v>26</v>
      </c>
      <c r="FZ62">
        <v>55</v>
      </c>
      <c r="GA62">
        <v>15700</v>
      </c>
      <c r="GB62">
        <v>24500</v>
      </c>
      <c r="GC62">
        <v>31000</v>
      </c>
      <c r="GD62">
        <v>240</v>
      </c>
      <c r="GE62">
        <v>56.9</v>
      </c>
      <c r="GF62">
        <v>105</v>
      </c>
      <c r="GG62">
        <v>20.100000000000001</v>
      </c>
      <c r="GH62">
        <v>1.7</v>
      </c>
      <c r="GI62">
        <v>18.7</v>
      </c>
      <c r="GJ62">
        <v>20</v>
      </c>
      <c r="GK62">
        <v>21.4</v>
      </c>
      <c r="GL62">
        <v>35</v>
      </c>
      <c r="GM62">
        <v>14200</v>
      </c>
      <c r="GN62">
        <v>25700</v>
      </c>
      <c r="GO62">
        <v>34700</v>
      </c>
      <c r="GP62">
        <v>235</v>
      </c>
      <c r="GQ62">
        <v>29.3</v>
      </c>
      <c r="GR62">
        <v>170</v>
      </c>
      <c r="GS62">
        <v>10.7</v>
      </c>
      <c r="GT62">
        <v>5.7</v>
      </c>
      <c r="GU62">
        <v>13.8</v>
      </c>
      <c r="GV62">
        <v>28.3</v>
      </c>
      <c r="GW62">
        <v>54.3</v>
      </c>
      <c r="GX62">
        <v>25</v>
      </c>
      <c r="GY62">
        <v>13800</v>
      </c>
      <c r="GZ62">
        <v>18100</v>
      </c>
      <c r="HA62">
        <v>21600</v>
      </c>
      <c r="HB62">
        <v>270</v>
      </c>
      <c r="HC62">
        <v>45.6</v>
      </c>
      <c r="HD62">
        <v>145</v>
      </c>
      <c r="HE62">
        <v>20.100000000000001</v>
      </c>
      <c r="HF62">
        <v>4.4000000000000004</v>
      </c>
      <c r="HG62">
        <v>22.1</v>
      </c>
      <c r="HH62">
        <v>26.7</v>
      </c>
      <c r="HI62">
        <v>29.9</v>
      </c>
      <c r="HJ62">
        <v>55</v>
      </c>
      <c r="HK62">
        <v>12700</v>
      </c>
      <c r="HL62">
        <v>18600</v>
      </c>
      <c r="HM62">
        <v>24100</v>
      </c>
      <c r="HN62">
        <v>240</v>
      </c>
      <c r="HO62">
        <v>40.299999999999997</v>
      </c>
      <c r="HP62">
        <v>145</v>
      </c>
      <c r="HQ62" t="s">
        <v>95</v>
      </c>
      <c r="HR62" t="s">
        <v>95</v>
      </c>
      <c r="HS62" t="s">
        <v>95</v>
      </c>
      <c r="HT62" t="s">
        <v>95</v>
      </c>
      <c r="HU62">
        <v>29</v>
      </c>
      <c r="HV62">
        <v>45</v>
      </c>
      <c r="HW62">
        <v>15700</v>
      </c>
      <c r="HX62">
        <v>24500</v>
      </c>
      <c r="HY62">
        <v>30700</v>
      </c>
      <c r="HZ62">
        <v>180</v>
      </c>
      <c r="IA62">
        <v>58.9</v>
      </c>
      <c r="IB62">
        <v>75</v>
      </c>
      <c r="IC62" t="s">
        <v>95</v>
      </c>
      <c r="ID62" t="s">
        <v>95</v>
      </c>
      <c r="IE62" t="s">
        <v>95</v>
      </c>
      <c r="IF62" t="s">
        <v>95</v>
      </c>
      <c r="IG62">
        <v>20.6</v>
      </c>
      <c r="IH62">
        <v>20</v>
      </c>
      <c r="II62">
        <v>14300</v>
      </c>
      <c r="IJ62">
        <v>26400</v>
      </c>
      <c r="IK62">
        <v>40100</v>
      </c>
      <c r="IL62">
        <v>60</v>
      </c>
      <c r="IM62">
        <v>23</v>
      </c>
      <c r="IN62">
        <v>45</v>
      </c>
      <c r="IO62">
        <v>21.2</v>
      </c>
      <c r="IP62">
        <v>5.8</v>
      </c>
      <c r="IQ62">
        <v>15.3</v>
      </c>
      <c r="IR62">
        <v>23.8</v>
      </c>
      <c r="IS62">
        <v>50</v>
      </c>
      <c r="IT62" t="s">
        <v>95</v>
      </c>
      <c r="IU62" t="s">
        <v>95</v>
      </c>
      <c r="IV62" t="s">
        <v>95</v>
      </c>
      <c r="IW62" t="s">
        <v>95</v>
      </c>
      <c r="IX62">
        <v>90</v>
      </c>
      <c r="IY62">
        <v>58.7</v>
      </c>
      <c r="IZ62">
        <v>35</v>
      </c>
      <c r="JA62">
        <v>12.8</v>
      </c>
      <c r="JB62">
        <v>4.4000000000000004</v>
      </c>
      <c r="JC62">
        <v>13.1</v>
      </c>
      <c r="JD62">
        <v>17.100000000000001</v>
      </c>
      <c r="JE62">
        <v>24.1</v>
      </c>
      <c r="JF62" t="s">
        <v>95</v>
      </c>
      <c r="JG62" t="s">
        <v>95</v>
      </c>
      <c r="JH62" t="s">
        <v>95</v>
      </c>
      <c r="JI62" t="s">
        <v>95</v>
      </c>
      <c r="JJ62">
        <v>95</v>
      </c>
      <c r="JK62">
        <v>60</v>
      </c>
      <c r="JL62">
        <v>40</v>
      </c>
      <c r="JM62" t="s">
        <v>95</v>
      </c>
      <c r="JN62" t="s">
        <v>95</v>
      </c>
      <c r="JO62" t="s">
        <v>95</v>
      </c>
      <c r="JP62" t="s">
        <v>95</v>
      </c>
      <c r="JQ62">
        <v>18.5</v>
      </c>
      <c r="JR62" t="s">
        <v>95</v>
      </c>
      <c r="JS62" t="s">
        <v>95</v>
      </c>
      <c r="JT62" t="s">
        <v>95</v>
      </c>
      <c r="JU62" t="s">
        <v>95</v>
      </c>
      <c r="JV62">
        <v>60</v>
      </c>
      <c r="JW62">
        <v>51</v>
      </c>
      <c r="JX62">
        <v>30</v>
      </c>
      <c r="JY62" t="s">
        <v>95</v>
      </c>
      <c r="JZ62" t="s">
        <v>95</v>
      </c>
      <c r="KA62" t="s">
        <v>95</v>
      </c>
      <c r="KB62" t="s">
        <v>95</v>
      </c>
      <c r="KC62">
        <v>23.7</v>
      </c>
      <c r="KD62">
        <v>10</v>
      </c>
      <c r="KE62">
        <v>14100</v>
      </c>
      <c r="KF62">
        <v>20700</v>
      </c>
      <c r="KG62">
        <v>32400</v>
      </c>
    </row>
    <row r="63" spans="2:293" x14ac:dyDescent="0.25">
      <c r="B63" s="57" t="s">
        <v>54</v>
      </c>
      <c r="C63" t="s">
        <v>90</v>
      </c>
      <c r="D63" t="s">
        <v>306</v>
      </c>
      <c r="E63" t="s">
        <v>326</v>
      </c>
      <c r="F63" t="s">
        <v>95</v>
      </c>
      <c r="G63" t="s">
        <v>95</v>
      </c>
      <c r="H63" t="s">
        <v>95</v>
      </c>
      <c r="I63" t="s">
        <v>95</v>
      </c>
      <c r="J63" t="s">
        <v>95</v>
      </c>
      <c r="K63" t="s">
        <v>95</v>
      </c>
      <c r="L63" t="s">
        <v>95</v>
      </c>
      <c r="M63" t="s">
        <v>95</v>
      </c>
      <c r="N63">
        <v>6190</v>
      </c>
      <c r="O63">
        <v>11400</v>
      </c>
      <c r="P63">
        <v>16300</v>
      </c>
      <c r="Q63">
        <v>20600</v>
      </c>
      <c r="R63" t="s">
        <v>95</v>
      </c>
      <c r="S63" t="s">
        <v>95</v>
      </c>
      <c r="T63" t="s">
        <v>95</v>
      </c>
      <c r="U63" t="s">
        <v>95</v>
      </c>
      <c r="V63" t="s">
        <v>95</v>
      </c>
      <c r="W63" t="s">
        <v>95</v>
      </c>
      <c r="X63" t="s">
        <v>95</v>
      </c>
      <c r="Y63" t="s">
        <v>95</v>
      </c>
      <c r="Z63">
        <v>7130</v>
      </c>
      <c r="AA63">
        <v>15600</v>
      </c>
      <c r="AB63">
        <v>21400</v>
      </c>
      <c r="AC63">
        <v>25600</v>
      </c>
      <c r="AD63" t="s">
        <v>95</v>
      </c>
      <c r="AE63" t="s">
        <v>95</v>
      </c>
      <c r="AF63" t="s">
        <v>95</v>
      </c>
      <c r="AG63" t="s">
        <v>95</v>
      </c>
      <c r="AH63" t="s">
        <v>95</v>
      </c>
      <c r="AI63" t="s">
        <v>95</v>
      </c>
      <c r="AJ63" t="s">
        <v>95</v>
      </c>
      <c r="AK63" t="s">
        <v>95</v>
      </c>
      <c r="AL63">
        <v>6740</v>
      </c>
      <c r="AM63">
        <v>17600</v>
      </c>
      <c r="AN63">
        <v>24000</v>
      </c>
      <c r="AO63">
        <v>29900</v>
      </c>
      <c r="AP63" t="s">
        <v>95</v>
      </c>
      <c r="AQ63" t="s">
        <v>95</v>
      </c>
      <c r="AR63" t="s">
        <v>95</v>
      </c>
      <c r="AS63" t="s">
        <v>95</v>
      </c>
      <c r="AT63" t="s">
        <v>95</v>
      </c>
      <c r="AU63" t="s">
        <v>95</v>
      </c>
      <c r="AV63" t="s">
        <v>95</v>
      </c>
      <c r="AW63" t="s">
        <v>95</v>
      </c>
      <c r="AX63">
        <v>6175</v>
      </c>
      <c r="AY63">
        <v>17300</v>
      </c>
      <c r="AZ63">
        <v>27900</v>
      </c>
      <c r="BA63">
        <v>37000</v>
      </c>
      <c r="BB63" t="s">
        <v>95</v>
      </c>
      <c r="BC63" t="s">
        <v>95</v>
      </c>
      <c r="BD63" t="s">
        <v>95</v>
      </c>
      <c r="BE63" t="s">
        <v>95</v>
      </c>
      <c r="BF63" t="s">
        <v>95</v>
      </c>
      <c r="BG63" t="s">
        <v>95</v>
      </c>
      <c r="BH63" t="s">
        <v>95</v>
      </c>
      <c r="BI63" t="s">
        <v>95</v>
      </c>
      <c r="BJ63">
        <v>4670</v>
      </c>
      <c r="BK63">
        <v>11500</v>
      </c>
      <c r="BL63">
        <v>16200</v>
      </c>
      <c r="BM63">
        <v>20500</v>
      </c>
      <c r="BN63" t="s">
        <v>95</v>
      </c>
      <c r="BO63" t="s">
        <v>95</v>
      </c>
      <c r="BP63" t="s">
        <v>95</v>
      </c>
      <c r="BQ63" t="s">
        <v>95</v>
      </c>
      <c r="BR63" t="s">
        <v>95</v>
      </c>
      <c r="BS63" t="s">
        <v>95</v>
      </c>
      <c r="BT63" t="s">
        <v>95</v>
      </c>
      <c r="BU63" t="s">
        <v>95</v>
      </c>
      <c r="BV63">
        <v>5355</v>
      </c>
      <c r="BW63">
        <v>15800</v>
      </c>
      <c r="BX63">
        <v>21500</v>
      </c>
      <c r="BY63">
        <v>25500</v>
      </c>
      <c r="BZ63" t="s">
        <v>95</v>
      </c>
      <c r="CA63" t="s">
        <v>95</v>
      </c>
      <c r="CB63" t="s">
        <v>95</v>
      </c>
      <c r="CC63" t="s">
        <v>95</v>
      </c>
      <c r="CD63" t="s">
        <v>95</v>
      </c>
      <c r="CE63" t="s">
        <v>95</v>
      </c>
      <c r="CF63" t="s">
        <v>95</v>
      </c>
      <c r="CG63" t="s">
        <v>95</v>
      </c>
      <c r="CH63">
        <v>5050</v>
      </c>
      <c r="CI63">
        <v>17600</v>
      </c>
      <c r="CJ63">
        <v>24000</v>
      </c>
      <c r="CK63">
        <v>29600</v>
      </c>
      <c r="CL63" t="s">
        <v>95</v>
      </c>
      <c r="CM63" t="s">
        <v>95</v>
      </c>
      <c r="CN63" t="s">
        <v>95</v>
      </c>
      <c r="CO63" t="s">
        <v>95</v>
      </c>
      <c r="CP63" t="s">
        <v>95</v>
      </c>
      <c r="CQ63" t="s">
        <v>95</v>
      </c>
      <c r="CR63" t="s">
        <v>95</v>
      </c>
      <c r="CS63" t="s">
        <v>95</v>
      </c>
      <c r="CT63">
        <v>4730</v>
      </c>
      <c r="CU63">
        <v>16400</v>
      </c>
      <c r="CV63">
        <v>26800</v>
      </c>
      <c r="CW63">
        <v>36000</v>
      </c>
      <c r="CX63" t="s">
        <v>95</v>
      </c>
      <c r="CY63" t="s">
        <v>95</v>
      </c>
      <c r="CZ63" t="s">
        <v>95</v>
      </c>
      <c r="DA63" t="s">
        <v>95</v>
      </c>
      <c r="DB63" t="s">
        <v>95</v>
      </c>
      <c r="DC63" t="s">
        <v>95</v>
      </c>
      <c r="DD63" t="s">
        <v>95</v>
      </c>
      <c r="DE63" t="s">
        <v>95</v>
      </c>
      <c r="DF63">
        <v>1525</v>
      </c>
      <c r="DG63">
        <v>11000</v>
      </c>
      <c r="DH63">
        <v>16400</v>
      </c>
      <c r="DI63">
        <v>20800</v>
      </c>
      <c r="DJ63" t="s">
        <v>95</v>
      </c>
      <c r="DK63" t="s">
        <v>95</v>
      </c>
      <c r="DL63" t="s">
        <v>95</v>
      </c>
      <c r="DM63" t="s">
        <v>95</v>
      </c>
      <c r="DN63" t="s">
        <v>95</v>
      </c>
      <c r="DO63" t="s">
        <v>95</v>
      </c>
      <c r="DP63" t="s">
        <v>95</v>
      </c>
      <c r="DQ63" t="s">
        <v>95</v>
      </c>
      <c r="DR63">
        <v>1780</v>
      </c>
      <c r="DS63">
        <v>15200</v>
      </c>
      <c r="DT63">
        <v>20800</v>
      </c>
      <c r="DU63">
        <v>26300</v>
      </c>
      <c r="DV63" t="s">
        <v>95</v>
      </c>
      <c r="DW63" t="s">
        <v>95</v>
      </c>
      <c r="DX63" t="s">
        <v>95</v>
      </c>
      <c r="DY63" t="s">
        <v>95</v>
      </c>
      <c r="DZ63" t="s">
        <v>95</v>
      </c>
      <c r="EA63" t="s">
        <v>95</v>
      </c>
      <c r="EB63" t="s">
        <v>95</v>
      </c>
      <c r="EC63" t="s">
        <v>95</v>
      </c>
      <c r="ED63">
        <v>1695</v>
      </c>
      <c r="EE63">
        <v>17400</v>
      </c>
      <c r="EF63">
        <v>24200</v>
      </c>
      <c r="EG63">
        <v>31100</v>
      </c>
      <c r="EH63" t="s">
        <v>95</v>
      </c>
      <c r="EI63" t="s">
        <v>95</v>
      </c>
      <c r="EJ63" t="s">
        <v>95</v>
      </c>
      <c r="EK63" t="s">
        <v>95</v>
      </c>
      <c r="EL63" t="s">
        <v>95</v>
      </c>
      <c r="EM63" t="s">
        <v>95</v>
      </c>
      <c r="EN63" t="s">
        <v>95</v>
      </c>
      <c r="EO63" t="s">
        <v>95</v>
      </c>
      <c r="EP63">
        <v>1445</v>
      </c>
      <c r="EQ63">
        <v>21100</v>
      </c>
      <c r="ER63">
        <v>30700</v>
      </c>
      <c r="ES63">
        <v>42000</v>
      </c>
      <c r="ET63" t="s">
        <v>95</v>
      </c>
      <c r="EU63" t="s">
        <v>95</v>
      </c>
      <c r="EV63" t="s">
        <v>95</v>
      </c>
      <c r="EW63" t="s">
        <v>95</v>
      </c>
      <c r="EX63" t="s">
        <v>95</v>
      </c>
      <c r="EY63" t="s">
        <v>95</v>
      </c>
      <c r="EZ63" t="s">
        <v>95</v>
      </c>
      <c r="FA63" t="s">
        <v>95</v>
      </c>
      <c r="FB63">
        <v>5970</v>
      </c>
      <c r="FC63">
        <v>10900</v>
      </c>
      <c r="FD63">
        <v>15700</v>
      </c>
      <c r="FE63">
        <v>20100</v>
      </c>
      <c r="FF63" t="s">
        <v>95</v>
      </c>
      <c r="FG63" t="s">
        <v>95</v>
      </c>
      <c r="FH63" t="s">
        <v>95</v>
      </c>
      <c r="FI63" t="s">
        <v>95</v>
      </c>
      <c r="FJ63" t="s">
        <v>95</v>
      </c>
      <c r="FK63" t="s">
        <v>95</v>
      </c>
      <c r="FL63" t="s">
        <v>95</v>
      </c>
      <c r="FM63" t="s">
        <v>95</v>
      </c>
      <c r="FN63">
        <v>6650</v>
      </c>
      <c r="FO63">
        <v>15000</v>
      </c>
      <c r="FP63">
        <v>20800</v>
      </c>
      <c r="FQ63">
        <v>25100</v>
      </c>
      <c r="FR63" t="s">
        <v>95</v>
      </c>
      <c r="FS63" t="s">
        <v>95</v>
      </c>
      <c r="FT63" t="s">
        <v>95</v>
      </c>
      <c r="FU63" t="s">
        <v>95</v>
      </c>
      <c r="FV63" t="s">
        <v>95</v>
      </c>
      <c r="FW63" t="s">
        <v>95</v>
      </c>
      <c r="FX63" t="s">
        <v>95</v>
      </c>
      <c r="FY63" t="s">
        <v>95</v>
      </c>
      <c r="FZ63">
        <v>6380</v>
      </c>
      <c r="GA63">
        <v>17200</v>
      </c>
      <c r="GB63">
        <v>23700</v>
      </c>
      <c r="GC63">
        <v>29400</v>
      </c>
      <c r="GD63" t="s">
        <v>95</v>
      </c>
      <c r="GE63" t="s">
        <v>95</v>
      </c>
      <c r="GF63" t="s">
        <v>95</v>
      </c>
      <c r="GG63" t="s">
        <v>95</v>
      </c>
      <c r="GH63" t="s">
        <v>95</v>
      </c>
      <c r="GI63" t="s">
        <v>95</v>
      </c>
      <c r="GJ63" t="s">
        <v>95</v>
      </c>
      <c r="GK63" t="s">
        <v>95</v>
      </c>
      <c r="GL63">
        <v>5710</v>
      </c>
      <c r="GM63">
        <v>17700</v>
      </c>
      <c r="GN63">
        <v>27600</v>
      </c>
      <c r="GO63">
        <v>36500</v>
      </c>
      <c r="GP63" t="s">
        <v>95</v>
      </c>
      <c r="GQ63" t="s">
        <v>95</v>
      </c>
      <c r="GR63" t="s">
        <v>95</v>
      </c>
      <c r="GS63" t="s">
        <v>95</v>
      </c>
      <c r="GT63" t="s">
        <v>95</v>
      </c>
      <c r="GU63" t="s">
        <v>95</v>
      </c>
      <c r="GV63" t="s">
        <v>95</v>
      </c>
      <c r="GW63" t="s">
        <v>95</v>
      </c>
      <c r="GX63">
        <v>4505</v>
      </c>
      <c r="GY63">
        <v>11100</v>
      </c>
      <c r="GZ63">
        <v>15800</v>
      </c>
      <c r="HA63">
        <v>20100</v>
      </c>
      <c r="HB63" t="s">
        <v>95</v>
      </c>
      <c r="HC63" t="s">
        <v>95</v>
      </c>
      <c r="HD63" t="s">
        <v>95</v>
      </c>
      <c r="HE63" t="s">
        <v>95</v>
      </c>
      <c r="HF63" t="s">
        <v>95</v>
      </c>
      <c r="HG63" t="s">
        <v>95</v>
      </c>
      <c r="HH63" t="s">
        <v>95</v>
      </c>
      <c r="HI63" t="s">
        <v>95</v>
      </c>
      <c r="HJ63">
        <v>5030</v>
      </c>
      <c r="HK63">
        <v>15200</v>
      </c>
      <c r="HL63">
        <v>20900</v>
      </c>
      <c r="HM63">
        <v>25000</v>
      </c>
      <c r="HN63" t="s">
        <v>95</v>
      </c>
      <c r="HO63" t="s">
        <v>95</v>
      </c>
      <c r="HP63" t="s">
        <v>95</v>
      </c>
      <c r="HQ63" t="s">
        <v>95</v>
      </c>
      <c r="HR63" t="s">
        <v>95</v>
      </c>
      <c r="HS63" t="s">
        <v>95</v>
      </c>
      <c r="HT63" t="s">
        <v>95</v>
      </c>
      <c r="HU63" t="s">
        <v>95</v>
      </c>
      <c r="HV63">
        <v>4785</v>
      </c>
      <c r="HW63">
        <v>17200</v>
      </c>
      <c r="HX63">
        <v>23900</v>
      </c>
      <c r="HY63">
        <v>29200</v>
      </c>
      <c r="HZ63" t="s">
        <v>95</v>
      </c>
      <c r="IA63" t="s">
        <v>95</v>
      </c>
      <c r="IB63" t="s">
        <v>95</v>
      </c>
      <c r="IC63" t="s">
        <v>95</v>
      </c>
      <c r="ID63" t="s">
        <v>95</v>
      </c>
      <c r="IE63" t="s">
        <v>95</v>
      </c>
      <c r="IF63" t="s">
        <v>95</v>
      </c>
      <c r="IG63" t="s">
        <v>95</v>
      </c>
      <c r="IH63">
        <v>4410</v>
      </c>
      <c r="II63">
        <v>16700</v>
      </c>
      <c r="IJ63">
        <v>26600</v>
      </c>
      <c r="IK63">
        <v>35400</v>
      </c>
      <c r="IL63" t="s">
        <v>95</v>
      </c>
      <c r="IM63" t="s">
        <v>95</v>
      </c>
      <c r="IN63" t="s">
        <v>95</v>
      </c>
      <c r="IO63" t="s">
        <v>95</v>
      </c>
      <c r="IP63" t="s">
        <v>95</v>
      </c>
      <c r="IQ63" t="s">
        <v>95</v>
      </c>
      <c r="IR63" t="s">
        <v>95</v>
      </c>
      <c r="IS63" t="s">
        <v>95</v>
      </c>
      <c r="IT63">
        <v>1465</v>
      </c>
      <c r="IU63">
        <v>10700</v>
      </c>
      <c r="IV63">
        <v>15400</v>
      </c>
      <c r="IW63">
        <v>20200</v>
      </c>
      <c r="IX63" t="s">
        <v>95</v>
      </c>
      <c r="IY63" t="s">
        <v>95</v>
      </c>
      <c r="IZ63" t="s">
        <v>95</v>
      </c>
      <c r="JA63" t="s">
        <v>95</v>
      </c>
      <c r="JB63" t="s">
        <v>95</v>
      </c>
      <c r="JC63" t="s">
        <v>95</v>
      </c>
      <c r="JD63" t="s">
        <v>95</v>
      </c>
      <c r="JE63" t="s">
        <v>95</v>
      </c>
      <c r="JF63">
        <v>1620</v>
      </c>
      <c r="JG63">
        <v>14600</v>
      </c>
      <c r="JH63">
        <v>20200</v>
      </c>
      <c r="JI63">
        <v>25400</v>
      </c>
      <c r="JJ63" t="s">
        <v>95</v>
      </c>
      <c r="JK63" t="s">
        <v>95</v>
      </c>
      <c r="JL63" t="s">
        <v>95</v>
      </c>
      <c r="JM63" t="s">
        <v>95</v>
      </c>
      <c r="JN63" t="s">
        <v>95</v>
      </c>
      <c r="JO63" t="s">
        <v>95</v>
      </c>
      <c r="JP63" t="s">
        <v>95</v>
      </c>
      <c r="JQ63" t="s">
        <v>95</v>
      </c>
      <c r="JR63">
        <v>1600</v>
      </c>
      <c r="JS63">
        <v>16900</v>
      </c>
      <c r="JT63">
        <v>23200</v>
      </c>
      <c r="JU63">
        <v>30500</v>
      </c>
      <c r="JV63" t="s">
        <v>95</v>
      </c>
      <c r="JW63" t="s">
        <v>95</v>
      </c>
      <c r="JX63" t="s">
        <v>95</v>
      </c>
      <c r="JY63" t="s">
        <v>95</v>
      </c>
      <c r="JZ63" t="s">
        <v>95</v>
      </c>
      <c r="KA63" t="s">
        <v>95</v>
      </c>
      <c r="KB63" t="s">
        <v>95</v>
      </c>
      <c r="KC63" t="s">
        <v>95</v>
      </c>
      <c r="KD63">
        <v>1305</v>
      </c>
      <c r="KE63">
        <v>21000</v>
      </c>
      <c r="KF63">
        <v>30800</v>
      </c>
      <c r="KG63">
        <v>42300</v>
      </c>
    </row>
    <row r="64" spans="2:293" x14ac:dyDescent="0.25">
      <c r="B64" s="57" t="s">
        <v>54</v>
      </c>
      <c r="C64" t="s">
        <v>90</v>
      </c>
      <c r="D64" t="s">
        <v>96</v>
      </c>
      <c r="E64" t="s">
        <v>144</v>
      </c>
      <c r="F64">
        <v>685</v>
      </c>
      <c r="G64">
        <v>43.1</v>
      </c>
      <c r="H64">
        <v>390</v>
      </c>
      <c r="I64">
        <v>5</v>
      </c>
      <c r="J64">
        <v>1.3</v>
      </c>
      <c r="K64">
        <v>4.5999999999999996</v>
      </c>
      <c r="L64">
        <v>8.5</v>
      </c>
      <c r="M64">
        <v>50.5</v>
      </c>
      <c r="N64">
        <v>30</v>
      </c>
      <c r="O64">
        <v>11000</v>
      </c>
      <c r="P64">
        <v>18900</v>
      </c>
      <c r="Q64">
        <v>23000</v>
      </c>
      <c r="R64">
        <v>720</v>
      </c>
      <c r="S64">
        <v>65.099999999999994</v>
      </c>
      <c r="T64">
        <v>250</v>
      </c>
      <c r="U64">
        <v>21.1</v>
      </c>
      <c r="V64">
        <v>2.1</v>
      </c>
      <c r="W64">
        <v>6.1</v>
      </c>
      <c r="X64">
        <v>7.3</v>
      </c>
      <c r="Y64">
        <v>11.6</v>
      </c>
      <c r="Z64">
        <v>40</v>
      </c>
      <c r="AA64">
        <v>14500</v>
      </c>
      <c r="AB64">
        <v>21500</v>
      </c>
      <c r="AC64">
        <v>26100</v>
      </c>
      <c r="AD64">
        <v>545</v>
      </c>
      <c r="AE64">
        <v>59.5</v>
      </c>
      <c r="AF64">
        <v>220</v>
      </c>
      <c r="AG64">
        <v>27.4</v>
      </c>
      <c r="AH64">
        <v>1.8</v>
      </c>
      <c r="AI64">
        <v>7.9</v>
      </c>
      <c r="AJ64">
        <v>9.1999999999999993</v>
      </c>
      <c r="AK64">
        <v>11.3</v>
      </c>
      <c r="AL64">
        <v>35</v>
      </c>
      <c r="AM64">
        <v>18600</v>
      </c>
      <c r="AN64">
        <v>24700</v>
      </c>
      <c r="AO64">
        <v>30600</v>
      </c>
      <c r="AP64">
        <v>385</v>
      </c>
      <c r="AQ64">
        <v>53.1</v>
      </c>
      <c r="AR64">
        <v>180</v>
      </c>
      <c r="AS64">
        <v>27.9</v>
      </c>
      <c r="AT64">
        <v>1</v>
      </c>
      <c r="AU64" t="s">
        <v>95</v>
      </c>
      <c r="AV64" t="s">
        <v>95</v>
      </c>
      <c r="AW64">
        <v>18</v>
      </c>
      <c r="AX64">
        <v>40</v>
      </c>
      <c r="AY64">
        <v>17800</v>
      </c>
      <c r="AZ64">
        <v>32300</v>
      </c>
      <c r="BA64">
        <v>56100</v>
      </c>
      <c r="BB64">
        <v>420</v>
      </c>
      <c r="BC64">
        <v>39.5</v>
      </c>
      <c r="BD64">
        <v>255</v>
      </c>
      <c r="BE64" t="s">
        <v>95</v>
      </c>
      <c r="BF64" t="s">
        <v>95</v>
      </c>
      <c r="BG64">
        <v>5.5</v>
      </c>
      <c r="BH64">
        <v>9.9</v>
      </c>
      <c r="BI64">
        <v>52.2</v>
      </c>
      <c r="BJ64">
        <v>20</v>
      </c>
      <c r="BK64">
        <v>11000</v>
      </c>
      <c r="BL64">
        <v>18200</v>
      </c>
      <c r="BM64">
        <v>24100</v>
      </c>
      <c r="BN64">
        <v>445</v>
      </c>
      <c r="BO64">
        <v>57.7</v>
      </c>
      <c r="BP64">
        <v>190</v>
      </c>
      <c r="BQ64">
        <v>26.3</v>
      </c>
      <c r="BR64">
        <v>1.8</v>
      </c>
      <c r="BS64" t="s">
        <v>95</v>
      </c>
      <c r="BT64" t="s">
        <v>95</v>
      </c>
      <c r="BU64">
        <v>14.2</v>
      </c>
      <c r="BV64">
        <v>35</v>
      </c>
      <c r="BW64">
        <v>13800</v>
      </c>
      <c r="BX64">
        <v>20800</v>
      </c>
      <c r="BY64">
        <v>25400</v>
      </c>
      <c r="BZ64">
        <v>355</v>
      </c>
      <c r="CA64">
        <v>57</v>
      </c>
      <c r="CB64">
        <v>150</v>
      </c>
      <c r="CC64" t="s">
        <v>95</v>
      </c>
      <c r="CD64" t="s">
        <v>95</v>
      </c>
      <c r="CE64" t="s">
        <v>95</v>
      </c>
      <c r="CF64" t="s">
        <v>95</v>
      </c>
      <c r="CG64">
        <v>11.9</v>
      </c>
      <c r="CH64">
        <v>25</v>
      </c>
      <c r="CI64">
        <v>21900</v>
      </c>
      <c r="CJ64">
        <v>26500</v>
      </c>
      <c r="CK64">
        <v>30600</v>
      </c>
      <c r="CL64">
        <v>260</v>
      </c>
      <c r="CM64">
        <v>51.2</v>
      </c>
      <c r="CN64">
        <v>130</v>
      </c>
      <c r="CO64" t="s">
        <v>95</v>
      </c>
      <c r="CP64" t="s">
        <v>95</v>
      </c>
      <c r="CQ64" t="s">
        <v>95</v>
      </c>
      <c r="CR64" t="s">
        <v>95</v>
      </c>
      <c r="CS64">
        <v>16.100000000000001</v>
      </c>
      <c r="CT64">
        <v>25</v>
      </c>
      <c r="CU64">
        <v>19700</v>
      </c>
      <c r="CV64">
        <v>32300</v>
      </c>
      <c r="CW64">
        <v>53600</v>
      </c>
      <c r="CX64">
        <v>265</v>
      </c>
      <c r="CY64">
        <v>48.8</v>
      </c>
      <c r="CZ64">
        <v>135</v>
      </c>
      <c r="DA64" t="s">
        <v>95</v>
      </c>
      <c r="DB64" t="s">
        <v>95</v>
      </c>
      <c r="DC64">
        <v>3.1</v>
      </c>
      <c r="DD64">
        <v>6.3</v>
      </c>
      <c r="DE64">
        <v>47.8</v>
      </c>
      <c r="DF64" t="s">
        <v>95</v>
      </c>
      <c r="DG64" t="s">
        <v>95</v>
      </c>
      <c r="DH64" t="s">
        <v>95</v>
      </c>
      <c r="DI64" t="s">
        <v>95</v>
      </c>
      <c r="DJ64">
        <v>280</v>
      </c>
      <c r="DK64">
        <v>77</v>
      </c>
      <c r="DL64">
        <v>65</v>
      </c>
      <c r="DM64">
        <v>12.8</v>
      </c>
      <c r="DN64">
        <v>2.7</v>
      </c>
      <c r="DO64" t="s">
        <v>95</v>
      </c>
      <c r="DP64" t="s">
        <v>95</v>
      </c>
      <c r="DQ64">
        <v>7.5</v>
      </c>
      <c r="DR64" t="s">
        <v>95</v>
      </c>
      <c r="DS64" t="s">
        <v>95</v>
      </c>
      <c r="DT64" t="s">
        <v>95</v>
      </c>
      <c r="DU64" t="s">
        <v>95</v>
      </c>
      <c r="DV64">
        <v>190</v>
      </c>
      <c r="DW64">
        <v>64.3</v>
      </c>
      <c r="DX64">
        <v>70</v>
      </c>
      <c r="DY64" t="s">
        <v>95</v>
      </c>
      <c r="DZ64" t="s">
        <v>95</v>
      </c>
      <c r="EA64" t="s">
        <v>95</v>
      </c>
      <c r="EB64" t="s">
        <v>95</v>
      </c>
      <c r="EC64">
        <v>10.199999999999999</v>
      </c>
      <c r="ED64">
        <v>15</v>
      </c>
      <c r="EE64">
        <v>12600</v>
      </c>
      <c r="EF64">
        <v>24700</v>
      </c>
      <c r="EG64">
        <v>27200</v>
      </c>
      <c r="EH64">
        <v>125</v>
      </c>
      <c r="EI64">
        <v>57.1</v>
      </c>
      <c r="EJ64">
        <v>55</v>
      </c>
      <c r="EK64" t="s">
        <v>95</v>
      </c>
      <c r="EL64" t="s">
        <v>95</v>
      </c>
      <c r="EM64" t="s">
        <v>95</v>
      </c>
      <c r="EN64" t="s">
        <v>95</v>
      </c>
      <c r="EO64">
        <v>21.9</v>
      </c>
      <c r="EP64">
        <v>15</v>
      </c>
      <c r="EQ64">
        <v>17200</v>
      </c>
      <c r="ER64">
        <v>31600</v>
      </c>
      <c r="ES64">
        <v>56600</v>
      </c>
      <c r="ET64">
        <v>765</v>
      </c>
      <c r="EU64">
        <v>36.9</v>
      </c>
      <c r="EV64">
        <v>485</v>
      </c>
      <c r="EW64">
        <v>6.2</v>
      </c>
      <c r="EX64">
        <v>0.9</v>
      </c>
      <c r="EY64">
        <v>3.7</v>
      </c>
      <c r="EZ64">
        <v>7.2</v>
      </c>
      <c r="FA64">
        <v>56</v>
      </c>
      <c r="FB64">
        <v>20</v>
      </c>
      <c r="FC64">
        <v>12400</v>
      </c>
      <c r="FD64">
        <v>18000</v>
      </c>
      <c r="FE64">
        <v>20500</v>
      </c>
      <c r="FF64">
        <v>730</v>
      </c>
      <c r="FG64">
        <v>65.2</v>
      </c>
      <c r="FH64">
        <v>255</v>
      </c>
      <c r="FI64">
        <v>21.2</v>
      </c>
      <c r="FJ64">
        <v>1.7</v>
      </c>
      <c r="FK64">
        <v>6.4</v>
      </c>
      <c r="FL64">
        <v>8.3000000000000007</v>
      </c>
      <c r="FM64">
        <v>11.8</v>
      </c>
      <c r="FN64">
        <v>40</v>
      </c>
      <c r="FO64">
        <v>19300</v>
      </c>
      <c r="FP64">
        <v>22000</v>
      </c>
      <c r="FQ64">
        <v>28500</v>
      </c>
      <c r="FR64">
        <v>490</v>
      </c>
      <c r="FS64">
        <v>58.2</v>
      </c>
      <c r="FT64">
        <v>205</v>
      </c>
      <c r="FU64">
        <v>28.4</v>
      </c>
      <c r="FV64">
        <v>1.5</v>
      </c>
      <c r="FW64">
        <v>8.6</v>
      </c>
      <c r="FX64">
        <v>9.9</v>
      </c>
      <c r="FY64">
        <v>11.8</v>
      </c>
      <c r="FZ64">
        <v>35</v>
      </c>
      <c r="GA64">
        <v>12000</v>
      </c>
      <c r="GB64">
        <v>20200</v>
      </c>
      <c r="GC64">
        <v>27600</v>
      </c>
      <c r="GD64">
        <v>465</v>
      </c>
      <c r="GE64">
        <v>54.4</v>
      </c>
      <c r="GF64">
        <v>210</v>
      </c>
      <c r="GG64">
        <v>27.8</v>
      </c>
      <c r="GH64">
        <v>1.7</v>
      </c>
      <c r="GI64" t="s">
        <v>95</v>
      </c>
      <c r="GJ64" t="s">
        <v>95</v>
      </c>
      <c r="GK64">
        <v>16.100000000000001</v>
      </c>
      <c r="GL64">
        <v>50</v>
      </c>
      <c r="GM64">
        <v>12800</v>
      </c>
      <c r="GN64">
        <v>27700</v>
      </c>
      <c r="GO64">
        <v>36200</v>
      </c>
      <c r="GP64">
        <v>480</v>
      </c>
      <c r="GQ64">
        <v>36.700000000000003</v>
      </c>
      <c r="GR64">
        <v>305</v>
      </c>
      <c r="GS64" t="s">
        <v>95</v>
      </c>
      <c r="GT64" t="s">
        <v>95</v>
      </c>
      <c r="GU64">
        <v>4.0999999999999996</v>
      </c>
      <c r="GV64">
        <v>8.1</v>
      </c>
      <c r="GW64">
        <v>54.8</v>
      </c>
      <c r="GX64">
        <v>15</v>
      </c>
      <c r="GY64">
        <v>12400</v>
      </c>
      <c r="GZ64">
        <v>15500</v>
      </c>
      <c r="HA64">
        <v>20500</v>
      </c>
      <c r="HB64">
        <v>455</v>
      </c>
      <c r="HC64">
        <v>64.099999999999994</v>
      </c>
      <c r="HD64">
        <v>165</v>
      </c>
      <c r="HE64" t="s">
        <v>95</v>
      </c>
      <c r="HF64" t="s">
        <v>95</v>
      </c>
      <c r="HG64" t="s">
        <v>95</v>
      </c>
      <c r="HH64" t="s">
        <v>95</v>
      </c>
      <c r="HI64">
        <v>11.6</v>
      </c>
      <c r="HJ64">
        <v>20</v>
      </c>
      <c r="HK64">
        <v>20400</v>
      </c>
      <c r="HL64">
        <v>22900</v>
      </c>
      <c r="HM64">
        <v>28400</v>
      </c>
      <c r="HN64">
        <v>330</v>
      </c>
      <c r="HO64">
        <v>55</v>
      </c>
      <c r="HP64">
        <v>150</v>
      </c>
      <c r="HQ64" t="s">
        <v>95</v>
      </c>
      <c r="HR64" t="s">
        <v>95</v>
      </c>
      <c r="HS64" t="s">
        <v>95</v>
      </c>
      <c r="HT64" t="s">
        <v>95</v>
      </c>
      <c r="HU64">
        <v>13.3</v>
      </c>
      <c r="HV64">
        <v>25</v>
      </c>
      <c r="HW64">
        <v>13200</v>
      </c>
      <c r="HX64">
        <v>20400</v>
      </c>
      <c r="HY64">
        <v>27700</v>
      </c>
      <c r="HZ64">
        <v>340</v>
      </c>
      <c r="IA64">
        <v>53.1</v>
      </c>
      <c r="IB64">
        <v>160</v>
      </c>
      <c r="IC64" t="s">
        <v>95</v>
      </c>
      <c r="ID64" t="s">
        <v>95</v>
      </c>
      <c r="IE64" t="s">
        <v>95</v>
      </c>
      <c r="IF64" t="s">
        <v>95</v>
      </c>
      <c r="IG64">
        <v>16.7</v>
      </c>
      <c r="IH64">
        <v>35</v>
      </c>
      <c r="II64">
        <v>12800</v>
      </c>
      <c r="IJ64">
        <v>25600</v>
      </c>
      <c r="IK64">
        <v>34500</v>
      </c>
      <c r="IL64">
        <v>285</v>
      </c>
      <c r="IM64">
        <v>37.299999999999997</v>
      </c>
      <c r="IN64">
        <v>180</v>
      </c>
      <c r="IO64" t="s">
        <v>95</v>
      </c>
      <c r="IP64" t="s">
        <v>95</v>
      </c>
      <c r="IQ64" t="s">
        <v>95</v>
      </c>
      <c r="IR64">
        <v>5.9</v>
      </c>
      <c r="IS64">
        <v>58</v>
      </c>
      <c r="IT64" t="s">
        <v>95</v>
      </c>
      <c r="IU64" t="s">
        <v>95</v>
      </c>
      <c r="IV64" t="s">
        <v>95</v>
      </c>
      <c r="IW64" t="s">
        <v>95</v>
      </c>
      <c r="IX64">
        <v>280</v>
      </c>
      <c r="IY64">
        <v>67.2</v>
      </c>
      <c r="IZ64">
        <v>90</v>
      </c>
      <c r="JA64" t="s">
        <v>95</v>
      </c>
      <c r="JB64" t="s">
        <v>95</v>
      </c>
      <c r="JC64" t="s">
        <v>95</v>
      </c>
      <c r="JD64" t="s">
        <v>95</v>
      </c>
      <c r="JE64">
        <v>12.1</v>
      </c>
      <c r="JF64">
        <v>20</v>
      </c>
      <c r="JG64">
        <v>15200</v>
      </c>
      <c r="JH64">
        <v>22000</v>
      </c>
      <c r="JI64">
        <v>29900</v>
      </c>
      <c r="JJ64">
        <v>165</v>
      </c>
      <c r="JK64">
        <v>64.8</v>
      </c>
      <c r="JL64">
        <v>55</v>
      </c>
      <c r="JM64" t="s">
        <v>95</v>
      </c>
      <c r="JN64" t="s">
        <v>95</v>
      </c>
      <c r="JO64" t="s">
        <v>95</v>
      </c>
      <c r="JP64" t="s">
        <v>95</v>
      </c>
      <c r="JQ64">
        <v>8.9</v>
      </c>
      <c r="JR64">
        <v>10</v>
      </c>
      <c r="JS64">
        <v>9400</v>
      </c>
      <c r="JT64">
        <v>19200</v>
      </c>
      <c r="JU64">
        <v>25000</v>
      </c>
      <c r="JV64">
        <v>130</v>
      </c>
      <c r="JW64">
        <v>57.9</v>
      </c>
      <c r="JX64">
        <v>55</v>
      </c>
      <c r="JY64" t="s">
        <v>95</v>
      </c>
      <c r="JZ64" t="s">
        <v>95</v>
      </c>
      <c r="KA64" t="s">
        <v>95</v>
      </c>
      <c r="KB64" t="s">
        <v>95</v>
      </c>
      <c r="KC64">
        <v>14.6</v>
      </c>
      <c r="KD64">
        <v>10</v>
      </c>
      <c r="KE64">
        <v>20500</v>
      </c>
      <c r="KF64">
        <v>33000</v>
      </c>
      <c r="KG64">
        <v>36500</v>
      </c>
    </row>
    <row r="65" spans="2:293" x14ac:dyDescent="0.25">
      <c r="B65" s="57" t="s">
        <v>24</v>
      </c>
      <c r="C65" t="s">
        <v>91</v>
      </c>
      <c r="D65" t="s">
        <v>57</v>
      </c>
      <c r="E65" t="s">
        <v>145</v>
      </c>
      <c r="F65">
        <v>385</v>
      </c>
      <c r="G65">
        <v>18.8</v>
      </c>
      <c r="H65">
        <v>310</v>
      </c>
      <c r="I65">
        <v>14.7</v>
      </c>
      <c r="J65">
        <v>8.1</v>
      </c>
      <c r="K65">
        <v>14.7</v>
      </c>
      <c r="L65">
        <v>29.5</v>
      </c>
      <c r="M65">
        <v>58.4</v>
      </c>
      <c r="N65">
        <v>50</v>
      </c>
      <c r="O65">
        <v>13800</v>
      </c>
      <c r="P65">
        <v>20400</v>
      </c>
      <c r="Q65">
        <v>26200</v>
      </c>
      <c r="R65">
        <v>345</v>
      </c>
      <c r="S65">
        <v>28.9</v>
      </c>
      <c r="T65">
        <v>245</v>
      </c>
      <c r="U65">
        <v>20.5</v>
      </c>
      <c r="V65">
        <v>4.2</v>
      </c>
      <c r="W65">
        <v>26.6</v>
      </c>
      <c r="X65">
        <v>34.4</v>
      </c>
      <c r="Y65">
        <v>46.4</v>
      </c>
      <c r="Z65">
        <v>85</v>
      </c>
      <c r="AA65">
        <v>15500</v>
      </c>
      <c r="AB65">
        <v>23500</v>
      </c>
      <c r="AC65">
        <v>31200</v>
      </c>
      <c r="AD65">
        <v>300</v>
      </c>
      <c r="AE65">
        <v>26.2</v>
      </c>
      <c r="AF65">
        <v>220</v>
      </c>
      <c r="AG65">
        <v>21.8</v>
      </c>
      <c r="AH65">
        <v>4.9000000000000004</v>
      </c>
      <c r="AI65">
        <v>34.299999999999997</v>
      </c>
      <c r="AJ65">
        <v>42.4</v>
      </c>
      <c r="AK65">
        <v>47.1</v>
      </c>
      <c r="AL65">
        <v>95</v>
      </c>
      <c r="AM65">
        <v>20600</v>
      </c>
      <c r="AN65">
        <v>26500</v>
      </c>
      <c r="AO65">
        <v>32600</v>
      </c>
      <c r="AP65">
        <v>240</v>
      </c>
      <c r="AQ65">
        <v>38</v>
      </c>
      <c r="AR65">
        <v>150</v>
      </c>
      <c r="AS65">
        <v>26.3</v>
      </c>
      <c r="AT65">
        <v>2</v>
      </c>
      <c r="AU65">
        <v>24.9</v>
      </c>
      <c r="AV65">
        <v>29</v>
      </c>
      <c r="AW65">
        <v>33.700000000000003</v>
      </c>
      <c r="AX65">
        <v>50</v>
      </c>
      <c r="AY65">
        <v>24300</v>
      </c>
      <c r="AZ65">
        <v>32400</v>
      </c>
      <c r="BA65">
        <v>48900</v>
      </c>
      <c r="BB65">
        <v>220</v>
      </c>
      <c r="BC65">
        <v>18.399999999999999</v>
      </c>
      <c r="BD65">
        <v>180</v>
      </c>
      <c r="BE65">
        <v>17.2</v>
      </c>
      <c r="BF65">
        <v>9.4</v>
      </c>
      <c r="BG65">
        <v>14.2</v>
      </c>
      <c r="BH65">
        <v>29.5</v>
      </c>
      <c r="BI65">
        <v>55</v>
      </c>
      <c r="BJ65">
        <v>30</v>
      </c>
      <c r="BK65">
        <v>13700</v>
      </c>
      <c r="BL65">
        <v>19800</v>
      </c>
      <c r="BM65">
        <v>23700</v>
      </c>
      <c r="BN65">
        <v>195</v>
      </c>
      <c r="BO65">
        <v>26.2</v>
      </c>
      <c r="BP65">
        <v>145</v>
      </c>
      <c r="BQ65">
        <v>18.399999999999999</v>
      </c>
      <c r="BR65">
        <v>5.0999999999999996</v>
      </c>
      <c r="BS65">
        <v>29.9</v>
      </c>
      <c r="BT65">
        <v>37.4</v>
      </c>
      <c r="BU65">
        <v>50.2</v>
      </c>
      <c r="BV65">
        <v>55</v>
      </c>
      <c r="BW65">
        <v>14600</v>
      </c>
      <c r="BX65">
        <v>23200</v>
      </c>
      <c r="BY65">
        <v>28500</v>
      </c>
      <c r="BZ65">
        <v>180</v>
      </c>
      <c r="CA65">
        <v>21.9</v>
      </c>
      <c r="CB65">
        <v>140</v>
      </c>
      <c r="CC65">
        <v>21.1</v>
      </c>
      <c r="CD65">
        <v>5.7</v>
      </c>
      <c r="CE65">
        <v>37.5</v>
      </c>
      <c r="CF65">
        <v>47.7</v>
      </c>
      <c r="CG65">
        <v>51.3</v>
      </c>
      <c r="CH65">
        <v>60</v>
      </c>
      <c r="CI65">
        <v>22400</v>
      </c>
      <c r="CJ65">
        <v>26200</v>
      </c>
      <c r="CK65">
        <v>32200</v>
      </c>
      <c r="CL65">
        <v>130</v>
      </c>
      <c r="CM65">
        <v>35.700000000000003</v>
      </c>
      <c r="CN65">
        <v>85</v>
      </c>
      <c r="CO65" t="s">
        <v>95</v>
      </c>
      <c r="CP65" t="s">
        <v>95</v>
      </c>
      <c r="CQ65">
        <v>23.8</v>
      </c>
      <c r="CR65">
        <v>28.6</v>
      </c>
      <c r="CS65">
        <v>33.4</v>
      </c>
      <c r="CT65">
        <v>25</v>
      </c>
      <c r="CU65">
        <v>21200</v>
      </c>
      <c r="CV65">
        <v>31300</v>
      </c>
      <c r="CW65">
        <v>41200</v>
      </c>
      <c r="CX65">
        <v>160</v>
      </c>
      <c r="CY65">
        <v>19.2</v>
      </c>
      <c r="CZ65">
        <v>130</v>
      </c>
      <c r="DA65">
        <v>11.3</v>
      </c>
      <c r="DB65">
        <v>6.4</v>
      </c>
      <c r="DC65">
        <v>15.3</v>
      </c>
      <c r="DD65">
        <v>29.6</v>
      </c>
      <c r="DE65">
        <v>63.1</v>
      </c>
      <c r="DF65">
        <v>20</v>
      </c>
      <c r="DG65">
        <v>16800</v>
      </c>
      <c r="DH65">
        <v>24500</v>
      </c>
      <c r="DI65">
        <v>28300</v>
      </c>
      <c r="DJ65">
        <v>150</v>
      </c>
      <c r="DK65">
        <v>32.4</v>
      </c>
      <c r="DL65">
        <v>100</v>
      </c>
      <c r="DM65">
        <v>23.3</v>
      </c>
      <c r="DN65">
        <v>2.9</v>
      </c>
      <c r="DO65">
        <v>22.2</v>
      </c>
      <c r="DP65">
        <v>30.6</v>
      </c>
      <c r="DQ65">
        <v>41.4</v>
      </c>
      <c r="DR65">
        <v>30</v>
      </c>
      <c r="DS65">
        <v>17200</v>
      </c>
      <c r="DT65">
        <v>27200</v>
      </c>
      <c r="DU65">
        <v>32500</v>
      </c>
      <c r="DV65">
        <v>120</v>
      </c>
      <c r="DW65">
        <v>32.5</v>
      </c>
      <c r="DX65">
        <v>80</v>
      </c>
      <c r="DY65">
        <v>22.8</v>
      </c>
      <c r="DZ65">
        <v>3.7</v>
      </c>
      <c r="EA65">
        <v>29.5</v>
      </c>
      <c r="EB65">
        <v>34.5</v>
      </c>
      <c r="EC65">
        <v>41</v>
      </c>
      <c r="ED65">
        <v>35</v>
      </c>
      <c r="EE65">
        <v>18500</v>
      </c>
      <c r="EF65">
        <v>27900</v>
      </c>
      <c r="EG65">
        <v>32600</v>
      </c>
      <c r="EH65">
        <v>105</v>
      </c>
      <c r="EI65">
        <v>40.799999999999997</v>
      </c>
      <c r="EJ65">
        <v>65</v>
      </c>
      <c r="EK65" t="s">
        <v>95</v>
      </c>
      <c r="EL65" t="s">
        <v>95</v>
      </c>
      <c r="EM65">
        <v>26.1</v>
      </c>
      <c r="EN65">
        <v>29.4</v>
      </c>
      <c r="EO65">
        <v>34.1</v>
      </c>
      <c r="EP65">
        <v>25</v>
      </c>
      <c r="EQ65">
        <v>24400</v>
      </c>
      <c r="ER65">
        <v>38800</v>
      </c>
      <c r="ES65">
        <v>52200</v>
      </c>
      <c r="ET65">
        <v>400</v>
      </c>
      <c r="EU65">
        <v>19.8</v>
      </c>
      <c r="EV65">
        <v>320</v>
      </c>
      <c r="EW65">
        <v>14.6</v>
      </c>
      <c r="EX65">
        <v>5.4</v>
      </c>
      <c r="EY65">
        <v>19.7</v>
      </c>
      <c r="EZ65">
        <v>33.1</v>
      </c>
      <c r="FA65">
        <v>60.2</v>
      </c>
      <c r="FB65">
        <v>70</v>
      </c>
      <c r="FC65">
        <v>14500</v>
      </c>
      <c r="FD65">
        <v>18500</v>
      </c>
      <c r="FE65">
        <v>25200</v>
      </c>
      <c r="FF65">
        <v>340</v>
      </c>
      <c r="FG65">
        <v>24.7</v>
      </c>
      <c r="FH65">
        <v>255</v>
      </c>
      <c r="FI65">
        <v>20.6</v>
      </c>
      <c r="FJ65">
        <v>7.5</v>
      </c>
      <c r="FK65">
        <v>28.4</v>
      </c>
      <c r="FL65">
        <v>37.4</v>
      </c>
      <c r="FM65">
        <v>47.2</v>
      </c>
      <c r="FN65">
        <v>90</v>
      </c>
      <c r="FO65">
        <v>15200</v>
      </c>
      <c r="FP65">
        <v>22400</v>
      </c>
      <c r="FQ65">
        <v>31200</v>
      </c>
      <c r="FR65">
        <v>305</v>
      </c>
      <c r="FS65">
        <v>25.8</v>
      </c>
      <c r="FT65">
        <v>225</v>
      </c>
      <c r="FU65">
        <v>24.1</v>
      </c>
      <c r="FV65">
        <v>4.5999999999999996</v>
      </c>
      <c r="FW65">
        <v>31.1</v>
      </c>
      <c r="FX65">
        <v>38.1</v>
      </c>
      <c r="FY65">
        <v>45.5</v>
      </c>
      <c r="FZ65">
        <v>85</v>
      </c>
      <c r="GA65">
        <v>21000</v>
      </c>
      <c r="GB65">
        <v>29100</v>
      </c>
      <c r="GC65">
        <v>38700</v>
      </c>
      <c r="GD65">
        <v>260</v>
      </c>
      <c r="GE65">
        <v>37.6</v>
      </c>
      <c r="GF65">
        <v>165</v>
      </c>
      <c r="GG65">
        <v>28.2</v>
      </c>
      <c r="GH65">
        <v>2.2999999999999998</v>
      </c>
      <c r="GI65">
        <v>26.8</v>
      </c>
      <c r="GJ65">
        <v>30</v>
      </c>
      <c r="GK65">
        <v>31.9</v>
      </c>
      <c r="GL65">
        <v>55</v>
      </c>
      <c r="GM65">
        <v>22200</v>
      </c>
      <c r="GN65">
        <v>33400</v>
      </c>
      <c r="GO65">
        <v>44800</v>
      </c>
      <c r="GP65">
        <v>225</v>
      </c>
      <c r="GQ65">
        <v>16.8</v>
      </c>
      <c r="GR65">
        <v>185</v>
      </c>
      <c r="GS65">
        <v>16.100000000000001</v>
      </c>
      <c r="GT65">
        <v>6.8</v>
      </c>
      <c r="GU65">
        <v>19.600000000000001</v>
      </c>
      <c r="GV65">
        <v>35.6</v>
      </c>
      <c r="GW65">
        <v>60.3</v>
      </c>
      <c r="GX65">
        <v>40</v>
      </c>
      <c r="GY65">
        <v>15000</v>
      </c>
      <c r="GZ65">
        <v>18700</v>
      </c>
      <c r="HA65">
        <v>24000</v>
      </c>
      <c r="HB65">
        <v>205</v>
      </c>
      <c r="HC65">
        <v>22</v>
      </c>
      <c r="HD65">
        <v>160</v>
      </c>
      <c r="HE65">
        <v>19.600000000000001</v>
      </c>
      <c r="HF65">
        <v>8.1</v>
      </c>
      <c r="HG65">
        <v>31.8</v>
      </c>
      <c r="HH65">
        <v>41.2</v>
      </c>
      <c r="HI65">
        <v>50.3</v>
      </c>
      <c r="HJ65">
        <v>60</v>
      </c>
      <c r="HK65">
        <v>15500</v>
      </c>
      <c r="HL65">
        <v>22400</v>
      </c>
      <c r="HM65">
        <v>30700</v>
      </c>
      <c r="HN65">
        <v>175</v>
      </c>
      <c r="HO65">
        <v>23.7</v>
      </c>
      <c r="HP65">
        <v>130</v>
      </c>
      <c r="HQ65">
        <v>24.1</v>
      </c>
      <c r="HR65">
        <v>4.5999999999999996</v>
      </c>
      <c r="HS65">
        <v>35.1</v>
      </c>
      <c r="HT65">
        <v>42.3</v>
      </c>
      <c r="HU65">
        <v>47.5</v>
      </c>
      <c r="HV65">
        <v>55</v>
      </c>
      <c r="HW65">
        <v>21000</v>
      </c>
      <c r="HX65">
        <v>29500</v>
      </c>
      <c r="HY65">
        <v>41200</v>
      </c>
      <c r="HZ65">
        <v>155</v>
      </c>
      <c r="IA65">
        <v>38.9</v>
      </c>
      <c r="IB65">
        <v>95</v>
      </c>
      <c r="IC65" t="s">
        <v>95</v>
      </c>
      <c r="ID65" t="s">
        <v>95</v>
      </c>
      <c r="IE65" t="s">
        <v>95</v>
      </c>
      <c r="IF65" t="s">
        <v>95</v>
      </c>
      <c r="IG65">
        <v>30.6</v>
      </c>
      <c r="IH65">
        <v>30</v>
      </c>
      <c r="II65">
        <v>17300</v>
      </c>
      <c r="IJ65">
        <v>28900</v>
      </c>
      <c r="IK65">
        <v>36000</v>
      </c>
      <c r="IL65">
        <v>175</v>
      </c>
      <c r="IM65">
        <v>23.6</v>
      </c>
      <c r="IN65">
        <v>135</v>
      </c>
      <c r="IO65">
        <v>12.7</v>
      </c>
      <c r="IP65">
        <v>3.7</v>
      </c>
      <c r="IQ65">
        <v>19.8</v>
      </c>
      <c r="IR65">
        <v>29.9</v>
      </c>
      <c r="IS65">
        <v>60</v>
      </c>
      <c r="IT65">
        <v>30</v>
      </c>
      <c r="IU65">
        <v>13500</v>
      </c>
      <c r="IV65">
        <v>17400</v>
      </c>
      <c r="IW65">
        <v>25900</v>
      </c>
      <c r="IX65">
        <v>135</v>
      </c>
      <c r="IY65">
        <v>28.7</v>
      </c>
      <c r="IZ65">
        <v>95</v>
      </c>
      <c r="JA65">
        <v>22.2</v>
      </c>
      <c r="JB65">
        <v>6.5</v>
      </c>
      <c r="JC65">
        <v>23.3</v>
      </c>
      <c r="JD65">
        <v>31.6</v>
      </c>
      <c r="JE65">
        <v>42.6</v>
      </c>
      <c r="JF65">
        <v>30</v>
      </c>
      <c r="JG65">
        <v>13500</v>
      </c>
      <c r="JH65">
        <v>23400</v>
      </c>
      <c r="JI65">
        <v>32100</v>
      </c>
      <c r="JJ65">
        <v>135</v>
      </c>
      <c r="JK65">
        <v>28.4</v>
      </c>
      <c r="JL65">
        <v>95</v>
      </c>
      <c r="JM65">
        <v>24.1</v>
      </c>
      <c r="JN65">
        <v>4.5999999999999996</v>
      </c>
      <c r="JO65">
        <v>25.9</v>
      </c>
      <c r="JP65">
        <v>32.799999999999997</v>
      </c>
      <c r="JQ65">
        <v>42.9</v>
      </c>
      <c r="JR65">
        <v>30</v>
      </c>
      <c r="JS65">
        <v>19000</v>
      </c>
      <c r="JT65">
        <v>29000</v>
      </c>
      <c r="JU65">
        <v>35100</v>
      </c>
      <c r="JV65">
        <v>105</v>
      </c>
      <c r="JW65">
        <v>35.5</v>
      </c>
      <c r="JX65">
        <v>65</v>
      </c>
      <c r="JY65" t="s">
        <v>95</v>
      </c>
      <c r="JZ65" t="s">
        <v>95</v>
      </c>
      <c r="KA65" t="s">
        <v>95</v>
      </c>
      <c r="KB65" t="s">
        <v>95</v>
      </c>
      <c r="KC65">
        <v>33.9</v>
      </c>
      <c r="KD65">
        <v>25</v>
      </c>
      <c r="KE65">
        <v>25900</v>
      </c>
      <c r="KF65">
        <v>38600</v>
      </c>
      <c r="KG65">
        <v>54500</v>
      </c>
    </row>
    <row r="66" spans="2:293" x14ac:dyDescent="0.25">
      <c r="B66" s="57" t="s">
        <v>24</v>
      </c>
      <c r="C66" t="s">
        <v>91</v>
      </c>
      <c r="D66" t="s">
        <v>306</v>
      </c>
      <c r="E66" t="s">
        <v>327</v>
      </c>
      <c r="F66" t="s">
        <v>95</v>
      </c>
      <c r="G66" t="s">
        <v>95</v>
      </c>
      <c r="H66" t="s">
        <v>95</v>
      </c>
      <c r="I66" t="s">
        <v>95</v>
      </c>
      <c r="J66" t="s">
        <v>95</v>
      </c>
      <c r="K66" t="s">
        <v>95</v>
      </c>
      <c r="L66" t="s">
        <v>95</v>
      </c>
      <c r="M66" t="s">
        <v>95</v>
      </c>
      <c r="N66">
        <v>8140</v>
      </c>
      <c r="O66">
        <v>12100</v>
      </c>
      <c r="P66">
        <v>17400</v>
      </c>
      <c r="Q66">
        <v>22400</v>
      </c>
      <c r="R66" t="s">
        <v>95</v>
      </c>
      <c r="S66" t="s">
        <v>95</v>
      </c>
      <c r="T66" t="s">
        <v>95</v>
      </c>
      <c r="U66" t="s">
        <v>95</v>
      </c>
      <c r="V66" t="s">
        <v>95</v>
      </c>
      <c r="W66" t="s">
        <v>95</v>
      </c>
      <c r="X66" t="s">
        <v>95</v>
      </c>
      <c r="Y66" t="s">
        <v>95</v>
      </c>
      <c r="Z66">
        <v>9345</v>
      </c>
      <c r="AA66">
        <v>16500</v>
      </c>
      <c r="AB66">
        <v>22200</v>
      </c>
      <c r="AC66">
        <v>28100</v>
      </c>
      <c r="AD66" t="s">
        <v>95</v>
      </c>
      <c r="AE66" t="s">
        <v>95</v>
      </c>
      <c r="AF66" t="s">
        <v>95</v>
      </c>
      <c r="AG66" t="s">
        <v>95</v>
      </c>
      <c r="AH66" t="s">
        <v>95</v>
      </c>
      <c r="AI66" t="s">
        <v>95</v>
      </c>
      <c r="AJ66" t="s">
        <v>95</v>
      </c>
      <c r="AK66" t="s">
        <v>95</v>
      </c>
      <c r="AL66">
        <v>8945</v>
      </c>
      <c r="AM66">
        <v>18400</v>
      </c>
      <c r="AN66">
        <v>25400</v>
      </c>
      <c r="AO66">
        <v>33200</v>
      </c>
      <c r="AP66" t="s">
        <v>95</v>
      </c>
      <c r="AQ66" t="s">
        <v>95</v>
      </c>
      <c r="AR66" t="s">
        <v>95</v>
      </c>
      <c r="AS66" t="s">
        <v>95</v>
      </c>
      <c r="AT66" t="s">
        <v>95</v>
      </c>
      <c r="AU66" t="s">
        <v>95</v>
      </c>
      <c r="AV66" t="s">
        <v>95</v>
      </c>
      <c r="AW66" t="s">
        <v>95</v>
      </c>
      <c r="AX66">
        <v>8285</v>
      </c>
      <c r="AY66">
        <v>18600</v>
      </c>
      <c r="AZ66">
        <v>29300</v>
      </c>
      <c r="BA66">
        <v>41000</v>
      </c>
      <c r="BB66" t="s">
        <v>95</v>
      </c>
      <c r="BC66" t="s">
        <v>95</v>
      </c>
      <c r="BD66" t="s">
        <v>95</v>
      </c>
      <c r="BE66" t="s">
        <v>95</v>
      </c>
      <c r="BF66" t="s">
        <v>95</v>
      </c>
      <c r="BG66" t="s">
        <v>95</v>
      </c>
      <c r="BH66" t="s">
        <v>95</v>
      </c>
      <c r="BI66" t="s">
        <v>95</v>
      </c>
      <c r="BJ66">
        <v>4335</v>
      </c>
      <c r="BK66">
        <v>12100</v>
      </c>
      <c r="BL66">
        <v>17300</v>
      </c>
      <c r="BM66">
        <v>22000</v>
      </c>
      <c r="BN66" t="s">
        <v>95</v>
      </c>
      <c r="BO66" t="s">
        <v>95</v>
      </c>
      <c r="BP66" t="s">
        <v>95</v>
      </c>
      <c r="BQ66" t="s">
        <v>95</v>
      </c>
      <c r="BR66" t="s">
        <v>95</v>
      </c>
      <c r="BS66" t="s">
        <v>95</v>
      </c>
      <c r="BT66" t="s">
        <v>95</v>
      </c>
      <c r="BU66" t="s">
        <v>95</v>
      </c>
      <c r="BV66">
        <v>5080</v>
      </c>
      <c r="BW66">
        <v>16400</v>
      </c>
      <c r="BX66">
        <v>21900</v>
      </c>
      <c r="BY66">
        <v>27000</v>
      </c>
      <c r="BZ66" t="s">
        <v>95</v>
      </c>
      <c r="CA66" t="s">
        <v>95</v>
      </c>
      <c r="CB66" t="s">
        <v>95</v>
      </c>
      <c r="CC66" t="s">
        <v>95</v>
      </c>
      <c r="CD66" t="s">
        <v>95</v>
      </c>
      <c r="CE66" t="s">
        <v>95</v>
      </c>
      <c r="CF66" t="s">
        <v>95</v>
      </c>
      <c r="CG66" t="s">
        <v>95</v>
      </c>
      <c r="CH66">
        <v>4805</v>
      </c>
      <c r="CI66">
        <v>17900</v>
      </c>
      <c r="CJ66">
        <v>25000</v>
      </c>
      <c r="CK66">
        <v>31600</v>
      </c>
      <c r="CL66" t="s">
        <v>95</v>
      </c>
      <c r="CM66" t="s">
        <v>95</v>
      </c>
      <c r="CN66" t="s">
        <v>95</v>
      </c>
      <c r="CO66" t="s">
        <v>95</v>
      </c>
      <c r="CP66" t="s">
        <v>95</v>
      </c>
      <c r="CQ66" t="s">
        <v>95</v>
      </c>
      <c r="CR66" t="s">
        <v>95</v>
      </c>
      <c r="CS66" t="s">
        <v>95</v>
      </c>
      <c r="CT66">
        <v>4600</v>
      </c>
      <c r="CU66">
        <v>15700</v>
      </c>
      <c r="CV66">
        <v>26000</v>
      </c>
      <c r="CW66">
        <v>37000</v>
      </c>
      <c r="CX66" t="s">
        <v>95</v>
      </c>
      <c r="CY66" t="s">
        <v>95</v>
      </c>
      <c r="CZ66" t="s">
        <v>95</v>
      </c>
      <c r="DA66" t="s">
        <v>95</v>
      </c>
      <c r="DB66" t="s">
        <v>95</v>
      </c>
      <c r="DC66" t="s">
        <v>95</v>
      </c>
      <c r="DD66" t="s">
        <v>95</v>
      </c>
      <c r="DE66" t="s">
        <v>95</v>
      </c>
      <c r="DF66">
        <v>3805</v>
      </c>
      <c r="DG66">
        <v>12100</v>
      </c>
      <c r="DH66">
        <v>17500</v>
      </c>
      <c r="DI66">
        <v>23100</v>
      </c>
      <c r="DJ66" t="s">
        <v>95</v>
      </c>
      <c r="DK66" t="s">
        <v>95</v>
      </c>
      <c r="DL66" t="s">
        <v>95</v>
      </c>
      <c r="DM66" t="s">
        <v>95</v>
      </c>
      <c r="DN66" t="s">
        <v>95</v>
      </c>
      <c r="DO66" t="s">
        <v>95</v>
      </c>
      <c r="DP66" t="s">
        <v>95</v>
      </c>
      <c r="DQ66" t="s">
        <v>95</v>
      </c>
      <c r="DR66">
        <v>4265</v>
      </c>
      <c r="DS66">
        <v>16500</v>
      </c>
      <c r="DT66">
        <v>22600</v>
      </c>
      <c r="DU66">
        <v>29800</v>
      </c>
      <c r="DV66" t="s">
        <v>95</v>
      </c>
      <c r="DW66" t="s">
        <v>95</v>
      </c>
      <c r="DX66" t="s">
        <v>95</v>
      </c>
      <c r="DY66" t="s">
        <v>95</v>
      </c>
      <c r="DZ66" t="s">
        <v>95</v>
      </c>
      <c r="EA66" t="s">
        <v>95</v>
      </c>
      <c r="EB66" t="s">
        <v>95</v>
      </c>
      <c r="EC66" t="s">
        <v>95</v>
      </c>
      <c r="ED66">
        <v>4140</v>
      </c>
      <c r="EE66">
        <v>19000</v>
      </c>
      <c r="EF66">
        <v>26000</v>
      </c>
      <c r="EG66">
        <v>35900</v>
      </c>
      <c r="EH66" t="s">
        <v>95</v>
      </c>
      <c r="EI66" t="s">
        <v>95</v>
      </c>
      <c r="EJ66" t="s">
        <v>95</v>
      </c>
      <c r="EK66" t="s">
        <v>95</v>
      </c>
      <c r="EL66" t="s">
        <v>95</v>
      </c>
      <c r="EM66" t="s">
        <v>95</v>
      </c>
      <c r="EN66" t="s">
        <v>95</v>
      </c>
      <c r="EO66" t="s">
        <v>95</v>
      </c>
      <c r="EP66">
        <v>3680</v>
      </c>
      <c r="EQ66">
        <v>22700</v>
      </c>
      <c r="ER66">
        <v>32900</v>
      </c>
      <c r="ES66">
        <v>48100</v>
      </c>
      <c r="ET66" t="s">
        <v>95</v>
      </c>
      <c r="EU66" t="s">
        <v>95</v>
      </c>
      <c r="EV66" t="s">
        <v>95</v>
      </c>
      <c r="EW66" t="s">
        <v>95</v>
      </c>
      <c r="EX66" t="s">
        <v>95</v>
      </c>
      <c r="EY66" t="s">
        <v>95</v>
      </c>
      <c r="EZ66" t="s">
        <v>95</v>
      </c>
      <c r="FA66" t="s">
        <v>95</v>
      </c>
      <c r="FB66">
        <v>7755</v>
      </c>
      <c r="FC66">
        <v>11200</v>
      </c>
      <c r="FD66">
        <v>16300</v>
      </c>
      <c r="FE66">
        <v>21500</v>
      </c>
      <c r="FF66" t="s">
        <v>95</v>
      </c>
      <c r="FG66" t="s">
        <v>95</v>
      </c>
      <c r="FH66" t="s">
        <v>95</v>
      </c>
      <c r="FI66" t="s">
        <v>95</v>
      </c>
      <c r="FJ66" t="s">
        <v>95</v>
      </c>
      <c r="FK66" t="s">
        <v>95</v>
      </c>
      <c r="FL66" t="s">
        <v>95</v>
      </c>
      <c r="FM66" t="s">
        <v>95</v>
      </c>
      <c r="FN66">
        <v>8740</v>
      </c>
      <c r="FO66">
        <v>15900</v>
      </c>
      <c r="FP66">
        <v>21500</v>
      </c>
      <c r="FQ66">
        <v>27500</v>
      </c>
      <c r="FR66" t="s">
        <v>95</v>
      </c>
      <c r="FS66" t="s">
        <v>95</v>
      </c>
      <c r="FT66" t="s">
        <v>95</v>
      </c>
      <c r="FU66" t="s">
        <v>95</v>
      </c>
      <c r="FV66" t="s">
        <v>95</v>
      </c>
      <c r="FW66" t="s">
        <v>95</v>
      </c>
      <c r="FX66" t="s">
        <v>95</v>
      </c>
      <c r="FY66" t="s">
        <v>95</v>
      </c>
      <c r="FZ66">
        <v>8750</v>
      </c>
      <c r="GA66">
        <v>17800</v>
      </c>
      <c r="GB66">
        <v>24700</v>
      </c>
      <c r="GC66">
        <v>32300</v>
      </c>
      <c r="GD66" t="s">
        <v>95</v>
      </c>
      <c r="GE66" t="s">
        <v>95</v>
      </c>
      <c r="GF66" t="s">
        <v>95</v>
      </c>
      <c r="GG66" t="s">
        <v>95</v>
      </c>
      <c r="GH66" t="s">
        <v>95</v>
      </c>
      <c r="GI66" t="s">
        <v>95</v>
      </c>
      <c r="GJ66" t="s">
        <v>95</v>
      </c>
      <c r="GK66" t="s">
        <v>95</v>
      </c>
      <c r="GL66">
        <v>7900</v>
      </c>
      <c r="GM66">
        <v>18100</v>
      </c>
      <c r="GN66">
        <v>28800</v>
      </c>
      <c r="GO66">
        <v>40000</v>
      </c>
      <c r="GP66" t="s">
        <v>95</v>
      </c>
      <c r="GQ66" t="s">
        <v>95</v>
      </c>
      <c r="GR66" t="s">
        <v>95</v>
      </c>
      <c r="GS66" t="s">
        <v>95</v>
      </c>
      <c r="GT66" t="s">
        <v>95</v>
      </c>
      <c r="GU66" t="s">
        <v>95</v>
      </c>
      <c r="GV66" t="s">
        <v>95</v>
      </c>
      <c r="GW66" t="s">
        <v>95</v>
      </c>
      <c r="GX66">
        <v>4100</v>
      </c>
      <c r="GY66">
        <v>10900</v>
      </c>
      <c r="GZ66">
        <v>16200</v>
      </c>
      <c r="HA66">
        <v>21200</v>
      </c>
      <c r="HB66" t="s">
        <v>95</v>
      </c>
      <c r="HC66" t="s">
        <v>95</v>
      </c>
      <c r="HD66" t="s">
        <v>95</v>
      </c>
      <c r="HE66" t="s">
        <v>95</v>
      </c>
      <c r="HF66" t="s">
        <v>95</v>
      </c>
      <c r="HG66" t="s">
        <v>95</v>
      </c>
      <c r="HH66" t="s">
        <v>95</v>
      </c>
      <c r="HI66" t="s">
        <v>95</v>
      </c>
      <c r="HJ66">
        <v>4670</v>
      </c>
      <c r="HK66">
        <v>15700</v>
      </c>
      <c r="HL66">
        <v>21300</v>
      </c>
      <c r="HM66">
        <v>26200</v>
      </c>
      <c r="HN66" t="s">
        <v>95</v>
      </c>
      <c r="HO66" t="s">
        <v>95</v>
      </c>
      <c r="HP66" t="s">
        <v>95</v>
      </c>
      <c r="HQ66" t="s">
        <v>95</v>
      </c>
      <c r="HR66" t="s">
        <v>95</v>
      </c>
      <c r="HS66" t="s">
        <v>95</v>
      </c>
      <c r="HT66" t="s">
        <v>95</v>
      </c>
      <c r="HU66" t="s">
        <v>95</v>
      </c>
      <c r="HV66">
        <v>4745</v>
      </c>
      <c r="HW66">
        <v>17500</v>
      </c>
      <c r="HX66">
        <v>24400</v>
      </c>
      <c r="HY66">
        <v>30600</v>
      </c>
      <c r="HZ66" t="s">
        <v>95</v>
      </c>
      <c r="IA66" t="s">
        <v>95</v>
      </c>
      <c r="IB66" t="s">
        <v>95</v>
      </c>
      <c r="IC66" t="s">
        <v>95</v>
      </c>
      <c r="ID66" t="s">
        <v>95</v>
      </c>
      <c r="IE66" t="s">
        <v>95</v>
      </c>
      <c r="IF66" t="s">
        <v>95</v>
      </c>
      <c r="IG66" t="s">
        <v>95</v>
      </c>
      <c r="IH66">
        <v>4370</v>
      </c>
      <c r="II66">
        <v>15700</v>
      </c>
      <c r="IJ66">
        <v>26000</v>
      </c>
      <c r="IK66">
        <v>36700</v>
      </c>
      <c r="IL66" t="s">
        <v>95</v>
      </c>
      <c r="IM66" t="s">
        <v>95</v>
      </c>
      <c r="IN66" t="s">
        <v>95</v>
      </c>
      <c r="IO66" t="s">
        <v>95</v>
      </c>
      <c r="IP66" t="s">
        <v>95</v>
      </c>
      <c r="IQ66" t="s">
        <v>95</v>
      </c>
      <c r="IR66" t="s">
        <v>95</v>
      </c>
      <c r="IS66" t="s">
        <v>95</v>
      </c>
      <c r="IT66">
        <v>3655</v>
      </c>
      <c r="IU66">
        <v>11500</v>
      </c>
      <c r="IV66">
        <v>16500</v>
      </c>
      <c r="IW66">
        <v>22000</v>
      </c>
      <c r="IX66" t="s">
        <v>95</v>
      </c>
      <c r="IY66" t="s">
        <v>95</v>
      </c>
      <c r="IZ66" t="s">
        <v>95</v>
      </c>
      <c r="JA66" t="s">
        <v>95</v>
      </c>
      <c r="JB66" t="s">
        <v>95</v>
      </c>
      <c r="JC66" t="s">
        <v>95</v>
      </c>
      <c r="JD66" t="s">
        <v>95</v>
      </c>
      <c r="JE66" t="s">
        <v>95</v>
      </c>
      <c r="JF66">
        <v>4070</v>
      </c>
      <c r="JG66">
        <v>16000</v>
      </c>
      <c r="JH66">
        <v>21800</v>
      </c>
      <c r="JI66">
        <v>29200</v>
      </c>
      <c r="JJ66" t="s">
        <v>95</v>
      </c>
      <c r="JK66" t="s">
        <v>95</v>
      </c>
      <c r="JL66" t="s">
        <v>95</v>
      </c>
      <c r="JM66" t="s">
        <v>95</v>
      </c>
      <c r="JN66" t="s">
        <v>95</v>
      </c>
      <c r="JO66" t="s">
        <v>95</v>
      </c>
      <c r="JP66" t="s">
        <v>95</v>
      </c>
      <c r="JQ66" t="s">
        <v>95</v>
      </c>
      <c r="JR66">
        <v>4005</v>
      </c>
      <c r="JS66">
        <v>18100</v>
      </c>
      <c r="JT66">
        <v>25200</v>
      </c>
      <c r="JU66">
        <v>34600</v>
      </c>
      <c r="JV66" t="s">
        <v>95</v>
      </c>
      <c r="JW66" t="s">
        <v>95</v>
      </c>
      <c r="JX66" t="s">
        <v>95</v>
      </c>
      <c r="JY66" t="s">
        <v>95</v>
      </c>
      <c r="JZ66" t="s">
        <v>95</v>
      </c>
      <c r="KA66" t="s">
        <v>95</v>
      </c>
      <c r="KB66" t="s">
        <v>95</v>
      </c>
      <c r="KC66" t="s">
        <v>95</v>
      </c>
      <c r="KD66">
        <v>3530</v>
      </c>
      <c r="KE66">
        <v>21600</v>
      </c>
      <c r="KF66">
        <v>32100</v>
      </c>
      <c r="KG66">
        <v>45100</v>
      </c>
    </row>
    <row r="67" spans="2:293" x14ac:dyDescent="0.25">
      <c r="B67" s="57" t="s">
        <v>24</v>
      </c>
      <c r="C67" t="s">
        <v>91</v>
      </c>
      <c r="D67" t="s">
        <v>96</v>
      </c>
      <c r="E67" t="s">
        <v>146</v>
      </c>
      <c r="F67">
        <v>400</v>
      </c>
      <c r="G67">
        <v>30.8</v>
      </c>
      <c r="H67">
        <v>275</v>
      </c>
      <c r="I67">
        <v>17.8</v>
      </c>
      <c r="J67">
        <v>3.9</v>
      </c>
      <c r="K67">
        <v>10.6</v>
      </c>
      <c r="L67">
        <v>17.600000000000001</v>
      </c>
      <c r="M67">
        <v>47.4</v>
      </c>
      <c r="N67">
        <v>40</v>
      </c>
      <c r="O67">
        <v>16700</v>
      </c>
      <c r="P67">
        <v>21500</v>
      </c>
      <c r="Q67">
        <v>27400</v>
      </c>
      <c r="R67">
        <v>330</v>
      </c>
      <c r="S67">
        <v>47.6</v>
      </c>
      <c r="T67">
        <v>175</v>
      </c>
      <c r="U67">
        <v>22.2</v>
      </c>
      <c r="V67">
        <v>3.3</v>
      </c>
      <c r="W67">
        <v>17.3</v>
      </c>
      <c r="X67">
        <v>22.3</v>
      </c>
      <c r="Y67">
        <v>26.9</v>
      </c>
      <c r="Z67">
        <v>50</v>
      </c>
      <c r="AA67">
        <v>22300</v>
      </c>
      <c r="AB67">
        <v>29400</v>
      </c>
      <c r="AC67">
        <v>40100</v>
      </c>
      <c r="AD67">
        <v>315</v>
      </c>
      <c r="AE67">
        <v>45</v>
      </c>
      <c r="AF67">
        <v>175</v>
      </c>
      <c r="AG67">
        <v>23.6</v>
      </c>
      <c r="AH67">
        <v>2.7</v>
      </c>
      <c r="AI67">
        <v>21.2</v>
      </c>
      <c r="AJ67">
        <v>23.8</v>
      </c>
      <c r="AK67">
        <v>28.8</v>
      </c>
      <c r="AL67">
        <v>60</v>
      </c>
      <c r="AM67">
        <v>21700</v>
      </c>
      <c r="AN67">
        <v>29200</v>
      </c>
      <c r="AO67">
        <v>40900</v>
      </c>
      <c r="AP67">
        <v>245</v>
      </c>
      <c r="AQ67">
        <v>45.4</v>
      </c>
      <c r="AR67">
        <v>135</v>
      </c>
      <c r="AS67">
        <v>25.7</v>
      </c>
      <c r="AT67">
        <v>3.5</v>
      </c>
      <c r="AU67" t="s">
        <v>95</v>
      </c>
      <c r="AV67" t="s">
        <v>95</v>
      </c>
      <c r="AW67">
        <v>25.5</v>
      </c>
      <c r="AX67">
        <v>50</v>
      </c>
      <c r="AY67">
        <v>21400</v>
      </c>
      <c r="AZ67">
        <v>30200</v>
      </c>
      <c r="BA67">
        <v>45800</v>
      </c>
      <c r="BB67">
        <v>220</v>
      </c>
      <c r="BC67">
        <v>29.7</v>
      </c>
      <c r="BD67">
        <v>155</v>
      </c>
      <c r="BE67">
        <v>19.7</v>
      </c>
      <c r="BF67">
        <v>3.2</v>
      </c>
      <c r="BG67">
        <v>10.6</v>
      </c>
      <c r="BH67">
        <v>17.399999999999999</v>
      </c>
      <c r="BI67">
        <v>47.5</v>
      </c>
      <c r="BJ67">
        <v>20</v>
      </c>
      <c r="BK67">
        <v>18700</v>
      </c>
      <c r="BL67">
        <v>23300</v>
      </c>
      <c r="BM67">
        <v>27800</v>
      </c>
      <c r="BN67">
        <v>185</v>
      </c>
      <c r="BO67">
        <v>48.1</v>
      </c>
      <c r="BP67">
        <v>95</v>
      </c>
      <c r="BQ67">
        <v>22.5</v>
      </c>
      <c r="BR67">
        <v>4.2</v>
      </c>
      <c r="BS67">
        <v>15.9</v>
      </c>
      <c r="BT67">
        <v>19.899999999999999</v>
      </c>
      <c r="BU67">
        <v>25.1</v>
      </c>
      <c r="BV67">
        <v>25</v>
      </c>
      <c r="BW67">
        <v>21600</v>
      </c>
      <c r="BX67">
        <v>29100</v>
      </c>
      <c r="BY67">
        <v>40100</v>
      </c>
      <c r="BZ67">
        <v>180</v>
      </c>
      <c r="CA67">
        <v>42.5</v>
      </c>
      <c r="CB67">
        <v>105</v>
      </c>
      <c r="CC67">
        <v>23.6</v>
      </c>
      <c r="CD67">
        <v>2.6</v>
      </c>
      <c r="CE67" t="s">
        <v>95</v>
      </c>
      <c r="CF67" t="s">
        <v>95</v>
      </c>
      <c r="CG67">
        <v>31.3</v>
      </c>
      <c r="CH67">
        <v>40</v>
      </c>
      <c r="CI67">
        <v>20500</v>
      </c>
      <c r="CJ67">
        <v>28300</v>
      </c>
      <c r="CK67">
        <v>39300</v>
      </c>
      <c r="CL67">
        <v>135</v>
      </c>
      <c r="CM67">
        <v>44.6</v>
      </c>
      <c r="CN67">
        <v>75</v>
      </c>
      <c r="CO67">
        <v>29.6</v>
      </c>
      <c r="CP67">
        <v>4</v>
      </c>
      <c r="CQ67" t="s">
        <v>95</v>
      </c>
      <c r="CR67" t="s">
        <v>95</v>
      </c>
      <c r="CS67">
        <v>21.7</v>
      </c>
      <c r="CT67">
        <v>25</v>
      </c>
      <c r="CU67">
        <v>20300</v>
      </c>
      <c r="CV67">
        <v>27000</v>
      </c>
      <c r="CW67">
        <v>34700</v>
      </c>
      <c r="CX67">
        <v>175</v>
      </c>
      <c r="CY67">
        <v>32.200000000000003</v>
      </c>
      <c r="CZ67">
        <v>120</v>
      </c>
      <c r="DA67">
        <v>15.5</v>
      </c>
      <c r="DB67">
        <v>4.9000000000000004</v>
      </c>
      <c r="DC67">
        <v>10.7</v>
      </c>
      <c r="DD67">
        <v>17.899999999999999</v>
      </c>
      <c r="DE67">
        <v>47.4</v>
      </c>
      <c r="DF67">
        <v>20</v>
      </c>
      <c r="DG67">
        <v>9600</v>
      </c>
      <c r="DH67">
        <v>21100</v>
      </c>
      <c r="DI67">
        <v>26500</v>
      </c>
      <c r="DJ67">
        <v>145</v>
      </c>
      <c r="DK67">
        <v>46.9</v>
      </c>
      <c r="DL67">
        <v>75</v>
      </c>
      <c r="DM67">
        <v>21.7</v>
      </c>
      <c r="DN67">
        <v>2.2000000000000002</v>
      </c>
      <c r="DO67">
        <v>19.100000000000001</v>
      </c>
      <c r="DP67">
        <v>25.3</v>
      </c>
      <c r="DQ67">
        <v>29.2</v>
      </c>
      <c r="DR67">
        <v>25</v>
      </c>
      <c r="DS67">
        <v>23700</v>
      </c>
      <c r="DT67">
        <v>29900</v>
      </c>
      <c r="DU67">
        <v>44000</v>
      </c>
      <c r="DV67">
        <v>130</v>
      </c>
      <c r="DW67">
        <v>48.3</v>
      </c>
      <c r="DX67">
        <v>70</v>
      </c>
      <c r="DY67">
        <v>23.7</v>
      </c>
      <c r="DZ67">
        <v>2.8</v>
      </c>
      <c r="EA67" t="s">
        <v>95</v>
      </c>
      <c r="EB67" t="s">
        <v>95</v>
      </c>
      <c r="EC67">
        <v>25.2</v>
      </c>
      <c r="ED67">
        <v>20</v>
      </c>
      <c r="EE67">
        <v>23600</v>
      </c>
      <c r="EF67">
        <v>31900</v>
      </c>
      <c r="EG67">
        <v>46400</v>
      </c>
      <c r="EH67">
        <v>115</v>
      </c>
      <c r="EI67">
        <v>46.2</v>
      </c>
      <c r="EJ67">
        <v>60</v>
      </c>
      <c r="EK67">
        <v>21.1</v>
      </c>
      <c r="EL67">
        <v>2.9</v>
      </c>
      <c r="EM67" t="s">
        <v>95</v>
      </c>
      <c r="EN67" t="s">
        <v>95</v>
      </c>
      <c r="EO67">
        <v>29.8</v>
      </c>
      <c r="EP67">
        <v>25</v>
      </c>
      <c r="EQ67">
        <v>23600</v>
      </c>
      <c r="ER67">
        <v>34600</v>
      </c>
      <c r="ES67">
        <v>66000</v>
      </c>
      <c r="ET67">
        <v>375</v>
      </c>
      <c r="EU67">
        <v>35.6</v>
      </c>
      <c r="EV67">
        <v>240</v>
      </c>
      <c r="EW67">
        <v>14</v>
      </c>
      <c r="EX67">
        <v>5.7</v>
      </c>
      <c r="EY67">
        <v>10.6</v>
      </c>
      <c r="EZ67">
        <v>20.7</v>
      </c>
      <c r="FA67">
        <v>44.6</v>
      </c>
      <c r="FB67">
        <v>35</v>
      </c>
      <c r="FC67">
        <v>12800</v>
      </c>
      <c r="FD67">
        <v>18600</v>
      </c>
      <c r="FE67">
        <v>31200</v>
      </c>
      <c r="FF67">
        <v>305</v>
      </c>
      <c r="FG67">
        <v>44.8</v>
      </c>
      <c r="FH67">
        <v>170</v>
      </c>
      <c r="FI67">
        <v>17.600000000000001</v>
      </c>
      <c r="FJ67">
        <v>3.4</v>
      </c>
      <c r="FK67">
        <v>16.600000000000001</v>
      </c>
      <c r="FL67">
        <v>24.2</v>
      </c>
      <c r="FM67">
        <v>34.1</v>
      </c>
      <c r="FN67">
        <v>45</v>
      </c>
      <c r="FO67">
        <v>16200</v>
      </c>
      <c r="FP67">
        <v>24400</v>
      </c>
      <c r="FQ67">
        <v>34200</v>
      </c>
      <c r="FR67">
        <v>315</v>
      </c>
      <c r="FS67">
        <v>44.3</v>
      </c>
      <c r="FT67">
        <v>175</v>
      </c>
      <c r="FU67">
        <v>23.3</v>
      </c>
      <c r="FV67">
        <v>2.9</v>
      </c>
      <c r="FW67">
        <v>21.3</v>
      </c>
      <c r="FX67">
        <v>24.7</v>
      </c>
      <c r="FY67">
        <v>29.5</v>
      </c>
      <c r="FZ67">
        <v>60</v>
      </c>
      <c r="GA67">
        <v>19800</v>
      </c>
      <c r="GB67">
        <v>28300</v>
      </c>
      <c r="GC67">
        <v>42900</v>
      </c>
      <c r="GD67">
        <v>270</v>
      </c>
      <c r="GE67">
        <v>50.7</v>
      </c>
      <c r="GF67">
        <v>130</v>
      </c>
      <c r="GG67">
        <v>22.3</v>
      </c>
      <c r="GH67">
        <v>1.7</v>
      </c>
      <c r="GI67">
        <v>21</v>
      </c>
      <c r="GJ67">
        <v>23.8</v>
      </c>
      <c r="GK67">
        <v>25.2</v>
      </c>
      <c r="GL67">
        <v>45</v>
      </c>
      <c r="GM67">
        <v>20400</v>
      </c>
      <c r="GN67">
        <v>35100</v>
      </c>
      <c r="GO67">
        <v>72500</v>
      </c>
      <c r="GP67">
        <v>210</v>
      </c>
      <c r="GQ67">
        <v>34.299999999999997</v>
      </c>
      <c r="GR67">
        <v>140</v>
      </c>
      <c r="GS67">
        <v>15.8</v>
      </c>
      <c r="GT67">
        <v>4.9000000000000004</v>
      </c>
      <c r="GU67">
        <v>10.6</v>
      </c>
      <c r="GV67">
        <v>20.100000000000001</v>
      </c>
      <c r="GW67">
        <v>45.1</v>
      </c>
      <c r="GX67">
        <v>20</v>
      </c>
      <c r="GY67">
        <v>13700</v>
      </c>
      <c r="GZ67">
        <v>21100</v>
      </c>
      <c r="HA67">
        <v>36700</v>
      </c>
      <c r="HB67">
        <v>160</v>
      </c>
      <c r="HC67">
        <v>42.6</v>
      </c>
      <c r="HD67">
        <v>90</v>
      </c>
      <c r="HE67">
        <v>19.8</v>
      </c>
      <c r="HF67">
        <v>4.2</v>
      </c>
      <c r="HG67">
        <v>17.8</v>
      </c>
      <c r="HH67">
        <v>22.9</v>
      </c>
      <c r="HI67">
        <v>33.4</v>
      </c>
      <c r="HJ67">
        <v>25</v>
      </c>
      <c r="HK67">
        <v>13800</v>
      </c>
      <c r="HL67">
        <v>20400</v>
      </c>
      <c r="HM67">
        <v>28000</v>
      </c>
      <c r="HN67">
        <v>180</v>
      </c>
      <c r="HO67">
        <v>44.6</v>
      </c>
      <c r="HP67">
        <v>100</v>
      </c>
      <c r="HQ67">
        <v>24.6</v>
      </c>
      <c r="HR67">
        <v>2.2000000000000002</v>
      </c>
      <c r="HS67">
        <v>21.4</v>
      </c>
      <c r="HT67">
        <v>25.1</v>
      </c>
      <c r="HU67">
        <v>28.6</v>
      </c>
      <c r="HV67">
        <v>35</v>
      </c>
      <c r="HW67">
        <v>19000</v>
      </c>
      <c r="HX67">
        <v>26700</v>
      </c>
      <c r="HY67">
        <v>31500</v>
      </c>
      <c r="HZ67">
        <v>160</v>
      </c>
      <c r="IA67">
        <v>49.5</v>
      </c>
      <c r="IB67">
        <v>80</v>
      </c>
      <c r="IC67" t="s">
        <v>95</v>
      </c>
      <c r="ID67" t="s">
        <v>95</v>
      </c>
      <c r="IE67" t="s">
        <v>95</v>
      </c>
      <c r="IF67" t="s">
        <v>95</v>
      </c>
      <c r="IG67">
        <v>25.3</v>
      </c>
      <c r="IH67">
        <v>30</v>
      </c>
      <c r="II67">
        <v>16400</v>
      </c>
      <c r="IJ67">
        <v>28800</v>
      </c>
      <c r="IK67">
        <v>61900</v>
      </c>
      <c r="IL67">
        <v>165</v>
      </c>
      <c r="IM67">
        <v>37.4</v>
      </c>
      <c r="IN67">
        <v>100</v>
      </c>
      <c r="IO67">
        <v>11.9</v>
      </c>
      <c r="IP67">
        <v>6.7</v>
      </c>
      <c r="IQ67">
        <v>10.6</v>
      </c>
      <c r="IR67">
        <v>21.5</v>
      </c>
      <c r="IS67">
        <v>44</v>
      </c>
      <c r="IT67">
        <v>15</v>
      </c>
      <c r="IU67">
        <v>10200</v>
      </c>
      <c r="IV67">
        <v>18000</v>
      </c>
      <c r="IW67">
        <v>30000</v>
      </c>
      <c r="IX67">
        <v>150</v>
      </c>
      <c r="IY67">
        <v>47.2</v>
      </c>
      <c r="IZ67">
        <v>80</v>
      </c>
      <c r="JA67">
        <v>15.4</v>
      </c>
      <c r="JB67">
        <v>2.6</v>
      </c>
      <c r="JC67">
        <v>15.4</v>
      </c>
      <c r="JD67">
        <v>25.7</v>
      </c>
      <c r="JE67">
        <v>34.9</v>
      </c>
      <c r="JF67">
        <v>20</v>
      </c>
      <c r="JG67">
        <v>17300</v>
      </c>
      <c r="JH67">
        <v>30900</v>
      </c>
      <c r="JI67">
        <v>41200</v>
      </c>
      <c r="JJ67">
        <v>135</v>
      </c>
      <c r="JK67">
        <v>43.9</v>
      </c>
      <c r="JL67">
        <v>75</v>
      </c>
      <c r="JM67">
        <v>21.5</v>
      </c>
      <c r="JN67">
        <v>3.8</v>
      </c>
      <c r="JO67">
        <v>21.3</v>
      </c>
      <c r="JP67">
        <v>24.2</v>
      </c>
      <c r="JQ67">
        <v>30.7</v>
      </c>
      <c r="JR67">
        <v>25</v>
      </c>
      <c r="JS67">
        <v>21000</v>
      </c>
      <c r="JT67">
        <v>33400</v>
      </c>
      <c r="JU67">
        <v>72600</v>
      </c>
      <c r="JV67">
        <v>110</v>
      </c>
      <c r="JW67">
        <v>52.6</v>
      </c>
      <c r="JX67">
        <v>50</v>
      </c>
      <c r="JY67" t="s">
        <v>95</v>
      </c>
      <c r="JZ67" t="s">
        <v>95</v>
      </c>
      <c r="KA67" t="s">
        <v>95</v>
      </c>
      <c r="KB67" t="s">
        <v>95</v>
      </c>
      <c r="KC67">
        <v>25.2</v>
      </c>
      <c r="KD67">
        <v>15</v>
      </c>
      <c r="KE67">
        <v>29900</v>
      </c>
      <c r="KF67">
        <v>42900</v>
      </c>
      <c r="KG67">
        <v>80000</v>
      </c>
    </row>
    <row r="68" spans="2:293" x14ac:dyDescent="0.25">
      <c r="B68" s="57" t="s">
        <v>26</v>
      </c>
      <c r="C68" t="s">
        <v>92</v>
      </c>
      <c r="D68" t="s">
        <v>57</v>
      </c>
      <c r="E68" t="s">
        <v>147</v>
      </c>
      <c r="F68">
        <v>2075</v>
      </c>
      <c r="G68">
        <v>22.2</v>
      </c>
      <c r="H68">
        <v>1610</v>
      </c>
      <c r="I68">
        <v>18.3</v>
      </c>
      <c r="J68">
        <v>10.7</v>
      </c>
      <c r="K68">
        <v>33.6</v>
      </c>
      <c r="L68">
        <v>39.799999999999997</v>
      </c>
      <c r="M68">
        <v>48.7</v>
      </c>
      <c r="N68">
        <v>605</v>
      </c>
      <c r="O68">
        <v>9700</v>
      </c>
      <c r="P68">
        <v>14800</v>
      </c>
      <c r="Q68">
        <v>20400</v>
      </c>
      <c r="R68">
        <v>1775</v>
      </c>
      <c r="S68">
        <v>30.4</v>
      </c>
      <c r="T68">
        <v>1235</v>
      </c>
      <c r="U68">
        <v>24</v>
      </c>
      <c r="V68">
        <v>5</v>
      </c>
      <c r="W68">
        <v>34.299999999999997</v>
      </c>
      <c r="X68">
        <v>37.700000000000003</v>
      </c>
      <c r="Y68">
        <v>40.6</v>
      </c>
      <c r="Z68">
        <v>530</v>
      </c>
      <c r="AA68">
        <v>11400</v>
      </c>
      <c r="AB68">
        <v>19300</v>
      </c>
      <c r="AC68">
        <v>25400</v>
      </c>
      <c r="AD68">
        <v>1465</v>
      </c>
      <c r="AE68">
        <v>34.4</v>
      </c>
      <c r="AF68">
        <v>960</v>
      </c>
      <c r="AG68">
        <v>28.7</v>
      </c>
      <c r="AH68">
        <v>4.2</v>
      </c>
      <c r="AI68">
        <v>29</v>
      </c>
      <c r="AJ68">
        <v>31</v>
      </c>
      <c r="AK68">
        <v>32.700000000000003</v>
      </c>
      <c r="AL68">
        <v>355</v>
      </c>
      <c r="AM68">
        <v>12400</v>
      </c>
      <c r="AN68">
        <v>19500</v>
      </c>
      <c r="AO68">
        <v>27900</v>
      </c>
      <c r="AP68">
        <v>1240</v>
      </c>
      <c r="AQ68">
        <v>45.9</v>
      </c>
      <c r="AR68">
        <v>670</v>
      </c>
      <c r="AS68">
        <v>28</v>
      </c>
      <c r="AT68">
        <v>2.4</v>
      </c>
      <c r="AU68">
        <v>21.5</v>
      </c>
      <c r="AV68">
        <v>23</v>
      </c>
      <c r="AW68">
        <v>23.7</v>
      </c>
      <c r="AX68">
        <v>200</v>
      </c>
      <c r="AY68">
        <v>10800</v>
      </c>
      <c r="AZ68">
        <v>21300</v>
      </c>
      <c r="BA68">
        <v>34200</v>
      </c>
      <c r="BB68">
        <v>1410</v>
      </c>
      <c r="BC68">
        <v>22.1</v>
      </c>
      <c r="BD68">
        <v>1100</v>
      </c>
      <c r="BE68">
        <v>16.899999999999999</v>
      </c>
      <c r="BF68">
        <v>11</v>
      </c>
      <c r="BG68">
        <v>34.4</v>
      </c>
      <c r="BH68">
        <v>40.5</v>
      </c>
      <c r="BI68">
        <v>50</v>
      </c>
      <c r="BJ68">
        <v>435</v>
      </c>
      <c r="BK68">
        <v>9700</v>
      </c>
      <c r="BL68">
        <v>14700</v>
      </c>
      <c r="BM68">
        <v>20000</v>
      </c>
      <c r="BN68">
        <v>1215</v>
      </c>
      <c r="BO68">
        <v>30</v>
      </c>
      <c r="BP68">
        <v>850</v>
      </c>
      <c r="BQ68">
        <v>24.3</v>
      </c>
      <c r="BR68">
        <v>5.5</v>
      </c>
      <c r="BS68">
        <v>33.6</v>
      </c>
      <c r="BT68">
        <v>37.5</v>
      </c>
      <c r="BU68">
        <v>40.200000000000003</v>
      </c>
      <c r="BV68">
        <v>365</v>
      </c>
      <c r="BW68">
        <v>11300</v>
      </c>
      <c r="BX68">
        <v>18900</v>
      </c>
      <c r="BY68">
        <v>24200</v>
      </c>
      <c r="BZ68">
        <v>950</v>
      </c>
      <c r="CA68">
        <v>33.299999999999997</v>
      </c>
      <c r="CB68">
        <v>630</v>
      </c>
      <c r="CC68">
        <v>28.1</v>
      </c>
      <c r="CD68">
        <v>4.3</v>
      </c>
      <c r="CE68">
        <v>29.9</v>
      </c>
      <c r="CF68">
        <v>32.1</v>
      </c>
      <c r="CG68">
        <v>34.299999999999997</v>
      </c>
      <c r="CH68">
        <v>235</v>
      </c>
      <c r="CI68">
        <v>12000</v>
      </c>
      <c r="CJ68">
        <v>19100</v>
      </c>
      <c r="CK68">
        <v>27000</v>
      </c>
      <c r="CL68">
        <v>785</v>
      </c>
      <c r="CM68">
        <v>44.9</v>
      </c>
      <c r="CN68">
        <v>435</v>
      </c>
      <c r="CO68">
        <v>29.5</v>
      </c>
      <c r="CP68">
        <v>2.8</v>
      </c>
      <c r="CQ68">
        <v>20.7</v>
      </c>
      <c r="CR68">
        <v>22.3</v>
      </c>
      <c r="CS68">
        <v>22.9</v>
      </c>
      <c r="CT68">
        <v>120</v>
      </c>
      <c r="CU68">
        <v>10900</v>
      </c>
      <c r="CV68">
        <v>19400</v>
      </c>
      <c r="CW68">
        <v>29600</v>
      </c>
      <c r="CX68">
        <v>660</v>
      </c>
      <c r="CY68">
        <v>22.6</v>
      </c>
      <c r="CZ68">
        <v>515</v>
      </c>
      <c r="DA68">
        <v>21.2</v>
      </c>
      <c r="DB68">
        <v>10.1</v>
      </c>
      <c r="DC68">
        <v>31.9</v>
      </c>
      <c r="DD68">
        <v>38.299999999999997</v>
      </c>
      <c r="DE68">
        <v>46.2</v>
      </c>
      <c r="DF68">
        <v>170</v>
      </c>
      <c r="DG68">
        <v>9800</v>
      </c>
      <c r="DH68">
        <v>14900</v>
      </c>
      <c r="DI68">
        <v>21600</v>
      </c>
      <c r="DJ68">
        <v>560</v>
      </c>
      <c r="DK68">
        <v>31.3</v>
      </c>
      <c r="DL68">
        <v>385</v>
      </c>
      <c r="DM68">
        <v>23.3</v>
      </c>
      <c r="DN68">
        <v>4</v>
      </c>
      <c r="DO68">
        <v>35.700000000000003</v>
      </c>
      <c r="DP68">
        <v>38.299999999999997</v>
      </c>
      <c r="DQ68">
        <v>41.3</v>
      </c>
      <c r="DR68">
        <v>165</v>
      </c>
      <c r="DS68">
        <v>11800</v>
      </c>
      <c r="DT68">
        <v>20600</v>
      </c>
      <c r="DU68">
        <v>27500</v>
      </c>
      <c r="DV68">
        <v>515</v>
      </c>
      <c r="DW68">
        <v>36.5</v>
      </c>
      <c r="DX68">
        <v>325</v>
      </c>
      <c r="DY68">
        <v>29.7</v>
      </c>
      <c r="DZ68">
        <v>4</v>
      </c>
      <c r="EA68">
        <v>27.3</v>
      </c>
      <c r="EB68">
        <v>29.1</v>
      </c>
      <c r="EC68">
        <v>29.8</v>
      </c>
      <c r="ED68">
        <v>115</v>
      </c>
      <c r="EE68">
        <v>13600</v>
      </c>
      <c r="EF68">
        <v>21300</v>
      </c>
      <c r="EG68">
        <v>31000</v>
      </c>
      <c r="EH68">
        <v>455</v>
      </c>
      <c r="EI68">
        <v>47.7</v>
      </c>
      <c r="EJ68">
        <v>235</v>
      </c>
      <c r="EK68">
        <v>25.6</v>
      </c>
      <c r="EL68">
        <v>1.6</v>
      </c>
      <c r="EM68">
        <v>22.8</v>
      </c>
      <c r="EN68">
        <v>24.2</v>
      </c>
      <c r="EO68">
        <v>25.1</v>
      </c>
      <c r="EP68">
        <v>80</v>
      </c>
      <c r="EQ68">
        <v>10600</v>
      </c>
      <c r="ER68">
        <v>27900</v>
      </c>
      <c r="ES68">
        <v>40200</v>
      </c>
      <c r="ET68">
        <v>1775</v>
      </c>
      <c r="EU68">
        <v>23.7</v>
      </c>
      <c r="EV68">
        <v>1355</v>
      </c>
      <c r="EW68">
        <v>17.899999999999999</v>
      </c>
      <c r="EX68">
        <v>9.1</v>
      </c>
      <c r="EY68">
        <v>34.700000000000003</v>
      </c>
      <c r="EZ68">
        <v>40.799999999999997</v>
      </c>
      <c r="FA68">
        <v>49.3</v>
      </c>
      <c r="FB68">
        <v>520</v>
      </c>
      <c r="FC68">
        <v>8500</v>
      </c>
      <c r="FD68">
        <v>13200</v>
      </c>
      <c r="FE68">
        <v>19500</v>
      </c>
      <c r="FF68">
        <v>1655</v>
      </c>
      <c r="FG68">
        <v>32.5</v>
      </c>
      <c r="FH68">
        <v>1115</v>
      </c>
      <c r="FI68">
        <v>24.4</v>
      </c>
      <c r="FJ68">
        <v>5.2</v>
      </c>
      <c r="FK68">
        <v>31.6</v>
      </c>
      <c r="FL68">
        <v>35.1</v>
      </c>
      <c r="FM68">
        <v>37.9</v>
      </c>
      <c r="FN68">
        <v>445</v>
      </c>
      <c r="FO68">
        <v>10400</v>
      </c>
      <c r="FP68">
        <v>18200</v>
      </c>
      <c r="FQ68">
        <v>24800</v>
      </c>
      <c r="FR68">
        <v>1420</v>
      </c>
      <c r="FS68">
        <v>36.700000000000003</v>
      </c>
      <c r="FT68">
        <v>900</v>
      </c>
      <c r="FU68">
        <v>28.6</v>
      </c>
      <c r="FV68">
        <v>3.4</v>
      </c>
      <c r="FW68">
        <v>27</v>
      </c>
      <c r="FX68">
        <v>29.7</v>
      </c>
      <c r="FY68">
        <v>31.3</v>
      </c>
      <c r="FZ68">
        <v>305</v>
      </c>
      <c r="GA68">
        <v>10400</v>
      </c>
      <c r="GB68">
        <v>18800</v>
      </c>
      <c r="GC68">
        <v>28600</v>
      </c>
      <c r="GD68">
        <v>1035</v>
      </c>
      <c r="GE68">
        <v>48.4</v>
      </c>
      <c r="GF68">
        <v>535</v>
      </c>
      <c r="GG68">
        <v>27.1</v>
      </c>
      <c r="GH68">
        <v>2.1</v>
      </c>
      <c r="GI68">
        <v>19.7</v>
      </c>
      <c r="GJ68">
        <v>21.3</v>
      </c>
      <c r="GK68">
        <v>22.4</v>
      </c>
      <c r="GL68">
        <v>155</v>
      </c>
      <c r="GM68">
        <v>12000</v>
      </c>
      <c r="GN68">
        <v>21600</v>
      </c>
      <c r="GO68">
        <v>34500</v>
      </c>
      <c r="GP68">
        <v>1245</v>
      </c>
      <c r="GQ68">
        <v>24.3</v>
      </c>
      <c r="GR68">
        <v>945</v>
      </c>
      <c r="GS68">
        <v>16.899999999999999</v>
      </c>
      <c r="GT68">
        <v>8.5</v>
      </c>
      <c r="GU68">
        <v>35.6</v>
      </c>
      <c r="GV68">
        <v>41.9</v>
      </c>
      <c r="GW68">
        <v>50.3</v>
      </c>
      <c r="GX68">
        <v>380</v>
      </c>
      <c r="GY68">
        <v>8500</v>
      </c>
      <c r="GZ68">
        <v>13200</v>
      </c>
      <c r="HA68">
        <v>19200</v>
      </c>
      <c r="HB68">
        <v>1055</v>
      </c>
      <c r="HC68">
        <v>30.4</v>
      </c>
      <c r="HD68">
        <v>730</v>
      </c>
      <c r="HE68">
        <v>26</v>
      </c>
      <c r="HF68">
        <v>5.3</v>
      </c>
      <c r="HG68">
        <v>30.4</v>
      </c>
      <c r="HH68">
        <v>34.9</v>
      </c>
      <c r="HI68">
        <v>38.299999999999997</v>
      </c>
      <c r="HJ68">
        <v>280</v>
      </c>
      <c r="HK68">
        <v>10500</v>
      </c>
      <c r="HL68">
        <v>18000</v>
      </c>
      <c r="HM68">
        <v>24200</v>
      </c>
      <c r="HN68">
        <v>935</v>
      </c>
      <c r="HO68">
        <v>35.1</v>
      </c>
      <c r="HP68">
        <v>605</v>
      </c>
      <c r="HQ68">
        <v>30.2</v>
      </c>
      <c r="HR68">
        <v>3.2</v>
      </c>
      <c r="HS68">
        <v>26.9</v>
      </c>
      <c r="HT68">
        <v>29.9</v>
      </c>
      <c r="HU68">
        <v>31.5</v>
      </c>
      <c r="HV68">
        <v>205</v>
      </c>
      <c r="HW68">
        <v>10400</v>
      </c>
      <c r="HX68">
        <v>20000</v>
      </c>
      <c r="HY68">
        <v>28600</v>
      </c>
      <c r="HZ68">
        <v>670</v>
      </c>
      <c r="IA68">
        <v>46.6</v>
      </c>
      <c r="IB68">
        <v>355</v>
      </c>
      <c r="IC68">
        <v>28.5</v>
      </c>
      <c r="ID68">
        <v>2.2000000000000002</v>
      </c>
      <c r="IE68">
        <v>20.5</v>
      </c>
      <c r="IF68">
        <v>21.7</v>
      </c>
      <c r="IG68">
        <v>22.7</v>
      </c>
      <c r="IH68">
        <v>105</v>
      </c>
      <c r="II68">
        <v>11400</v>
      </c>
      <c r="IJ68">
        <v>21600</v>
      </c>
      <c r="IK68">
        <v>34600</v>
      </c>
      <c r="IL68">
        <v>530</v>
      </c>
      <c r="IM68">
        <v>22.2</v>
      </c>
      <c r="IN68">
        <v>410</v>
      </c>
      <c r="IO68">
        <v>20.3</v>
      </c>
      <c r="IP68">
        <v>10.5</v>
      </c>
      <c r="IQ68">
        <v>32.6</v>
      </c>
      <c r="IR68">
        <v>38.299999999999997</v>
      </c>
      <c r="IS68">
        <v>47</v>
      </c>
      <c r="IT68">
        <v>140</v>
      </c>
      <c r="IU68">
        <v>8400</v>
      </c>
      <c r="IV68">
        <v>12900</v>
      </c>
      <c r="IW68">
        <v>20500</v>
      </c>
      <c r="IX68">
        <v>605</v>
      </c>
      <c r="IY68">
        <v>36.1</v>
      </c>
      <c r="IZ68">
        <v>385</v>
      </c>
      <c r="JA68">
        <v>21.6</v>
      </c>
      <c r="JB68">
        <v>5</v>
      </c>
      <c r="JC68">
        <v>33.9</v>
      </c>
      <c r="JD68">
        <v>35.5</v>
      </c>
      <c r="JE68">
        <v>37.200000000000003</v>
      </c>
      <c r="JF68">
        <v>165</v>
      </c>
      <c r="JG68">
        <v>10200</v>
      </c>
      <c r="JH68">
        <v>19000</v>
      </c>
      <c r="JI68">
        <v>25300</v>
      </c>
      <c r="JJ68">
        <v>490</v>
      </c>
      <c r="JK68">
        <v>39.700000000000003</v>
      </c>
      <c r="JL68">
        <v>295</v>
      </c>
      <c r="JM68">
        <v>25.5</v>
      </c>
      <c r="JN68">
        <v>3.7</v>
      </c>
      <c r="JO68">
        <v>27.3</v>
      </c>
      <c r="JP68">
        <v>29.1</v>
      </c>
      <c r="JQ68">
        <v>31.1</v>
      </c>
      <c r="JR68">
        <v>100</v>
      </c>
      <c r="JS68">
        <v>10800</v>
      </c>
      <c r="JT68">
        <v>18100</v>
      </c>
      <c r="JU68">
        <v>28100</v>
      </c>
      <c r="JV68">
        <v>365</v>
      </c>
      <c r="JW68">
        <v>51.8</v>
      </c>
      <c r="JX68">
        <v>175</v>
      </c>
      <c r="JY68">
        <v>24.6</v>
      </c>
      <c r="JZ68">
        <v>1.7</v>
      </c>
      <c r="KA68">
        <v>18.2</v>
      </c>
      <c r="KB68">
        <v>20.5</v>
      </c>
      <c r="KC68">
        <v>21.9</v>
      </c>
      <c r="KD68">
        <v>50</v>
      </c>
      <c r="KE68">
        <v>12100</v>
      </c>
      <c r="KF68">
        <v>21700</v>
      </c>
      <c r="KG68">
        <v>33600</v>
      </c>
    </row>
    <row r="69" spans="2:293" x14ac:dyDescent="0.25">
      <c r="B69" s="57" t="s">
        <v>26</v>
      </c>
      <c r="C69" t="s">
        <v>92</v>
      </c>
      <c r="D69" t="s">
        <v>306</v>
      </c>
      <c r="E69" t="s">
        <v>328</v>
      </c>
      <c r="F69" t="s">
        <v>95</v>
      </c>
      <c r="G69" t="s">
        <v>95</v>
      </c>
      <c r="H69" t="s">
        <v>95</v>
      </c>
      <c r="I69" t="s">
        <v>95</v>
      </c>
      <c r="J69" t="s">
        <v>95</v>
      </c>
      <c r="K69" t="s">
        <v>95</v>
      </c>
      <c r="L69" t="s">
        <v>95</v>
      </c>
      <c r="M69" t="s">
        <v>95</v>
      </c>
      <c r="N69">
        <v>24790</v>
      </c>
      <c r="O69">
        <v>9700</v>
      </c>
      <c r="P69">
        <v>14300</v>
      </c>
      <c r="Q69">
        <v>18600</v>
      </c>
      <c r="R69" t="s">
        <v>95</v>
      </c>
      <c r="S69" t="s">
        <v>95</v>
      </c>
      <c r="T69" t="s">
        <v>95</v>
      </c>
      <c r="U69" t="s">
        <v>95</v>
      </c>
      <c r="V69" t="s">
        <v>95</v>
      </c>
      <c r="W69" t="s">
        <v>95</v>
      </c>
      <c r="X69" t="s">
        <v>95</v>
      </c>
      <c r="Y69" t="s">
        <v>95</v>
      </c>
      <c r="Z69">
        <v>23970</v>
      </c>
      <c r="AA69">
        <v>12400</v>
      </c>
      <c r="AB69">
        <v>17800</v>
      </c>
      <c r="AC69">
        <v>23200</v>
      </c>
      <c r="AD69" t="s">
        <v>95</v>
      </c>
      <c r="AE69" t="s">
        <v>95</v>
      </c>
      <c r="AF69" t="s">
        <v>95</v>
      </c>
      <c r="AG69" t="s">
        <v>95</v>
      </c>
      <c r="AH69" t="s">
        <v>95</v>
      </c>
      <c r="AI69" t="s">
        <v>95</v>
      </c>
      <c r="AJ69" t="s">
        <v>95</v>
      </c>
      <c r="AK69" t="s">
        <v>95</v>
      </c>
      <c r="AL69">
        <v>21740</v>
      </c>
      <c r="AM69">
        <v>13500</v>
      </c>
      <c r="AN69">
        <v>20200</v>
      </c>
      <c r="AO69">
        <v>26800</v>
      </c>
      <c r="AP69" t="s">
        <v>95</v>
      </c>
      <c r="AQ69" t="s">
        <v>95</v>
      </c>
      <c r="AR69" t="s">
        <v>95</v>
      </c>
      <c r="AS69" t="s">
        <v>95</v>
      </c>
      <c r="AT69" t="s">
        <v>95</v>
      </c>
      <c r="AU69" t="s">
        <v>95</v>
      </c>
      <c r="AV69" t="s">
        <v>95</v>
      </c>
      <c r="AW69" t="s">
        <v>95</v>
      </c>
      <c r="AX69">
        <v>16670</v>
      </c>
      <c r="AY69">
        <v>13300</v>
      </c>
      <c r="AZ69">
        <v>23200</v>
      </c>
      <c r="BA69">
        <v>33400</v>
      </c>
      <c r="BB69" t="s">
        <v>95</v>
      </c>
      <c r="BC69" t="s">
        <v>95</v>
      </c>
      <c r="BD69" t="s">
        <v>95</v>
      </c>
      <c r="BE69" t="s">
        <v>95</v>
      </c>
      <c r="BF69" t="s">
        <v>95</v>
      </c>
      <c r="BG69" t="s">
        <v>95</v>
      </c>
      <c r="BH69" t="s">
        <v>95</v>
      </c>
      <c r="BI69" t="s">
        <v>95</v>
      </c>
      <c r="BJ69">
        <v>15910</v>
      </c>
      <c r="BK69">
        <v>9800</v>
      </c>
      <c r="BL69">
        <v>14300</v>
      </c>
      <c r="BM69">
        <v>18400</v>
      </c>
      <c r="BN69" t="s">
        <v>95</v>
      </c>
      <c r="BO69" t="s">
        <v>95</v>
      </c>
      <c r="BP69" t="s">
        <v>95</v>
      </c>
      <c r="BQ69" t="s">
        <v>95</v>
      </c>
      <c r="BR69" t="s">
        <v>95</v>
      </c>
      <c r="BS69" t="s">
        <v>95</v>
      </c>
      <c r="BT69" t="s">
        <v>95</v>
      </c>
      <c r="BU69" t="s">
        <v>95</v>
      </c>
      <c r="BV69">
        <v>14890</v>
      </c>
      <c r="BW69">
        <v>12500</v>
      </c>
      <c r="BX69">
        <v>17800</v>
      </c>
      <c r="BY69">
        <v>23000</v>
      </c>
      <c r="BZ69" t="s">
        <v>95</v>
      </c>
      <c r="CA69" t="s">
        <v>95</v>
      </c>
      <c r="CB69" t="s">
        <v>95</v>
      </c>
      <c r="CC69" t="s">
        <v>95</v>
      </c>
      <c r="CD69" t="s">
        <v>95</v>
      </c>
      <c r="CE69" t="s">
        <v>95</v>
      </c>
      <c r="CF69" t="s">
        <v>95</v>
      </c>
      <c r="CG69" t="s">
        <v>95</v>
      </c>
      <c r="CH69">
        <v>13455</v>
      </c>
      <c r="CI69">
        <v>13300</v>
      </c>
      <c r="CJ69">
        <v>20100</v>
      </c>
      <c r="CK69">
        <v>26400</v>
      </c>
      <c r="CL69" t="s">
        <v>95</v>
      </c>
      <c r="CM69" t="s">
        <v>95</v>
      </c>
      <c r="CN69" t="s">
        <v>95</v>
      </c>
      <c r="CO69" t="s">
        <v>95</v>
      </c>
      <c r="CP69" t="s">
        <v>95</v>
      </c>
      <c r="CQ69" t="s">
        <v>95</v>
      </c>
      <c r="CR69" t="s">
        <v>95</v>
      </c>
      <c r="CS69" t="s">
        <v>95</v>
      </c>
      <c r="CT69">
        <v>9930</v>
      </c>
      <c r="CU69">
        <v>12400</v>
      </c>
      <c r="CV69">
        <v>21700</v>
      </c>
      <c r="CW69">
        <v>32000</v>
      </c>
      <c r="CX69" t="s">
        <v>95</v>
      </c>
      <c r="CY69" t="s">
        <v>95</v>
      </c>
      <c r="CZ69" t="s">
        <v>95</v>
      </c>
      <c r="DA69" t="s">
        <v>95</v>
      </c>
      <c r="DB69" t="s">
        <v>95</v>
      </c>
      <c r="DC69" t="s">
        <v>95</v>
      </c>
      <c r="DD69" t="s">
        <v>95</v>
      </c>
      <c r="DE69" t="s">
        <v>95</v>
      </c>
      <c r="DF69">
        <v>8880</v>
      </c>
      <c r="DG69">
        <v>9500</v>
      </c>
      <c r="DH69">
        <v>14400</v>
      </c>
      <c r="DI69">
        <v>19200</v>
      </c>
      <c r="DJ69" t="s">
        <v>95</v>
      </c>
      <c r="DK69" t="s">
        <v>95</v>
      </c>
      <c r="DL69" t="s">
        <v>95</v>
      </c>
      <c r="DM69" t="s">
        <v>95</v>
      </c>
      <c r="DN69" t="s">
        <v>95</v>
      </c>
      <c r="DO69" t="s">
        <v>95</v>
      </c>
      <c r="DP69" t="s">
        <v>95</v>
      </c>
      <c r="DQ69" t="s">
        <v>95</v>
      </c>
      <c r="DR69">
        <v>9080</v>
      </c>
      <c r="DS69">
        <v>12300</v>
      </c>
      <c r="DT69">
        <v>17800</v>
      </c>
      <c r="DU69">
        <v>23500</v>
      </c>
      <c r="DV69" t="s">
        <v>95</v>
      </c>
      <c r="DW69" t="s">
        <v>95</v>
      </c>
      <c r="DX69" t="s">
        <v>95</v>
      </c>
      <c r="DY69" t="s">
        <v>95</v>
      </c>
      <c r="DZ69" t="s">
        <v>95</v>
      </c>
      <c r="EA69" t="s">
        <v>95</v>
      </c>
      <c r="EB69" t="s">
        <v>95</v>
      </c>
      <c r="EC69" t="s">
        <v>95</v>
      </c>
      <c r="ED69">
        <v>8285</v>
      </c>
      <c r="EE69">
        <v>13800</v>
      </c>
      <c r="EF69">
        <v>20400</v>
      </c>
      <c r="EG69">
        <v>27500</v>
      </c>
      <c r="EH69" t="s">
        <v>95</v>
      </c>
      <c r="EI69" t="s">
        <v>95</v>
      </c>
      <c r="EJ69" t="s">
        <v>95</v>
      </c>
      <c r="EK69" t="s">
        <v>95</v>
      </c>
      <c r="EL69" t="s">
        <v>95</v>
      </c>
      <c r="EM69" t="s">
        <v>95</v>
      </c>
      <c r="EN69" t="s">
        <v>95</v>
      </c>
      <c r="EO69" t="s">
        <v>95</v>
      </c>
      <c r="EP69">
        <v>6740</v>
      </c>
      <c r="EQ69">
        <v>15400</v>
      </c>
      <c r="ER69">
        <v>25300</v>
      </c>
      <c r="ES69">
        <v>35700</v>
      </c>
      <c r="ET69" t="s">
        <v>95</v>
      </c>
      <c r="EU69" t="s">
        <v>95</v>
      </c>
      <c r="EV69" t="s">
        <v>95</v>
      </c>
      <c r="EW69" t="s">
        <v>95</v>
      </c>
      <c r="EX69" t="s">
        <v>95</v>
      </c>
      <c r="EY69" t="s">
        <v>95</v>
      </c>
      <c r="EZ69" t="s">
        <v>95</v>
      </c>
      <c r="FA69" t="s">
        <v>95</v>
      </c>
      <c r="FB69">
        <v>23195</v>
      </c>
      <c r="FC69">
        <v>9400</v>
      </c>
      <c r="FD69">
        <v>13800</v>
      </c>
      <c r="FE69">
        <v>18000</v>
      </c>
      <c r="FF69" t="s">
        <v>95</v>
      </c>
      <c r="FG69" t="s">
        <v>95</v>
      </c>
      <c r="FH69" t="s">
        <v>95</v>
      </c>
      <c r="FI69" t="s">
        <v>95</v>
      </c>
      <c r="FJ69" t="s">
        <v>95</v>
      </c>
      <c r="FK69" t="s">
        <v>95</v>
      </c>
      <c r="FL69" t="s">
        <v>95</v>
      </c>
      <c r="FM69" t="s">
        <v>95</v>
      </c>
      <c r="FN69">
        <v>22415</v>
      </c>
      <c r="FO69">
        <v>11600</v>
      </c>
      <c r="FP69">
        <v>17100</v>
      </c>
      <c r="FQ69">
        <v>22700</v>
      </c>
      <c r="FR69" t="s">
        <v>95</v>
      </c>
      <c r="FS69" t="s">
        <v>95</v>
      </c>
      <c r="FT69" t="s">
        <v>95</v>
      </c>
      <c r="FU69" t="s">
        <v>95</v>
      </c>
      <c r="FV69" t="s">
        <v>95</v>
      </c>
      <c r="FW69" t="s">
        <v>95</v>
      </c>
      <c r="FX69" t="s">
        <v>95</v>
      </c>
      <c r="FY69" t="s">
        <v>95</v>
      </c>
      <c r="FZ69">
        <v>20610</v>
      </c>
      <c r="GA69">
        <v>12800</v>
      </c>
      <c r="GB69">
        <v>19600</v>
      </c>
      <c r="GC69">
        <v>26200</v>
      </c>
      <c r="GD69" t="s">
        <v>95</v>
      </c>
      <c r="GE69" t="s">
        <v>95</v>
      </c>
      <c r="GF69" t="s">
        <v>95</v>
      </c>
      <c r="GG69" t="s">
        <v>95</v>
      </c>
      <c r="GH69" t="s">
        <v>95</v>
      </c>
      <c r="GI69" t="s">
        <v>95</v>
      </c>
      <c r="GJ69" t="s">
        <v>95</v>
      </c>
      <c r="GK69" t="s">
        <v>95</v>
      </c>
      <c r="GL69">
        <v>15095</v>
      </c>
      <c r="GM69">
        <v>13100</v>
      </c>
      <c r="GN69">
        <v>22900</v>
      </c>
      <c r="GO69">
        <v>32800</v>
      </c>
      <c r="GP69" t="s">
        <v>95</v>
      </c>
      <c r="GQ69" t="s">
        <v>95</v>
      </c>
      <c r="GR69" t="s">
        <v>95</v>
      </c>
      <c r="GS69" t="s">
        <v>95</v>
      </c>
      <c r="GT69" t="s">
        <v>95</v>
      </c>
      <c r="GU69" t="s">
        <v>95</v>
      </c>
      <c r="GV69" t="s">
        <v>95</v>
      </c>
      <c r="GW69" t="s">
        <v>95</v>
      </c>
      <c r="GX69">
        <v>14650</v>
      </c>
      <c r="GY69">
        <v>9400</v>
      </c>
      <c r="GZ69">
        <v>13700</v>
      </c>
      <c r="HA69">
        <v>17800</v>
      </c>
      <c r="HB69" t="s">
        <v>95</v>
      </c>
      <c r="HC69" t="s">
        <v>95</v>
      </c>
      <c r="HD69" t="s">
        <v>95</v>
      </c>
      <c r="HE69" t="s">
        <v>95</v>
      </c>
      <c r="HF69" t="s">
        <v>95</v>
      </c>
      <c r="HG69" t="s">
        <v>95</v>
      </c>
      <c r="HH69" t="s">
        <v>95</v>
      </c>
      <c r="HI69" t="s">
        <v>95</v>
      </c>
      <c r="HJ69">
        <v>13945</v>
      </c>
      <c r="HK69">
        <v>11600</v>
      </c>
      <c r="HL69">
        <v>17000</v>
      </c>
      <c r="HM69">
        <v>22300</v>
      </c>
      <c r="HN69" t="s">
        <v>95</v>
      </c>
      <c r="HO69" t="s">
        <v>95</v>
      </c>
      <c r="HP69" t="s">
        <v>95</v>
      </c>
      <c r="HQ69" t="s">
        <v>95</v>
      </c>
      <c r="HR69" t="s">
        <v>95</v>
      </c>
      <c r="HS69" t="s">
        <v>95</v>
      </c>
      <c r="HT69" t="s">
        <v>95</v>
      </c>
      <c r="HU69" t="s">
        <v>95</v>
      </c>
      <c r="HV69">
        <v>12645</v>
      </c>
      <c r="HW69">
        <v>12700</v>
      </c>
      <c r="HX69">
        <v>19400</v>
      </c>
      <c r="HY69">
        <v>25800</v>
      </c>
      <c r="HZ69" t="s">
        <v>95</v>
      </c>
      <c r="IA69" t="s">
        <v>95</v>
      </c>
      <c r="IB69" t="s">
        <v>95</v>
      </c>
      <c r="IC69" t="s">
        <v>95</v>
      </c>
      <c r="ID69" t="s">
        <v>95</v>
      </c>
      <c r="IE69" t="s">
        <v>95</v>
      </c>
      <c r="IF69" t="s">
        <v>95</v>
      </c>
      <c r="IG69" t="s">
        <v>95</v>
      </c>
      <c r="IH69">
        <v>8980</v>
      </c>
      <c r="II69">
        <v>11900</v>
      </c>
      <c r="IJ69">
        <v>21400</v>
      </c>
      <c r="IK69">
        <v>31400</v>
      </c>
      <c r="IL69" t="s">
        <v>95</v>
      </c>
      <c r="IM69" t="s">
        <v>95</v>
      </c>
      <c r="IN69" t="s">
        <v>95</v>
      </c>
      <c r="IO69" t="s">
        <v>95</v>
      </c>
      <c r="IP69" t="s">
        <v>95</v>
      </c>
      <c r="IQ69" t="s">
        <v>95</v>
      </c>
      <c r="IR69" t="s">
        <v>95</v>
      </c>
      <c r="IS69" t="s">
        <v>95</v>
      </c>
      <c r="IT69">
        <v>8540</v>
      </c>
      <c r="IU69">
        <v>9300</v>
      </c>
      <c r="IV69">
        <v>13900</v>
      </c>
      <c r="IW69">
        <v>18400</v>
      </c>
      <c r="IX69" t="s">
        <v>95</v>
      </c>
      <c r="IY69" t="s">
        <v>95</v>
      </c>
      <c r="IZ69" t="s">
        <v>95</v>
      </c>
      <c r="JA69" t="s">
        <v>95</v>
      </c>
      <c r="JB69" t="s">
        <v>95</v>
      </c>
      <c r="JC69" t="s">
        <v>95</v>
      </c>
      <c r="JD69" t="s">
        <v>95</v>
      </c>
      <c r="JE69" t="s">
        <v>95</v>
      </c>
      <c r="JF69">
        <v>8470</v>
      </c>
      <c r="JG69">
        <v>11600</v>
      </c>
      <c r="JH69">
        <v>17400</v>
      </c>
      <c r="JI69">
        <v>23400</v>
      </c>
      <c r="JJ69" t="s">
        <v>95</v>
      </c>
      <c r="JK69" t="s">
        <v>95</v>
      </c>
      <c r="JL69" t="s">
        <v>95</v>
      </c>
      <c r="JM69" t="s">
        <v>95</v>
      </c>
      <c r="JN69" t="s">
        <v>95</v>
      </c>
      <c r="JO69" t="s">
        <v>95</v>
      </c>
      <c r="JP69" t="s">
        <v>95</v>
      </c>
      <c r="JQ69" t="s">
        <v>95</v>
      </c>
      <c r="JR69">
        <v>7965</v>
      </c>
      <c r="JS69">
        <v>13000</v>
      </c>
      <c r="JT69">
        <v>20000</v>
      </c>
      <c r="JU69">
        <v>26900</v>
      </c>
      <c r="JV69" t="s">
        <v>95</v>
      </c>
      <c r="JW69" t="s">
        <v>95</v>
      </c>
      <c r="JX69" t="s">
        <v>95</v>
      </c>
      <c r="JY69" t="s">
        <v>95</v>
      </c>
      <c r="JZ69" t="s">
        <v>95</v>
      </c>
      <c r="KA69" t="s">
        <v>95</v>
      </c>
      <c r="KB69" t="s">
        <v>95</v>
      </c>
      <c r="KC69" t="s">
        <v>95</v>
      </c>
      <c r="KD69">
        <v>6120</v>
      </c>
      <c r="KE69">
        <v>15300</v>
      </c>
      <c r="KF69">
        <v>24800</v>
      </c>
      <c r="KG69">
        <v>34700</v>
      </c>
    </row>
    <row r="70" spans="2:293" x14ac:dyDescent="0.25">
      <c r="B70" s="57" t="s">
        <v>26</v>
      </c>
      <c r="C70" t="s">
        <v>92</v>
      </c>
      <c r="D70" t="s">
        <v>96</v>
      </c>
      <c r="E70" t="s">
        <v>148</v>
      </c>
      <c r="F70">
        <v>2605</v>
      </c>
      <c r="G70">
        <v>42.4</v>
      </c>
      <c r="H70">
        <v>1500</v>
      </c>
      <c r="I70">
        <v>17.3</v>
      </c>
      <c r="J70">
        <v>5.9</v>
      </c>
      <c r="K70">
        <v>16.7</v>
      </c>
      <c r="L70">
        <v>19.8</v>
      </c>
      <c r="M70">
        <v>34.299999999999997</v>
      </c>
      <c r="N70">
        <v>365</v>
      </c>
      <c r="O70">
        <v>9800</v>
      </c>
      <c r="P70">
        <v>14400</v>
      </c>
      <c r="Q70">
        <v>20000</v>
      </c>
      <c r="R70">
        <v>2250</v>
      </c>
      <c r="S70">
        <v>55.5</v>
      </c>
      <c r="T70">
        <v>1000</v>
      </c>
      <c r="U70">
        <v>24.8</v>
      </c>
      <c r="V70">
        <v>3.1</v>
      </c>
      <c r="W70">
        <v>12.6</v>
      </c>
      <c r="X70">
        <v>13.7</v>
      </c>
      <c r="Y70">
        <v>16.5</v>
      </c>
      <c r="Z70">
        <v>225</v>
      </c>
      <c r="AA70">
        <v>11600</v>
      </c>
      <c r="AB70">
        <v>18700</v>
      </c>
      <c r="AC70">
        <v>24800</v>
      </c>
      <c r="AD70">
        <v>1845</v>
      </c>
      <c r="AE70">
        <v>47.2</v>
      </c>
      <c r="AF70">
        <v>975</v>
      </c>
      <c r="AG70">
        <v>32.4</v>
      </c>
      <c r="AH70">
        <v>2</v>
      </c>
      <c r="AI70">
        <v>15.6</v>
      </c>
      <c r="AJ70">
        <v>16.5</v>
      </c>
      <c r="AK70">
        <v>18.399999999999999</v>
      </c>
      <c r="AL70">
        <v>240</v>
      </c>
      <c r="AM70">
        <v>15700</v>
      </c>
      <c r="AN70">
        <v>23700</v>
      </c>
      <c r="AO70">
        <v>31600</v>
      </c>
      <c r="AP70">
        <v>1515</v>
      </c>
      <c r="AQ70">
        <v>58.5</v>
      </c>
      <c r="AR70">
        <v>630</v>
      </c>
      <c r="AS70">
        <v>25.2</v>
      </c>
      <c r="AT70">
        <v>1.7</v>
      </c>
      <c r="AU70">
        <v>13.5</v>
      </c>
      <c r="AV70">
        <v>14</v>
      </c>
      <c r="AW70">
        <v>14.6</v>
      </c>
      <c r="AX70">
        <v>165</v>
      </c>
      <c r="AY70">
        <v>10600</v>
      </c>
      <c r="AZ70">
        <v>21000</v>
      </c>
      <c r="BA70">
        <v>34600</v>
      </c>
      <c r="BB70">
        <v>1825</v>
      </c>
      <c r="BC70">
        <v>42.6</v>
      </c>
      <c r="BD70">
        <v>1050</v>
      </c>
      <c r="BE70">
        <v>17.399999999999999</v>
      </c>
      <c r="BF70">
        <v>6.1</v>
      </c>
      <c r="BG70">
        <v>15.5</v>
      </c>
      <c r="BH70">
        <v>18.8</v>
      </c>
      <c r="BI70">
        <v>33.9</v>
      </c>
      <c r="BJ70">
        <v>245</v>
      </c>
      <c r="BK70">
        <v>9800</v>
      </c>
      <c r="BL70">
        <v>14800</v>
      </c>
      <c r="BM70">
        <v>19200</v>
      </c>
      <c r="BN70">
        <v>1625</v>
      </c>
      <c r="BO70">
        <v>56.1</v>
      </c>
      <c r="BP70">
        <v>715</v>
      </c>
      <c r="BQ70">
        <v>24.6</v>
      </c>
      <c r="BR70">
        <v>3.1</v>
      </c>
      <c r="BS70">
        <v>12.5</v>
      </c>
      <c r="BT70">
        <v>13.6</v>
      </c>
      <c r="BU70">
        <v>16.2</v>
      </c>
      <c r="BV70">
        <v>160</v>
      </c>
      <c r="BW70">
        <v>11800</v>
      </c>
      <c r="BX70">
        <v>18600</v>
      </c>
      <c r="BY70">
        <v>24400</v>
      </c>
      <c r="BZ70">
        <v>1285</v>
      </c>
      <c r="CA70">
        <v>48.9</v>
      </c>
      <c r="CB70">
        <v>655</v>
      </c>
      <c r="CC70">
        <v>32.799999999999997</v>
      </c>
      <c r="CD70">
        <v>1.6</v>
      </c>
      <c r="CE70">
        <v>14.3</v>
      </c>
      <c r="CF70">
        <v>14.8</v>
      </c>
      <c r="CG70">
        <v>16.8</v>
      </c>
      <c r="CH70">
        <v>155</v>
      </c>
      <c r="CI70">
        <v>15300</v>
      </c>
      <c r="CJ70">
        <v>22600</v>
      </c>
      <c r="CK70">
        <v>30100</v>
      </c>
      <c r="CL70">
        <v>1035</v>
      </c>
      <c r="CM70">
        <v>58.7</v>
      </c>
      <c r="CN70">
        <v>430</v>
      </c>
      <c r="CO70">
        <v>26.4</v>
      </c>
      <c r="CP70">
        <v>1.8</v>
      </c>
      <c r="CQ70" t="s">
        <v>95</v>
      </c>
      <c r="CR70" t="s">
        <v>95</v>
      </c>
      <c r="CS70">
        <v>13</v>
      </c>
      <c r="CT70">
        <v>100</v>
      </c>
      <c r="CU70">
        <v>9300</v>
      </c>
      <c r="CV70">
        <v>19900</v>
      </c>
      <c r="CW70">
        <v>33300</v>
      </c>
      <c r="CX70">
        <v>780</v>
      </c>
      <c r="CY70">
        <v>42.1</v>
      </c>
      <c r="CZ70">
        <v>450</v>
      </c>
      <c r="DA70">
        <v>17</v>
      </c>
      <c r="DB70">
        <v>5.6</v>
      </c>
      <c r="DC70">
        <v>19.399999999999999</v>
      </c>
      <c r="DD70">
        <v>22.1</v>
      </c>
      <c r="DE70">
        <v>35.200000000000003</v>
      </c>
      <c r="DF70">
        <v>120</v>
      </c>
      <c r="DG70">
        <v>9900</v>
      </c>
      <c r="DH70">
        <v>14000</v>
      </c>
      <c r="DI70">
        <v>21200</v>
      </c>
      <c r="DJ70">
        <v>625</v>
      </c>
      <c r="DK70">
        <v>53.9</v>
      </c>
      <c r="DL70">
        <v>290</v>
      </c>
      <c r="DM70">
        <v>25.5</v>
      </c>
      <c r="DN70">
        <v>3.2</v>
      </c>
      <c r="DO70">
        <v>13.1</v>
      </c>
      <c r="DP70">
        <v>13.9</v>
      </c>
      <c r="DQ70">
        <v>17.399999999999999</v>
      </c>
      <c r="DR70">
        <v>65</v>
      </c>
      <c r="DS70">
        <v>11100</v>
      </c>
      <c r="DT70">
        <v>19000</v>
      </c>
      <c r="DU70">
        <v>25900</v>
      </c>
      <c r="DV70">
        <v>560</v>
      </c>
      <c r="DW70">
        <v>43.4</v>
      </c>
      <c r="DX70">
        <v>320</v>
      </c>
      <c r="DY70">
        <v>31.5</v>
      </c>
      <c r="DZ70">
        <v>2.9</v>
      </c>
      <c r="EA70">
        <v>18.600000000000001</v>
      </c>
      <c r="EB70">
        <v>20.399999999999999</v>
      </c>
      <c r="EC70">
        <v>22.2</v>
      </c>
      <c r="ED70">
        <v>85</v>
      </c>
      <c r="EE70">
        <v>16900</v>
      </c>
      <c r="EF70">
        <v>24400</v>
      </c>
      <c r="EG70">
        <v>33200</v>
      </c>
      <c r="EH70">
        <v>480</v>
      </c>
      <c r="EI70">
        <v>58</v>
      </c>
      <c r="EJ70">
        <v>200</v>
      </c>
      <c r="EK70">
        <v>22.5</v>
      </c>
      <c r="EL70">
        <v>1.5</v>
      </c>
      <c r="EM70" t="s">
        <v>95</v>
      </c>
      <c r="EN70" t="s">
        <v>95</v>
      </c>
      <c r="EO70">
        <v>18</v>
      </c>
      <c r="EP70">
        <v>65</v>
      </c>
      <c r="EQ70">
        <v>14900</v>
      </c>
      <c r="ER70">
        <v>21000</v>
      </c>
      <c r="ES70">
        <v>37400</v>
      </c>
      <c r="ET70">
        <v>2285</v>
      </c>
      <c r="EU70">
        <v>46.6</v>
      </c>
      <c r="EV70">
        <v>1220</v>
      </c>
      <c r="EW70">
        <v>19.2</v>
      </c>
      <c r="EX70">
        <v>4.2</v>
      </c>
      <c r="EY70">
        <v>11</v>
      </c>
      <c r="EZ70">
        <v>13.6</v>
      </c>
      <c r="FA70">
        <v>30.1</v>
      </c>
      <c r="FB70">
        <v>190</v>
      </c>
      <c r="FC70">
        <v>9800</v>
      </c>
      <c r="FD70">
        <v>14100</v>
      </c>
      <c r="FE70">
        <v>21500</v>
      </c>
      <c r="FF70">
        <v>1980</v>
      </c>
      <c r="FG70">
        <v>50.6</v>
      </c>
      <c r="FH70">
        <v>980</v>
      </c>
      <c r="FI70">
        <v>26.8</v>
      </c>
      <c r="FJ70">
        <v>3</v>
      </c>
      <c r="FK70">
        <v>14.6</v>
      </c>
      <c r="FL70">
        <v>16.399999999999999</v>
      </c>
      <c r="FM70">
        <v>19.600000000000001</v>
      </c>
      <c r="FN70">
        <v>235</v>
      </c>
      <c r="FO70">
        <v>10200</v>
      </c>
      <c r="FP70">
        <v>19000</v>
      </c>
      <c r="FQ70">
        <v>24500</v>
      </c>
      <c r="FR70">
        <v>1780</v>
      </c>
      <c r="FS70">
        <v>50.3</v>
      </c>
      <c r="FT70">
        <v>885</v>
      </c>
      <c r="FU70">
        <v>30.3</v>
      </c>
      <c r="FV70">
        <v>2.9</v>
      </c>
      <c r="FW70">
        <v>13.5</v>
      </c>
      <c r="FX70">
        <v>14.9</v>
      </c>
      <c r="FY70">
        <v>16.5</v>
      </c>
      <c r="FZ70">
        <v>195</v>
      </c>
      <c r="GA70">
        <v>10300</v>
      </c>
      <c r="GB70">
        <v>20500</v>
      </c>
      <c r="GC70">
        <v>28100</v>
      </c>
      <c r="GD70">
        <v>1425</v>
      </c>
      <c r="GE70">
        <v>59.9</v>
      </c>
      <c r="GF70">
        <v>570</v>
      </c>
      <c r="GG70">
        <v>21.4</v>
      </c>
      <c r="GH70">
        <v>1.4</v>
      </c>
      <c r="GI70">
        <v>15.7</v>
      </c>
      <c r="GJ70">
        <v>16.5</v>
      </c>
      <c r="GK70">
        <v>17.3</v>
      </c>
      <c r="GL70">
        <v>165</v>
      </c>
      <c r="GM70">
        <v>10400</v>
      </c>
      <c r="GN70">
        <v>21700</v>
      </c>
      <c r="GO70">
        <v>33000</v>
      </c>
      <c r="GP70">
        <v>1605</v>
      </c>
      <c r="GQ70">
        <v>47.4</v>
      </c>
      <c r="GR70">
        <v>845</v>
      </c>
      <c r="GS70">
        <v>18.899999999999999</v>
      </c>
      <c r="GT70">
        <v>3.6</v>
      </c>
      <c r="GU70">
        <v>10.1</v>
      </c>
      <c r="GV70">
        <v>12.9</v>
      </c>
      <c r="GW70">
        <v>30</v>
      </c>
      <c r="GX70">
        <v>125</v>
      </c>
      <c r="GY70">
        <v>10500</v>
      </c>
      <c r="GZ70">
        <v>15800</v>
      </c>
      <c r="HA70">
        <v>21600</v>
      </c>
      <c r="HB70">
        <v>1380</v>
      </c>
      <c r="HC70">
        <v>51.7</v>
      </c>
      <c r="HD70">
        <v>665</v>
      </c>
      <c r="HE70">
        <v>26.4</v>
      </c>
      <c r="HF70">
        <v>2.8</v>
      </c>
      <c r="HG70">
        <v>14.1</v>
      </c>
      <c r="HH70">
        <v>15.9</v>
      </c>
      <c r="HI70">
        <v>19.100000000000001</v>
      </c>
      <c r="HJ70">
        <v>160</v>
      </c>
      <c r="HK70">
        <v>9300</v>
      </c>
      <c r="HL70">
        <v>18000</v>
      </c>
      <c r="HM70">
        <v>24000</v>
      </c>
      <c r="HN70">
        <v>1255</v>
      </c>
      <c r="HO70">
        <v>49.6</v>
      </c>
      <c r="HP70">
        <v>630</v>
      </c>
      <c r="HQ70">
        <v>31.1</v>
      </c>
      <c r="HR70">
        <v>3.1</v>
      </c>
      <c r="HS70">
        <v>13.3</v>
      </c>
      <c r="HT70">
        <v>14.8</v>
      </c>
      <c r="HU70">
        <v>16.2</v>
      </c>
      <c r="HV70">
        <v>135</v>
      </c>
      <c r="HW70">
        <v>11600</v>
      </c>
      <c r="HX70">
        <v>20500</v>
      </c>
      <c r="HY70">
        <v>27600</v>
      </c>
      <c r="HZ70">
        <v>1025</v>
      </c>
      <c r="IA70">
        <v>60.5</v>
      </c>
      <c r="IB70">
        <v>405</v>
      </c>
      <c r="IC70">
        <v>21.7</v>
      </c>
      <c r="ID70">
        <v>1.1000000000000001</v>
      </c>
      <c r="IE70">
        <v>15.1</v>
      </c>
      <c r="IF70">
        <v>15.9</v>
      </c>
      <c r="IG70">
        <v>16.7</v>
      </c>
      <c r="IH70">
        <v>115</v>
      </c>
      <c r="II70">
        <v>10100</v>
      </c>
      <c r="IJ70">
        <v>21000</v>
      </c>
      <c r="IK70">
        <v>31700</v>
      </c>
      <c r="IL70">
        <v>680</v>
      </c>
      <c r="IM70">
        <v>44.6</v>
      </c>
      <c r="IN70">
        <v>375</v>
      </c>
      <c r="IO70">
        <v>19.7</v>
      </c>
      <c r="IP70">
        <v>5.5</v>
      </c>
      <c r="IQ70">
        <v>13.1</v>
      </c>
      <c r="IR70">
        <v>15.2</v>
      </c>
      <c r="IS70">
        <v>30.2</v>
      </c>
      <c r="IT70">
        <v>65</v>
      </c>
      <c r="IU70">
        <v>8400</v>
      </c>
      <c r="IV70">
        <v>12200</v>
      </c>
      <c r="IW70">
        <v>19700</v>
      </c>
      <c r="IX70">
        <v>600</v>
      </c>
      <c r="IY70">
        <v>48</v>
      </c>
      <c r="IZ70">
        <v>310</v>
      </c>
      <c r="JA70">
        <v>27.8</v>
      </c>
      <c r="JB70">
        <v>3.3</v>
      </c>
      <c r="JC70">
        <v>15.9</v>
      </c>
      <c r="JD70">
        <v>17.5</v>
      </c>
      <c r="JE70">
        <v>20.9</v>
      </c>
      <c r="JF70">
        <v>75</v>
      </c>
      <c r="JG70">
        <v>14300</v>
      </c>
      <c r="JH70">
        <v>21500</v>
      </c>
      <c r="JI70">
        <v>26900</v>
      </c>
      <c r="JJ70">
        <v>530</v>
      </c>
      <c r="JK70">
        <v>51.9</v>
      </c>
      <c r="JL70">
        <v>255</v>
      </c>
      <c r="JM70">
        <v>28.6</v>
      </c>
      <c r="JN70">
        <v>2.2999999999999998</v>
      </c>
      <c r="JO70">
        <v>14</v>
      </c>
      <c r="JP70">
        <v>15.1</v>
      </c>
      <c r="JQ70">
        <v>17.2</v>
      </c>
      <c r="JR70">
        <v>60</v>
      </c>
      <c r="JS70">
        <v>10200</v>
      </c>
      <c r="JT70">
        <v>20700</v>
      </c>
      <c r="JU70">
        <v>29700</v>
      </c>
      <c r="JV70">
        <v>400</v>
      </c>
      <c r="JW70">
        <v>58.4</v>
      </c>
      <c r="JX70">
        <v>165</v>
      </c>
      <c r="JY70">
        <v>20.5</v>
      </c>
      <c r="JZ70">
        <v>2.2000000000000002</v>
      </c>
      <c r="KA70">
        <v>17.2</v>
      </c>
      <c r="KB70">
        <v>18.2</v>
      </c>
      <c r="KC70">
        <v>18.899999999999999</v>
      </c>
      <c r="KD70">
        <v>45</v>
      </c>
      <c r="KE70">
        <v>13200</v>
      </c>
      <c r="KF70">
        <v>24400</v>
      </c>
      <c r="KG70">
        <v>36600</v>
      </c>
    </row>
    <row r="71" spans="2:293" x14ac:dyDescent="0.25">
      <c r="B71" s="57" t="s">
        <v>28</v>
      </c>
      <c r="C71" t="s">
        <v>93</v>
      </c>
      <c r="D71" t="s">
        <v>57</v>
      </c>
      <c r="E71" t="s">
        <v>149</v>
      </c>
      <c r="F71">
        <v>115</v>
      </c>
      <c r="G71">
        <v>18.600000000000001</v>
      </c>
      <c r="H71">
        <v>95</v>
      </c>
      <c r="I71">
        <v>16.3</v>
      </c>
      <c r="J71">
        <v>6.4</v>
      </c>
      <c r="K71">
        <v>33.1</v>
      </c>
      <c r="L71">
        <v>46.4</v>
      </c>
      <c r="M71">
        <v>58.7</v>
      </c>
      <c r="N71">
        <v>40</v>
      </c>
      <c r="O71">
        <v>12600</v>
      </c>
      <c r="P71">
        <v>17800</v>
      </c>
      <c r="Q71">
        <v>22400</v>
      </c>
      <c r="R71">
        <v>115</v>
      </c>
      <c r="S71">
        <v>20.6</v>
      </c>
      <c r="T71">
        <v>90</v>
      </c>
      <c r="U71">
        <v>28.3</v>
      </c>
      <c r="V71">
        <v>6.4</v>
      </c>
      <c r="W71" t="s">
        <v>95</v>
      </c>
      <c r="X71" t="s">
        <v>95</v>
      </c>
      <c r="Y71">
        <v>44.8</v>
      </c>
      <c r="Z71">
        <v>40</v>
      </c>
      <c r="AA71">
        <v>20200</v>
      </c>
      <c r="AB71">
        <v>24800</v>
      </c>
      <c r="AC71">
        <v>28400</v>
      </c>
      <c r="AD71">
        <v>120</v>
      </c>
      <c r="AE71">
        <v>36</v>
      </c>
      <c r="AF71">
        <v>75</v>
      </c>
      <c r="AG71">
        <v>30.4</v>
      </c>
      <c r="AH71">
        <v>2.5</v>
      </c>
      <c r="AI71" t="s">
        <v>95</v>
      </c>
      <c r="AJ71" t="s">
        <v>95</v>
      </c>
      <c r="AK71">
        <v>31.1</v>
      </c>
      <c r="AL71">
        <v>30</v>
      </c>
      <c r="AM71">
        <v>12100</v>
      </c>
      <c r="AN71">
        <v>22100</v>
      </c>
      <c r="AO71">
        <v>30300</v>
      </c>
      <c r="AP71">
        <v>100</v>
      </c>
      <c r="AQ71">
        <v>44.7</v>
      </c>
      <c r="AR71">
        <v>55</v>
      </c>
      <c r="AS71" t="s">
        <v>95</v>
      </c>
      <c r="AT71" t="s">
        <v>95</v>
      </c>
      <c r="AU71" t="s">
        <v>95</v>
      </c>
      <c r="AV71" t="s">
        <v>95</v>
      </c>
      <c r="AW71">
        <v>27.4</v>
      </c>
      <c r="AX71">
        <v>20</v>
      </c>
      <c r="AY71">
        <v>16400</v>
      </c>
      <c r="AZ71">
        <v>27500</v>
      </c>
      <c r="BA71">
        <v>36300</v>
      </c>
      <c r="BB71">
        <v>100</v>
      </c>
      <c r="BC71">
        <v>18.8</v>
      </c>
      <c r="BD71">
        <v>80</v>
      </c>
      <c r="BE71" t="s">
        <v>95</v>
      </c>
      <c r="BF71" t="s">
        <v>95</v>
      </c>
      <c r="BG71" t="s">
        <v>95</v>
      </c>
      <c r="BH71" t="s">
        <v>95</v>
      </c>
      <c r="BI71">
        <v>59.4</v>
      </c>
      <c r="BJ71">
        <v>35</v>
      </c>
      <c r="BK71">
        <v>13600</v>
      </c>
      <c r="BL71">
        <v>17800</v>
      </c>
      <c r="BM71">
        <v>22200</v>
      </c>
      <c r="BN71">
        <v>90</v>
      </c>
      <c r="BO71">
        <v>20.7</v>
      </c>
      <c r="BP71">
        <v>75</v>
      </c>
      <c r="BQ71" t="s">
        <v>95</v>
      </c>
      <c r="BR71" t="s">
        <v>95</v>
      </c>
      <c r="BS71" t="s">
        <v>95</v>
      </c>
      <c r="BT71" t="s">
        <v>95</v>
      </c>
      <c r="BU71">
        <v>47</v>
      </c>
      <c r="BV71">
        <v>30</v>
      </c>
      <c r="BW71">
        <v>17300</v>
      </c>
      <c r="BX71">
        <v>23900</v>
      </c>
      <c r="BY71">
        <v>27800</v>
      </c>
      <c r="BZ71">
        <v>95</v>
      </c>
      <c r="CA71">
        <v>37.4</v>
      </c>
      <c r="CB71">
        <v>60</v>
      </c>
      <c r="CC71" t="s">
        <v>95</v>
      </c>
      <c r="CD71" t="s">
        <v>95</v>
      </c>
      <c r="CE71" t="s">
        <v>95</v>
      </c>
      <c r="CF71" t="s">
        <v>95</v>
      </c>
      <c r="CG71">
        <v>30.5</v>
      </c>
      <c r="CH71">
        <v>25</v>
      </c>
      <c r="CI71">
        <v>11000</v>
      </c>
      <c r="CJ71">
        <v>23900</v>
      </c>
      <c r="CK71">
        <v>30400</v>
      </c>
      <c r="CL71">
        <v>80</v>
      </c>
      <c r="CM71">
        <v>47.3</v>
      </c>
      <c r="CN71">
        <v>40</v>
      </c>
      <c r="CO71" t="s">
        <v>95</v>
      </c>
      <c r="CP71" t="s">
        <v>95</v>
      </c>
      <c r="CQ71" t="s">
        <v>95</v>
      </c>
      <c r="CR71" t="s">
        <v>95</v>
      </c>
      <c r="CS71">
        <v>23</v>
      </c>
      <c r="CT71">
        <v>15</v>
      </c>
      <c r="CU71">
        <v>13300</v>
      </c>
      <c r="CV71">
        <v>27500</v>
      </c>
      <c r="CW71">
        <v>33300</v>
      </c>
      <c r="CX71">
        <v>20</v>
      </c>
      <c r="CY71">
        <v>17.600000000000001</v>
      </c>
      <c r="CZ71">
        <v>15</v>
      </c>
      <c r="DA71" t="s">
        <v>95</v>
      </c>
      <c r="DB71" t="s">
        <v>95</v>
      </c>
      <c r="DC71" t="s">
        <v>95</v>
      </c>
      <c r="DD71" t="s">
        <v>95</v>
      </c>
      <c r="DE71">
        <v>55.4</v>
      </c>
      <c r="DF71" t="s">
        <v>95</v>
      </c>
      <c r="DG71" t="s">
        <v>95</v>
      </c>
      <c r="DH71" t="s">
        <v>95</v>
      </c>
      <c r="DI71" t="s">
        <v>95</v>
      </c>
      <c r="DJ71">
        <v>25</v>
      </c>
      <c r="DK71">
        <v>20.3</v>
      </c>
      <c r="DL71">
        <v>20</v>
      </c>
      <c r="DM71" t="s">
        <v>95</v>
      </c>
      <c r="DN71" t="s">
        <v>95</v>
      </c>
      <c r="DO71" t="s">
        <v>95</v>
      </c>
      <c r="DP71" t="s">
        <v>95</v>
      </c>
      <c r="DQ71">
        <v>35.4</v>
      </c>
      <c r="DR71" t="s">
        <v>95</v>
      </c>
      <c r="DS71" t="s">
        <v>95</v>
      </c>
      <c r="DT71" t="s">
        <v>95</v>
      </c>
      <c r="DU71" t="s">
        <v>95</v>
      </c>
      <c r="DV71">
        <v>25</v>
      </c>
      <c r="DW71">
        <v>31.2</v>
      </c>
      <c r="DX71">
        <v>20</v>
      </c>
      <c r="DY71" t="s">
        <v>95</v>
      </c>
      <c r="DZ71" t="s">
        <v>95</v>
      </c>
      <c r="EA71" t="s">
        <v>95</v>
      </c>
      <c r="EB71" t="s">
        <v>95</v>
      </c>
      <c r="EC71">
        <v>33.299999999999997</v>
      </c>
      <c r="ED71" t="s">
        <v>95</v>
      </c>
      <c r="EE71" t="s">
        <v>95</v>
      </c>
      <c r="EF71" t="s">
        <v>95</v>
      </c>
      <c r="EG71" t="s">
        <v>95</v>
      </c>
      <c r="EH71">
        <v>20</v>
      </c>
      <c r="EI71">
        <v>34.200000000000003</v>
      </c>
      <c r="EJ71">
        <v>15</v>
      </c>
      <c r="EK71" t="s">
        <v>95</v>
      </c>
      <c r="EL71" t="s">
        <v>95</v>
      </c>
      <c r="EM71" t="s">
        <v>95</v>
      </c>
      <c r="EN71" t="s">
        <v>95</v>
      </c>
      <c r="EO71">
        <v>45.3</v>
      </c>
      <c r="EP71" t="s">
        <v>95</v>
      </c>
      <c r="EQ71" t="s">
        <v>95</v>
      </c>
      <c r="ER71" t="s">
        <v>95</v>
      </c>
      <c r="ES71" t="s">
        <v>95</v>
      </c>
      <c r="ET71">
        <v>95</v>
      </c>
      <c r="EU71">
        <v>28.7</v>
      </c>
      <c r="EV71">
        <v>70</v>
      </c>
      <c r="EW71">
        <v>14</v>
      </c>
      <c r="EX71">
        <v>9.6999999999999993</v>
      </c>
      <c r="EY71">
        <v>25.4</v>
      </c>
      <c r="EZ71">
        <v>36.1</v>
      </c>
      <c r="FA71">
        <v>47.7</v>
      </c>
      <c r="FB71">
        <v>20</v>
      </c>
      <c r="FC71">
        <v>12700</v>
      </c>
      <c r="FD71">
        <v>14700</v>
      </c>
      <c r="FE71">
        <v>21300</v>
      </c>
      <c r="FF71">
        <v>135</v>
      </c>
      <c r="FG71">
        <v>24.2</v>
      </c>
      <c r="FH71">
        <v>105</v>
      </c>
      <c r="FI71">
        <v>27.5</v>
      </c>
      <c r="FJ71">
        <v>5.3</v>
      </c>
      <c r="FK71">
        <v>34.9</v>
      </c>
      <c r="FL71">
        <v>39.700000000000003</v>
      </c>
      <c r="FM71">
        <v>43</v>
      </c>
      <c r="FN71">
        <v>45</v>
      </c>
      <c r="FO71">
        <v>15800</v>
      </c>
      <c r="FP71">
        <v>23000</v>
      </c>
      <c r="FQ71">
        <v>25300</v>
      </c>
      <c r="FR71">
        <v>155</v>
      </c>
      <c r="FS71">
        <v>43.5</v>
      </c>
      <c r="FT71">
        <v>85</v>
      </c>
      <c r="FU71">
        <v>24.9</v>
      </c>
      <c r="FV71">
        <v>3.2</v>
      </c>
      <c r="FW71">
        <v>22</v>
      </c>
      <c r="FX71">
        <v>25.2</v>
      </c>
      <c r="FY71">
        <v>28.4</v>
      </c>
      <c r="FZ71">
        <v>30</v>
      </c>
      <c r="GA71">
        <v>16000</v>
      </c>
      <c r="GB71">
        <v>28500</v>
      </c>
      <c r="GC71">
        <v>33700</v>
      </c>
      <c r="GD71">
        <v>65</v>
      </c>
      <c r="GE71">
        <v>48.2</v>
      </c>
      <c r="GF71">
        <v>35</v>
      </c>
      <c r="GG71" t="s">
        <v>95</v>
      </c>
      <c r="GH71" t="s">
        <v>95</v>
      </c>
      <c r="GI71" t="s">
        <v>95</v>
      </c>
      <c r="GJ71" t="s">
        <v>95</v>
      </c>
      <c r="GK71">
        <v>19</v>
      </c>
      <c r="GL71" t="s">
        <v>95</v>
      </c>
      <c r="GM71" t="s">
        <v>95</v>
      </c>
      <c r="GN71" t="s">
        <v>95</v>
      </c>
      <c r="GO71" t="s">
        <v>95</v>
      </c>
      <c r="GP71">
        <v>80</v>
      </c>
      <c r="GQ71">
        <v>33</v>
      </c>
      <c r="GR71">
        <v>55</v>
      </c>
      <c r="GS71" t="s">
        <v>95</v>
      </c>
      <c r="GT71" t="s">
        <v>95</v>
      </c>
      <c r="GU71" t="s">
        <v>95</v>
      </c>
      <c r="GV71" t="s">
        <v>95</v>
      </c>
      <c r="GW71">
        <v>46.4</v>
      </c>
      <c r="GX71">
        <v>20</v>
      </c>
      <c r="GY71">
        <v>12600</v>
      </c>
      <c r="GZ71">
        <v>15100</v>
      </c>
      <c r="HA71">
        <v>21300</v>
      </c>
      <c r="HB71">
        <v>115</v>
      </c>
      <c r="HC71">
        <v>25.1</v>
      </c>
      <c r="HD71">
        <v>85</v>
      </c>
      <c r="HE71" t="s">
        <v>95</v>
      </c>
      <c r="HF71" t="s">
        <v>95</v>
      </c>
      <c r="HG71" t="s">
        <v>95</v>
      </c>
      <c r="HH71" t="s">
        <v>95</v>
      </c>
      <c r="HI71">
        <v>42.9</v>
      </c>
      <c r="HJ71">
        <v>35</v>
      </c>
      <c r="HK71">
        <v>15800</v>
      </c>
      <c r="HL71">
        <v>22600</v>
      </c>
      <c r="HM71">
        <v>25200</v>
      </c>
      <c r="HN71">
        <v>125</v>
      </c>
      <c r="HO71">
        <v>42.7</v>
      </c>
      <c r="HP71">
        <v>70</v>
      </c>
      <c r="HQ71" t="s">
        <v>95</v>
      </c>
      <c r="HR71" t="s">
        <v>95</v>
      </c>
      <c r="HS71" t="s">
        <v>95</v>
      </c>
      <c r="HT71" t="s">
        <v>95</v>
      </c>
      <c r="HU71">
        <v>27.9</v>
      </c>
      <c r="HV71">
        <v>25</v>
      </c>
      <c r="HW71">
        <v>14600</v>
      </c>
      <c r="HX71">
        <v>28500</v>
      </c>
      <c r="HY71">
        <v>33700</v>
      </c>
      <c r="HZ71">
        <v>50</v>
      </c>
      <c r="IA71" t="s">
        <v>95</v>
      </c>
      <c r="IB71" t="s">
        <v>95</v>
      </c>
      <c r="IC71" t="s">
        <v>95</v>
      </c>
      <c r="ID71" t="s">
        <v>95</v>
      </c>
      <c r="IE71" t="s">
        <v>95</v>
      </c>
      <c r="IF71" t="s">
        <v>95</v>
      </c>
      <c r="IG71" t="s">
        <v>95</v>
      </c>
      <c r="IH71" t="s">
        <v>95</v>
      </c>
      <c r="II71" t="s">
        <v>95</v>
      </c>
      <c r="IJ71" t="s">
        <v>95</v>
      </c>
      <c r="IK71" t="s">
        <v>95</v>
      </c>
      <c r="IL71">
        <v>15</v>
      </c>
      <c r="IM71">
        <v>8.6999999999999993</v>
      </c>
      <c r="IN71">
        <v>15</v>
      </c>
      <c r="IO71" t="s">
        <v>95</v>
      </c>
      <c r="IP71" t="s">
        <v>95</v>
      </c>
      <c r="IQ71" t="s">
        <v>95</v>
      </c>
      <c r="IR71" t="s">
        <v>95</v>
      </c>
      <c r="IS71">
        <v>53.4</v>
      </c>
      <c r="IT71" t="s">
        <v>95</v>
      </c>
      <c r="IU71" t="s">
        <v>95</v>
      </c>
      <c r="IV71" t="s">
        <v>95</v>
      </c>
      <c r="IW71" t="s">
        <v>95</v>
      </c>
      <c r="IX71">
        <v>25</v>
      </c>
      <c r="IY71">
        <v>19.8</v>
      </c>
      <c r="IZ71">
        <v>20</v>
      </c>
      <c r="JA71" t="s">
        <v>95</v>
      </c>
      <c r="JB71" t="s">
        <v>95</v>
      </c>
      <c r="JC71" t="s">
        <v>95</v>
      </c>
      <c r="JD71" t="s">
        <v>95</v>
      </c>
      <c r="JE71">
        <v>43.2</v>
      </c>
      <c r="JF71" t="s">
        <v>95</v>
      </c>
      <c r="JG71" t="s">
        <v>95</v>
      </c>
      <c r="JH71" t="s">
        <v>95</v>
      </c>
      <c r="JI71" t="s">
        <v>95</v>
      </c>
      <c r="JJ71">
        <v>25</v>
      </c>
      <c r="JK71">
        <v>47.5</v>
      </c>
      <c r="JL71">
        <v>15</v>
      </c>
      <c r="JM71" t="s">
        <v>95</v>
      </c>
      <c r="JN71" t="s">
        <v>95</v>
      </c>
      <c r="JO71" t="s">
        <v>95</v>
      </c>
      <c r="JP71" t="s">
        <v>95</v>
      </c>
      <c r="JQ71">
        <v>30.7</v>
      </c>
      <c r="JR71" t="s">
        <v>95</v>
      </c>
      <c r="JS71" t="s">
        <v>95</v>
      </c>
      <c r="JT71" t="s">
        <v>95</v>
      </c>
      <c r="JU71" t="s">
        <v>95</v>
      </c>
      <c r="JV71">
        <v>15</v>
      </c>
      <c r="JW71" t="s">
        <v>95</v>
      </c>
      <c r="JX71" t="s">
        <v>95</v>
      </c>
      <c r="JY71" t="s">
        <v>95</v>
      </c>
      <c r="JZ71" t="s">
        <v>95</v>
      </c>
      <c r="KA71" t="s">
        <v>95</v>
      </c>
      <c r="KB71" t="s">
        <v>95</v>
      </c>
      <c r="KC71" t="s">
        <v>95</v>
      </c>
      <c r="KD71" t="s">
        <v>95</v>
      </c>
      <c r="KE71" t="s">
        <v>95</v>
      </c>
      <c r="KF71" t="s">
        <v>95</v>
      </c>
      <c r="KG71" t="s">
        <v>95</v>
      </c>
    </row>
    <row r="72" spans="2:293" x14ac:dyDescent="0.25">
      <c r="B72" s="57" t="s">
        <v>28</v>
      </c>
      <c r="C72" t="s">
        <v>93</v>
      </c>
      <c r="D72" t="s">
        <v>306</v>
      </c>
      <c r="E72" t="s">
        <v>329</v>
      </c>
      <c r="F72" t="s">
        <v>95</v>
      </c>
      <c r="G72" t="s">
        <v>95</v>
      </c>
      <c r="H72" t="s">
        <v>95</v>
      </c>
      <c r="I72" t="s">
        <v>95</v>
      </c>
      <c r="J72" t="s">
        <v>95</v>
      </c>
      <c r="K72" t="s">
        <v>95</v>
      </c>
      <c r="L72" t="s">
        <v>95</v>
      </c>
      <c r="M72" t="s">
        <v>95</v>
      </c>
      <c r="N72">
        <v>11535</v>
      </c>
      <c r="O72">
        <v>12800</v>
      </c>
      <c r="P72">
        <v>18300</v>
      </c>
      <c r="Q72">
        <v>21500</v>
      </c>
      <c r="R72" t="s">
        <v>95</v>
      </c>
      <c r="S72" t="s">
        <v>95</v>
      </c>
      <c r="T72" t="s">
        <v>95</v>
      </c>
      <c r="U72" t="s">
        <v>95</v>
      </c>
      <c r="V72" t="s">
        <v>95</v>
      </c>
      <c r="W72" t="s">
        <v>95</v>
      </c>
      <c r="X72" t="s">
        <v>95</v>
      </c>
      <c r="Y72" t="s">
        <v>95</v>
      </c>
      <c r="Z72">
        <v>11775</v>
      </c>
      <c r="AA72">
        <v>15100</v>
      </c>
      <c r="AB72">
        <v>21600</v>
      </c>
      <c r="AC72">
        <v>25100</v>
      </c>
      <c r="AD72" t="s">
        <v>95</v>
      </c>
      <c r="AE72" t="s">
        <v>95</v>
      </c>
      <c r="AF72" t="s">
        <v>95</v>
      </c>
      <c r="AG72" t="s">
        <v>95</v>
      </c>
      <c r="AH72" t="s">
        <v>95</v>
      </c>
      <c r="AI72" t="s">
        <v>95</v>
      </c>
      <c r="AJ72" t="s">
        <v>95</v>
      </c>
      <c r="AK72" t="s">
        <v>95</v>
      </c>
      <c r="AL72">
        <v>10100</v>
      </c>
      <c r="AM72">
        <v>16000</v>
      </c>
      <c r="AN72">
        <v>23700</v>
      </c>
      <c r="AO72">
        <v>29100</v>
      </c>
      <c r="AP72" t="s">
        <v>95</v>
      </c>
      <c r="AQ72" t="s">
        <v>95</v>
      </c>
      <c r="AR72" t="s">
        <v>95</v>
      </c>
      <c r="AS72" t="s">
        <v>95</v>
      </c>
      <c r="AT72" t="s">
        <v>95</v>
      </c>
      <c r="AU72" t="s">
        <v>95</v>
      </c>
      <c r="AV72" t="s">
        <v>95</v>
      </c>
      <c r="AW72" t="s">
        <v>95</v>
      </c>
      <c r="AX72">
        <v>6130</v>
      </c>
      <c r="AY72">
        <v>16800</v>
      </c>
      <c r="AZ72">
        <v>27500</v>
      </c>
      <c r="BA72">
        <v>35200</v>
      </c>
      <c r="BB72" t="s">
        <v>95</v>
      </c>
      <c r="BC72" t="s">
        <v>95</v>
      </c>
      <c r="BD72" t="s">
        <v>95</v>
      </c>
      <c r="BE72" t="s">
        <v>95</v>
      </c>
      <c r="BF72" t="s">
        <v>95</v>
      </c>
      <c r="BG72" t="s">
        <v>95</v>
      </c>
      <c r="BH72" t="s">
        <v>95</v>
      </c>
      <c r="BI72" t="s">
        <v>95</v>
      </c>
      <c r="BJ72">
        <v>10095</v>
      </c>
      <c r="BK72">
        <v>12500</v>
      </c>
      <c r="BL72">
        <v>18000</v>
      </c>
      <c r="BM72">
        <v>21500</v>
      </c>
      <c r="BN72" t="s">
        <v>95</v>
      </c>
      <c r="BO72" t="s">
        <v>95</v>
      </c>
      <c r="BP72" t="s">
        <v>95</v>
      </c>
      <c r="BQ72" t="s">
        <v>95</v>
      </c>
      <c r="BR72" t="s">
        <v>95</v>
      </c>
      <c r="BS72" t="s">
        <v>95</v>
      </c>
      <c r="BT72" t="s">
        <v>95</v>
      </c>
      <c r="BU72" t="s">
        <v>95</v>
      </c>
      <c r="BV72">
        <v>10220</v>
      </c>
      <c r="BW72">
        <v>14800</v>
      </c>
      <c r="BX72">
        <v>21500</v>
      </c>
      <c r="BY72">
        <v>24900</v>
      </c>
      <c r="BZ72" t="s">
        <v>95</v>
      </c>
      <c r="CA72" t="s">
        <v>95</v>
      </c>
      <c r="CB72" t="s">
        <v>95</v>
      </c>
      <c r="CC72" t="s">
        <v>95</v>
      </c>
      <c r="CD72" t="s">
        <v>95</v>
      </c>
      <c r="CE72" t="s">
        <v>95</v>
      </c>
      <c r="CF72" t="s">
        <v>95</v>
      </c>
      <c r="CG72" t="s">
        <v>95</v>
      </c>
      <c r="CH72">
        <v>8790</v>
      </c>
      <c r="CI72">
        <v>15500</v>
      </c>
      <c r="CJ72">
        <v>23200</v>
      </c>
      <c r="CK72">
        <v>28900</v>
      </c>
      <c r="CL72" t="s">
        <v>95</v>
      </c>
      <c r="CM72" t="s">
        <v>95</v>
      </c>
      <c r="CN72" t="s">
        <v>95</v>
      </c>
      <c r="CO72" t="s">
        <v>95</v>
      </c>
      <c r="CP72" t="s">
        <v>95</v>
      </c>
      <c r="CQ72" t="s">
        <v>95</v>
      </c>
      <c r="CR72" t="s">
        <v>95</v>
      </c>
      <c r="CS72" t="s">
        <v>95</v>
      </c>
      <c r="CT72">
        <v>5035</v>
      </c>
      <c r="CU72">
        <v>15700</v>
      </c>
      <c r="CV72">
        <v>25800</v>
      </c>
      <c r="CW72">
        <v>34100</v>
      </c>
      <c r="CX72" t="s">
        <v>95</v>
      </c>
      <c r="CY72" t="s">
        <v>95</v>
      </c>
      <c r="CZ72" t="s">
        <v>95</v>
      </c>
      <c r="DA72" t="s">
        <v>95</v>
      </c>
      <c r="DB72" t="s">
        <v>95</v>
      </c>
      <c r="DC72" t="s">
        <v>95</v>
      </c>
      <c r="DD72" t="s">
        <v>95</v>
      </c>
      <c r="DE72" t="s">
        <v>95</v>
      </c>
      <c r="DF72">
        <v>1440</v>
      </c>
      <c r="DG72">
        <v>14800</v>
      </c>
      <c r="DH72">
        <v>20800</v>
      </c>
      <c r="DI72">
        <v>22600</v>
      </c>
      <c r="DJ72" t="s">
        <v>95</v>
      </c>
      <c r="DK72" t="s">
        <v>95</v>
      </c>
      <c r="DL72" t="s">
        <v>95</v>
      </c>
      <c r="DM72" t="s">
        <v>95</v>
      </c>
      <c r="DN72" t="s">
        <v>95</v>
      </c>
      <c r="DO72" t="s">
        <v>95</v>
      </c>
      <c r="DP72" t="s">
        <v>95</v>
      </c>
      <c r="DQ72" t="s">
        <v>95</v>
      </c>
      <c r="DR72">
        <v>1550</v>
      </c>
      <c r="DS72">
        <v>17300</v>
      </c>
      <c r="DT72">
        <v>23200</v>
      </c>
      <c r="DU72">
        <v>27000</v>
      </c>
      <c r="DV72" t="s">
        <v>95</v>
      </c>
      <c r="DW72" t="s">
        <v>95</v>
      </c>
      <c r="DX72" t="s">
        <v>95</v>
      </c>
      <c r="DY72" t="s">
        <v>95</v>
      </c>
      <c r="DZ72" t="s">
        <v>95</v>
      </c>
      <c r="EA72" t="s">
        <v>95</v>
      </c>
      <c r="EB72" t="s">
        <v>95</v>
      </c>
      <c r="EC72" t="s">
        <v>95</v>
      </c>
      <c r="ED72">
        <v>1310</v>
      </c>
      <c r="EE72">
        <v>19900</v>
      </c>
      <c r="EF72">
        <v>26600</v>
      </c>
      <c r="EG72">
        <v>31500</v>
      </c>
      <c r="EH72" t="s">
        <v>95</v>
      </c>
      <c r="EI72" t="s">
        <v>95</v>
      </c>
      <c r="EJ72" t="s">
        <v>95</v>
      </c>
      <c r="EK72" t="s">
        <v>95</v>
      </c>
      <c r="EL72" t="s">
        <v>95</v>
      </c>
      <c r="EM72" t="s">
        <v>95</v>
      </c>
      <c r="EN72" t="s">
        <v>95</v>
      </c>
      <c r="EO72" t="s">
        <v>95</v>
      </c>
      <c r="EP72">
        <v>1095</v>
      </c>
      <c r="EQ72">
        <v>24000</v>
      </c>
      <c r="ER72">
        <v>33400</v>
      </c>
      <c r="ES72">
        <v>40100</v>
      </c>
      <c r="ET72" t="s">
        <v>95</v>
      </c>
      <c r="EU72" t="s">
        <v>95</v>
      </c>
      <c r="EV72" t="s">
        <v>95</v>
      </c>
      <c r="EW72" t="s">
        <v>95</v>
      </c>
      <c r="EX72" t="s">
        <v>95</v>
      </c>
      <c r="EY72" t="s">
        <v>95</v>
      </c>
      <c r="EZ72" t="s">
        <v>95</v>
      </c>
      <c r="FA72" t="s">
        <v>95</v>
      </c>
      <c r="FB72">
        <v>11400</v>
      </c>
      <c r="FC72">
        <v>12700</v>
      </c>
      <c r="FD72">
        <v>18500</v>
      </c>
      <c r="FE72">
        <v>21300</v>
      </c>
      <c r="FF72" t="s">
        <v>95</v>
      </c>
      <c r="FG72" t="s">
        <v>95</v>
      </c>
      <c r="FH72" t="s">
        <v>95</v>
      </c>
      <c r="FI72" t="s">
        <v>95</v>
      </c>
      <c r="FJ72" t="s">
        <v>95</v>
      </c>
      <c r="FK72" t="s">
        <v>95</v>
      </c>
      <c r="FL72" t="s">
        <v>95</v>
      </c>
      <c r="FM72" t="s">
        <v>95</v>
      </c>
      <c r="FN72">
        <v>10775</v>
      </c>
      <c r="FO72">
        <v>15000</v>
      </c>
      <c r="FP72">
        <v>21300</v>
      </c>
      <c r="FQ72">
        <v>24800</v>
      </c>
      <c r="FR72" t="s">
        <v>95</v>
      </c>
      <c r="FS72" t="s">
        <v>95</v>
      </c>
      <c r="FT72" t="s">
        <v>95</v>
      </c>
      <c r="FU72" t="s">
        <v>95</v>
      </c>
      <c r="FV72" t="s">
        <v>95</v>
      </c>
      <c r="FW72" t="s">
        <v>95</v>
      </c>
      <c r="FX72" t="s">
        <v>95</v>
      </c>
      <c r="FY72" t="s">
        <v>95</v>
      </c>
      <c r="FZ72">
        <v>9480</v>
      </c>
      <c r="GA72">
        <v>16300</v>
      </c>
      <c r="GB72">
        <v>24600</v>
      </c>
      <c r="GC72">
        <v>29200</v>
      </c>
      <c r="GD72" t="s">
        <v>95</v>
      </c>
      <c r="GE72" t="s">
        <v>95</v>
      </c>
      <c r="GF72" t="s">
        <v>95</v>
      </c>
      <c r="GG72" t="s">
        <v>95</v>
      </c>
      <c r="GH72" t="s">
        <v>95</v>
      </c>
      <c r="GI72" t="s">
        <v>95</v>
      </c>
      <c r="GJ72" t="s">
        <v>95</v>
      </c>
      <c r="GK72" t="s">
        <v>95</v>
      </c>
      <c r="GL72">
        <v>5325</v>
      </c>
      <c r="GM72">
        <v>17100</v>
      </c>
      <c r="GN72">
        <v>28400</v>
      </c>
      <c r="GO72">
        <v>35300</v>
      </c>
      <c r="GP72" t="s">
        <v>95</v>
      </c>
      <c r="GQ72" t="s">
        <v>95</v>
      </c>
      <c r="GR72" t="s">
        <v>95</v>
      </c>
      <c r="GS72" t="s">
        <v>95</v>
      </c>
      <c r="GT72" t="s">
        <v>95</v>
      </c>
      <c r="GU72" t="s">
        <v>95</v>
      </c>
      <c r="GV72" t="s">
        <v>95</v>
      </c>
      <c r="GW72" t="s">
        <v>95</v>
      </c>
      <c r="GX72">
        <v>10000</v>
      </c>
      <c r="GY72">
        <v>12600</v>
      </c>
      <c r="GZ72">
        <v>18300</v>
      </c>
      <c r="HA72">
        <v>21300</v>
      </c>
      <c r="HB72" t="s">
        <v>95</v>
      </c>
      <c r="HC72" t="s">
        <v>95</v>
      </c>
      <c r="HD72" t="s">
        <v>95</v>
      </c>
      <c r="HE72" t="s">
        <v>95</v>
      </c>
      <c r="HF72" t="s">
        <v>95</v>
      </c>
      <c r="HG72" t="s">
        <v>95</v>
      </c>
      <c r="HH72" t="s">
        <v>95</v>
      </c>
      <c r="HI72" t="s">
        <v>95</v>
      </c>
      <c r="HJ72">
        <v>9445</v>
      </c>
      <c r="HK72">
        <v>14800</v>
      </c>
      <c r="HL72">
        <v>21300</v>
      </c>
      <c r="HM72">
        <v>24700</v>
      </c>
      <c r="HN72" t="s">
        <v>95</v>
      </c>
      <c r="HO72" t="s">
        <v>95</v>
      </c>
      <c r="HP72" t="s">
        <v>95</v>
      </c>
      <c r="HQ72" t="s">
        <v>95</v>
      </c>
      <c r="HR72" t="s">
        <v>95</v>
      </c>
      <c r="HS72" t="s">
        <v>95</v>
      </c>
      <c r="HT72" t="s">
        <v>95</v>
      </c>
      <c r="HU72" t="s">
        <v>95</v>
      </c>
      <c r="HV72">
        <v>8270</v>
      </c>
      <c r="HW72">
        <v>15800</v>
      </c>
      <c r="HX72">
        <v>24000</v>
      </c>
      <c r="HY72">
        <v>28800</v>
      </c>
      <c r="HZ72" t="s">
        <v>95</v>
      </c>
      <c r="IA72" t="s">
        <v>95</v>
      </c>
      <c r="IB72" t="s">
        <v>95</v>
      </c>
      <c r="IC72" t="s">
        <v>95</v>
      </c>
      <c r="ID72" t="s">
        <v>95</v>
      </c>
      <c r="IE72" t="s">
        <v>95</v>
      </c>
      <c r="IF72" t="s">
        <v>95</v>
      </c>
      <c r="IG72" t="s">
        <v>95</v>
      </c>
      <c r="IH72">
        <v>4350</v>
      </c>
      <c r="II72">
        <v>16000</v>
      </c>
      <c r="IJ72">
        <v>26500</v>
      </c>
      <c r="IK72">
        <v>34400</v>
      </c>
      <c r="IL72" t="s">
        <v>95</v>
      </c>
      <c r="IM72" t="s">
        <v>95</v>
      </c>
      <c r="IN72" t="s">
        <v>95</v>
      </c>
      <c r="IO72" t="s">
        <v>95</v>
      </c>
      <c r="IP72" t="s">
        <v>95</v>
      </c>
      <c r="IQ72" t="s">
        <v>95</v>
      </c>
      <c r="IR72" t="s">
        <v>95</v>
      </c>
      <c r="IS72" t="s">
        <v>95</v>
      </c>
      <c r="IT72">
        <v>1400</v>
      </c>
      <c r="IU72">
        <v>13500</v>
      </c>
      <c r="IV72">
        <v>19800</v>
      </c>
      <c r="IW72">
        <v>22300</v>
      </c>
      <c r="IX72" t="s">
        <v>95</v>
      </c>
      <c r="IY72" t="s">
        <v>95</v>
      </c>
      <c r="IZ72" t="s">
        <v>95</v>
      </c>
      <c r="JA72" t="s">
        <v>95</v>
      </c>
      <c r="JB72" t="s">
        <v>95</v>
      </c>
      <c r="JC72" t="s">
        <v>95</v>
      </c>
      <c r="JD72" t="s">
        <v>95</v>
      </c>
      <c r="JE72" t="s">
        <v>95</v>
      </c>
      <c r="JF72">
        <v>1330</v>
      </c>
      <c r="JG72">
        <v>17200</v>
      </c>
      <c r="JH72">
        <v>23100</v>
      </c>
      <c r="JI72">
        <v>26800</v>
      </c>
      <c r="JJ72" t="s">
        <v>95</v>
      </c>
      <c r="JK72" t="s">
        <v>95</v>
      </c>
      <c r="JL72" t="s">
        <v>95</v>
      </c>
      <c r="JM72" t="s">
        <v>95</v>
      </c>
      <c r="JN72" t="s">
        <v>95</v>
      </c>
      <c r="JO72" t="s">
        <v>95</v>
      </c>
      <c r="JP72" t="s">
        <v>95</v>
      </c>
      <c r="JQ72" t="s">
        <v>95</v>
      </c>
      <c r="JR72">
        <v>1210</v>
      </c>
      <c r="JS72">
        <v>20100</v>
      </c>
      <c r="JT72">
        <v>26900</v>
      </c>
      <c r="JU72">
        <v>31500</v>
      </c>
      <c r="JV72" t="s">
        <v>95</v>
      </c>
      <c r="JW72" t="s">
        <v>95</v>
      </c>
      <c r="JX72" t="s">
        <v>95</v>
      </c>
      <c r="JY72" t="s">
        <v>95</v>
      </c>
      <c r="JZ72" t="s">
        <v>95</v>
      </c>
      <c r="KA72" t="s">
        <v>95</v>
      </c>
      <c r="KB72" t="s">
        <v>95</v>
      </c>
      <c r="KC72" t="s">
        <v>95</v>
      </c>
      <c r="KD72">
        <v>970</v>
      </c>
      <c r="KE72">
        <v>25200</v>
      </c>
      <c r="KF72">
        <v>33400</v>
      </c>
      <c r="KG72">
        <v>39100</v>
      </c>
    </row>
    <row r="73" spans="2:293" x14ac:dyDescent="0.25">
      <c r="B73" s="57" t="s">
        <v>28</v>
      </c>
      <c r="C73" t="s">
        <v>93</v>
      </c>
      <c r="D73" t="s">
        <v>96</v>
      </c>
      <c r="E73" t="s">
        <v>150</v>
      </c>
      <c r="F73">
        <v>335</v>
      </c>
      <c r="G73">
        <v>34.4</v>
      </c>
      <c r="H73">
        <v>220</v>
      </c>
      <c r="I73">
        <v>34</v>
      </c>
      <c r="J73">
        <v>2.5</v>
      </c>
      <c r="K73">
        <v>18</v>
      </c>
      <c r="L73">
        <v>20.100000000000001</v>
      </c>
      <c r="M73">
        <v>29.1</v>
      </c>
      <c r="N73">
        <v>45</v>
      </c>
      <c r="O73">
        <v>11800</v>
      </c>
      <c r="P73">
        <v>15800</v>
      </c>
      <c r="Q73">
        <v>20500</v>
      </c>
      <c r="R73">
        <v>175</v>
      </c>
      <c r="S73">
        <v>42.3</v>
      </c>
      <c r="T73">
        <v>100</v>
      </c>
      <c r="U73">
        <v>31.7</v>
      </c>
      <c r="V73">
        <v>2.2999999999999998</v>
      </c>
      <c r="W73">
        <v>17.8</v>
      </c>
      <c r="X73">
        <v>20.8</v>
      </c>
      <c r="Y73">
        <v>23.6</v>
      </c>
      <c r="Z73">
        <v>30</v>
      </c>
      <c r="AA73">
        <v>14100</v>
      </c>
      <c r="AB73">
        <v>18600</v>
      </c>
      <c r="AC73">
        <v>25100</v>
      </c>
      <c r="AD73">
        <v>150</v>
      </c>
      <c r="AE73">
        <v>38.4</v>
      </c>
      <c r="AF73">
        <v>90</v>
      </c>
      <c r="AG73">
        <v>31.5</v>
      </c>
      <c r="AH73">
        <v>2.7</v>
      </c>
      <c r="AI73" t="s">
        <v>95</v>
      </c>
      <c r="AJ73" t="s">
        <v>95</v>
      </c>
      <c r="AK73">
        <v>27.4</v>
      </c>
      <c r="AL73">
        <v>35</v>
      </c>
      <c r="AM73">
        <v>15500</v>
      </c>
      <c r="AN73">
        <v>24300</v>
      </c>
      <c r="AO73">
        <v>29400</v>
      </c>
      <c r="AP73">
        <v>205</v>
      </c>
      <c r="AQ73">
        <v>51.4</v>
      </c>
      <c r="AR73">
        <v>100</v>
      </c>
      <c r="AS73">
        <v>14.5</v>
      </c>
      <c r="AT73">
        <v>3.1</v>
      </c>
      <c r="AU73" t="s">
        <v>95</v>
      </c>
      <c r="AV73" t="s">
        <v>95</v>
      </c>
      <c r="AW73">
        <v>31</v>
      </c>
      <c r="AX73">
        <v>50</v>
      </c>
      <c r="AY73">
        <v>14200</v>
      </c>
      <c r="AZ73">
        <v>29700</v>
      </c>
      <c r="BA73">
        <v>38800</v>
      </c>
      <c r="BB73">
        <v>275</v>
      </c>
      <c r="BC73">
        <v>36</v>
      </c>
      <c r="BD73">
        <v>175</v>
      </c>
      <c r="BE73" t="s">
        <v>95</v>
      </c>
      <c r="BF73" t="s">
        <v>95</v>
      </c>
      <c r="BG73" t="s">
        <v>95</v>
      </c>
      <c r="BH73" t="s">
        <v>95</v>
      </c>
      <c r="BI73">
        <v>29.2</v>
      </c>
      <c r="BJ73">
        <v>40</v>
      </c>
      <c r="BK73">
        <v>10500</v>
      </c>
      <c r="BL73">
        <v>14600</v>
      </c>
      <c r="BM73">
        <v>19700</v>
      </c>
      <c r="BN73">
        <v>145</v>
      </c>
      <c r="BO73">
        <v>44.9</v>
      </c>
      <c r="BP73">
        <v>80</v>
      </c>
      <c r="BQ73" t="s">
        <v>95</v>
      </c>
      <c r="BR73" t="s">
        <v>95</v>
      </c>
      <c r="BS73" t="s">
        <v>95</v>
      </c>
      <c r="BT73" t="s">
        <v>95</v>
      </c>
      <c r="BU73">
        <v>25.2</v>
      </c>
      <c r="BV73" t="s">
        <v>95</v>
      </c>
      <c r="BW73" t="s">
        <v>95</v>
      </c>
      <c r="BX73" t="s">
        <v>95</v>
      </c>
      <c r="BY73" t="s">
        <v>95</v>
      </c>
      <c r="BZ73">
        <v>120</v>
      </c>
      <c r="CA73">
        <v>36.700000000000003</v>
      </c>
      <c r="CB73">
        <v>75</v>
      </c>
      <c r="CC73" t="s">
        <v>95</v>
      </c>
      <c r="CD73" t="s">
        <v>95</v>
      </c>
      <c r="CE73" t="s">
        <v>95</v>
      </c>
      <c r="CF73" t="s">
        <v>95</v>
      </c>
      <c r="CG73">
        <v>28.8</v>
      </c>
      <c r="CH73">
        <v>30</v>
      </c>
      <c r="CI73">
        <v>15200</v>
      </c>
      <c r="CJ73">
        <v>24300</v>
      </c>
      <c r="CK73">
        <v>29400</v>
      </c>
      <c r="CL73">
        <v>130</v>
      </c>
      <c r="CM73">
        <v>47.7</v>
      </c>
      <c r="CN73">
        <v>65</v>
      </c>
      <c r="CO73" t="s">
        <v>95</v>
      </c>
      <c r="CP73" t="s">
        <v>95</v>
      </c>
      <c r="CQ73" t="s">
        <v>95</v>
      </c>
      <c r="CR73" t="s">
        <v>95</v>
      </c>
      <c r="CS73">
        <v>31.9</v>
      </c>
      <c r="CT73">
        <v>35</v>
      </c>
      <c r="CU73">
        <v>10800</v>
      </c>
      <c r="CV73">
        <v>25700</v>
      </c>
      <c r="CW73">
        <v>34900</v>
      </c>
      <c r="CX73">
        <v>60</v>
      </c>
      <c r="CY73">
        <v>27.3</v>
      </c>
      <c r="CZ73">
        <v>45</v>
      </c>
      <c r="DA73" t="s">
        <v>95</v>
      </c>
      <c r="DB73" t="s">
        <v>95</v>
      </c>
      <c r="DC73" t="s">
        <v>95</v>
      </c>
      <c r="DD73" t="s">
        <v>95</v>
      </c>
      <c r="DE73">
        <v>28.9</v>
      </c>
      <c r="DF73" t="s">
        <v>95</v>
      </c>
      <c r="DG73" t="s">
        <v>95</v>
      </c>
      <c r="DH73" t="s">
        <v>95</v>
      </c>
      <c r="DI73" t="s">
        <v>95</v>
      </c>
      <c r="DJ73">
        <v>30</v>
      </c>
      <c r="DK73">
        <v>30.3</v>
      </c>
      <c r="DL73">
        <v>20</v>
      </c>
      <c r="DM73" t="s">
        <v>95</v>
      </c>
      <c r="DN73" t="s">
        <v>95</v>
      </c>
      <c r="DO73" t="s">
        <v>95</v>
      </c>
      <c r="DP73" t="s">
        <v>95</v>
      </c>
      <c r="DQ73">
        <v>16.3</v>
      </c>
      <c r="DR73" t="s">
        <v>95</v>
      </c>
      <c r="DS73" t="s">
        <v>95</v>
      </c>
      <c r="DT73" t="s">
        <v>95</v>
      </c>
      <c r="DU73" t="s">
        <v>95</v>
      </c>
      <c r="DV73">
        <v>25</v>
      </c>
      <c r="DW73">
        <v>46.5</v>
      </c>
      <c r="DX73">
        <v>15</v>
      </c>
      <c r="DY73" t="s">
        <v>95</v>
      </c>
      <c r="DZ73" t="s">
        <v>95</v>
      </c>
      <c r="EA73" t="s">
        <v>95</v>
      </c>
      <c r="EB73" t="s">
        <v>95</v>
      </c>
      <c r="EC73">
        <v>20.5</v>
      </c>
      <c r="ED73" t="s">
        <v>95</v>
      </c>
      <c r="EE73" t="s">
        <v>95</v>
      </c>
      <c r="EF73" t="s">
        <v>95</v>
      </c>
      <c r="EG73" t="s">
        <v>95</v>
      </c>
      <c r="EH73">
        <v>75</v>
      </c>
      <c r="EI73">
        <v>57.8</v>
      </c>
      <c r="EJ73">
        <v>30</v>
      </c>
      <c r="EK73" t="s">
        <v>95</v>
      </c>
      <c r="EL73" t="s">
        <v>95</v>
      </c>
      <c r="EM73" t="s">
        <v>95</v>
      </c>
      <c r="EN73" t="s">
        <v>95</v>
      </c>
      <c r="EO73">
        <v>29.5</v>
      </c>
      <c r="EP73">
        <v>15</v>
      </c>
      <c r="EQ73">
        <v>24900</v>
      </c>
      <c r="ER73">
        <v>36400</v>
      </c>
      <c r="ES73">
        <v>39200</v>
      </c>
      <c r="ET73">
        <v>240</v>
      </c>
      <c r="EU73">
        <v>29.7</v>
      </c>
      <c r="EV73">
        <v>170</v>
      </c>
      <c r="EW73">
        <v>39.4</v>
      </c>
      <c r="EX73">
        <v>2.7</v>
      </c>
      <c r="EY73">
        <v>16.100000000000001</v>
      </c>
      <c r="EZ73">
        <v>21.1</v>
      </c>
      <c r="FA73">
        <v>28.3</v>
      </c>
      <c r="FB73">
        <v>30</v>
      </c>
      <c r="FC73">
        <v>12700</v>
      </c>
      <c r="FD73">
        <v>17100</v>
      </c>
      <c r="FE73">
        <v>21300</v>
      </c>
      <c r="FF73">
        <v>190</v>
      </c>
      <c r="FG73">
        <v>36</v>
      </c>
      <c r="FH73">
        <v>120</v>
      </c>
      <c r="FI73">
        <v>31.7</v>
      </c>
      <c r="FJ73">
        <v>2.2000000000000002</v>
      </c>
      <c r="FK73">
        <v>20.3</v>
      </c>
      <c r="FL73">
        <v>25.1</v>
      </c>
      <c r="FM73">
        <v>30.1</v>
      </c>
      <c r="FN73">
        <v>30</v>
      </c>
      <c r="FO73">
        <v>14300</v>
      </c>
      <c r="FP73">
        <v>21300</v>
      </c>
      <c r="FQ73">
        <v>24800</v>
      </c>
      <c r="FR73">
        <v>205</v>
      </c>
      <c r="FS73">
        <v>41.5</v>
      </c>
      <c r="FT73">
        <v>120</v>
      </c>
      <c r="FU73">
        <v>26.3</v>
      </c>
      <c r="FV73">
        <v>1.8</v>
      </c>
      <c r="FW73" t="s">
        <v>95</v>
      </c>
      <c r="FX73" t="s">
        <v>95</v>
      </c>
      <c r="FY73">
        <v>30.4</v>
      </c>
      <c r="FZ73">
        <v>50</v>
      </c>
      <c r="GA73">
        <v>15600</v>
      </c>
      <c r="GB73">
        <v>23400</v>
      </c>
      <c r="GC73">
        <v>30400</v>
      </c>
      <c r="GD73">
        <v>170</v>
      </c>
      <c r="GE73">
        <v>65.7</v>
      </c>
      <c r="GF73">
        <v>60</v>
      </c>
      <c r="GG73">
        <v>12.7</v>
      </c>
      <c r="GH73">
        <v>2.2000000000000002</v>
      </c>
      <c r="GI73" t="s">
        <v>95</v>
      </c>
      <c r="GJ73" t="s">
        <v>95</v>
      </c>
      <c r="GK73">
        <v>19.399999999999999</v>
      </c>
      <c r="GL73">
        <v>20</v>
      </c>
      <c r="GM73">
        <v>17000</v>
      </c>
      <c r="GN73">
        <v>31100</v>
      </c>
      <c r="GO73">
        <v>33400</v>
      </c>
      <c r="GP73">
        <v>200</v>
      </c>
      <c r="GQ73">
        <v>30.7</v>
      </c>
      <c r="GR73">
        <v>140</v>
      </c>
      <c r="GS73" t="s">
        <v>95</v>
      </c>
      <c r="GT73" t="s">
        <v>95</v>
      </c>
      <c r="GU73" t="s">
        <v>95</v>
      </c>
      <c r="GV73" t="s">
        <v>95</v>
      </c>
      <c r="GW73">
        <v>31.6</v>
      </c>
      <c r="GX73" t="s">
        <v>95</v>
      </c>
      <c r="GY73" t="s">
        <v>95</v>
      </c>
      <c r="GZ73" t="s">
        <v>95</v>
      </c>
      <c r="HA73" t="s">
        <v>95</v>
      </c>
      <c r="HB73">
        <v>160</v>
      </c>
      <c r="HC73">
        <v>34.299999999999997</v>
      </c>
      <c r="HD73">
        <v>105</v>
      </c>
      <c r="HE73" t="s">
        <v>95</v>
      </c>
      <c r="HF73" t="s">
        <v>95</v>
      </c>
      <c r="HG73" t="s">
        <v>95</v>
      </c>
      <c r="HH73" t="s">
        <v>95</v>
      </c>
      <c r="HI73">
        <v>32.9</v>
      </c>
      <c r="HJ73" t="s">
        <v>95</v>
      </c>
      <c r="HK73" t="s">
        <v>95</v>
      </c>
      <c r="HL73" t="s">
        <v>95</v>
      </c>
      <c r="HM73" t="s">
        <v>95</v>
      </c>
      <c r="HN73">
        <v>160</v>
      </c>
      <c r="HO73">
        <v>40.299999999999997</v>
      </c>
      <c r="HP73">
        <v>95</v>
      </c>
      <c r="HQ73" t="s">
        <v>95</v>
      </c>
      <c r="HR73" t="s">
        <v>95</v>
      </c>
      <c r="HS73" t="s">
        <v>95</v>
      </c>
      <c r="HT73" t="s">
        <v>95</v>
      </c>
      <c r="HU73">
        <v>29.6</v>
      </c>
      <c r="HV73">
        <v>40</v>
      </c>
      <c r="HW73">
        <v>14500</v>
      </c>
      <c r="HX73">
        <v>20200</v>
      </c>
      <c r="HY73">
        <v>28200</v>
      </c>
      <c r="HZ73">
        <v>125</v>
      </c>
      <c r="IA73" t="s">
        <v>95</v>
      </c>
      <c r="IB73" t="s">
        <v>95</v>
      </c>
      <c r="IC73" t="s">
        <v>95</v>
      </c>
      <c r="ID73" t="s">
        <v>95</v>
      </c>
      <c r="IE73" t="s">
        <v>95</v>
      </c>
      <c r="IF73" t="s">
        <v>95</v>
      </c>
      <c r="IG73" t="s">
        <v>95</v>
      </c>
      <c r="IH73" t="s">
        <v>95</v>
      </c>
      <c r="II73" t="s">
        <v>95</v>
      </c>
      <c r="IJ73" t="s">
        <v>95</v>
      </c>
      <c r="IK73" t="s">
        <v>95</v>
      </c>
      <c r="IL73">
        <v>40</v>
      </c>
      <c r="IM73">
        <v>24.8</v>
      </c>
      <c r="IN73">
        <v>30</v>
      </c>
      <c r="IO73" t="s">
        <v>95</v>
      </c>
      <c r="IP73" t="s">
        <v>95</v>
      </c>
      <c r="IQ73" t="s">
        <v>95</v>
      </c>
      <c r="IR73" t="s">
        <v>95</v>
      </c>
      <c r="IS73">
        <v>12.1</v>
      </c>
      <c r="IT73" t="s">
        <v>95</v>
      </c>
      <c r="IU73" t="s">
        <v>95</v>
      </c>
      <c r="IV73" t="s">
        <v>95</v>
      </c>
      <c r="IW73" t="s">
        <v>95</v>
      </c>
      <c r="IX73">
        <v>30</v>
      </c>
      <c r="IY73">
        <v>45.3</v>
      </c>
      <c r="IZ73">
        <v>15</v>
      </c>
      <c r="JA73" t="s">
        <v>95</v>
      </c>
      <c r="JB73" t="s">
        <v>95</v>
      </c>
      <c r="JC73" t="s">
        <v>95</v>
      </c>
      <c r="JD73" t="s">
        <v>95</v>
      </c>
      <c r="JE73">
        <v>15</v>
      </c>
      <c r="JF73" t="s">
        <v>95</v>
      </c>
      <c r="JG73" t="s">
        <v>95</v>
      </c>
      <c r="JH73" t="s">
        <v>95</v>
      </c>
      <c r="JI73" t="s">
        <v>95</v>
      </c>
      <c r="JJ73">
        <v>45</v>
      </c>
      <c r="JK73">
        <v>45.9</v>
      </c>
      <c r="JL73">
        <v>25</v>
      </c>
      <c r="JM73" t="s">
        <v>95</v>
      </c>
      <c r="JN73" t="s">
        <v>95</v>
      </c>
      <c r="JO73" t="s">
        <v>95</v>
      </c>
      <c r="JP73" t="s">
        <v>95</v>
      </c>
      <c r="JQ73">
        <v>33.200000000000003</v>
      </c>
      <c r="JR73">
        <v>15</v>
      </c>
      <c r="JS73">
        <v>20600</v>
      </c>
      <c r="JT73">
        <v>28600</v>
      </c>
      <c r="JU73">
        <v>37300</v>
      </c>
      <c r="JV73">
        <v>45</v>
      </c>
      <c r="JW73" t="s">
        <v>95</v>
      </c>
      <c r="JX73" t="s">
        <v>95</v>
      </c>
      <c r="JY73" t="s">
        <v>95</v>
      </c>
      <c r="JZ73" t="s">
        <v>95</v>
      </c>
      <c r="KA73" t="s">
        <v>95</v>
      </c>
      <c r="KB73" t="s">
        <v>95</v>
      </c>
      <c r="KC73" t="s">
        <v>95</v>
      </c>
      <c r="KD73" t="s">
        <v>95</v>
      </c>
      <c r="KE73" t="s">
        <v>95</v>
      </c>
      <c r="KF73" t="s">
        <v>95</v>
      </c>
      <c r="KG73" t="s">
        <v>95</v>
      </c>
    </row>
    <row r="74" spans="2:293" x14ac:dyDescent="0.25">
      <c r="B74" s="57" t="s">
        <v>30</v>
      </c>
      <c r="C74" t="s">
        <v>94</v>
      </c>
      <c r="D74" t="s">
        <v>57</v>
      </c>
      <c r="E74" t="s">
        <v>151</v>
      </c>
      <c r="F74">
        <v>45</v>
      </c>
      <c r="G74">
        <v>11.4</v>
      </c>
      <c r="H74">
        <v>40</v>
      </c>
      <c r="I74" t="s">
        <v>95</v>
      </c>
      <c r="J74" t="s">
        <v>95</v>
      </c>
      <c r="K74">
        <v>15</v>
      </c>
      <c r="L74">
        <v>30</v>
      </c>
      <c r="M74">
        <v>50</v>
      </c>
      <c r="N74" t="s">
        <v>95</v>
      </c>
      <c r="O74" t="s">
        <v>95</v>
      </c>
      <c r="P74" t="s">
        <v>95</v>
      </c>
      <c r="Q74" t="s">
        <v>95</v>
      </c>
      <c r="R74">
        <v>60</v>
      </c>
      <c r="S74">
        <v>21.9</v>
      </c>
      <c r="T74">
        <v>45</v>
      </c>
      <c r="U74" t="s">
        <v>95</v>
      </c>
      <c r="V74" t="s">
        <v>95</v>
      </c>
      <c r="W74" t="s">
        <v>95</v>
      </c>
      <c r="X74" t="s">
        <v>95</v>
      </c>
      <c r="Y74">
        <v>43.6</v>
      </c>
      <c r="Z74">
        <v>20</v>
      </c>
      <c r="AA74">
        <v>19900</v>
      </c>
      <c r="AB74">
        <v>27600</v>
      </c>
      <c r="AC74">
        <v>34100</v>
      </c>
      <c r="AD74">
        <v>35</v>
      </c>
      <c r="AE74" t="s">
        <v>95</v>
      </c>
      <c r="AF74" t="s">
        <v>95</v>
      </c>
      <c r="AG74" t="s">
        <v>95</v>
      </c>
      <c r="AH74" t="s">
        <v>95</v>
      </c>
      <c r="AI74" t="s">
        <v>95</v>
      </c>
      <c r="AJ74" t="s">
        <v>95</v>
      </c>
      <c r="AK74" t="s">
        <v>95</v>
      </c>
      <c r="AL74" t="s">
        <v>95</v>
      </c>
      <c r="AM74" t="s">
        <v>95</v>
      </c>
      <c r="AN74" t="s">
        <v>95</v>
      </c>
      <c r="AO74" t="s">
        <v>95</v>
      </c>
      <c r="AP74">
        <v>35</v>
      </c>
      <c r="AQ74" t="s">
        <v>95</v>
      </c>
      <c r="AR74" t="s">
        <v>95</v>
      </c>
      <c r="AS74" t="s">
        <v>95</v>
      </c>
      <c r="AT74" t="s">
        <v>95</v>
      </c>
      <c r="AU74" t="s">
        <v>95</v>
      </c>
      <c r="AV74" t="s">
        <v>95</v>
      </c>
      <c r="AW74" t="s">
        <v>95</v>
      </c>
      <c r="AX74" t="s">
        <v>95</v>
      </c>
      <c r="AY74" t="s">
        <v>95</v>
      </c>
      <c r="AZ74" t="s">
        <v>95</v>
      </c>
      <c r="BA74" t="s">
        <v>95</v>
      </c>
      <c r="BB74">
        <v>30</v>
      </c>
      <c r="BC74">
        <v>11.2</v>
      </c>
      <c r="BD74">
        <v>25</v>
      </c>
      <c r="BE74" t="s">
        <v>95</v>
      </c>
      <c r="BF74" t="s">
        <v>95</v>
      </c>
      <c r="BG74" t="s">
        <v>95</v>
      </c>
      <c r="BH74" t="s">
        <v>95</v>
      </c>
      <c r="BI74">
        <v>55.1</v>
      </c>
      <c r="BJ74" t="s">
        <v>95</v>
      </c>
      <c r="BK74" t="s">
        <v>95</v>
      </c>
      <c r="BL74" t="s">
        <v>95</v>
      </c>
      <c r="BM74" t="s">
        <v>95</v>
      </c>
      <c r="BN74">
        <v>35</v>
      </c>
      <c r="BO74">
        <v>19.600000000000001</v>
      </c>
      <c r="BP74">
        <v>30</v>
      </c>
      <c r="BQ74" t="s">
        <v>95</v>
      </c>
      <c r="BR74" t="s">
        <v>95</v>
      </c>
      <c r="BS74" t="s">
        <v>95</v>
      </c>
      <c r="BT74" t="s">
        <v>95</v>
      </c>
      <c r="BU74">
        <v>47.6</v>
      </c>
      <c r="BV74">
        <v>15</v>
      </c>
      <c r="BW74">
        <v>19900</v>
      </c>
      <c r="BX74">
        <v>28400</v>
      </c>
      <c r="BY74">
        <v>32200</v>
      </c>
      <c r="BZ74">
        <v>25</v>
      </c>
      <c r="CA74" t="s">
        <v>95</v>
      </c>
      <c r="CB74" t="s">
        <v>95</v>
      </c>
      <c r="CC74" t="s">
        <v>95</v>
      </c>
      <c r="CD74" t="s">
        <v>95</v>
      </c>
      <c r="CE74" t="s">
        <v>95</v>
      </c>
      <c r="CF74" t="s">
        <v>95</v>
      </c>
      <c r="CG74" t="s">
        <v>95</v>
      </c>
      <c r="CH74" t="s">
        <v>95</v>
      </c>
      <c r="CI74" t="s">
        <v>95</v>
      </c>
      <c r="CJ74" t="s">
        <v>95</v>
      </c>
      <c r="CK74" t="s">
        <v>95</v>
      </c>
      <c r="CL74">
        <v>15</v>
      </c>
      <c r="CM74" t="s">
        <v>95</v>
      </c>
      <c r="CN74" t="s">
        <v>95</v>
      </c>
      <c r="CO74" t="s">
        <v>95</v>
      </c>
      <c r="CP74" t="s">
        <v>95</v>
      </c>
      <c r="CQ74" t="s">
        <v>95</v>
      </c>
      <c r="CR74" t="s">
        <v>95</v>
      </c>
      <c r="CS74" t="s">
        <v>95</v>
      </c>
      <c r="CT74" t="s">
        <v>95</v>
      </c>
      <c r="CU74" t="s">
        <v>95</v>
      </c>
      <c r="CV74" t="s">
        <v>95</v>
      </c>
      <c r="CW74" t="s">
        <v>95</v>
      </c>
      <c r="CX74">
        <v>15</v>
      </c>
      <c r="CY74">
        <v>11.8</v>
      </c>
      <c r="CZ74">
        <v>15</v>
      </c>
      <c r="DA74" t="s">
        <v>95</v>
      </c>
      <c r="DB74" t="s">
        <v>95</v>
      </c>
      <c r="DC74" t="s">
        <v>95</v>
      </c>
      <c r="DD74" t="s">
        <v>95</v>
      </c>
      <c r="DE74">
        <v>41.2</v>
      </c>
      <c r="DF74" t="s">
        <v>95</v>
      </c>
      <c r="DG74" t="s">
        <v>95</v>
      </c>
      <c r="DH74" t="s">
        <v>95</v>
      </c>
      <c r="DI74" t="s">
        <v>95</v>
      </c>
      <c r="DJ74">
        <v>20</v>
      </c>
      <c r="DK74">
        <v>25.8</v>
      </c>
      <c r="DL74">
        <v>15</v>
      </c>
      <c r="DM74" t="s">
        <v>95</v>
      </c>
      <c r="DN74" t="s">
        <v>95</v>
      </c>
      <c r="DO74" t="s">
        <v>95</v>
      </c>
      <c r="DP74" t="s">
        <v>95</v>
      </c>
      <c r="DQ74">
        <v>36.700000000000003</v>
      </c>
      <c r="DR74" t="s">
        <v>95</v>
      </c>
      <c r="DS74" t="s">
        <v>95</v>
      </c>
      <c r="DT74" t="s">
        <v>95</v>
      </c>
      <c r="DU74" t="s">
        <v>95</v>
      </c>
      <c r="DV74">
        <v>10</v>
      </c>
      <c r="DW74" t="s">
        <v>95</v>
      </c>
      <c r="DX74" t="s">
        <v>95</v>
      </c>
      <c r="DY74" t="s">
        <v>95</v>
      </c>
      <c r="DZ74" t="s">
        <v>95</v>
      </c>
      <c r="EA74" t="s">
        <v>95</v>
      </c>
      <c r="EB74" t="s">
        <v>95</v>
      </c>
      <c r="EC74" t="s">
        <v>95</v>
      </c>
      <c r="ED74" t="s">
        <v>95</v>
      </c>
      <c r="EE74" t="s">
        <v>95</v>
      </c>
      <c r="EF74" t="s">
        <v>95</v>
      </c>
      <c r="EG74" t="s">
        <v>95</v>
      </c>
      <c r="EH74">
        <v>15</v>
      </c>
      <c r="EI74" t="s">
        <v>95</v>
      </c>
      <c r="EJ74" t="s">
        <v>95</v>
      </c>
      <c r="EK74" t="s">
        <v>95</v>
      </c>
      <c r="EL74" t="s">
        <v>95</v>
      </c>
      <c r="EM74" t="s">
        <v>95</v>
      </c>
      <c r="EN74" t="s">
        <v>95</v>
      </c>
      <c r="EO74" t="s">
        <v>95</v>
      </c>
      <c r="EP74" t="s">
        <v>95</v>
      </c>
      <c r="EQ74" t="s">
        <v>95</v>
      </c>
      <c r="ER74" t="s">
        <v>95</v>
      </c>
      <c r="ES74" t="s">
        <v>95</v>
      </c>
      <c r="ET74">
        <v>45</v>
      </c>
      <c r="EU74">
        <v>13</v>
      </c>
      <c r="EV74">
        <v>40</v>
      </c>
      <c r="EW74">
        <v>18.399999999999999</v>
      </c>
      <c r="EX74">
        <v>6.5</v>
      </c>
      <c r="EY74">
        <v>20.2</v>
      </c>
      <c r="EZ74">
        <v>38.299999999999997</v>
      </c>
      <c r="FA74">
        <v>62.1</v>
      </c>
      <c r="FB74" t="s">
        <v>95</v>
      </c>
      <c r="FC74" t="s">
        <v>95</v>
      </c>
      <c r="FD74" t="s">
        <v>95</v>
      </c>
      <c r="FE74" t="s">
        <v>95</v>
      </c>
      <c r="FF74">
        <v>40</v>
      </c>
      <c r="FG74" t="s">
        <v>95</v>
      </c>
      <c r="FH74" t="s">
        <v>95</v>
      </c>
      <c r="FI74" t="s">
        <v>95</v>
      </c>
      <c r="FJ74" t="s">
        <v>95</v>
      </c>
      <c r="FK74" t="s">
        <v>95</v>
      </c>
      <c r="FL74" t="s">
        <v>95</v>
      </c>
      <c r="FM74" t="s">
        <v>95</v>
      </c>
      <c r="FN74" t="s">
        <v>95</v>
      </c>
      <c r="FO74" t="s">
        <v>95</v>
      </c>
      <c r="FP74" t="s">
        <v>95</v>
      </c>
      <c r="FQ74" t="s">
        <v>95</v>
      </c>
      <c r="FR74">
        <v>25</v>
      </c>
      <c r="FS74" t="s">
        <v>95</v>
      </c>
      <c r="FT74" t="s">
        <v>95</v>
      </c>
      <c r="FU74" t="s">
        <v>95</v>
      </c>
      <c r="FV74" t="s">
        <v>95</v>
      </c>
      <c r="FW74" t="s">
        <v>95</v>
      </c>
      <c r="FX74" t="s">
        <v>95</v>
      </c>
      <c r="FY74" t="s">
        <v>95</v>
      </c>
      <c r="FZ74">
        <v>15</v>
      </c>
      <c r="GA74">
        <v>21100</v>
      </c>
      <c r="GB74">
        <v>31300</v>
      </c>
      <c r="GC74">
        <v>41700</v>
      </c>
      <c r="GD74">
        <v>65</v>
      </c>
      <c r="GE74">
        <v>41.1</v>
      </c>
      <c r="GF74">
        <v>40</v>
      </c>
      <c r="GG74" t="s">
        <v>95</v>
      </c>
      <c r="GH74" t="s">
        <v>95</v>
      </c>
      <c r="GI74" t="s">
        <v>95</v>
      </c>
      <c r="GJ74" t="s">
        <v>95</v>
      </c>
      <c r="GK74">
        <v>22</v>
      </c>
      <c r="GL74" t="s">
        <v>95</v>
      </c>
      <c r="GM74" t="s">
        <v>95</v>
      </c>
      <c r="GN74" t="s">
        <v>95</v>
      </c>
      <c r="GO74" t="s">
        <v>95</v>
      </c>
      <c r="GP74">
        <v>30</v>
      </c>
      <c r="GQ74">
        <v>6.9</v>
      </c>
      <c r="GR74">
        <v>25</v>
      </c>
      <c r="GS74" t="s">
        <v>95</v>
      </c>
      <c r="GT74" t="s">
        <v>95</v>
      </c>
      <c r="GU74">
        <v>18.3</v>
      </c>
      <c r="GV74">
        <v>36.6</v>
      </c>
      <c r="GW74">
        <v>64</v>
      </c>
      <c r="GX74" t="s">
        <v>95</v>
      </c>
      <c r="GY74" t="s">
        <v>95</v>
      </c>
      <c r="GZ74" t="s">
        <v>95</v>
      </c>
      <c r="HA74" t="s">
        <v>95</v>
      </c>
      <c r="HB74">
        <v>30</v>
      </c>
      <c r="HC74" t="s">
        <v>95</v>
      </c>
      <c r="HD74" t="s">
        <v>95</v>
      </c>
      <c r="HE74" t="s">
        <v>95</v>
      </c>
      <c r="HF74" t="s">
        <v>95</v>
      </c>
      <c r="HG74" t="s">
        <v>95</v>
      </c>
      <c r="HH74" t="s">
        <v>95</v>
      </c>
      <c r="HI74" t="s">
        <v>95</v>
      </c>
      <c r="HJ74" t="s">
        <v>95</v>
      </c>
      <c r="HK74" t="s">
        <v>95</v>
      </c>
      <c r="HL74" t="s">
        <v>95</v>
      </c>
      <c r="HM74" t="s">
        <v>95</v>
      </c>
      <c r="HN74">
        <v>15</v>
      </c>
      <c r="HO74" t="s">
        <v>95</v>
      </c>
      <c r="HP74" t="s">
        <v>95</v>
      </c>
      <c r="HQ74" t="s">
        <v>95</v>
      </c>
      <c r="HR74" t="s">
        <v>95</v>
      </c>
      <c r="HS74" t="s">
        <v>95</v>
      </c>
      <c r="HT74" t="s">
        <v>95</v>
      </c>
      <c r="HU74" t="s">
        <v>95</v>
      </c>
      <c r="HV74" t="s">
        <v>95</v>
      </c>
      <c r="HW74" t="s">
        <v>95</v>
      </c>
      <c r="HX74" t="s">
        <v>95</v>
      </c>
      <c r="HY74" t="s">
        <v>95</v>
      </c>
      <c r="HZ74">
        <v>40</v>
      </c>
      <c r="IA74">
        <v>34.9</v>
      </c>
      <c r="IB74">
        <v>25</v>
      </c>
      <c r="IC74" t="s">
        <v>95</v>
      </c>
      <c r="ID74" t="s">
        <v>95</v>
      </c>
      <c r="IE74" t="s">
        <v>95</v>
      </c>
      <c r="IF74" t="s">
        <v>95</v>
      </c>
      <c r="IG74">
        <v>18.5</v>
      </c>
      <c r="IH74" t="s">
        <v>95</v>
      </c>
      <c r="II74" t="s">
        <v>95</v>
      </c>
      <c r="IJ74" t="s">
        <v>95</v>
      </c>
      <c r="IK74" t="s">
        <v>95</v>
      </c>
      <c r="IL74">
        <v>15</v>
      </c>
      <c r="IM74">
        <v>23.5</v>
      </c>
      <c r="IN74">
        <v>15</v>
      </c>
      <c r="IO74" t="s">
        <v>95</v>
      </c>
      <c r="IP74" t="s">
        <v>95</v>
      </c>
      <c r="IQ74" t="s">
        <v>95</v>
      </c>
      <c r="IR74" t="s">
        <v>95</v>
      </c>
      <c r="IS74">
        <v>58.8</v>
      </c>
      <c r="IT74" t="s">
        <v>95</v>
      </c>
      <c r="IU74" t="s">
        <v>95</v>
      </c>
      <c r="IV74" t="s">
        <v>95</v>
      </c>
      <c r="IW74" t="s">
        <v>95</v>
      </c>
      <c r="IX74">
        <v>10</v>
      </c>
      <c r="IY74" t="s">
        <v>95</v>
      </c>
      <c r="IZ74" t="s">
        <v>95</v>
      </c>
      <c r="JA74" t="s">
        <v>95</v>
      </c>
      <c r="JB74" t="s">
        <v>95</v>
      </c>
      <c r="JC74" t="s">
        <v>95</v>
      </c>
      <c r="JD74" t="s">
        <v>95</v>
      </c>
      <c r="JE74" t="s">
        <v>95</v>
      </c>
      <c r="JF74" t="s">
        <v>95</v>
      </c>
      <c r="JG74" t="s">
        <v>95</v>
      </c>
      <c r="JH74" t="s">
        <v>95</v>
      </c>
      <c r="JI74" t="s">
        <v>95</v>
      </c>
      <c r="JJ74">
        <v>10</v>
      </c>
      <c r="JK74" t="s">
        <v>95</v>
      </c>
      <c r="JL74" t="s">
        <v>95</v>
      </c>
      <c r="JM74" t="s">
        <v>95</v>
      </c>
      <c r="JN74" t="s">
        <v>95</v>
      </c>
      <c r="JO74" t="s">
        <v>95</v>
      </c>
      <c r="JP74" t="s">
        <v>95</v>
      </c>
      <c r="JQ74" t="s">
        <v>95</v>
      </c>
      <c r="JR74" t="s">
        <v>95</v>
      </c>
      <c r="JS74" t="s">
        <v>95</v>
      </c>
      <c r="JT74" t="s">
        <v>95</v>
      </c>
      <c r="JU74" t="s">
        <v>95</v>
      </c>
      <c r="JV74">
        <v>25</v>
      </c>
      <c r="JW74">
        <v>50.3</v>
      </c>
      <c r="JX74">
        <v>15</v>
      </c>
      <c r="JY74" t="s">
        <v>95</v>
      </c>
      <c r="JZ74" t="s">
        <v>95</v>
      </c>
      <c r="KA74" t="s">
        <v>95</v>
      </c>
      <c r="KB74" t="s">
        <v>95</v>
      </c>
      <c r="KC74">
        <v>27.1</v>
      </c>
      <c r="KD74" t="s">
        <v>95</v>
      </c>
      <c r="KE74" t="s">
        <v>95</v>
      </c>
      <c r="KF74" t="s">
        <v>95</v>
      </c>
      <c r="KG74" t="s">
        <v>95</v>
      </c>
    </row>
    <row r="75" spans="2:293" x14ac:dyDescent="0.25">
      <c r="B75" s="57" t="s">
        <v>30</v>
      </c>
      <c r="C75" t="s">
        <v>94</v>
      </c>
      <c r="D75" t="s">
        <v>306</v>
      </c>
      <c r="E75" t="s">
        <v>330</v>
      </c>
      <c r="F75" t="s">
        <v>95</v>
      </c>
      <c r="G75" t="s">
        <v>95</v>
      </c>
      <c r="H75" t="s">
        <v>95</v>
      </c>
      <c r="I75" t="s">
        <v>95</v>
      </c>
      <c r="J75" t="s">
        <v>95</v>
      </c>
      <c r="K75" t="s">
        <v>95</v>
      </c>
      <c r="L75" t="s">
        <v>95</v>
      </c>
      <c r="M75" t="s">
        <v>95</v>
      </c>
      <c r="N75">
        <v>2185</v>
      </c>
      <c r="O75">
        <v>11900</v>
      </c>
      <c r="P75">
        <v>19600</v>
      </c>
      <c r="Q75">
        <v>27900</v>
      </c>
      <c r="R75" t="s">
        <v>95</v>
      </c>
      <c r="S75" t="s">
        <v>95</v>
      </c>
      <c r="T75" t="s">
        <v>95</v>
      </c>
      <c r="U75" t="s">
        <v>95</v>
      </c>
      <c r="V75" t="s">
        <v>95</v>
      </c>
      <c r="W75" t="s">
        <v>95</v>
      </c>
      <c r="X75" t="s">
        <v>95</v>
      </c>
      <c r="Y75" t="s">
        <v>95</v>
      </c>
      <c r="Z75">
        <v>2780</v>
      </c>
      <c r="AA75">
        <v>13100</v>
      </c>
      <c r="AB75">
        <v>21900</v>
      </c>
      <c r="AC75">
        <v>31200</v>
      </c>
      <c r="AD75" t="s">
        <v>95</v>
      </c>
      <c r="AE75" t="s">
        <v>95</v>
      </c>
      <c r="AF75" t="s">
        <v>95</v>
      </c>
      <c r="AG75" t="s">
        <v>95</v>
      </c>
      <c r="AH75" t="s">
        <v>95</v>
      </c>
      <c r="AI75" t="s">
        <v>95</v>
      </c>
      <c r="AJ75" t="s">
        <v>95</v>
      </c>
      <c r="AK75" t="s">
        <v>95</v>
      </c>
      <c r="AL75">
        <v>2825</v>
      </c>
      <c r="AM75">
        <v>14200</v>
      </c>
      <c r="AN75">
        <v>24200</v>
      </c>
      <c r="AO75">
        <v>33600</v>
      </c>
      <c r="AP75" t="s">
        <v>95</v>
      </c>
      <c r="AQ75" t="s">
        <v>95</v>
      </c>
      <c r="AR75" t="s">
        <v>95</v>
      </c>
      <c r="AS75" t="s">
        <v>95</v>
      </c>
      <c r="AT75" t="s">
        <v>95</v>
      </c>
      <c r="AU75" t="s">
        <v>95</v>
      </c>
      <c r="AV75" t="s">
        <v>95</v>
      </c>
      <c r="AW75" t="s">
        <v>95</v>
      </c>
      <c r="AX75">
        <v>3450</v>
      </c>
      <c r="AY75">
        <v>12100</v>
      </c>
      <c r="AZ75">
        <v>25600</v>
      </c>
      <c r="BA75">
        <v>39200</v>
      </c>
      <c r="BB75" t="s">
        <v>95</v>
      </c>
      <c r="BC75" t="s">
        <v>95</v>
      </c>
      <c r="BD75" t="s">
        <v>95</v>
      </c>
      <c r="BE75" t="s">
        <v>95</v>
      </c>
      <c r="BF75" t="s">
        <v>95</v>
      </c>
      <c r="BG75" t="s">
        <v>95</v>
      </c>
      <c r="BH75" t="s">
        <v>95</v>
      </c>
      <c r="BI75" t="s">
        <v>95</v>
      </c>
      <c r="BJ75">
        <v>1385</v>
      </c>
      <c r="BK75">
        <v>10600</v>
      </c>
      <c r="BL75">
        <v>17600</v>
      </c>
      <c r="BM75">
        <v>24300</v>
      </c>
      <c r="BN75" t="s">
        <v>95</v>
      </c>
      <c r="BO75" t="s">
        <v>95</v>
      </c>
      <c r="BP75" t="s">
        <v>95</v>
      </c>
      <c r="BQ75" t="s">
        <v>95</v>
      </c>
      <c r="BR75" t="s">
        <v>95</v>
      </c>
      <c r="BS75" t="s">
        <v>95</v>
      </c>
      <c r="BT75" t="s">
        <v>95</v>
      </c>
      <c r="BU75" t="s">
        <v>95</v>
      </c>
      <c r="BV75">
        <v>1645</v>
      </c>
      <c r="BW75">
        <v>11000</v>
      </c>
      <c r="BX75">
        <v>19900</v>
      </c>
      <c r="BY75">
        <v>26700</v>
      </c>
      <c r="BZ75" t="s">
        <v>95</v>
      </c>
      <c r="CA75" t="s">
        <v>95</v>
      </c>
      <c r="CB75" t="s">
        <v>95</v>
      </c>
      <c r="CC75" t="s">
        <v>95</v>
      </c>
      <c r="CD75" t="s">
        <v>95</v>
      </c>
      <c r="CE75" t="s">
        <v>95</v>
      </c>
      <c r="CF75" t="s">
        <v>95</v>
      </c>
      <c r="CG75" t="s">
        <v>95</v>
      </c>
      <c r="CH75">
        <v>1710</v>
      </c>
      <c r="CI75">
        <v>12800</v>
      </c>
      <c r="CJ75">
        <v>21700</v>
      </c>
      <c r="CK75">
        <v>29700</v>
      </c>
      <c r="CL75" t="s">
        <v>95</v>
      </c>
      <c r="CM75" t="s">
        <v>95</v>
      </c>
      <c r="CN75" t="s">
        <v>95</v>
      </c>
      <c r="CO75" t="s">
        <v>95</v>
      </c>
      <c r="CP75" t="s">
        <v>95</v>
      </c>
      <c r="CQ75" t="s">
        <v>95</v>
      </c>
      <c r="CR75" t="s">
        <v>95</v>
      </c>
      <c r="CS75" t="s">
        <v>95</v>
      </c>
      <c r="CT75">
        <v>1825</v>
      </c>
      <c r="CU75">
        <v>10400</v>
      </c>
      <c r="CV75">
        <v>21300</v>
      </c>
      <c r="CW75">
        <v>32800</v>
      </c>
      <c r="CX75" t="s">
        <v>95</v>
      </c>
      <c r="CY75" t="s">
        <v>95</v>
      </c>
      <c r="CZ75" t="s">
        <v>95</v>
      </c>
      <c r="DA75" t="s">
        <v>95</v>
      </c>
      <c r="DB75" t="s">
        <v>95</v>
      </c>
      <c r="DC75" t="s">
        <v>95</v>
      </c>
      <c r="DD75" t="s">
        <v>95</v>
      </c>
      <c r="DE75" t="s">
        <v>95</v>
      </c>
      <c r="DF75">
        <v>800</v>
      </c>
      <c r="DG75">
        <v>15300</v>
      </c>
      <c r="DH75">
        <v>24000</v>
      </c>
      <c r="DI75">
        <v>35900</v>
      </c>
      <c r="DJ75" t="s">
        <v>95</v>
      </c>
      <c r="DK75" t="s">
        <v>95</v>
      </c>
      <c r="DL75" t="s">
        <v>95</v>
      </c>
      <c r="DM75" t="s">
        <v>95</v>
      </c>
      <c r="DN75" t="s">
        <v>95</v>
      </c>
      <c r="DO75" t="s">
        <v>95</v>
      </c>
      <c r="DP75" t="s">
        <v>95</v>
      </c>
      <c r="DQ75" t="s">
        <v>95</v>
      </c>
      <c r="DR75">
        <v>1135</v>
      </c>
      <c r="DS75">
        <v>16900</v>
      </c>
      <c r="DT75">
        <v>26100</v>
      </c>
      <c r="DU75">
        <v>39500</v>
      </c>
      <c r="DV75" t="s">
        <v>95</v>
      </c>
      <c r="DW75" t="s">
        <v>95</v>
      </c>
      <c r="DX75" t="s">
        <v>95</v>
      </c>
      <c r="DY75" t="s">
        <v>95</v>
      </c>
      <c r="DZ75" t="s">
        <v>95</v>
      </c>
      <c r="EA75" t="s">
        <v>95</v>
      </c>
      <c r="EB75" t="s">
        <v>95</v>
      </c>
      <c r="EC75" t="s">
        <v>95</v>
      </c>
      <c r="ED75">
        <v>1115</v>
      </c>
      <c r="EE75">
        <v>16900</v>
      </c>
      <c r="EF75">
        <v>28600</v>
      </c>
      <c r="EG75">
        <v>41300</v>
      </c>
      <c r="EH75" t="s">
        <v>95</v>
      </c>
      <c r="EI75" t="s">
        <v>95</v>
      </c>
      <c r="EJ75" t="s">
        <v>95</v>
      </c>
      <c r="EK75" t="s">
        <v>95</v>
      </c>
      <c r="EL75" t="s">
        <v>95</v>
      </c>
      <c r="EM75" t="s">
        <v>95</v>
      </c>
      <c r="EN75" t="s">
        <v>95</v>
      </c>
      <c r="EO75" t="s">
        <v>95</v>
      </c>
      <c r="EP75">
        <v>1625</v>
      </c>
      <c r="EQ75">
        <v>16500</v>
      </c>
      <c r="ER75">
        <v>31700</v>
      </c>
      <c r="ES75">
        <v>47600</v>
      </c>
      <c r="ET75" t="s">
        <v>95</v>
      </c>
      <c r="EU75" t="s">
        <v>95</v>
      </c>
      <c r="EV75" t="s">
        <v>95</v>
      </c>
      <c r="EW75" t="s">
        <v>95</v>
      </c>
      <c r="EX75" t="s">
        <v>95</v>
      </c>
      <c r="EY75" t="s">
        <v>95</v>
      </c>
      <c r="EZ75" t="s">
        <v>95</v>
      </c>
      <c r="FA75" t="s">
        <v>95</v>
      </c>
      <c r="FB75">
        <v>2235</v>
      </c>
      <c r="FC75">
        <v>11700</v>
      </c>
      <c r="FD75">
        <v>19100</v>
      </c>
      <c r="FE75">
        <v>27300</v>
      </c>
      <c r="FF75" t="s">
        <v>95</v>
      </c>
      <c r="FG75" t="s">
        <v>95</v>
      </c>
      <c r="FH75" t="s">
        <v>95</v>
      </c>
      <c r="FI75" t="s">
        <v>95</v>
      </c>
      <c r="FJ75" t="s">
        <v>95</v>
      </c>
      <c r="FK75" t="s">
        <v>95</v>
      </c>
      <c r="FL75" t="s">
        <v>95</v>
      </c>
      <c r="FM75" t="s">
        <v>95</v>
      </c>
      <c r="FN75">
        <v>2540</v>
      </c>
      <c r="FO75">
        <v>13300</v>
      </c>
      <c r="FP75">
        <v>22000</v>
      </c>
      <c r="FQ75">
        <v>30400</v>
      </c>
      <c r="FR75" t="s">
        <v>95</v>
      </c>
      <c r="FS75" t="s">
        <v>95</v>
      </c>
      <c r="FT75" t="s">
        <v>95</v>
      </c>
      <c r="FU75" t="s">
        <v>95</v>
      </c>
      <c r="FV75" t="s">
        <v>95</v>
      </c>
      <c r="FW75" t="s">
        <v>95</v>
      </c>
      <c r="FX75" t="s">
        <v>95</v>
      </c>
      <c r="FY75" t="s">
        <v>95</v>
      </c>
      <c r="FZ75">
        <v>2625</v>
      </c>
      <c r="GA75">
        <v>13600</v>
      </c>
      <c r="GB75">
        <v>24100</v>
      </c>
      <c r="GC75">
        <v>33700</v>
      </c>
      <c r="GD75" t="s">
        <v>95</v>
      </c>
      <c r="GE75" t="s">
        <v>95</v>
      </c>
      <c r="GF75" t="s">
        <v>95</v>
      </c>
      <c r="GG75" t="s">
        <v>95</v>
      </c>
      <c r="GH75" t="s">
        <v>95</v>
      </c>
      <c r="GI75" t="s">
        <v>95</v>
      </c>
      <c r="GJ75" t="s">
        <v>95</v>
      </c>
      <c r="GK75" t="s">
        <v>95</v>
      </c>
      <c r="GL75">
        <v>3080</v>
      </c>
      <c r="GM75">
        <v>14200</v>
      </c>
      <c r="GN75">
        <v>27000</v>
      </c>
      <c r="GO75">
        <v>37600</v>
      </c>
      <c r="GP75" t="s">
        <v>95</v>
      </c>
      <c r="GQ75" t="s">
        <v>95</v>
      </c>
      <c r="GR75" t="s">
        <v>95</v>
      </c>
      <c r="GS75" t="s">
        <v>95</v>
      </c>
      <c r="GT75" t="s">
        <v>95</v>
      </c>
      <c r="GU75" t="s">
        <v>95</v>
      </c>
      <c r="GV75" t="s">
        <v>95</v>
      </c>
      <c r="GW75" t="s">
        <v>95</v>
      </c>
      <c r="GX75">
        <v>1355</v>
      </c>
      <c r="GY75">
        <v>10800</v>
      </c>
      <c r="GZ75">
        <v>17000</v>
      </c>
      <c r="HA75">
        <v>23700</v>
      </c>
      <c r="HB75" t="s">
        <v>95</v>
      </c>
      <c r="HC75" t="s">
        <v>95</v>
      </c>
      <c r="HD75" t="s">
        <v>95</v>
      </c>
      <c r="HE75" t="s">
        <v>95</v>
      </c>
      <c r="HF75" t="s">
        <v>95</v>
      </c>
      <c r="HG75" t="s">
        <v>95</v>
      </c>
      <c r="HH75" t="s">
        <v>95</v>
      </c>
      <c r="HI75" t="s">
        <v>95</v>
      </c>
      <c r="HJ75">
        <v>1515</v>
      </c>
      <c r="HK75">
        <v>11400</v>
      </c>
      <c r="HL75">
        <v>19700</v>
      </c>
      <c r="HM75">
        <v>26800</v>
      </c>
      <c r="HN75" t="s">
        <v>95</v>
      </c>
      <c r="HO75" t="s">
        <v>95</v>
      </c>
      <c r="HP75" t="s">
        <v>95</v>
      </c>
      <c r="HQ75" t="s">
        <v>95</v>
      </c>
      <c r="HR75" t="s">
        <v>95</v>
      </c>
      <c r="HS75" t="s">
        <v>95</v>
      </c>
      <c r="HT75" t="s">
        <v>95</v>
      </c>
      <c r="HU75" t="s">
        <v>95</v>
      </c>
      <c r="HV75">
        <v>1575</v>
      </c>
      <c r="HW75">
        <v>11900</v>
      </c>
      <c r="HX75">
        <v>20800</v>
      </c>
      <c r="HY75">
        <v>29200</v>
      </c>
      <c r="HZ75" t="s">
        <v>95</v>
      </c>
      <c r="IA75" t="s">
        <v>95</v>
      </c>
      <c r="IB75" t="s">
        <v>95</v>
      </c>
      <c r="IC75" t="s">
        <v>95</v>
      </c>
      <c r="ID75" t="s">
        <v>95</v>
      </c>
      <c r="IE75" t="s">
        <v>95</v>
      </c>
      <c r="IF75" t="s">
        <v>95</v>
      </c>
      <c r="IG75" t="s">
        <v>95</v>
      </c>
      <c r="IH75">
        <v>1675</v>
      </c>
      <c r="II75">
        <v>11500</v>
      </c>
      <c r="IJ75">
        <v>22900</v>
      </c>
      <c r="IK75">
        <v>33100</v>
      </c>
      <c r="IL75" t="s">
        <v>95</v>
      </c>
      <c r="IM75" t="s">
        <v>95</v>
      </c>
      <c r="IN75" t="s">
        <v>95</v>
      </c>
      <c r="IO75" t="s">
        <v>95</v>
      </c>
      <c r="IP75" t="s">
        <v>95</v>
      </c>
      <c r="IQ75" t="s">
        <v>95</v>
      </c>
      <c r="IR75" t="s">
        <v>95</v>
      </c>
      <c r="IS75" t="s">
        <v>95</v>
      </c>
      <c r="IT75">
        <v>875</v>
      </c>
      <c r="IU75">
        <v>14100</v>
      </c>
      <c r="IV75">
        <v>22700</v>
      </c>
      <c r="IW75">
        <v>35100</v>
      </c>
      <c r="IX75" t="s">
        <v>95</v>
      </c>
      <c r="IY75" t="s">
        <v>95</v>
      </c>
      <c r="IZ75" t="s">
        <v>95</v>
      </c>
      <c r="JA75" t="s">
        <v>95</v>
      </c>
      <c r="JB75" t="s">
        <v>95</v>
      </c>
      <c r="JC75" t="s">
        <v>95</v>
      </c>
      <c r="JD75" t="s">
        <v>95</v>
      </c>
      <c r="JE75" t="s">
        <v>95</v>
      </c>
      <c r="JF75">
        <v>1025</v>
      </c>
      <c r="JG75">
        <v>16100</v>
      </c>
      <c r="JH75">
        <v>25200</v>
      </c>
      <c r="JI75">
        <v>38600</v>
      </c>
      <c r="JJ75" t="s">
        <v>95</v>
      </c>
      <c r="JK75" t="s">
        <v>95</v>
      </c>
      <c r="JL75" t="s">
        <v>95</v>
      </c>
      <c r="JM75" t="s">
        <v>95</v>
      </c>
      <c r="JN75" t="s">
        <v>95</v>
      </c>
      <c r="JO75" t="s">
        <v>95</v>
      </c>
      <c r="JP75" t="s">
        <v>95</v>
      </c>
      <c r="JQ75" t="s">
        <v>95</v>
      </c>
      <c r="JR75">
        <v>1050</v>
      </c>
      <c r="JS75">
        <v>18400</v>
      </c>
      <c r="JT75">
        <v>29700</v>
      </c>
      <c r="JU75">
        <v>42700</v>
      </c>
      <c r="JV75" t="s">
        <v>95</v>
      </c>
      <c r="JW75" t="s">
        <v>95</v>
      </c>
      <c r="JX75" t="s">
        <v>95</v>
      </c>
      <c r="JY75" t="s">
        <v>95</v>
      </c>
      <c r="JZ75" t="s">
        <v>95</v>
      </c>
      <c r="KA75" t="s">
        <v>95</v>
      </c>
      <c r="KB75" t="s">
        <v>95</v>
      </c>
      <c r="KC75" t="s">
        <v>95</v>
      </c>
      <c r="KD75">
        <v>1405</v>
      </c>
      <c r="KE75">
        <v>19600</v>
      </c>
      <c r="KF75">
        <v>32500</v>
      </c>
      <c r="KG75">
        <v>45200</v>
      </c>
    </row>
    <row r="76" spans="2:293" x14ac:dyDescent="0.25">
      <c r="B76" s="57" t="s">
        <v>30</v>
      </c>
      <c r="C76" t="s">
        <v>94</v>
      </c>
      <c r="D76" t="s">
        <v>96</v>
      </c>
      <c r="E76" t="s">
        <v>152</v>
      </c>
      <c r="F76">
        <v>55</v>
      </c>
      <c r="G76">
        <v>27.9</v>
      </c>
      <c r="H76">
        <v>40</v>
      </c>
      <c r="I76" t="s">
        <v>95</v>
      </c>
      <c r="J76" t="s">
        <v>95</v>
      </c>
      <c r="K76">
        <v>10.6</v>
      </c>
      <c r="L76">
        <v>17.600000000000001</v>
      </c>
      <c r="M76">
        <v>57.5</v>
      </c>
      <c r="N76" t="s">
        <v>95</v>
      </c>
      <c r="O76" t="s">
        <v>95</v>
      </c>
      <c r="P76" t="s">
        <v>95</v>
      </c>
      <c r="Q76" t="s">
        <v>95</v>
      </c>
      <c r="R76">
        <v>65</v>
      </c>
      <c r="S76">
        <v>44.2</v>
      </c>
      <c r="T76">
        <v>35</v>
      </c>
      <c r="U76" t="s">
        <v>95</v>
      </c>
      <c r="V76" t="s">
        <v>95</v>
      </c>
      <c r="W76" t="s">
        <v>95</v>
      </c>
      <c r="X76" t="s">
        <v>95</v>
      </c>
      <c r="Y76">
        <v>17.5</v>
      </c>
      <c r="Z76" t="s">
        <v>95</v>
      </c>
      <c r="AA76" t="s">
        <v>95</v>
      </c>
      <c r="AB76" t="s">
        <v>95</v>
      </c>
      <c r="AC76" t="s">
        <v>95</v>
      </c>
      <c r="AD76">
        <v>50</v>
      </c>
      <c r="AE76" t="s">
        <v>95</v>
      </c>
      <c r="AF76" t="s">
        <v>95</v>
      </c>
      <c r="AG76" t="s">
        <v>95</v>
      </c>
      <c r="AH76" t="s">
        <v>95</v>
      </c>
      <c r="AI76" t="s">
        <v>95</v>
      </c>
      <c r="AJ76" t="s">
        <v>95</v>
      </c>
      <c r="AK76" t="s">
        <v>95</v>
      </c>
      <c r="AL76" t="s">
        <v>95</v>
      </c>
      <c r="AM76" t="s">
        <v>95</v>
      </c>
      <c r="AN76" t="s">
        <v>95</v>
      </c>
      <c r="AO76" t="s">
        <v>95</v>
      </c>
      <c r="AP76">
        <v>70</v>
      </c>
      <c r="AQ76" t="s">
        <v>95</v>
      </c>
      <c r="AR76" t="s">
        <v>95</v>
      </c>
      <c r="AS76" t="s">
        <v>95</v>
      </c>
      <c r="AT76" t="s">
        <v>95</v>
      </c>
      <c r="AU76" t="s">
        <v>95</v>
      </c>
      <c r="AV76" t="s">
        <v>95</v>
      </c>
      <c r="AW76" t="s">
        <v>95</v>
      </c>
      <c r="AX76" t="s">
        <v>95</v>
      </c>
      <c r="AY76" t="s">
        <v>95</v>
      </c>
      <c r="AZ76" t="s">
        <v>95</v>
      </c>
      <c r="BA76" t="s">
        <v>95</v>
      </c>
      <c r="BB76">
        <v>35</v>
      </c>
      <c r="BC76">
        <v>22.3</v>
      </c>
      <c r="BD76">
        <v>25</v>
      </c>
      <c r="BE76" t="s">
        <v>95</v>
      </c>
      <c r="BF76" t="s">
        <v>95</v>
      </c>
      <c r="BG76" t="s">
        <v>95</v>
      </c>
      <c r="BH76" t="s">
        <v>95</v>
      </c>
      <c r="BI76">
        <v>53.8</v>
      </c>
      <c r="BJ76" t="s">
        <v>95</v>
      </c>
      <c r="BK76" t="s">
        <v>95</v>
      </c>
      <c r="BL76" t="s">
        <v>95</v>
      </c>
      <c r="BM76" t="s">
        <v>95</v>
      </c>
      <c r="BN76">
        <v>45</v>
      </c>
      <c r="BO76">
        <v>45.5</v>
      </c>
      <c r="BP76">
        <v>25</v>
      </c>
      <c r="BQ76" t="s">
        <v>95</v>
      </c>
      <c r="BR76" t="s">
        <v>95</v>
      </c>
      <c r="BS76" t="s">
        <v>95</v>
      </c>
      <c r="BT76" t="s">
        <v>95</v>
      </c>
      <c r="BU76">
        <v>17.3</v>
      </c>
      <c r="BV76" t="s">
        <v>95</v>
      </c>
      <c r="BW76" t="s">
        <v>95</v>
      </c>
      <c r="BX76" t="s">
        <v>95</v>
      </c>
      <c r="BY76" t="s">
        <v>95</v>
      </c>
      <c r="BZ76">
        <v>25</v>
      </c>
      <c r="CA76">
        <v>47.6</v>
      </c>
      <c r="CB76">
        <v>15</v>
      </c>
      <c r="CC76" t="s">
        <v>95</v>
      </c>
      <c r="CD76" t="s">
        <v>95</v>
      </c>
      <c r="CE76" t="s">
        <v>95</v>
      </c>
      <c r="CF76" t="s">
        <v>95</v>
      </c>
      <c r="CG76">
        <v>22.7</v>
      </c>
      <c r="CH76" t="s">
        <v>95</v>
      </c>
      <c r="CI76" t="s">
        <v>95</v>
      </c>
      <c r="CJ76" t="s">
        <v>95</v>
      </c>
      <c r="CK76" t="s">
        <v>95</v>
      </c>
      <c r="CL76">
        <v>35</v>
      </c>
      <c r="CM76" t="s">
        <v>95</v>
      </c>
      <c r="CN76" t="s">
        <v>95</v>
      </c>
      <c r="CO76" t="s">
        <v>95</v>
      </c>
      <c r="CP76" t="s">
        <v>95</v>
      </c>
      <c r="CQ76" t="s">
        <v>95</v>
      </c>
      <c r="CR76" t="s">
        <v>95</v>
      </c>
      <c r="CS76" t="s">
        <v>95</v>
      </c>
      <c r="CT76" t="s">
        <v>95</v>
      </c>
      <c r="CU76" t="s">
        <v>95</v>
      </c>
      <c r="CV76" t="s">
        <v>95</v>
      </c>
      <c r="CW76" t="s">
        <v>95</v>
      </c>
      <c r="CX76">
        <v>25</v>
      </c>
      <c r="CY76">
        <v>35.4</v>
      </c>
      <c r="CZ76">
        <v>15</v>
      </c>
      <c r="DA76" t="s">
        <v>95</v>
      </c>
      <c r="DB76" t="s">
        <v>95</v>
      </c>
      <c r="DC76" t="s">
        <v>95</v>
      </c>
      <c r="DD76" t="s">
        <v>95</v>
      </c>
      <c r="DE76">
        <v>62.5</v>
      </c>
      <c r="DF76" t="s">
        <v>95</v>
      </c>
      <c r="DG76" t="s">
        <v>95</v>
      </c>
      <c r="DH76" t="s">
        <v>95</v>
      </c>
      <c r="DI76" t="s">
        <v>95</v>
      </c>
      <c r="DJ76">
        <v>20</v>
      </c>
      <c r="DK76">
        <v>41</v>
      </c>
      <c r="DL76">
        <v>10</v>
      </c>
      <c r="DM76" t="s">
        <v>95</v>
      </c>
      <c r="DN76" t="s">
        <v>95</v>
      </c>
      <c r="DO76" t="s">
        <v>95</v>
      </c>
      <c r="DP76" t="s">
        <v>95</v>
      </c>
      <c r="DQ76">
        <v>17.899999999999999</v>
      </c>
      <c r="DR76" t="s">
        <v>95</v>
      </c>
      <c r="DS76" t="s">
        <v>95</v>
      </c>
      <c r="DT76" t="s">
        <v>95</v>
      </c>
      <c r="DU76" t="s">
        <v>95</v>
      </c>
      <c r="DV76">
        <v>25</v>
      </c>
      <c r="DW76" t="s">
        <v>95</v>
      </c>
      <c r="DX76" t="s">
        <v>95</v>
      </c>
      <c r="DY76" t="s">
        <v>95</v>
      </c>
      <c r="DZ76" t="s">
        <v>95</v>
      </c>
      <c r="EA76" t="s">
        <v>95</v>
      </c>
      <c r="EB76" t="s">
        <v>95</v>
      </c>
      <c r="EC76" t="s">
        <v>95</v>
      </c>
      <c r="ED76" t="s">
        <v>95</v>
      </c>
      <c r="EE76" t="s">
        <v>95</v>
      </c>
      <c r="EF76" t="s">
        <v>95</v>
      </c>
      <c r="EG76" t="s">
        <v>95</v>
      </c>
      <c r="EH76">
        <v>40</v>
      </c>
      <c r="EI76" t="s">
        <v>95</v>
      </c>
      <c r="EJ76" t="s">
        <v>95</v>
      </c>
      <c r="EK76" t="s">
        <v>95</v>
      </c>
      <c r="EL76" t="s">
        <v>95</v>
      </c>
      <c r="EM76" t="s">
        <v>95</v>
      </c>
      <c r="EN76" t="s">
        <v>95</v>
      </c>
      <c r="EO76" t="s">
        <v>95</v>
      </c>
      <c r="EP76" t="s">
        <v>95</v>
      </c>
      <c r="EQ76" t="s">
        <v>95</v>
      </c>
      <c r="ER76" t="s">
        <v>95</v>
      </c>
      <c r="ES76" t="s">
        <v>95</v>
      </c>
      <c r="ET76">
        <v>55</v>
      </c>
      <c r="EU76">
        <v>25.8</v>
      </c>
      <c r="EV76">
        <v>40</v>
      </c>
      <c r="EW76">
        <v>22.8</v>
      </c>
      <c r="EX76">
        <v>5.5</v>
      </c>
      <c r="EY76" t="s">
        <v>95</v>
      </c>
      <c r="EZ76" t="s">
        <v>95</v>
      </c>
      <c r="FA76">
        <v>45.8</v>
      </c>
      <c r="FB76" t="s">
        <v>95</v>
      </c>
      <c r="FC76" t="s">
        <v>95</v>
      </c>
      <c r="FD76" t="s">
        <v>95</v>
      </c>
      <c r="FE76" t="s">
        <v>95</v>
      </c>
      <c r="FF76">
        <v>50</v>
      </c>
      <c r="FG76" t="s">
        <v>95</v>
      </c>
      <c r="FH76" t="s">
        <v>95</v>
      </c>
      <c r="FI76" t="s">
        <v>95</v>
      </c>
      <c r="FJ76" t="s">
        <v>95</v>
      </c>
      <c r="FK76" t="s">
        <v>95</v>
      </c>
      <c r="FL76" t="s">
        <v>95</v>
      </c>
      <c r="FM76" t="s">
        <v>95</v>
      </c>
      <c r="FN76" t="s">
        <v>95</v>
      </c>
      <c r="FO76" t="s">
        <v>95</v>
      </c>
      <c r="FP76" t="s">
        <v>95</v>
      </c>
      <c r="FQ76" t="s">
        <v>95</v>
      </c>
      <c r="FR76">
        <v>50</v>
      </c>
      <c r="FS76" t="s">
        <v>95</v>
      </c>
      <c r="FT76" t="s">
        <v>95</v>
      </c>
      <c r="FU76" t="s">
        <v>95</v>
      </c>
      <c r="FV76" t="s">
        <v>95</v>
      </c>
      <c r="FW76" t="s">
        <v>95</v>
      </c>
      <c r="FX76" t="s">
        <v>95</v>
      </c>
      <c r="FY76" t="s">
        <v>95</v>
      </c>
      <c r="FZ76">
        <v>10</v>
      </c>
      <c r="GA76">
        <v>19700</v>
      </c>
      <c r="GB76">
        <v>33500</v>
      </c>
      <c r="GC76">
        <v>41900</v>
      </c>
      <c r="GD76">
        <v>70</v>
      </c>
      <c r="GE76">
        <v>56.4</v>
      </c>
      <c r="GF76">
        <v>30</v>
      </c>
      <c r="GG76" t="s">
        <v>95</v>
      </c>
      <c r="GH76" t="s">
        <v>95</v>
      </c>
      <c r="GI76" t="s">
        <v>95</v>
      </c>
      <c r="GJ76" t="s">
        <v>95</v>
      </c>
      <c r="GK76">
        <v>18</v>
      </c>
      <c r="GL76" t="s">
        <v>95</v>
      </c>
      <c r="GM76" t="s">
        <v>95</v>
      </c>
      <c r="GN76" t="s">
        <v>95</v>
      </c>
      <c r="GO76" t="s">
        <v>95</v>
      </c>
      <c r="GP76">
        <v>35</v>
      </c>
      <c r="GQ76">
        <v>30</v>
      </c>
      <c r="GR76">
        <v>25</v>
      </c>
      <c r="GS76" t="s">
        <v>95</v>
      </c>
      <c r="GT76" t="s">
        <v>95</v>
      </c>
      <c r="GU76" t="s">
        <v>95</v>
      </c>
      <c r="GV76" t="s">
        <v>95</v>
      </c>
      <c r="GW76">
        <v>39.1</v>
      </c>
      <c r="GX76" t="s">
        <v>95</v>
      </c>
      <c r="GY76" t="s">
        <v>95</v>
      </c>
      <c r="GZ76" t="s">
        <v>95</v>
      </c>
      <c r="HA76" t="s">
        <v>95</v>
      </c>
      <c r="HB76">
        <v>25</v>
      </c>
      <c r="HC76" t="s">
        <v>95</v>
      </c>
      <c r="HD76" t="s">
        <v>95</v>
      </c>
      <c r="HE76" t="s">
        <v>95</v>
      </c>
      <c r="HF76" t="s">
        <v>95</v>
      </c>
      <c r="HG76" t="s">
        <v>95</v>
      </c>
      <c r="HH76" t="s">
        <v>95</v>
      </c>
      <c r="HI76" t="s">
        <v>95</v>
      </c>
      <c r="HJ76" t="s">
        <v>95</v>
      </c>
      <c r="HK76" t="s">
        <v>95</v>
      </c>
      <c r="HL76" t="s">
        <v>95</v>
      </c>
      <c r="HM76" t="s">
        <v>95</v>
      </c>
      <c r="HN76">
        <v>25</v>
      </c>
      <c r="HO76" t="s">
        <v>95</v>
      </c>
      <c r="HP76" t="s">
        <v>95</v>
      </c>
      <c r="HQ76" t="s">
        <v>95</v>
      </c>
      <c r="HR76" t="s">
        <v>95</v>
      </c>
      <c r="HS76" t="s">
        <v>95</v>
      </c>
      <c r="HT76" t="s">
        <v>95</v>
      </c>
      <c r="HU76" t="s">
        <v>95</v>
      </c>
      <c r="HV76" t="s">
        <v>95</v>
      </c>
      <c r="HW76" t="s">
        <v>95</v>
      </c>
      <c r="HX76" t="s">
        <v>95</v>
      </c>
      <c r="HY76" t="s">
        <v>95</v>
      </c>
      <c r="HZ76">
        <v>35</v>
      </c>
      <c r="IA76">
        <v>65</v>
      </c>
      <c r="IB76">
        <v>10</v>
      </c>
      <c r="IC76" t="s">
        <v>95</v>
      </c>
      <c r="ID76" t="s">
        <v>95</v>
      </c>
      <c r="IE76" t="s">
        <v>95</v>
      </c>
      <c r="IF76" t="s">
        <v>95</v>
      </c>
      <c r="IG76" t="s">
        <v>95</v>
      </c>
      <c r="IH76" t="s">
        <v>95</v>
      </c>
      <c r="II76" t="s">
        <v>95</v>
      </c>
      <c r="IJ76" t="s">
        <v>95</v>
      </c>
      <c r="IK76" t="s">
        <v>95</v>
      </c>
      <c r="IL76">
        <v>20</v>
      </c>
      <c r="IM76">
        <v>17.100000000000001</v>
      </c>
      <c r="IN76">
        <v>15</v>
      </c>
      <c r="IO76" t="s">
        <v>95</v>
      </c>
      <c r="IP76" t="s">
        <v>95</v>
      </c>
      <c r="IQ76" t="s">
        <v>95</v>
      </c>
      <c r="IR76" t="s">
        <v>95</v>
      </c>
      <c r="IS76">
        <v>60</v>
      </c>
      <c r="IT76" t="s">
        <v>95</v>
      </c>
      <c r="IU76" t="s">
        <v>95</v>
      </c>
      <c r="IV76" t="s">
        <v>95</v>
      </c>
      <c r="IW76" t="s">
        <v>95</v>
      </c>
      <c r="IX76">
        <v>30</v>
      </c>
      <c r="IY76" t="s">
        <v>95</v>
      </c>
      <c r="IZ76" t="s">
        <v>95</v>
      </c>
      <c r="JA76" t="s">
        <v>95</v>
      </c>
      <c r="JB76" t="s">
        <v>95</v>
      </c>
      <c r="JC76" t="s">
        <v>95</v>
      </c>
      <c r="JD76" t="s">
        <v>95</v>
      </c>
      <c r="JE76" t="s">
        <v>95</v>
      </c>
      <c r="JF76" t="s">
        <v>95</v>
      </c>
      <c r="JG76" t="s">
        <v>95</v>
      </c>
      <c r="JH76" t="s">
        <v>95</v>
      </c>
      <c r="JI76" t="s">
        <v>95</v>
      </c>
      <c r="JJ76">
        <v>25</v>
      </c>
      <c r="JK76" t="s">
        <v>95</v>
      </c>
      <c r="JL76" t="s">
        <v>95</v>
      </c>
      <c r="JM76" t="s">
        <v>95</v>
      </c>
      <c r="JN76" t="s">
        <v>95</v>
      </c>
      <c r="JO76" t="s">
        <v>95</v>
      </c>
      <c r="JP76" t="s">
        <v>95</v>
      </c>
      <c r="JQ76" t="s">
        <v>95</v>
      </c>
      <c r="JR76" t="s">
        <v>95</v>
      </c>
      <c r="JS76" t="s">
        <v>95</v>
      </c>
      <c r="JT76" t="s">
        <v>95</v>
      </c>
      <c r="JU76" t="s">
        <v>95</v>
      </c>
      <c r="JV76">
        <v>40</v>
      </c>
      <c r="JW76">
        <v>49.2</v>
      </c>
      <c r="JX76">
        <v>20</v>
      </c>
      <c r="JY76" t="s">
        <v>95</v>
      </c>
      <c r="JZ76" t="s">
        <v>95</v>
      </c>
      <c r="KA76" t="s">
        <v>95</v>
      </c>
      <c r="KB76" t="s">
        <v>95</v>
      </c>
      <c r="KC76" t="s">
        <v>95</v>
      </c>
      <c r="KD76" t="s">
        <v>95</v>
      </c>
      <c r="KE76" t="s">
        <v>95</v>
      </c>
      <c r="KF76" t="s">
        <v>95</v>
      </c>
      <c r="KG76"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97"/>
  <sheetViews>
    <sheetView workbookViewId="0">
      <pane xSplit="3" ySplit="14" topLeftCell="D15" activePane="bottomRight" state="frozen"/>
      <selection pane="topRight" activeCell="D1" sqref="D1"/>
      <selection pane="bottomLeft" activeCell="A16" sqref="A16"/>
      <selection pane="bottomRight"/>
    </sheetView>
  </sheetViews>
  <sheetFormatPr defaultColWidth="9.140625" defaultRowHeight="14.25" x14ac:dyDescent="0.2"/>
  <cols>
    <col min="1" max="1" width="10.140625" style="2" customWidth="1"/>
    <col min="2" max="2" width="38.42578125" style="2" customWidth="1"/>
    <col min="3" max="3" width="3" style="2" customWidth="1"/>
    <col min="4" max="4" width="15.140625" style="2" customWidth="1"/>
    <col min="5" max="5" width="12.140625" style="2" customWidth="1"/>
    <col min="6" max="6" width="13.85546875" style="2" customWidth="1"/>
    <col min="7" max="8" width="12.42578125" style="2" customWidth="1"/>
    <col min="9" max="9" width="14.28515625" style="2" customWidth="1"/>
    <col min="10" max="10" width="12.5703125" style="2" customWidth="1"/>
    <col min="11" max="11" width="13.28515625" style="2" customWidth="1"/>
    <col min="12" max="12" width="12" style="2" customWidth="1"/>
    <col min="13" max="13" width="12.7109375" style="2" customWidth="1"/>
    <col min="14" max="14" width="12.5703125" style="2" customWidth="1"/>
    <col min="15" max="15" width="11.140625" style="2" customWidth="1"/>
    <col min="16" max="19" width="9.140625" style="3"/>
    <col min="20" max="20" width="9.140625" style="3" hidden="1" customWidth="1"/>
    <col min="21" max="21" width="14.7109375" style="3" hidden="1" customWidth="1"/>
    <col min="22" max="24" width="9.140625" style="3" hidden="1" customWidth="1"/>
    <col min="25" max="27" width="9.140625" style="3" customWidth="1"/>
    <col min="28" max="77" width="9.140625" style="3"/>
    <col min="78" max="16384" width="9.140625" style="2"/>
  </cols>
  <sheetData>
    <row r="1" spans="1:77" ht="14.25" customHeight="1" x14ac:dyDescent="0.2">
      <c r="A1" s="51" t="s">
        <v>346</v>
      </c>
      <c r="C1" s="1"/>
      <c r="D1" s="1"/>
      <c r="E1" s="1"/>
      <c r="F1" s="1"/>
      <c r="G1" s="1"/>
      <c r="H1" s="1"/>
      <c r="I1" s="1"/>
      <c r="J1" s="1"/>
      <c r="K1" s="1"/>
      <c r="L1" s="1"/>
      <c r="M1" s="1"/>
      <c r="N1" s="1"/>
    </row>
    <row r="2" spans="1:77" ht="14.25" customHeight="1" x14ac:dyDescent="0.2">
      <c r="A2" s="49" t="s">
        <v>173</v>
      </c>
      <c r="C2" s="1"/>
      <c r="D2" s="1"/>
      <c r="E2" s="1"/>
      <c r="F2" s="1"/>
      <c r="G2" s="1"/>
      <c r="H2" s="1"/>
      <c r="I2" s="1"/>
      <c r="J2" s="1"/>
      <c r="K2" s="1"/>
      <c r="L2" s="1"/>
      <c r="M2" s="1"/>
      <c r="N2" s="1"/>
    </row>
    <row r="3" spans="1:77" x14ac:dyDescent="0.2">
      <c r="A3" s="50" t="s">
        <v>166</v>
      </c>
      <c r="C3" s="1"/>
      <c r="D3" s="1"/>
      <c r="E3" s="1"/>
      <c r="F3" s="1"/>
      <c r="G3" s="1"/>
      <c r="H3" s="1"/>
      <c r="I3" s="1"/>
      <c r="J3" s="1"/>
      <c r="K3" s="1"/>
      <c r="L3" s="1"/>
      <c r="M3" s="1"/>
      <c r="N3" s="1"/>
    </row>
    <row r="4" spans="1:77" x14ac:dyDescent="0.2">
      <c r="A4" s="50" t="s">
        <v>174</v>
      </c>
      <c r="C4" s="1"/>
      <c r="D4" s="1"/>
      <c r="E4" s="1"/>
      <c r="F4" s="1"/>
      <c r="G4" s="1"/>
      <c r="H4" s="1"/>
      <c r="I4" s="1"/>
      <c r="J4" s="1"/>
      <c r="K4" s="1"/>
      <c r="L4" s="1"/>
      <c r="M4" s="1"/>
      <c r="N4" s="1"/>
    </row>
    <row r="5" spans="1:77" ht="9.75" customHeight="1" x14ac:dyDescent="0.2">
      <c r="Y5" s="24"/>
    </row>
    <row r="6" spans="1:77" ht="26.25" customHeight="1" x14ac:dyDescent="0.2">
      <c r="A6" s="116" t="s">
        <v>175</v>
      </c>
      <c r="B6" s="116"/>
      <c r="C6" s="116"/>
      <c r="D6" s="116"/>
      <c r="E6" s="116"/>
      <c r="F6" s="116"/>
      <c r="G6" s="116"/>
      <c r="H6" s="116"/>
      <c r="I6" s="116"/>
      <c r="J6" s="116"/>
      <c r="K6" s="116"/>
      <c r="L6" s="116"/>
      <c r="M6" s="116"/>
      <c r="N6" s="68"/>
      <c r="Y6" s="24"/>
    </row>
    <row r="7" spans="1:77" ht="12" customHeight="1" thickBot="1" x14ac:dyDescent="0.3">
      <c r="D7" s="1"/>
      <c r="E7" s="1"/>
      <c r="F7" s="1"/>
      <c r="G7" s="1"/>
      <c r="H7" s="1"/>
      <c r="I7" s="1"/>
      <c r="J7" s="1"/>
      <c r="K7" s="1"/>
      <c r="L7" s="1"/>
      <c r="M7" s="1"/>
      <c r="N7" s="1"/>
      <c r="O7" s="3"/>
      <c r="Y7" s="24"/>
      <c r="Z7" s="60"/>
    </row>
    <row r="8" spans="1:77" ht="30" customHeight="1" thickBot="1" x14ac:dyDescent="0.25">
      <c r="A8" s="117" t="s">
        <v>43</v>
      </c>
      <c r="B8" s="118"/>
      <c r="D8" s="1"/>
      <c r="E8" s="1"/>
      <c r="F8" s="1"/>
      <c r="G8" s="1"/>
      <c r="H8" s="1"/>
      <c r="I8" s="1"/>
      <c r="J8" s="1"/>
      <c r="K8" s="1"/>
      <c r="L8" s="1"/>
      <c r="M8" s="1"/>
      <c r="N8" s="1"/>
      <c r="O8" s="3"/>
      <c r="X8" s="3" t="s">
        <v>164</v>
      </c>
      <c r="Y8" s="24"/>
    </row>
    <row r="9" spans="1:77" ht="15" thickBot="1" x14ac:dyDescent="0.25">
      <c r="A9" s="25" t="s">
        <v>156</v>
      </c>
      <c r="B9" s="48" t="s">
        <v>160</v>
      </c>
      <c r="D9" s="1"/>
      <c r="E9" s="1"/>
      <c r="F9" s="1"/>
      <c r="G9" s="1"/>
      <c r="H9" s="1"/>
      <c r="I9" s="1"/>
      <c r="J9" s="1"/>
      <c r="K9" s="1"/>
      <c r="L9" s="1"/>
      <c r="M9" s="1"/>
      <c r="N9" s="1"/>
      <c r="O9" s="3"/>
      <c r="X9" s="3" t="s">
        <v>165</v>
      </c>
      <c r="Y9" s="24"/>
    </row>
    <row r="10" spans="1:77" ht="24.75" thickBot="1" x14ac:dyDescent="0.25">
      <c r="A10" s="66" t="s">
        <v>157</v>
      </c>
      <c r="B10" s="67" t="s">
        <v>164</v>
      </c>
      <c r="D10" s="1"/>
      <c r="E10" s="1"/>
      <c r="F10" s="6"/>
      <c r="G10" s="6"/>
      <c r="H10" s="1"/>
      <c r="I10" s="1"/>
      <c r="J10" s="1"/>
      <c r="K10" s="1"/>
      <c r="L10" s="1"/>
      <c r="M10" s="1"/>
      <c r="N10" s="1"/>
      <c r="O10" s="5">
        <v>14</v>
      </c>
      <c r="X10" s="3" t="s">
        <v>158</v>
      </c>
    </row>
    <row r="11" spans="1:77" x14ac:dyDescent="0.2">
      <c r="A11" s="10"/>
      <c r="B11" s="7"/>
      <c r="C11" s="7"/>
      <c r="D11" s="7"/>
      <c r="E11" s="8"/>
      <c r="F11" s="8"/>
      <c r="G11" s="8"/>
      <c r="H11" s="8"/>
      <c r="I11" s="8"/>
      <c r="J11" s="8"/>
      <c r="K11" s="8"/>
      <c r="L11" s="8"/>
      <c r="M11" s="8"/>
      <c r="N11" s="8"/>
      <c r="O11" s="5"/>
    </row>
    <row r="12" spans="1:77" x14ac:dyDescent="0.2">
      <c r="A12" s="65"/>
      <c r="B12" s="6"/>
      <c r="C12" s="6"/>
      <c r="D12" s="120" t="str">
        <f>B9</f>
        <v>2015/2016</v>
      </c>
      <c r="E12" s="120"/>
      <c r="F12" s="120"/>
      <c r="G12" s="120"/>
      <c r="H12" s="120"/>
      <c r="I12" s="120"/>
      <c r="J12" s="120"/>
      <c r="K12" s="120"/>
      <c r="L12" s="120"/>
      <c r="M12" s="120"/>
      <c r="N12" s="121"/>
      <c r="O12" s="5"/>
    </row>
    <row r="13" spans="1:77" x14ac:dyDescent="0.2">
      <c r="A13" s="3"/>
      <c r="B13" s="6"/>
      <c r="C13" s="6"/>
      <c r="D13" s="122" t="str">
        <f>B10</f>
        <v xml:space="preserve">One year after graduation </v>
      </c>
      <c r="E13" s="120"/>
      <c r="F13" s="120"/>
      <c r="G13" s="120"/>
      <c r="H13" s="120"/>
      <c r="I13" s="120"/>
      <c r="J13" s="120"/>
      <c r="K13" s="120"/>
      <c r="L13" s="120"/>
      <c r="M13" s="120"/>
      <c r="N13" s="121"/>
      <c r="O13" s="3"/>
      <c r="BY13" s="2"/>
    </row>
    <row r="14" spans="1:77" s="10" customFormat="1" ht="51" customHeight="1" x14ac:dyDescent="0.2">
      <c r="A14" s="11" t="s">
        <v>265</v>
      </c>
      <c r="B14" s="125" t="s">
        <v>264</v>
      </c>
      <c r="C14" s="126"/>
      <c r="D14" s="12" t="s">
        <v>266</v>
      </c>
      <c r="E14" s="13" t="s">
        <v>275</v>
      </c>
      <c r="F14" s="13" t="s">
        <v>276</v>
      </c>
      <c r="G14" s="13" t="s">
        <v>277</v>
      </c>
      <c r="H14" s="13" t="s">
        <v>278</v>
      </c>
      <c r="I14" s="39" t="s">
        <v>279</v>
      </c>
      <c r="J14" s="13" t="s">
        <v>280</v>
      </c>
      <c r="K14" s="40" t="s">
        <v>281</v>
      </c>
      <c r="L14" s="13" t="s">
        <v>282</v>
      </c>
      <c r="M14" s="13" t="s">
        <v>283</v>
      </c>
      <c r="N14" s="14" t="s">
        <v>284</v>
      </c>
      <c r="O14" s="9"/>
      <c r="P14" s="9"/>
      <c r="Q14" s="9"/>
      <c r="R14" s="9"/>
      <c r="S14" s="9"/>
      <c r="T14" s="9"/>
      <c r="U14" s="9"/>
      <c r="V14" s="9"/>
      <c r="W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row>
    <row r="15" spans="1:77" x14ac:dyDescent="0.2">
      <c r="A15" s="80" t="s">
        <v>0</v>
      </c>
      <c r="B15" s="86"/>
      <c r="C15" s="86"/>
      <c r="D15" s="15"/>
      <c r="E15" s="15"/>
      <c r="F15" s="16"/>
      <c r="G15" s="16"/>
      <c r="H15" s="16"/>
      <c r="I15" s="16"/>
      <c r="J15" s="17"/>
      <c r="K15" s="16"/>
      <c r="L15" s="15"/>
      <c r="M15" s="15"/>
      <c r="N15" s="55"/>
      <c r="O15" s="3"/>
      <c r="BY15" s="2"/>
    </row>
    <row r="16" spans="1:77" x14ac:dyDescent="0.2">
      <c r="A16" s="81" t="s">
        <v>0</v>
      </c>
      <c r="B16" s="87" t="s">
        <v>176</v>
      </c>
      <c r="C16" s="87"/>
      <c r="D16" s="69">
        <f>IFERROR(VLOOKUP($A16&amp;"_"&amp;$B16,'Table1c feeder'!$D$4:$BX$64,2+$V$19+$V$20,FALSE),".")</f>
        <v>765</v>
      </c>
      <c r="E16" s="94">
        <f>IFERROR(VLOOKUP($A16&amp;"_"&amp;$B16,'Table1c feeder'!$D$4:$BX$64,3+$V$19+$V$20,FALSE),".")</f>
        <v>9.3000000000000007</v>
      </c>
      <c r="F16" s="94">
        <f>IFERROR(VLOOKUP($A16&amp;"_"&amp;$B16,'Table1c feeder'!$D$4:$BX$64,5+$V$19+$V$20,FALSE),".")</f>
        <v>22.7</v>
      </c>
      <c r="G16" s="94">
        <f>IFERROR(VLOOKUP($A16&amp;"_"&amp;$B16,'Table1c feeder'!$D$4:$BX$64,6+$V$19+$V$20,FALSE),".")</f>
        <v>11.6</v>
      </c>
      <c r="H16" s="94">
        <f>IFERROR(VLOOKUP($A16&amp;"_"&amp;$B16,'Table1c feeder'!$D$4:$BX$64,7+$V$19+$V$20,FALSE),".")</f>
        <v>22.9</v>
      </c>
      <c r="I16" s="94">
        <f>IFERROR(VLOOKUP($A16&amp;"_"&amp;$B16,'Table1c feeder'!$D$4:$BX$64,8+$V$19+$V$20,FALSE),".")</f>
        <v>38.700000000000003</v>
      </c>
      <c r="J16" s="96">
        <f>IFERROR(VLOOKUP($A16&amp;"_"&amp;$B16,'Table1c feeder'!$D$4:$BX$64,9+$V$19+$V$20,FALSE),".")</f>
        <v>56.3</v>
      </c>
      <c r="K16" s="69">
        <f>IFERROR(VLOOKUP($A16&amp;"_"&amp;$B16,'Table1c feeder'!$D$4:$BX$64,10+$V$19+$V$20,FALSE),".")</f>
        <v>145</v>
      </c>
      <c r="L16" s="69">
        <f>IFERROR(VLOOKUP($A16&amp;"_"&amp;$B16,'Table1c feeder'!$D$4:$BX$64,11+$V$19+$V$20,FALSE),".")</f>
        <v>8500</v>
      </c>
      <c r="M16" s="69">
        <f>IFERROR(VLOOKUP($A16&amp;"_"&amp;$B16,'Table1c feeder'!$D$4:$BX$64,12+$V$19+$V$20,FALSE),".")</f>
        <v>14800</v>
      </c>
      <c r="N16" s="72">
        <f>IFERROR(VLOOKUP($A16&amp;"_"&amp;$B16,'Table1c feeder'!$D$4:$BX$64,13+$V$19+$V$20,FALSE),".")</f>
        <v>22000</v>
      </c>
      <c r="O16" s="3"/>
      <c r="BY16" s="2"/>
    </row>
    <row r="17" spans="1:77" x14ac:dyDescent="0.2">
      <c r="A17" s="81" t="s">
        <v>0</v>
      </c>
      <c r="B17" s="87" t="s">
        <v>177</v>
      </c>
      <c r="C17" s="87"/>
      <c r="D17" s="69">
        <f>IFERROR(VLOOKUP($A17&amp;"_"&amp;$B17,'Table1c feeder'!$D$4:$BX$64,2+$V$19+$V$20,FALSE),".")</f>
        <v>1140</v>
      </c>
      <c r="E17" s="94">
        <f>IFERROR(VLOOKUP($A17&amp;"_"&amp;$B17,'Table1c feeder'!$D$4:$BX$64,3+$V$19+$V$20,FALSE),".")</f>
        <v>14.4</v>
      </c>
      <c r="F17" s="94">
        <f>IFERROR(VLOOKUP($A17&amp;"_"&amp;$B17,'Table1c feeder'!$D$4:$BX$64,5+$V$19+$V$20,FALSE),".")</f>
        <v>18.7</v>
      </c>
      <c r="G17" s="94">
        <f>IFERROR(VLOOKUP($A17&amp;"_"&amp;$B17,'Table1c feeder'!$D$4:$BX$64,6+$V$19+$V$20,FALSE),".")</f>
        <v>9</v>
      </c>
      <c r="H17" s="94">
        <f>IFERROR(VLOOKUP($A17&amp;"_"&amp;$B17,'Table1c feeder'!$D$4:$BX$64,7+$V$19+$V$20,FALSE),".")</f>
        <v>37.700000000000003</v>
      </c>
      <c r="I17" s="94">
        <f>IFERROR(VLOOKUP($A17&amp;"_"&amp;$B17,'Table1c feeder'!$D$4:$BX$64,8+$V$19+$V$20,FALSE),".")</f>
        <v>48.2</v>
      </c>
      <c r="J17" s="96">
        <f>IFERROR(VLOOKUP($A17&amp;"_"&amp;$B17,'Table1c feeder'!$D$4:$BX$64,9+$V$19+$V$20,FALSE),".")</f>
        <v>57.9</v>
      </c>
      <c r="K17" s="69">
        <f>IFERROR(VLOOKUP($A17&amp;"_"&amp;$B17,'Table1c feeder'!$D$4:$BX$64,10+$V$19+$V$20,FALSE),".")</f>
        <v>410</v>
      </c>
      <c r="L17" s="69">
        <f>IFERROR(VLOOKUP($A17&amp;"_"&amp;$B17,'Table1c feeder'!$D$4:$BX$64,11+$V$19+$V$20,FALSE),".")</f>
        <v>15000</v>
      </c>
      <c r="M17" s="69">
        <f>IFERROR(VLOOKUP($A17&amp;"_"&amp;$B17,'Table1c feeder'!$D$4:$BX$64,12+$V$19+$V$20,FALSE),".")</f>
        <v>19800</v>
      </c>
      <c r="N17" s="72">
        <f>IFERROR(VLOOKUP($A17&amp;"_"&amp;$B17,'Table1c feeder'!$D$4:$BX$64,13+$V$19+$V$20,FALSE),".")</f>
        <v>25200</v>
      </c>
      <c r="O17" s="3"/>
      <c r="U17" s="3" t="s">
        <v>99</v>
      </c>
      <c r="V17" s="3">
        <v>12</v>
      </c>
      <c r="X17" s="3" t="s">
        <v>159</v>
      </c>
      <c r="BY17" s="2"/>
    </row>
    <row r="18" spans="1:77" ht="15" thickBot="1" x14ac:dyDescent="0.25">
      <c r="A18" s="81" t="s">
        <v>0</v>
      </c>
      <c r="B18" s="87" t="s">
        <v>178</v>
      </c>
      <c r="C18" s="87"/>
      <c r="D18" s="69">
        <f>IFERROR(VLOOKUP($A18&amp;"_"&amp;$B18,'Table1c feeder'!$D$4:$BX$64,2+$V$19+$V$20,FALSE),".")</f>
        <v>13010</v>
      </c>
      <c r="E18" s="94">
        <f>IFERROR(VLOOKUP($A18&amp;"_"&amp;$B18,'Table1c feeder'!$D$4:$BX$64,3+$V$19+$V$20,FALSE),".")</f>
        <v>32.1</v>
      </c>
      <c r="F18" s="94">
        <f>IFERROR(VLOOKUP($A18&amp;"_"&amp;$B18,'Table1c feeder'!$D$4:$BX$64,5+$V$19+$V$20,FALSE),".")</f>
        <v>4.3</v>
      </c>
      <c r="G18" s="94">
        <f>IFERROR(VLOOKUP($A18&amp;"_"&amp;$B18,'Table1c feeder'!$D$4:$BX$64,6+$V$19+$V$20,FALSE),".")</f>
        <v>0.6</v>
      </c>
      <c r="H18" s="94" t="str">
        <f>IFERROR(VLOOKUP($A18&amp;"_"&amp;$B18,'Table1c feeder'!$D$4:$BX$64,7+$V$19+$V$20,FALSE),".")</f>
        <v>x</v>
      </c>
      <c r="I18" s="94">
        <f>IFERROR(VLOOKUP($A18&amp;"_"&amp;$B18,'Table1c feeder'!$D$4:$BX$64,8+$V$19+$V$20,FALSE),".")</f>
        <v>4.0999999999999996</v>
      </c>
      <c r="J18" s="96">
        <f>IFERROR(VLOOKUP($A18&amp;"_"&amp;$B18,'Table1c feeder'!$D$4:$BX$64,9+$V$19+$V$20,FALSE),".")</f>
        <v>63</v>
      </c>
      <c r="K18" s="69">
        <f>IFERROR(VLOOKUP($A18&amp;"_"&amp;$B18,'Table1c feeder'!$D$4:$BX$64,10+$V$19+$V$20,FALSE),".")</f>
        <v>170</v>
      </c>
      <c r="L18" s="69">
        <f>IFERROR(VLOOKUP($A18&amp;"_"&amp;$B18,'Table1c feeder'!$D$4:$BX$64,11+$V$19+$V$20,FALSE),".")</f>
        <v>13700</v>
      </c>
      <c r="M18" s="69">
        <f>IFERROR(VLOOKUP($A18&amp;"_"&amp;$B18,'Table1c feeder'!$D$4:$BX$64,12+$V$19+$V$20,FALSE),".")</f>
        <v>23200</v>
      </c>
      <c r="N18" s="72">
        <f>IFERROR(VLOOKUP($A18&amp;"_"&amp;$B18,'Table1c feeder'!$D$4:$BX$64,13+$V$19+$V$20,FALSE),".")</f>
        <v>31900</v>
      </c>
      <c r="O18" s="3"/>
      <c r="X18" s="3" t="s">
        <v>160</v>
      </c>
      <c r="BY18" s="2"/>
    </row>
    <row r="19" spans="1:77" ht="15" thickBot="1" x14ac:dyDescent="0.25">
      <c r="A19" s="81" t="s">
        <v>0</v>
      </c>
      <c r="B19" s="87" t="s">
        <v>179</v>
      </c>
      <c r="C19" s="88"/>
      <c r="D19" s="69">
        <f>IFERROR(VLOOKUP($A19&amp;"_"&amp;$B19,'Table1c feeder'!$D$4:$BX$64,2+$V$19+$V$20,FALSE),".")</f>
        <v>2355</v>
      </c>
      <c r="E19" s="94">
        <f>IFERROR(VLOOKUP($A19&amp;"_"&amp;$B19,'Table1c feeder'!$D$4:$BX$64,3+$V$19+$V$20,FALSE),".")</f>
        <v>39.9</v>
      </c>
      <c r="F19" s="94">
        <f>IFERROR(VLOOKUP($A19&amp;"_"&amp;$B19,'Table1c feeder'!$D$4:$BX$64,5+$V$19+$V$20,FALSE),".")</f>
        <v>8.9</v>
      </c>
      <c r="G19" s="94">
        <f>IFERROR(VLOOKUP($A19&amp;"_"&amp;$B19,'Table1c feeder'!$D$4:$BX$64,6+$V$19+$V$20,FALSE),".")</f>
        <v>2.5</v>
      </c>
      <c r="H19" s="94">
        <f>IFERROR(VLOOKUP($A19&amp;"_"&amp;$B19,'Table1c feeder'!$D$4:$BX$64,7+$V$19+$V$20,FALSE),".")</f>
        <v>11.9</v>
      </c>
      <c r="I19" s="94">
        <f>IFERROR(VLOOKUP($A19&amp;"_"&amp;$B19,'Table1c feeder'!$D$4:$BX$64,8+$V$19+$V$20,FALSE),".")</f>
        <v>18.100000000000001</v>
      </c>
      <c r="J19" s="96">
        <f>IFERROR(VLOOKUP($A19&amp;"_"&amp;$B19,'Table1c feeder'!$D$4:$BX$64,9+$V$19+$V$20,FALSE),".")</f>
        <v>48.7</v>
      </c>
      <c r="K19" s="69">
        <f>IFERROR(VLOOKUP($A19&amp;"_"&amp;$B19,'Table1c feeder'!$D$4:$BX$64,10+$V$19+$V$20,FALSE),".")</f>
        <v>265</v>
      </c>
      <c r="L19" s="69">
        <f>IFERROR(VLOOKUP($A19&amp;"_"&amp;$B19,'Table1c feeder'!$D$4:$BX$64,11+$V$19+$V$20,FALSE),".")</f>
        <v>14700</v>
      </c>
      <c r="M19" s="69">
        <f>IFERROR(VLOOKUP($A19&amp;"_"&amp;$B19,'Table1c feeder'!$D$4:$BX$64,12+$V$19+$V$20,FALSE),".")</f>
        <v>21500</v>
      </c>
      <c r="N19" s="72">
        <f>IFERROR(VLOOKUP($A19&amp;"_"&amp;$B19,'Table1c feeder'!$D$4:$BX$64,13+$V$19+$V$20,FALSE),".")</f>
        <v>28200</v>
      </c>
      <c r="O19" s="3"/>
      <c r="U19" s="58" t="s">
        <v>100</v>
      </c>
      <c r="V19" s="59">
        <f>IF(B10=X8,0,IF(B10=X9,V17,IF(B10=X10,2*V17)))</f>
        <v>0</v>
      </c>
      <c r="BY19" s="2"/>
    </row>
    <row r="20" spans="1:77" ht="15" thickBot="1" x14ac:dyDescent="0.25">
      <c r="A20" s="81" t="s">
        <v>0</v>
      </c>
      <c r="B20" s="89" t="s">
        <v>180</v>
      </c>
      <c r="C20" s="87"/>
      <c r="D20" s="69">
        <f>IFERROR(VLOOKUP($A20&amp;"_"&amp;$B20,'Table1c feeder'!$D$4:$BX$64,2+$V$19+$V$20,FALSE),".")</f>
        <v>1670</v>
      </c>
      <c r="E20" s="94">
        <f>IFERROR(VLOOKUP($A20&amp;"_"&amp;$B20,'Table1c feeder'!$D$4:$BX$64,3+$V$19+$V$20,FALSE),".")</f>
        <v>35.9</v>
      </c>
      <c r="F20" s="94">
        <f>IFERROR(VLOOKUP($A20&amp;"_"&amp;$B20,'Table1c feeder'!$D$4:$BX$64,5+$V$19+$V$20,FALSE),".")</f>
        <v>13.8</v>
      </c>
      <c r="G20" s="94">
        <f>IFERROR(VLOOKUP($A20&amp;"_"&amp;$B20,'Table1c feeder'!$D$4:$BX$64,6+$V$19+$V$20,FALSE),".")</f>
        <v>5.6</v>
      </c>
      <c r="H20" s="94">
        <f>IFERROR(VLOOKUP($A20&amp;"_"&amp;$B20,'Table1c feeder'!$D$4:$BX$64,7+$V$19+$V$20,FALSE),".")</f>
        <v>15.9</v>
      </c>
      <c r="I20" s="94">
        <f>IFERROR(VLOOKUP($A20&amp;"_"&amp;$B20,'Table1c feeder'!$D$4:$BX$64,8+$V$19+$V$20,FALSE),".")</f>
        <v>26.1</v>
      </c>
      <c r="J20" s="96">
        <f>IFERROR(VLOOKUP($A20&amp;"_"&amp;$B20,'Table1c feeder'!$D$4:$BX$64,9+$V$19+$V$20,FALSE),".")</f>
        <v>44.7</v>
      </c>
      <c r="K20" s="69">
        <f>IFERROR(VLOOKUP($A20&amp;"_"&amp;$B20,'Table1c feeder'!$D$4:$BX$64,10+$V$19+$V$20,FALSE),".")</f>
        <v>240</v>
      </c>
      <c r="L20" s="69">
        <f>IFERROR(VLOOKUP($A20&amp;"_"&amp;$B20,'Table1c feeder'!$D$4:$BX$64,11+$V$19+$V$20,FALSE),".")</f>
        <v>16500</v>
      </c>
      <c r="M20" s="69">
        <f>IFERROR(VLOOKUP($A20&amp;"_"&amp;$B20,'Table1c feeder'!$D$4:$BX$64,12+$V$19+$V$20,FALSE),".")</f>
        <v>23600</v>
      </c>
      <c r="N20" s="72">
        <f>IFERROR(VLOOKUP($A20&amp;"_"&amp;$B20,'Table1c feeder'!$D$4:$BX$64,13+$V$19+$V$20,FALSE),".")</f>
        <v>32700</v>
      </c>
      <c r="O20" s="53"/>
      <c r="U20" s="58" t="s">
        <v>155</v>
      </c>
      <c r="V20" s="59">
        <f>IF(B9=X17,3*V17,IF(B9=X18,0))</f>
        <v>0</v>
      </c>
      <c r="BY20" s="2"/>
    </row>
    <row r="21" spans="1:77" x14ac:dyDescent="0.2">
      <c r="A21" s="81" t="s">
        <v>0</v>
      </c>
      <c r="B21" s="90" t="s">
        <v>182</v>
      </c>
      <c r="C21" s="87"/>
      <c r="D21" s="69">
        <f>IFERROR(VLOOKUP($A21&amp;"_"&amp;$B21,'Table1c feeder'!$D$4:$BX$64,2+$V$19+$V$20,FALSE),".")</f>
        <v>1570</v>
      </c>
      <c r="E21" s="94">
        <f>IFERROR(VLOOKUP($A21&amp;"_"&amp;$B21,'Table1c feeder'!$D$4:$BX$64,3+$V$19+$V$20,FALSE),".")</f>
        <v>30</v>
      </c>
      <c r="F21" s="94">
        <f>IFERROR(VLOOKUP($A21&amp;"_"&amp;$B21,'Table1c feeder'!$D$4:$BX$64,5+$V$19+$V$20,FALSE),".")</f>
        <v>18</v>
      </c>
      <c r="G21" s="94">
        <f>IFERROR(VLOOKUP($A21&amp;"_"&amp;$B21,'Table1c feeder'!$D$4:$BX$64,6+$V$19+$V$20,FALSE),".")</f>
        <v>6.9</v>
      </c>
      <c r="H21" s="94">
        <f>IFERROR(VLOOKUP($A21&amp;"_"&amp;$B21,'Table1c feeder'!$D$4:$BX$64,7+$V$19+$V$20,FALSE),".")</f>
        <v>21.7</v>
      </c>
      <c r="I21" s="94">
        <f>IFERROR(VLOOKUP($A21&amp;"_"&amp;$B21,'Table1c feeder'!$D$4:$BX$64,8+$V$19+$V$20,FALSE),".")</f>
        <v>29.9</v>
      </c>
      <c r="J21" s="96">
        <f>IFERROR(VLOOKUP($A21&amp;"_"&amp;$B21,'Table1c feeder'!$D$4:$BX$64,9+$V$19+$V$20,FALSE),".")</f>
        <v>45.1</v>
      </c>
      <c r="K21" s="69">
        <f>IFERROR(VLOOKUP($A21&amp;"_"&amp;$B21,'Table1c feeder'!$D$4:$BX$64,10+$V$19+$V$20,FALSE),".")</f>
        <v>295</v>
      </c>
      <c r="L21" s="69">
        <f>IFERROR(VLOOKUP($A21&amp;"_"&amp;$B21,'Table1c feeder'!$D$4:$BX$64,11+$V$19+$V$20,FALSE),".")</f>
        <v>14000</v>
      </c>
      <c r="M21" s="69">
        <f>IFERROR(VLOOKUP($A21&amp;"_"&amp;$B21,'Table1c feeder'!$D$4:$BX$64,12+$V$19+$V$20,FALSE),".")</f>
        <v>20700</v>
      </c>
      <c r="N21" s="72">
        <f>IFERROR(VLOOKUP($A21&amp;"_"&amp;$B21,'Table1c feeder'!$D$4:$BX$64,13+$V$19+$V$20,FALSE),".")</f>
        <v>26100</v>
      </c>
      <c r="O21" s="53"/>
      <c r="BY21" s="2"/>
    </row>
    <row r="22" spans="1:77" x14ac:dyDescent="0.2">
      <c r="A22" s="81" t="s">
        <v>0</v>
      </c>
      <c r="B22" s="90" t="s">
        <v>183</v>
      </c>
      <c r="C22" s="91"/>
      <c r="D22" s="69">
        <f>IFERROR(VLOOKUP($A22&amp;"_"&amp;$B22,'Table1c feeder'!$D$4:$BX$64,2+$V$19+$V$20,FALSE),".")</f>
        <v>1200</v>
      </c>
      <c r="E22" s="94">
        <f>IFERROR(VLOOKUP($A22&amp;"_"&amp;$B22,'Table1c feeder'!$D$4:$BX$64,3+$V$19+$V$20,FALSE),".")</f>
        <v>24</v>
      </c>
      <c r="F22" s="94">
        <f>IFERROR(VLOOKUP($A22&amp;"_"&amp;$B22,'Table1c feeder'!$D$4:$BX$64,5+$V$19+$V$20,FALSE),".")</f>
        <v>11.5</v>
      </c>
      <c r="G22" s="94">
        <f>IFERROR(VLOOKUP($A22&amp;"_"&amp;$B22,'Table1c feeder'!$D$4:$BX$64,6+$V$19+$V$20,FALSE),".")</f>
        <v>7</v>
      </c>
      <c r="H22" s="94">
        <f>IFERROR(VLOOKUP($A22&amp;"_"&amp;$B22,'Table1c feeder'!$D$4:$BX$64,7+$V$19+$V$20,FALSE),".")</f>
        <v>16.899999999999999</v>
      </c>
      <c r="I22" s="94">
        <f>IFERROR(VLOOKUP($A22&amp;"_"&amp;$B22,'Table1c feeder'!$D$4:$BX$64,8+$V$19+$V$20,FALSE),".")</f>
        <v>26.8</v>
      </c>
      <c r="J22" s="96">
        <f>IFERROR(VLOOKUP($A22&amp;"_"&amp;$B22,'Table1c feeder'!$D$4:$BX$64,9+$V$19+$V$20,FALSE),".")</f>
        <v>57.5</v>
      </c>
      <c r="K22" s="69">
        <f>IFERROR(VLOOKUP($A22&amp;"_"&amp;$B22,'Table1c feeder'!$D$4:$BX$64,10+$V$19+$V$20,FALSE),".")</f>
        <v>180</v>
      </c>
      <c r="L22" s="69">
        <f>IFERROR(VLOOKUP($A22&amp;"_"&amp;$B22,'Table1c feeder'!$D$4:$BX$64,11+$V$19+$V$20,FALSE),".")</f>
        <v>13100</v>
      </c>
      <c r="M22" s="69">
        <f>IFERROR(VLOOKUP($A22&amp;"_"&amp;$B22,'Table1c feeder'!$D$4:$BX$64,12+$V$19+$V$20,FALSE),".")</f>
        <v>19200</v>
      </c>
      <c r="N22" s="72">
        <f>IFERROR(VLOOKUP($A22&amp;"_"&amp;$B22,'Table1c feeder'!$D$4:$BX$64,13+$V$19+$V$20,FALSE),".")</f>
        <v>26300</v>
      </c>
      <c r="O22" s="3"/>
      <c r="P22" s="3" t="s">
        <v>7</v>
      </c>
      <c r="BY22" s="2"/>
    </row>
    <row r="23" spans="1:77" x14ac:dyDescent="0.2">
      <c r="A23" s="81" t="s">
        <v>0</v>
      </c>
      <c r="B23" s="89" t="s">
        <v>184</v>
      </c>
      <c r="C23" s="87"/>
      <c r="D23" s="69">
        <f>IFERROR(VLOOKUP($A23&amp;"_"&amp;$B23,'Table1c feeder'!$D$4:$BX$64,2+$V$19+$V$20,FALSE),".")</f>
        <v>2985</v>
      </c>
      <c r="E23" s="94">
        <f>IFERROR(VLOOKUP($A23&amp;"_"&amp;$B23,'Table1c feeder'!$D$4:$BX$64,3+$V$19+$V$20,FALSE),".")</f>
        <v>58.4</v>
      </c>
      <c r="F23" s="94">
        <f>IFERROR(VLOOKUP($A23&amp;"_"&amp;$B23,'Table1c feeder'!$D$4:$BX$64,5+$V$19+$V$20,FALSE),".")</f>
        <v>11.8</v>
      </c>
      <c r="G23" s="94">
        <f>IFERROR(VLOOKUP($A23&amp;"_"&amp;$B23,'Table1c feeder'!$D$4:$BX$64,6+$V$19+$V$20,FALSE),".")</f>
        <v>3.5</v>
      </c>
      <c r="H23" s="94">
        <f>IFERROR(VLOOKUP($A23&amp;"_"&amp;$B23,'Table1c feeder'!$D$4:$BX$64,7+$V$19+$V$20,FALSE),".")</f>
        <v>6.4</v>
      </c>
      <c r="I23" s="94">
        <f>IFERROR(VLOOKUP($A23&amp;"_"&amp;$B23,'Table1c feeder'!$D$4:$BX$64,8+$V$19+$V$20,FALSE),".")</f>
        <v>8.1999999999999993</v>
      </c>
      <c r="J23" s="96">
        <f>IFERROR(VLOOKUP($A23&amp;"_"&amp;$B23,'Table1c feeder'!$D$4:$BX$64,9+$V$19+$V$20,FALSE),".")</f>
        <v>26.3</v>
      </c>
      <c r="K23" s="69">
        <f>IFERROR(VLOOKUP($A23&amp;"_"&amp;$B23,'Table1c feeder'!$D$4:$BX$64,10+$V$19+$V$20,FALSE),".")</f>
        <v>165</v>
      </c>
      <c r="L23" s="69">
        <f>IFERROR(VLOOKUP($A23&amp;"_"&amp;$B23,'Table1c feeder'!$D$4:$BX$64,11+$V$19+$V$20,FALSE),".")</f>
        <v>16200</v>
      </c>
      <c r="M23" s="69">
        <f>IFERROR(VLOOKUP($A23&amp;"_"&amp;$B23,'Table1c feeder'!$D$4:$BX$64,12+$V$19+$V$20,FALSE),".")</f>
        <v>23800</v>
      </c>
      <c r="N23" s="72">
        <f>IFERROR(VLOOKUP($A23&amp;"_"&amp;$B23,'Table1c feeder'!$D$4:$BX$64,13+$V$19+$V$20,FALSE),".")</f>
        <v>32300</v>
      </c>
      <c r="O23" s="3"/>
      <c r="BY23" s="2"/>
    </row>
    <row r="24" spans="1:77" x14ac:dyDescent="0.2">
      <c r="A24" s="81" t="s">
        <v>0</v>
      </c>
      <c r="B24" s="92" t="s">
        <v>185</v>
      </c>
      <c r="C24" s="87"/>
      <c r="D24" s="69">
        <f>IFERROR(VLOOKUP($A24&amp;"_"&amp;$B24,'Table1c feeder'!$D$4:$BX$64,2+$V$19+$V$20,FALSE),".")</f>
        <v>920</v>
      </c>
      <c r="E24" s="94">
        <f>IFERROR(VLOOKUP($A24&amp;"_"&amp;$B24,'Table1c feeder'!$D$4:$BX$64,3+$V$19+$V$20,FALSE),".")</f>
        <v>11.4</v>
      </c>
      <c r="F24" s="94">
        <f>IFERROR(VLOOKUP($A24&amp;"_"&amp;$B24,'Table1c feeder'!$D$4:$BX$64,5+$V$19+$V$20,FALSE),".")</f>
        <v>16.100000000000001</v>
      </c>
      <c r="G24" s="94">
        <f>IFERROR(VLOOKUP($A24&amp;"_"&amp;$B24,'Table1c feeder'!$D$4:$BX$64,6+$V$19+$V$20,FALSE),".")</f>
        <v>12.1</v>
      </c>
      <c r="H24" s="94">
        <f>IFERROR(VLOOKUP($A24&amp;"_"&amp;$B24,'Table1c feeder'!$D$4:$BX$64,7+$V$19+$V$20,FALSE),".")</f>
        <v>44.3</v>
      </c>
      <c r="I24" s="94">
        <f>IFERROR(VLOOKUP($A24&amp;"_"&amp;$B24,'Table1c feeder'!$D$4:$BX$64,8+$V$19+$V$20,FALSE),".")</f>
        <v>54.5</v>
      </c>
      <c r="J24" s="96">
        <f>IFERROR(VLOOKUP($A24&amp;"_"&amp;$B24,'Table1c feeder'!$D$4:$BX$64,9+$V$19+$V$20,FALSE),".")</f>
        <v>60.4</v>
      </c>
      <c r="K24" s="69">
        <f>IFERROR(VLOOKUP($A24&amp;"_"&amp;$B24,'Table1c feeder'!$D$4:$BX$64,10+$V$19+$V$20,FALSE),".")</f>
        <v>380</v>
      </c>
      <c r="L24" s="69">
        <f>IFERROR(VLOOKUP($A24&amp;"_"&amp;$B24,'Table1c feeder'!$D$4:$BX$64,11+$V$19+$V$20,FALSE),".")</f>
        <v>17600</v>
      </c>
      <c r="M24" s="69">
        <f>IFERROR(VLOOKUP($A24&amp;"_"&amp;$B24,'Table1c feeder'!$D$4:$BX$64,12+$V$19+$V$20,FALSE),".")</f>
        <v>23600</v>
      </c>
      <c r="N24" s="72">
        <f>IFERROR(VLOOKUP($A24&amp;"_"&amp;$B24,'Table1c feeder'!$D$4:$BX$64,13+$V$19+$V$20,FALSE),".")</f>
        <v>29000</v>
      </c>
      <c r="O24" s="3"/>
      <c r="Q24" s="3" t="s">
        <v>7</v>
      </c>
      <c r="BY24" s="2"/>
    </row>
    <row r="25" spans="1:77" x14ac:dyDescent="0.2">
      <c r="A25" s="81" t="s">
        <v>0</v>
      </c>
      <c r="B25" s="92" t="s">
        <v>187</v>
      </c>
      <c r="C25" s="87"/>
      <c r="D25" s="69">
        <f>IFERROR(VLOOKUP($A25&amp;"_"&amp;$B25,'Table1c feeder'!$D$4:$BX$64,2+$V$19+$V$20,FALSE),".")</f>
        <v>1500</v>
      </c>
      <c r="E25" s="94">
        <f>IFERROR(VLOOKUP($A25&amp;"_"&amp;$B25,'Table1c feeder'!$D$4:$BX$64,3+$V$19+$V$20,FALSE),".")</f>
        <v>31.7</v>
      </c>
      <c r="F25" s="94">
        <f>IFERROR(VLOOKUP($A25&amp;"_"&amp;$B25,'Table1c feeder'!$D$4:$BX$64,5+$V$19+$V$20,FALSE),".")</f>
        <v>30.9</v>
      </c>
      <c r="G25" s="94">
        <f>IFERROR(VLOOKUP($A25&amp;"_"&amp;$B25,'Table1c feeder'!$D$4:$BX$64,6+$V$19+$V$20,FALSE),".")</f>
        <v>4.4000000000000004</v>
      </c>
      <c r="H25" s="94">
        <f>IFERROR(VLOOKUP($A25&amp;"_"&amp;$B25,'Table1c feeder'!$D$4:$BX$64,7+$V$19+$V$20,FALSE),".")</f>
        <v>12.9</v>
      </c>
      <c r="I25" s="94">
        <f>IFERROR(VLOOKUP($A25&amp;"_"&amp;$B25,'Table1c feeder'!$D$4:$BX$64,8+$V$19+$V$20,FALSE),".")</f>
        <v>18.100000000000001</v>
      </c>
      <c r="J25" s="96">
        <f>IFERROR(VLOOKUP($A25&amp;"_"&amp;$B25,'Table1c feeder'!$D$4:$BX$64,9+$V$19+$V$20,FALSE),".")</f>
        <v>33.1</v>
      </c>
      <c r="K25" s="69">
        <f>IFERROR(VLOOKUP($A25&amp;"_"&amp;$B25,'Table1c feeder'!$D$4:$BX$64,10+$V$19+$V$20,FALSE),".")</f>
        <v>170</v>
      </c>
      <c r="L25" s="69">
        <f>IFERROR(VLOOKUP($A25&amp;"_"&amp;$B25,'Table1c feeder'!$D$4:$BX$64,11+$V$19+$V$20,FALSE),".")</f>
        <v>16900</v>
      </c>
      <c r="M25" s="69">
        <f>IFERROR(VLOOKUP($A25&amp;"_"&amp;$B25,'Table1c feeder'!$D$4:$BX$64,12+$V$19+$V$20,FALSE),".")</f>
        <v>23800</v>
      </c>
      <c r="N25" s="72">
        <f>IFERROR(VLOOKUP($A25&amp;"_"&amp;$B25,'Table1c feeder'!$D$4:$BX$64,13+$V$19+$V$20,FALSE),".")</f>
        <v>32000</v>
      </c>
      <c r="O25" s="3"/>
      <c r="BY25" s="2"/>
    </row>
    <row r="26" spans="1:77" x14ac:dyDescent="0.2">
      <c r="A26" s="81" t="s">
        <v>0</v>
      </c>
      <c r="B26" s="92" t="s">
        <v>186</v>
      </c>
      <c r="C26" s="91"/>
      <c r="D26" s="69">
        <f>IFERROR(VLOOKUP($A26&amp;"_"&amp;$B26,'Table1c feeder'!$D$4:$BX$64,2+$V$19+$V$20,FALSE),".")</f>
        <v>950</v>
      </c>
      <c r="E26" s="94">
        <f>IFERROR(VLOOKUP($A26&amp;"_"&amp;$B26,'Table1c feeder'!$D$4:$BX$64,3+$V$19+$V$20,FALSE),".")</f>
        <v>14.4</v>
      </c>
      <c r="F26" s="94">
        <f>IFERROR(VLOOKUP($A26&amp;"_"&amp;$B26,'Table1c feeder'!$D$4:$BX$64,5+$V$19+$V$20,FALSE),".")</f>
        <v>15.5</v>
      </c>
      <c r="G26" s="94">
        <f>IFERROR(VLOOKUP($A26&amp;"_"&amp;$B26,'Table1c feeder'!$D$4:$BX$64,6+$V$19+$V$20,FALSE),".")</f>
        <v>7.8</v>
      </c>
      <c r="H26" s="94">
        <f>IFERROR(VLOOKUP($A26&amp;"_"&amp;$B26,'Table1c feeder'!$D$4:$BX$64,7+$V$19+$V$20,FALSE),".")</f>
        <v>26.8</v>
      </c>
      <c r="I26" s="94">
        <f>IFERROR(VLOOKUP($A26&amp;"_"&amp;$B26,'Table1c feeder'!$D$4:$BX$64,8+$V$19+$V$20,FALSE),".")</f>
        <v>40.1</v>
      </c>
      <c r="J26" s="96">
        <f>IFERROR(VLOOKUP($A26&amp;"_"&amp;$B26,'Table1c feeder'!$D$4:$BX$64,9+$V$19+$V$20,FALSE),".")</f>
        <v>62.3</v>
      </c>
      <c r="K26" s="69">
        <f>IFERROR(VLOOKUP($A26&amp;"_"&amp;$B26,'Table1c feeder'!$D$4:$BX$64,10+$V$19+$V$20,FALSE),".")</f>
        <v>225</v>
      </c>
      <c r="L26" s="69">
        <f>IFERROR(VLOOKUP($A26&amp;"_"&amp;$B26,'Table1c feeder'!$D$4:$BX$64,11+$V$19+$V$20,FALSE),".")</f>
        <v>14200</v>
      </c>
      <c r="M26" s="69">
        <f>IFERROR(VLOOKUP($A26&amp;"_"&amp;$B26,'Table1c feeder'!$D$4:$BX$64,12+$V$19+$V$20,FALSE),".")</f>
        <v>21300</v>
      </c>
      <c r="N26" s="72">
        <f>IFERROR(VLOOKUP($A26&amp;"_"&amp;$B26,'Table1c feeder'!$D$4:$BX$64,13+$V$19+$V$20,FALSE),".")</f>
        <v>27300</v>
      </c>
      <c r="O26" s="3"/>
      <c r="BY26" s="2"/>
    </row>
    <row r="27" spans="1:77" x14ac:dyDescent="0.2">
      <c r="A27" s="81" t="s">
        <v>0</v>
      </c>
      <c r="B27" s="92" t="s">
        <v>188</v>
      </c>
      <c r="C27" s="87"/>
      <c r="D27" s="69">
        <f>IFERROR(VLOOKUP($A27&amp;"_"&amp;$B27,'Table1c feeder'!$D$4:$BX$64,2+$V$19+$V$20,FALSE),".")</f>
        <v>1050</v>
      </c>
      <c r="E27" s="94">
        <f>IFERROR(VLOOKUP($A27&amp;"_"&amp;$B27,'Table1c feeder'!$D$4:$BX$64,3+$V$19+$V$20,FALSE),".")</f>
        <v>5.8</v>
      </c>
      <c r="F27" s="94">
        <f>IFERROR(VLOOKUP($A27&amp;"_"&amp;$B27,'Table1c feeder'!$D$4:$BX$64,5+$V$19+$V$20,FALSE),".")</f>
        <v>22.1</v>
      </c>
      <c r="G27" s="94">
        <f>IFERROR(VLOOKUP($A27&amp;"_"&amp;$B27,'Table1c feeder'!$D$4:$BX$64,6+$V$19+$V$20,FALSE),".")</f>
        <v>10.3</v>
      </c>
      <c r="H27" s="94">
        <f>IFERROR(VLOOKUP($A27&amp;"_"&amp;$B27,'Table1c feeder'!$D$4:$BX$64,7+$V$19+$V$20,FALSE),".")</f>
        <v>51.4</v>
      </c>
      <c r="I27" s="94">
        <f>IFERROR(VLOOKUP($A27&amp;"_"&amp;$B27,'Table1c feeder'!$D$4:$BX$64,8+$V$19+$V$20,FALSE),".")</f>
        <v>57.1</v>
      </c>
      <c r="J27" s="96">
        <f>IFERROR(VLOOKUP($A27&amp;"_"&amp;$B27,'Table1c feeder'!$D$4:$BX$64,9+$V$19+$V$20,FALSE),".")</f>
        <v>61.8</v>
      </c>
      <c r="K27" s="69">
        <f>IFERROR(VLOOKUP($A27&amp;"_"&amp;$B27,'Table1c feeder'!$D$4:$BX$64,10+$V$19+$V$20,FALSE),".")</f>
        <v>505</v>
      </c>
      <c r="L27" s="69">
        <f>IFERROR(VLOOKUP($A27&amp;"_"&amp;$B27,'Table1c feeder'!$D$4:$BX$64,11+$V$19+$V$20,FALSE),".")</f>
        <v>14100</v>
      </c>
      <c r="M27" s="69">
        <f>IFERROR(VLOOKUP($A27&amp;"_"&amp;$B27,'Table1c feeder'!$D$4:$BX$64,12+$V$19+$V$20,FALSE),".")</f>
        <v>18700</v>
      </c>
      <c r="N27" s="72">
        <f>IFERROR(VLOOKUP($A27&amp;"_"&amp;$B27,'Table1c feeder'!$D$4:$BX$64,13+$V$19+$V$20,FALSE),".")</f>
        <v>23800</v>
      </c>
      <c r="O27" s="3"/>
      <c r="BY27" s="2"/>
    </row>
    <row r="28" spans="1:77" x14ac:dyDescent="0.2">
      <c r="A28" s="81" t="s">
        <v>0</v>
      </c>
      <c r="B28" s="92" t="s">
        <v>189</v>
      </c>
      <c r="C28" s="87"/>
      <c r="D28" s="69">
        <f>IFERROR(VLOOKUP($A28&amp;"_"&amp;$B28,'Table1c feeder'!$D$4:$BX$64,2+$V$19+$V$20,FALSE),".")</f>
        <v>4985</v>
      </c>
      <c r="E28" s="94">
        <f>IFERROR(VLOOKUP($A28&amp;"_"&amp;$B28,'Table1c feeder'!$D$4:$BX$64,3+$V$19+$V$20,FALSE),".")</f>
        <v>67.400000000000006</v>
      </c>
      <c r="F28" s="94">
        <f>IFERROR(VLOOKUP($A28&amp;"_"&amp;$B28,'Table1c feeder'!$D$4:$BX$64,5+$V$19+$V$20,FALSE),".")</f>
        <v>13.1</v>
      </c>
      <c r="G28" s="94">
        <f>IFERROR(VLOOKUP($A28&amp;"_"&amp;$B28,'Table1c feeder'!$D$4:$BX$64,6+$V$19+$V$20,FALSE),".")</f>
        <v>2.1</v>
      </c>
      <c r="H28" s="94">
        <f>IFERROR(VLOOKUP($A28&amp;"_"&amp;$B28,'Table1c feeder'!$D$4:$BX$64,7+$V$19+$V$20,FALSE),".")</f>
        <v>5.3</v>
      </c>
      <c r="I28" s="94">
        <f>IFERROR(VLOOKUP($A28&amp;"_"&amp;$B28,'Table1c feeder'!$D$4:$BX$64,8+$V$19+$V$20,FALSE),".")</f>
        <v>6.8</v>
      </c>
      <c r="J28" s="96">
        <f>IFERROR(VLOOKUP($A28&amp;"_"&amp;$B28,'Table1c feeder'!$D$4:$BX$64,9+$V$19+$V$20,FALSE),".")</f>
        <v>17.399999999999999</v>
      </c>
      <c r="K28" s="69">
        <f>IFERROR(VLOOKUP($A28&amp;"_"&amp;$B28,'Table1c feeder'!$D$4:$BX$64,10+$V$19+$V$20,FALSE),".")</f>
        <v>220</v>
      </c>
      <c r="L28" s="69">
        <f>IFERROR(VLOOKUP($A28&amp;"_"&amp;$B28,'Table1c feeder'!$D$4:$BX$64,11+$V$19+$V$20,FALSE),".")</f>
        <v>22200</v>
      </c>
      <c r="M28" s="69">
        <f>IFERROR(VLOOKUP($A28&amp;"_"&amp;$B28,'Table1c feeder'!$D$4:$BX$64,12+$V$19+$V$20,FALSE),".")</f>
        <v>28300</v>
      </c>
      <c r="N28" s="72">
        <f>IFERROR(VLOOKUP($A28&amp;"_"&amp;$B28,'Table1c feeder'!$D$4:$BX$64,13+$V$19+$V$20,FALSE),".")</f>
        <v>36300</v>
      </c>
      <c r="O28" s="3"/>
      <c r="BY28" s="2"/>
    </row>
    <row r="29" spans="1:77" x14ac:dyDescent="0.2">
      <c r="A29" s="81" t="s">
        <v>0</v>
      </c>
      <c r="B29" s="92" t="s">
        <v>190</v>
      </c>
      <c r="C29" s="87"/>
      <c r="D29" s="69">
        <f>IFERROR(VLOOKUP($A29&amp;"_"&amp;$B29,'Table1c feeder'!$D$4:$BX$64,2+$V$19+$V$20,FALSE),".")</f>
        <v>1700</v>
      </c>
      <c r="E29" s="94">
        <f>IFERROR(VLOOKUP($A29&amp;"_"&amp;$B29,'Table1c feeder'!$D$4:$BX$64,3+$V$19+$V$20,FALSE),".")</f>
        <v>17.5</v>
      </c>
      <c r="F29" s="94">
        <f>IFERROR(VLOOKUP($A29&amp;"_"&amp;$B29,'Table1c feeder'!$D$4:$BX$64,5+$V$19+$V$20,FALSE),".")</f>
        <v>24.6</v>
      </c>
      <c r="G29" s="94">
        <f>IFERROR(VLOOKUP($A29&amp;"_"&amp;$B29,'Table1c feeder'!$D$4:$BX$64,6+$V$19+$V$20,FALSE),".")</f>
        <v>5.9</v>
      </c>
      <c r="H29" s="94">
        <f>IFERROR(VLOOKUP($A29&amp;"_"&amp;$B29,'Table1c feeder'!$D$4:$BX$64,7+$V$19+$V$20,FALSE),".")</f>
        <v>11.5</v>
      </c>
      <c r="I29" s="94">
        <f>IFERROR(VLOOKUP($A29&amp;"_"&amp;$B29,'Table1c feeder'!$D$4:$BX$64,8+$V$19+$V$20,FALSE),".")</f>
        <v>23.7</v>
      </c>
      <c r="J29" s="96">
        <f>IFERROR(VLOOKUP($A29&amp;"_"&amp;$B29,'Table1c feeder'!$D$4:$BX$64,9+$V$19+$V$20,FALSE),".")</f>
        <v>52.1</v>
      </c>
      <c r="K29" s="69">
        <f>IFERROR(VLOOKUP($A29&amp;"_"&amp;$B29,'Table1c feeder'!$D$4:$BX$64,10+$V$19+$V$20,FALSE),".")</f>
        <v>145</v>
      </c>
      <c r="L29" s="69">
        <f>IFERROR(VLOOKUP($A29&amp;"_"&amp;$B29,'Table1c feeder'!$D$4:$BX$64,11+$V$19+$V$20,FALSE),".")</f>
        <v>9100</v>
      </c>
      <c r="M29" s="69">
        <f>IFERROR(VLOOKUP($A29&amp;"_"&amp;$B29,'Table1c feeder'!$D$4:$BX$64,12+$V$19+$V$20,FALSE),".")</f>
        <v>19700</v>
      </c>
      <c r="N29" s="72">
        <f>IFERROR(VLOOKUP($A29&amp;"_"&amp;$B29,'Table1c feeder'!$D$4:$BX$64,13+$V$19+$V$20,FALSE),".")</f>
        <v>26900</v>
      </c>
      <c r="O29" s="3"/>
      <c r="BY29" s="2"/>
    </row>
    <row r="30" spans="1:77" x14ac:dyDescent="0.2">
      <c r="A30" s="81" t="s">
        <v>0</v>
      </c>
      <c r="B30" s="92" t="s">
        <v>191</v>
      </c>
      <c r="C30" s="91"/>
      <c r="D30" s="69">
        <f>IFERROR(VLOOKUP($A30&amp;"_"&amp;$B30,'Table1c feeder'!$D$4:$BX$64,2+$V$19+$V$20,FALSE),".")</f>
        <v>930</v>
      </c>
      <c r="E30" s="94">
        <f>IFERROR(VLOOKUP($A30&amp;"_"&amp;$B30,'Table1c feeder'!$D$4:$BX$64,3+$V$19+$V$20,FALSE),".")</f>
        <v>48.9</v>
      </c>
      <c r="F30" s="94">
        <f>IFERROR(VLOOKUP($A30&amp;"_"&amp;$B30,'Table1c feeder'!$D$4:$BX$64,5+$V$19+$V$20,FALSE),".")</f>
        <v>11.2</v>
      </c>
      <c r="G30" s="94">
        <f>IFERROR(VLOOKUP($A30&amp;"_"&amp;$B30,'Table1c feeder'!$D$4:$BX$64,6+$V$19+$V$20,FALSE),".")</f>
        <v>4.5999999999999996</v>
      </c>
      <c r="H30" s="94">
        <f>IFERROR(VLOOKUP($A30&amp;"_"&amp;$B30,'Table1c feeder'!$D$4:$BX$64,7+$V$19+$V$20,FALSE),".")</f>
        <v>10</v>
      </c>
      <c r="I30" s="94">
        <f>IFERROR(VLOOKUP($A30&amp;"_"&amp;$B30,'Table1c feeder'!$D$4:$BX$64,8+$V$19+$V$20,FALSE),".")</f>
        <v>16.100000000000001</v>
      </c>
      <c r="J30" s="96">
        <f>IFERROR(VLOOKUP($A30&amp;"_"&amp;$B30,'Table1c feeder'!$D$4:$BX$64,9+$V$19+$V$20,FALSE),".")</f>
        <v>35.299999999999997</v>
      </c>
      <c r="K30" s="69">
        <f>IFERROR(VLOOKUP($A30&amp;"_"&amp;$B30,'Table1c feeder'!$D$4:$BX$64,10+$V$19+$V$20,FALSE),".")</f>
        <v>85</v>
      </c>
      <c r="L30" s="69">
        <f>IFERROR(VLOOKUP($A30&amp;"_"&amp;$B30,'Table1c feeder'!$D$4:$BX$64,11+$V$19+$V$20,FALSE),".")</f>
        <v>16800</v>
      </c>
      <c r="M30" s="69">
        <f>IFERROR(VLOOKUP($A30&amp;"_"&amp;$B30,'Table1c feeder'!$D$4:$BX$64,12+$V$19+$V$20,FALSE),".")</f>
        <v>22600</v>
      </c>
      <c r="N30" s="72">
        <f>IFERROR(VLOOKUP($A30&amp;"_"&amp;$B30,'Table1c feeder'!$D$4:$BX$64,13+$V$19+$V$20,FALSE),".")</f>
        <v>26500</v>
      </c>
      <c r="O30" s="3"/>
      <c r="BY30" s="2"/>
    </row>
    <row r="31" spans="1:77" x14ac:dyDescent="0.2">
      <c r="A31" s="81" t="s">
        <v>0</v>
      </c>
      <c r="B31" s="92" t="s">
        <v>192</v>
      </c>
      <c r="C31" s="87"/>
      <c r="D31" s="69">
        <f>IFERROR(VLOOKUP($A31&amp;"_"&amp;$B31,'Table1c feeder'!$D$4:$BX$64,2+$V$19+$V$20,FALSE),".")</f>
        <v>775</v>
      </c>
      <c r="E31" s="94">
        <f>IFERROR(VLOOKUP($A31&amp;"_"&amp;$B31,'Table1c feeder'!$D$4:$BX$64,3+$V$19+$V$20,FALSE),".")</f>
        <v>19.600000000000001</v>
      </c>
      <c r="F31" s="94">
        <f>IFERROR(VLOOKUP($A31&amp;"_"&amp;$B31,'Table1c feeder'!$D$4:$BX$64,5+$V$19+$V$20,FALSE),".")</f>
        <v>32</v>
      </c>
      <c r="G31" s="94">
        <f>IFERROR(VLOOKUP($A31&amp;"_"&amp;$B31,'Table1c feeder'!$D$4:$BX$64,6+$V$19+$V$20,FALSE),".")</f>
        <v>8.4</v>
      </c>
      <c r="H31" s="94">
        <f>IFERROR(VLOOKUP($A31&amp;"_"&amp;$B31,'Table1c feeder'!$D$4:$BX$64,7+$V$19+$V$20,FALSE),".")</f>
        <v>17.8</v>
      </c>
      <c r="I31" s="94">
        <f>IFERROR(VLOOKUP($A31&amp;"_"&amp;$B31,'Table1c feeder'!$D$4:$BX$64,8+$V$19+$V$20,FALSE),".")</f>
        <v>24.4</v>
      </c>
      <c r="J31" s="96">
        <f>IFERROR(VLOOKUP($A31&amp;"_"&amp;$B31,'Table1c feeder'!$D$4:$BX$64,9+$V$19+$V$20,FALSE),".")</f>
        <v>40.1</v>
      </c>
      <c r="K31" s="69">
        <f>IFERROR(VLOOKUP($A31&amp;"_"&amp;$B31,'Table1c feeder'!$D$4:$BX$64,10+$V$19+$V$20,FALSE),".")</f>
        <v>115</v>
      </c>
      <c r="L31" s="69">
        <f>IFERROR(VLOOKUP($A31&amp;"_"&amp;$B31,'Table1c feeder'!$D$4:$BX$64,11+$V$19+$V$20,FALSE),".")</f>
        <v>13100</v>
      </c>
      <c r="M31" s="69">
        <f>IFERROR(VLOOKUP($A31&amp;"_"&amp;$B31,'Table1c feeder'!$D$4:$BX$64,12+$V$19+$V$20,FALSE),".")</f>
        <v>22500</v>
      </c>
      <c r="N31" s="72">
        <f>IFERROR(VLOOKUP($A31&amp;"_"&amp;$B31,'Table1c feeder'!$D$4:$BX$64,13+$V$19+$V$20,FALSE),".")</f>
        <v>29000</v>
      </c>
      <c r="O31" s="3"/>
      <c r="BY31" s="2"/>
    </row>
    <row r="32" spans="1:77" x14ac:dyDescent="0.2">
      <c r="A32" s="81" t="s">
        <v>0</v>
      </c>
      <c r="B32" s="92" t="s">
        <v>193</v>
      </c>
      <c r="C32" s="87"/>
      <c r="D32" s="69">
        <f>IFERROR(VLOOKUP($A32&amp;"_"&amp;$B32,'Table1c feeder'!$D$4:$BX$64,2+$V$19+$V$20,FALSE),".")</f>
        <v>1185</v>
      </c>
      <c r="E32" s="94">
        <f>IFERROR(VLOOKUP($A32&amp;"_"&amp;$B32,'Table1c feeder'!$D$4:$BX$64,3+$V$19+$V$20,FALSE),".")</f>
        <v>10.6</v>
      </c>
      <c r="F32" s="94">
        <f>IFERROR(VLOOKUP($A32&amp;"_"&amp;$B32,'Table1c feeder'!$D$4:$BX$64,5+$V$19+$V$20,FALSE),".")</f>
        <v>12.4</v>
      </c>
      <c r="G32" s="94">
        <f>IFERROR(VLOOKUP($A32&amp;"_"&amp;$B32,'Table1c feeder'!$D$4:$BX$64,6+$V$19+$V$20,FALSE),".")</f>
        <v>8.4</v>
      </c>
      <c r="H32" s="94">
        <f>IFERROR(VLOOKUP($A32&amp;"_"&amp;$B32,'Table1c feeder'!$D$4:$BX$64,7+$V$19+$V$20,FALSE),".")</f>
        <v>44.7</v>
      </c>
      <c r="I32" s="94">
        <f>IFERROR(VLOOKUP($A32&amp;"_"&amp;$B32,'Table1c feeder'!$D$4:$BX$64,8+$V$19+$V$20,FALSE),".")</f>
        <v>57.9</v>
      </c>
      <c r="J32" s="96">
        <f>IFERROR(VLOOKUP($A32&amp;"_"&amp;$B32,'Table1c feeder'!$D$4:$BX$64,9+$V$19+$V$20,FALSE),".")</f>
        <v>68.599999999999994</v>
      </c>
      <c r="K32" s="69">
        <f>IFERROR(VLOOKUP($A32&amp;"_"&amp;$B32,'Table1c feeder'!$D$4:$BX$64,10+$V$19+$V$20,FALSE),".")</f>
        <v>505</v>
      </c>
      <c r="L32" s="69">
        <f>IFERROR(VLOOKUP($A32&amp;"_"&amp;$B32,'Table1c feeder'!$D$4:$BX$64,11+$V$19+$V$20,FALSE),".")</f>
        <v>15000</v>
      </c>
      <c r="M32" s="69">
        <f>IFERROR(VLOOKUP($A32&amp;"_"&amp;$B32,'Table1c feeder'!$D$4:$BX$64,12+$V$19+$V$20,FALSE),".")</f>
        <v>20300</v>
      </c>
      <c r="N32" s="72">
        <f>IFERROR(VLOOKUP($A32&amp;"_"&amp;$B32,'Table1c feeder'!$D$4:$BX$64,13+$V$19+$V$20,FALSE),".")</f>
        <v>26700</v>
      </c>
      <c r="O32" s="3"/>
      <c r="BY32" s="2"/>
    </row>
    <row r="33" spans="1:77" x14ac:dyDescent="0.2">
      <c r="A33" s="81" t="s">
        <v>0</v>
      </c>
      <c r="B33" s="92" t="s">
        <v>194</v>
      </c>
      <c r="C33" s="87"/>
      <c r="D33" s="69">
        <f>IFERROR(VLOOKUP($A33&amp;"_"&amp;$B33,'Table1c feeder'!$D$4:$BX$64,2+$V$19+$V$20,FALSE),".")</f>
        <v>1045</v>
      </c>
      <c r="E33" s="94">
        <f>IFERROR(VLOOKUP($A33&amp;"_"&amp;$B33,'Table1c feeder'!$D$4:$BX$64,3+$V$19+$V$20,FALSE),".")</f>
        <v>52.9</v>
      </c>
      <c r="F33" s="94">
        <f>IFERROR(VLOOKUP($A33&amp;"_"&amp;$B33,'Table1c feeder'!$D$4:$BX$64,5+$V$19+$V$20,FALSE),".")</f>
        <v>6.3</v>
      </c>
      <c r="G33" s="94">
        <f>IFERROR(VLOOKUP($A33&amp;"_"&amp;$B33,'Table1c feeder'!$D$4:$BX$64,6+$V$19+$V$20,FALSE),".")</f>
        <v>0.7</v>
      </c>
      <c r="H33" s="94" t="str">
        <f>IFERROR(VLOOKUP($A33&amp;"_"&amp;$B33,'Table1c feeder'!$D$4:$BX$64,7+$V$19+$V$20,FALSE),".")</f>
        <v>x</v>
      </c>
      <c r="I33" s="94">
        <f>IFERROR(VLOOKUP($A33&amp;"_"&amp;$B33,'Table1c feeder'!$D$4:$BX$64,8+$V$19+$V$20,FALSE),".")</f>
        <v>4.7</v>
      </c>
      <c r="J33" s="96">
        <f>IFERROR(VLOOKUP($A33&amp;"_"&amp;$B33,'Table1c feeder'!$D$4:$BX$64,9+$V$19+$V$20,FALSE),".")</f>
        <v>40.1</v>
      </c>
      <c r="K33" s="69">
        <f>IFERROR(VLOOKUP($A33&amp;"_"&amp;$B33,'Table1c feeder'!$D$4:$BX$64,10+$V$19+$V$20,FALSE),".")</f>
        <v>25</v>
      </c>
      <c r="L33" s="69">
        <f>IFERROR(VLOOKUP($A33&amp;"_"&amp;$B33,'Table1c feeder'!$D$4:$BX$64,11+$V$19+$V$20,FALSE),".")</f>
        <v>11800</v>
      </c>
      <c r="M33" s="69">
        <f>IFERROR(VLOOKUP($A33&amp;"_"&amp;$B33,'Table1c feeder'!$D$4:$BX$64,12+$V$19+$V$20,FALSE),".")</f>
        <v>25500</v>
      </c>
      <c r="N33" s="72">
        <f>IFERROR(VLOOKUP($A33&amp;"_"&amp;$B33,'Table1c feeder'!$D$4:$BX$64,13+$V$19+$V$20,FALSE),".")</f>
        <v>31700</v>
      </c>
      <c r="O33" s="3"/>
      <c r="BY33" s="2"/>
    </row>
    <row r="34" spans="1:77" s="3" customFormat="1" ht="14.25" customHeight="1" x14ac:dyDescent="0.2">
      <c r="A34" s="81" t="s">
        <v>0</v>
      </c>
      <c r="B34" s="92" t="s">
        <v>195</v>
      </c>
      <c r="C34" s="91"/>
      <c r="D34" s="69">
        <f>IFERROR(VLOOKUP($A34&amp;"_"&amp;$B34,'Table1c feeder'!$D$4:$BX$64,2+$V$19+$V$20,FALSE),".")</f>
        <v>1355</v>
      </c>
      <c r="E34" s="94">
        <f>IFERROR(VLOOKUP($A34&amp;"_"&amp;$B34,'Table1c feeder'!$D$4:$BX$64,3+$V$19+$V$20,FALSE),".")</f>
        <v>61.8</v>
      </c>
      <c r="F34" s="94">
        <f>IFERROR(VLOOKUP($A34&amp;"_"&amp;$B34,'Table1c feeder'!$D$4:$BX$64,5+$V$19+$V$20,FALSE),".")</f>
        <v>9.8000000000000007</v>
      </c>
      <c r="G34" s="94">
        <f>IFERROR(VLOOKUP($A34&amp;"_"&amp;$B34,'Table1c feeder'!$D$4:$BX$64,6+$V$19+$V$20,FALSE),".")</f>
        <v>2.7</v>
      </c>
      <c r="H34" s="94">
        <f>IFERROR(VLOOKUP($A34&amp;"_"&amp;$B34,'Table1c feeder'!$D$4:$BX$64,7+$V$19+$V$20,FALSE),".")</f>
        <v>7.6</v>
      </c>
      <c r="I34" s="94">
        <f>IFERROR(VLOOKUP($A34&amp;"_"&amp;$B34,'Table1c feeder'!$D$4:$BX$64,8+$V$19+$V$20,FALSE),".")</f>
        <v>10</v>
      </c>
      <c r="J34" s="96">
        <f>IFERROR(VLOOKUP($A34&amp;"_"&amp;$B34,'Table1c feeder'!$D$4:$BX$64,9+$V$19+$V$20,FALSE),".")</f>
        <v>25.7</v>
      </c>
      <c r="K34" s="69">
        <f>IFERROR(VLOOKUP($A34&amp;"_"&amp;$B34,'Table1c feeder'!$D$4:$BX$64,10+$V$19+$V$20,FALSE),".")</f>
        <v>90</v>
      </c>
      <c r="L34" s="69">
        <f>IFERROR(VLOOKUP($A34&amp;"_"&amp;$B34,'Table1c feeder'!$D$4:$BX$64,11+$V$19+$V$20,FALSE),".")</f>
        <v>25000</v>
      </c>
      <c r="M34" s="69">
        <f>IFERROR(VLOOKUP($A34&amp;"_"&amp;$B34,'Table1c feeder'!$D$4:$BX$64,12+$V$19+$V$20,FALSE),".")</f>
        <v>35000</v>
      </c>
      <c r="N34" s="72">
        <f>IFERROR(VLOOKUP($A34&amp;"_"&amp;$B34,'Table1c feeder'!$D$4:$BX$64,13+$V$19+$V$20,FALSE),".")</f>
        <v>41500</v>
      </c>
      <c r="O34" s="18"/>
      <c r="P34" s="18"/>
      <c r="Q34" s="18"/>
      <c r="R34" s="18"/>
    </row>
    <row r="35" spans="1:77" x14ac:dyDescent="0.2">
      <c r="A35" s="81" t="s">
        <v>0</v>
      </c>
      <c r="B35" s="90" t="s">
        <v>181</v>
      </c>
      <c r="C35" s="87"/>
      <c r="D35" s="69">
        <f>IFERROR(VLOOKUP($A35&amp;"_"&amp;$B35,'Table1c feeder'!$D$4:$BX$64,2+$V$19+$V$20,FALSE),".")</f>
        <v>805</v>
      </c>
      <c r="E35" s="94">
        <f>IFERROR(VLOOKUP($A35&amp;"_"&amp;$B35,'Table1c feeder'!$D$4:$BX$64,3+$V$19+$V$20,FALSE),".")</f>
        <v>28.6</v>
      </c>
      <c r="F35" s="94">
        <f>IFERROR(VLOOKUP($A35&amp;"_"&amp;$B35,'Table1c feeder'!$D$4:$BX$64,5+$V$19+$V$20,FALSE),".")</f>
        <v>16.8</v>
      </c>
      <c r="G35" s="94">
        <f>IFERROR(VLOOKUP($A35&amp;"_"&amp;$B35,'Table1c feeder'!$D$4:$BX$64,6+$V$19+$V$20,FALSE),".")</f>
        <v>8.6999999999999993</v>
      </c>
      <c r="H35" s="94">
        <f>IFERROR(VLOOKUP($A35&amp;"_"&amp;$B35,'Table1c feeder'!$D$4:$BX$64,7+$V$19+$V$20,FALSE),".")</f>
        <v>27.6</v>
      </c>
      <c r="I35" s="94">
        <f>IFERROR(VLOOKUP($A35&amp;"_"&amp;$B35,'Table1c feeder'!$D$4:$BX$64,8+$V$19+$V$20,FALSE),".")</f>
        <v>35.6</v>
      </c>
      <c r="J35" s="96">
        <f>IFERROR(VLOOKUP($A35&amp;"_"&amp;$B35,'Table1c feeder'!$D$4:$BX$64,9+$V$19+$V$20,FALSE),".")</f>
        <v>45.9</v>
      </c>
      <c r="K35" s="69">
        <f>IFERROR(VLOOKUP($A35&amp;"_"&amp;$B35,'Table1c feeder'!$D$4:$BX$64,10+$V$19+$V$20,FALSE),".")</f>
        <v>195</v>
      </c>
      <c r="L35" s="69">
        <f>IFERROR(VLOOKUP($A35&amp;"_"&amp;$B35,'Table1c feeder'!$D$4:$BX$64,11+$V$19+$V$20,FALSE),".")</f>
        <v>13900</v>
      </c>
      <c r="M35" s="69">
        <f>IFERROR(VLOOKUP($A35&amp;"_"&amp;$B35,'Table1c feeder'!$D$4:$BX$64,12+$V$19+$V$20,FALSE),".")</f>
        <v>21600</v>
      </c>
      <c r="N35" s="72">
        <f>IFERROR(VLOOKUP($A35&amp;"_"&amp;$B35,'Table1c feeder'!$D$4:$BX$64,13+$V$19+$V$20,FALSE),".")</f>
        <v>28300</v>
      </c>
      <c r="O35" s="43"/>
      <c r="P35" s="52"/>
      <c r="BY35" s="2"/>
    </row>
    <row r="36" spans="1:77" s="3" customFormat="1" ht="14.25" customHeight="1" x14ac:dyDescent="0.2">
      <c r="A36" s="77"/>
      <c r="B36" s="92"/>
      <c r="C36" s="87"/>
      <c r="D36" s="69"/>
      <c r="E36" s="94"/>
      <c r="F36" s="94"/>
      <c r="G36" s="94"/>
      <c r="H36" s="94"/>
      <c r="I36" s="94"/>
      <c r="J36" s="96"/>
      <c r="K36" s="69"/>
      <c r="L36" s="69"/>
      <c r="M36" s="69"/>
      <c r="N36" s="72"/>
      <c r="O36" s="18"/>
      <c r="P36" s="18"/>
      <c r="Q36" s="18"/>
      <c r="R36" s="18"/>
    </row>
    <row r="37" spans="1:77" s="3" customFormat="1" ht="14.25" customHeight="1" x14ac:dyDescent="0.2">
      <c r="A37" s="79" t="s">
        <v>1</v>
      </c>
      <c r="B37" s="93"/>
      <c r="C37" s="87"/>
      <c r="D37" s="69"/>
      <c r="E37" s="94"/>
      <c r="F37" s="94"/>
      <c r="G37" s="94"/>
      <c r="H37" s="94"/>
      <c r="I37" s="94"/>
      <c r="J37" s="96"/>
      <c r="K37" s="69"/>
      <c r="L37" s="69"/>
      <c r="M37" s="69"/>
      <c r="N37" s="72"/>
      <c r="O37" s="18"/>
      <c r="P37" s="18"/>
      <c r="Q37" s="18"/>
      <c r="R37" s="18"/>
    </row>
    <row r="38" spans="1:77" s="3" customFormat="1" ht="14.25" customHeight="1" x14ac:dyDescent="0.2">
      <c r="A38" s="82" t="s">
        <v>1</v>
      </c>
      <c r="B38" s="87" t="s">
        <v>176</v>
      </c>
      <c r="C38" s="87"/>
      <c r="D38" s="69">
        <f>IFERROR(VLOOKUP($A38&amp;"_"&amp;$B38,'Table1c feeder'!$D$4:$BX$64,2+$V$19+$V$20,FALSE),".")</f>
        <v>85</v>
      </c>
      <c r="E38" s="94">
        <f>IFERROR(VLOOKUP($A38&amp;"_"&amp;$B38,'Table1c feeder'!$D$4:$BX$64,3+$V$19+$V$20,FALSE),".")</f>
        <v>12.9</v>
      </c>
      <c r="F38" s="94">
        <f>IFERROR(VLOOKUP($A38&amp;"_"&amp;$B38,'Table1c feeder'!$D$4:$BX$64,5+$V$19+$V$20,FALSE),".")</f>
        <v>21.2</v>
      </c>
      <c r="G38" s="94">
        <f>IFERROR(VLOOKUP($A38&amp;"_"&amp;$B38,'Table1c feeder'!$D$4:$BX$64,6+$V$19+$V$20,FALSE),".")</f>
        <v>9.4</v>
      </c>
      <c r="H38" s="94">
        <f>IFERROR(VLOOKUP($A38&amp;"_"&amp;$B38,'Table1c feeder'!$D$4:$BX$64,7+$V$19+$V$20,FALSE),".")</f>
        <v>22.4</v>
      </c>
      <c r="I38" s="94">
        <f>IFERROR(VLOOKUP($A38&amp;"_"&amp;$B38,'Table1c feeder'!$D$4:$BX$64,8+$V$19+$V$20,FALSE),".")</f>
        <v>34.1</v>
      </c>
      <c r="J38" s="96">
        <f>IFERROR(VLOOKUP($A38&amp;"_"&amp;$B38,'Table1c feeder'!$D$4:$BX$64,9+$V$19+$V$20,FALSE),".")</f>
        <v>56.5</v>
      </c>
      <c r="K38" s="69">
        <f>IFERROR(VLOOKUP($A38&amp;"_"&amp;$B38,'Table1c feeder'!$D$4:$BX$64,10+$V$19+$V$20,FALSE),".")</f>
        <v>15</v>
      </c>
      <c r="L38" s="69">
        <f>IFERROR(VLOOKUP($A38&amp;"_"&amp;$B38,'Table1c feeder'!$D$4:$BX$64,11+$V$19+$V$20,FALSE),".")</f>
        <v>10100</v>
      </c>
      <c r="M38" s="69">
        <f>IFERROR(VLOOKUP($A38&amp;"_"&amp;$B38,'Table1c feeder'!$D$4:$BX$64,12+$V$19+$V$20,FALSE),".")</f>
        <v>14900</v>
      </c>
      <c r="N38" s="72">
        <f>IFERROR(VLOOKUP($A38&amp;"_"&amp;$B38,'Table1c feeder'!$D$4:$BX$64,13+$V$19+$V$20,FALSE),".")</f>
        <v>26100</v>
      </c>
      <c r="O38" s="18"/>
      <c r="P38" s="18"/>
      <c r="Q38" s="18"/>
      <c r="R38" s="18"/>
    </row>
    <row r="39" spans="1:77" s="3" customFormat="1" ht="14.25" customHeight="1" x14ac:dyDescent="0.2">
      <c r="A39" s="82" t="s">
        <v>1</v>
      </c>
      <c r="B39" s="87" t="s">
        <v>177</v>
      </c>
      <c r="C39" s="91"/>
      <c r="D39" s="69">
        <f>IFERROR(VLOOKUP($A39&amp;"_"&amp;$B39,'Table1c feeder'!$D$4:$BX$64,2+$V$19+$V$20,FALSE),".")</f>
        <v>595</v>
      </c>
      <c r="E39" s="94">
        <f>IFERROR(VLOOKUP($A39&amp;"_"&amp;$B39,'Table1c feeder'!$D$4:$BX$64,3+$V$19+$V$20,FALSE),".")</f>
        <v>10.6</v>
      </c>
      <c r="F39" s="94">
        <f>IFERROR(VLOOKUP($A39&amp;"_"&amp;$B39,'Table1c feeder'!$D$4:$BX$64,5+$V$19+$V$20,FALSE),".")</f>
        <v>18</v>
      </c>
      <c r="G39" s="94">
        <f>IFERROR(VLOOKUP($A39&amp;"_"&amp;$B39,'Table1c feeder'!$D$4:$BX$64,6+$V$19+$V$20,FALSE),".")</f>
        <v>7.8</v>
      </c>
      <c r="H39" s="94">
        <f>IFERROR(VLOOKUP($A39&amp;"_"&amp;$B39,'Table1c feeder'!$D$4:$BX$64,7+$V$19+$V$20,FALSE),".")</f>
        <v>41.5</v>
      </c>
      <c r="I39" s="94">
        <f>IFERROR(VLOOKUP($A39&amp;"_"&amp;$B39,'Table1c feeder'!$D$4:$BX$64,8+$V$19+$V$20,FALSE),".")</f>
        <v>53.6</v>
      </c>
      <c r="J39" s="96">
        <f>IFERROR(VLOOKUP($A39&amp;"_"&amp;$B39,'Table1c feeder'!$D$4:$BX$64,9+$V$19+$V$20,FALSE),".")</f>
        <v>63.6</v>
      </c>
      <c r="K39" s="69">
        <f>IFERROR(VLOOKUP($A39&amp;"_"&amp;$B39,'Table1c feeder'!$D$4:$BX$64,10+$V$19+$V$20,FALSE),".")</f>
        <v>240</v>
      </c>
      <c r="L39" s="69">
        <f>IFERROR(VLOOKUP($A39&amp;"_"&amp;$B39,'Table1c feeder'!$D$4:$BX$64,11+$V$19+$V$20,FALSE),".")</f>
        <v>15500</v>
      </c>
      <c r="M39" s="69">
        <f>IFERROR(VLOOKUP($A39&amp;"_"&amp;$B39,'Table1c feeder'!$D$4:$BX$64,12+$V$19+$V$20,FALSE),".")</f>
        <v>19600</v>
      </c>
      <c r="N39" s="72">
        <f>IFERROR(VLOOKUP($A39&amp;"_"&amp;$B39,'Table1c feeder'!$D$4:$BX$64,13+$V$19+$V$20,FALSE),".")</f>
        <v>24300</v>
      </c>
      <c r="O39" s="18" t="s">
        <v>7</v>
      </c>
      <c r="P39" s="18"/>
      <c r="Q39" s="18"/>
      <c r="R39" s="18"/>
    </row>
    <row r="40" spans="1:77" s="3" customFormat="1" x14ac:dyDescent="0.2">
      <c r="A40" s="82" t="s">
        <v>1</v>
      </c>
      <c r="B40" s="87" t="s">
        <v>178</v>
      </c>
      <c r="C40" s="87"/>
      <c r="D40" s="69">
        <f>IFERROR(VLOOKUP($A40&amp;"_"&amp;$B40,'Table1c feeder'!$D$4:$BX$64,2+$V$19+$V$20,FALSE),".")</f>
        <v>7085</v>
      </c>
      <c r="E40" s="94">
        <f>IFERROR(VLOOKUP($A40&amp;"_"&amp;$B40,'Table1c feeder'!$D$4:$BX$64,3+$V$19+$V$20,FALSE),".")</f>
        <v>30.3</v>
      </c>
      <c r="F40" s="94">
        <f>IFERROR(VLOOKUP($A40&amp;"_"&amp;$B40,'Table1c feeder'!$D$4:$BX$64,5+$V$19+$V$20,FALSE),".")</f>
        <v>4.5999999999999996</v>
      </c>
      <c r="G40" s="94">
        <f>IFERROR(VLOOKUP($A40&amp;"_"&amp;$B40,'Table1c feeder'!$D$4:$BX$64,6+$V$19+$V$20,FALSE),".")</f>
        <v>0.6</v>
      </c>
      <c r="H40" s="94" t="str">
        <f>IFERROR(VLOOKUP($A40&amp;"_"&amp;$B40,'Table1c feeder'!$D$4:$BX$64,7+$V$19+$V$20,FALSE),".")</f>
        <v>x</v>
      </c>
      <c r="I40" s="94">
        <f>IFERROR(VLOOKUP($A40&amp;"_"&amp;$B40,'Table1c feeder'!$D$4:$BX$64,8+$V$19+$V$20,FALSE),".")</f>
        <v>4.3</v>
      </c>
      <c r="J40" s="96">
        <f>IFERROR(VLOOKUP($A40&amp;"_"&amp;$B40,'Table1c feeder'!$D$4:$BX$64,9+$V$19+$V$20,FALSE),".")</f>
        <v>64.5</v>
      </c>
      <c r="K40" s="69">
        <f>IFERROR(VLOOKUP($A40&amp;"_"&amp;$B40,'Table1c feeder'!$D$4:$BX$64,10+$V$19+$V$20,FALSE),".")</f>
        <v>95</v>
      </c>
      <c r="L40" s="69">
        <f>IFERROR(VLOOKUP($A40&amp;"_"&amp;$B40,'Table1c feeder'!$D$4:$BX$64,11+$V$19+$V$20,FALSE),".")</f>
        <v>13700</v>
      </c>
      <c r="M40" s="69">
        <f>IFERROR(VLOOKUP($A40&amp;"_"&amp;$B40,'Table1c feeder'!$D$4:$BX$64,12+$V$19+$V$20,FALSE),".")</f>
        <v>21900</v>
      </c>
      <c r="N40" s="72">
        <f>IFERROR(VLOOKUP($A40&amp;"_"&amp;$B40,'Table1c feeder'!$D$4:$BX$64,13+$V$19+$V$20,FALSE),".")</f>
        <v>30400</v>
      </c>
      <c r="O40" s="21"/>
    </row>
    <row r="41" spans="1:77" s="3" customFormat="1" ht="14.25" customHeight="1" x14ac:dyDescent="0.2">
      <c r="A41" s="82" t="s">
        <v>1</v>
      </c>
      <c r="B41" s="87" t="s">
        <v>179</v>
      </c>
      <c r="C41" s="87"/>
      <c r="D41" s="69">
        <f>IFERROR(VLOOKUP($A41&amp;"_"&amp;$B41,'Table1c feeder'!$D$4:$BX$64,2+$V$19+$V$20,FALSE),".")</f>
        <v>1205</v>
      </c>
      <c r="E41" s="94">
        <f>IFERROR(VLOOKUP($A41&amp;"_"&amp;$B41,'Table1c feeder'!$D$4:$BX$64,3+$V$19+$V$20,FALSE),".")</f>
        <v>39.5</v>
      </c>
      <c r="F41" s="94">
        <f>IFERROR(VLOOKUP($A41&amp;"_"&amp;$B41,'Table1c feeder'!$D$4:$BX$64,5+$V$19+$V$20,FALSE),".")</f>
        <v>7.6</v>
      </c>
      <c r="G41" s="94">
        <f>IFERROR(VLOOKUP($A41&amp;"_"&amp;$B41,'Table1c feeder'!$D$4:$BX$64,6+$V$19+$V$20,FALSE),".")</f>
        <v>2.7</v>
      </c>
      <c r="H41" s="94">
        <f>IFERROR(VLOOKUP($A41&amp;"_"&amp;$B41,'Table1c feeder'!$D$4:$BX$64,7+$V$19+$V$20,FALSE),".")</f>
        <v>10.9</v>
      </c>
      <c r="I41" s="94">
        <f>IFERROR(VLOOKUP($A41&amp;"_"&amp;$B41,'Table1c feeder'!$D$4:$BX$64,8+$V$19+$V$20,FALSE),".")</f>
        <v>17</v>
      </c>
      <c r="J41" s="96">
        <f>IFERROR(VLOOKUP($A41&amp;"_"&amp;$B41,'Table1c feeder'!$D$4:$BX$64,9+$V$19+$V$20,FALSE),".")</f>
        <v>50.2</v>
      </c>
      <c r="K41" s="69">
        <f>IFERROR(VLOOKUP($A41&amp;"_"&amp;$B41,'Table1c feeder'!$D$4:$BX$64,10+$V$19+$V$20,FALSE),".")</f>
        <v>125</v>
      </c>
      <c r="L41" s="69">
        <f>IFERROR(VLOOKUP($A41&amp;"_"&amp;$B41,'Table1c feeder'!$D$4:$BX$64,11+$V$19+$V$20,FALSE),".")</f>
        <v>14300</v>
      </c>
      <c r="M41" s="69">
        <f>IFERROR(VLOOKUP($A41&amp;"_"&amp;$B41,'Table1c feeder'!$D$4:$BX$64,12+$V$19+$V$20,FALSE),".")</f>
        <v>20600</v>
      </c>
      <c r="N41" s="72">
        <f>IFERROR(VLOOKUP($A41&amp;"_"&amp;$B41,'Table1c feeder'!$D$4:$BX$64,13+$V$19+$V$20,FALSE),".")</f>
        <v>26400</v>
      </c>
      <c r="O41" s="21"/>
    </row>
    <row r="42" spans="1:77" s="3" customFormat="1" ht="14.25" customHeight="1" x14ac:dyDescent="0.2">
      <c r="A42" s="82" t="s">
        <v>1</v>
      </c>
      <c r="B42" s="89" t="s">
        <v>180</v>
      </c>
      <c r="C42" s="87"/>
      <c r="D42" s="69">
        <f>IFERROR(VLOOKUP($A42&amp;"_"&amp;$B42,'Table1c feeder'!$D$4:$BX$64,2+$V$19+$V$20,FALSE),".")</f>
        <v>985</v>
      </c>
      <c r="E42" s="94">
        <f>IFERROR(VLOOKUP($A42&amp;"_"&amp;$B42,'Table1c feeder'!$D$4:$BX$64,3+$V$19+$V$20,FALSE),".")</f>
        <v>32.5</v>
      </c>
      <c r="F42" s="94">
        <f>IFERROR(VLOOKUP($A42&amp;"_"&amp;$B42,'Table1c feeder'!$D$4:$BX$64,5+$V$19+$V$20,FALSE),".")</f>
        <v>15.7</v>
      </c>
      <c r="G42" s="94">
        <f>IFERROR(VLOOKUP($A42&amp;"_"&amp;$B42,'Table1c feeder'!$D$4:$BX$64,6+$V$19+$V$20,FALSE),".")</f>
        <v>6.2</v>
      </c>
      <c r="H42" s="94">
        <f>IFERROR(VLOOKUP($A42&amp;"_"&amp;$B42,'Table1c feeder'!$D$4:$BX$64,7+$V$19+$V$20,FALSE),".")</f>
        <v>16.600000000000001</v>
      </c>
      <c r="I42" s="94">
        <f>IFERROR(VLOOKUP($A42&amp;"_"&amp;$B42,'Table1c feeder'!$D$4:$BX$64,8+$V$19+$V$20,FALSE),".")</f>
        <v>27.5</v>
      </c>
      <c r="J42" s="96">
        <f>IFERROR(VLOOKUP($A42&amp;"_"&amp;$B42,'Table1c feeder'!$D$4:$BX$64,9+$V$19+$V$20,FALSE),".")</f>
        <v>45.7</v>
      </c>
      <c r="K42" s="69">
        <f>IFERROR(VLOOKUP($A42&amp;"_"&amp;$B42,'Table1c feeder'!$D$4:$BX$64,10+$V$19+$V$20,FALSE),".")</f>
        <v>145</v>
      </c>
      <c r="L42" s="69">
        <f>IFERROR(VLOOKUP($A42&amp;"_"&amp;$B42,'Table1c feeder'!$D$4:$BX$64,11+$V$19+$V$20,FALSE),".")</f>
        <v>15200</v>
      </c>
      <c r="M42" s="69">
        <f>IFERROR(VLOOKUP($A42&amp;"_"&amp;$B42,'Table1c feeder'!$D$4:$BX$64,12+$V$19+$V$20,FALSE),".")</f>
        <v>22700</v>
      </c>
      <c r="N42" s="72">
        <f>IFERROR(VLOOKUP($A42&amp;"_"&amp;$B42,'Table1c feeder'!$D$4:$BX$64,13+$V$19+$V$20,FALSE),".")</f>
        <v>30900</v>
      </c>
      <c r="O42" s="20"/>
    </row>
    <row r="43" spans="1:77" s="3" customFormat="1" ht="14.25" customHeight="1" x14ac:dyDescent="0.2">
      <c r="A43" s="82" t="s">
        <v>1</v>
      </c>
      <c r="B43" s="90" t="s">
        <v>182</v>
      </c>
      <c r="C43" s="87"/>
      <c r="D43" s="69">
        <f>IFERROR(VLOOKUP($A43&amp;"_"&amp;$B43,'Table1c feeder'!$D$4:$BX$64,2+$V$19+$V$20,FALSE),".")</f>
        <v>895</v>
      </c>
      <c r="E43" s="94">
        <f>IFERROR(VLOOKUP($A43&amp;"_"&amp;$B43,'Table1c feeder'!$D$4:$BX$64,3+$V$19+$V$20,FALSE),".")</f>
        <v>27</v>
      </c>
      <c r="F43" s="94">
        <f>IFERROR(VLOOKUP($A43&amp;"_"&amp;$B43,'Table1c feeder'!$D$4:$BX$64,5+$V$19+$V$20,FALSE),".")</f>
        <v>18.7</v>
      </c>
      <c r="G43" s="94">
        <f>IFERROR(VLOOKUP($A43&amp;"_"&amp;$B43,'Table1c feeder'!$D$4:$BX$64,6+$V$19+$V$20,FALSE),".")</f>
        <v>6.9</v>
      </c>
      <c r="H43" s="94">
        <f>IFERROR(VLOOKUP($A43&amp;"_"&amp;$B43,'Table1c feeder'!$D$4:$BX$64,7+$V$19+$V$20,FALSE),".")</f>
        <v>22.4</v>
      </c>
      <c r="I43" s="94">
        <f>IFERROR(VLOOKUP($A43&amp;"_"&amp;$B43,'Table1c feeder'!$D$4:$BX$64,8+$V$19+$V$20,FALSE),".")</f>
        <v>33</v>
      </c>
      <c r="J43" s="96">
        <f>IFERROR(VLOOKUP($A43&amp;"_"&amp;$B43,'Table1c feeder'!$D$4:$BX$64,9+$V$19+$V$20,FALSE),".")</f>
        <v>47.4</v>
      </c>
      <c r="K43" s="69">
        <f>IFERROR(VLOOKUP($A43&amp;"_"&amp;$B43,'Table1c feeder'!$D$4:$BX$64,10+$V$19+$V$20,FALSE),".")</f>
        <v>180</v>
      </c>
      <c r="L43" s="69">
        <f>IFERROR(VLOOKUP($A43&amp;"_"&amp;$B43,'Table1c feeder'!$D$4:$BX$64,11+$V$19+$V$20,FALSE),".")</f>
        <v>13600</v>
      </c>
      <c r="M43" s="69">
        <f>IFERROR(VLOOKUP($A43&amp;"_"&amp;$B43,'Table1c feeder'!$D$4:$BX$64,12+$V$19+$V$20,FALSE),".")</f>
        <v>18800</v>
      </c>
      <c r="N43" s="72">
        <f>IFERROR(VLOOKUP($A43&amp;"_"&amp;$B43,'Table1c feeder'!$D$4:$BX$64,13+$V$19+$V$20,FALSE),".")</f>
        <v>23000</v>
      </c>
      <c r="O43" s="78"/>
    </row>
    <row r="44" spans="1:77" s="3" customFormat="1" ht="14.25" customHeight="1" x14ac:dyDescent="0.2">
      <c r="A44" s="82" t="s">
        <v>1</v>
      </c>
      <c r="B44" s="90" t="s">
        <v>183</v>
      </c>
      <c r="C44" s="87"/>
      <c r="D44" s="69">
        <f>IFERROR(VLOOKUP($A44&amp;"_"&amp;$B44,'Table1c feeder'!$D$4:$BX$64,2+$V$19+$V$20,FALSE),".")</f>
        <v>560</v>
      </c>
      <c r="E44" s="94">
        <f>IFERROR(VLOOKUP($A44&amp;"_"&amp;$B44,'Table1c feeder'!$D$4:$BX$64,3+$V$19+$V$20,FALSE),".")</f>
        <v>23</v>
      </c>
      <c r="F44" s="94">
        <f>IFERROR(VLOOKUP($A44&amp;"_"&amp;$B44,'Table1c feeder'!$D$4:$BX$64,5+$V$19+$V$20,FALSE),".")</f>
        <v>13.2</v>
      </c>
      <c r="G44" s="94">
        <f>IFERROR(VLOOKUP($A44&amp;"_"&amp;$B44,'Table1c feeder'!$D$4:$BX$64,6+$V$19+$V$20,FALSE),".")</f>
        <v>8</v>
      </c>
      <c r="H44" s="94">
        <f>IFERROR(VLOOKUP($A44&amp;"_"&amp;$B44,'Table1c feeder'!$D$4:$BX$64,7+$V$19+$V$20,FALSE),".")</f>
        <v>18.899999999999999</v>
      </c>
      <c r="I44" s="94">
        <f>IFERROR(VLOOKUP($A44&amp;"_"&amp;$B44,'Table1c feeder'!$D$4:$BX$64,8+$V$19+$V$20,FALSE),".")</f>
        <v>28.3</v>
      </c>
      <c r="J44" s="96">
        <f>IFERROR(VLOOKUP($A44&amp;"_"&amp;$B44,'Table1c feeder'!$D$4:$BX$64,9+$V$19+$V$20,FALSE),".")</f>
        <v>55.8</v>
      </c>
      <c r="K44" s="69">
        <f>IFERROR(VLOOKUP($A44&amp;"_"&amp;$B44,'Table1c feeder'!$D$4:$BX$64,10+$V$19+$V$20,FALSE),".")</f>
        <v>100</v>
      </c>
      <c r="L44" s="69">
        <f>IFERROR(VLOOKUP($A44&amp;"_"&amp;$B44,'Table1c feeder'!$D$4:$BX$64,11+$V$19+$V$20,FALSE),".")</f>
        <v>11200</v>
      </c>
      <c r="M44" s="69">
        <f>IFERROR(VLOOKUP($A44&amp;"_"&amp;$B44,'Table1c feeder'!$D$4:$BX$64,12+$V$19+$V$20,FALSE),".")</f>
        <v>16000</v>
      </c>
      <c r="N44" s="72">
        <f>IFERROR(VLOOKUP($A44&amp;"_"&amp;$B44,'Table1c feeder'!$D$4:$BX$64,13+$V$19+$V$20,FALSE),".")</f>
        <v>22800</v>
      </c>
      <c r="O44" s="78"/>
    </row>
    <row r="45" spans="1:77" s="3" customFormat="1" ht="14.25" customHeight="1" x14ac:dyDescent="0.2">
      <c r="A45" s="82" t="s">
        <v>1</v>
      </c>
      <c r="B45" s="89" t="s">
        <v>184</v>
      </c>
      <c r="C45" s="87"/>
      <c r="D45" s="69">
        <f>IFERROR(VLOOKUP($A45&amp;"_"&amp;$B45,'Table1c feeder'!$D$4:$BX$64,2+$V$19+$V$20,FALSE),".")</f>
        <v>1505</v>
      </c>
      <c r="E45" s="94">
        <f>IFERROR(VLOOKUP($A45&amp;"_"&amp;$B45,'Table1c feeder'!$D$4:$BX$64,3+$V$19+$V$20,FALSE),".")</f>
        <v>58.9</v>
      </c>
      <c r="F45" s="94">
        <f>IFERROR(VLOOKUP($A45&amp;"_"&amp;$B45,'Table1c feeder'!$D$4:$BX$64,5+$V$19+$V$20,FALSE),".")</f>
        <v>13.2</v>
      </c>
      <c r="G45" s="94">
        <f>IFERROR(VLOOKUP($A45&amp;"_"&amp;$B45,'Table1c feeder'!$D$4:$BX$64,6+$V$19+$V$20,FALSE),".")</f>
        <v>3.3</v>
      </c>
      <c r="H45" s="94">
        <f>IFERROR(VLOOKUP($A45&amp;"_"&amp;$B45,'Table1c feeder'!$D$4:$BX$64,7+$V$19+$V$20,FALSE),".")</f>
        <v>6.6</v>
      </c>
      <c r="I45" s="94">
        <f>IFERROR(VLOOKUP($A45&amp;"_"&amp;$B45,'Table1c feeder'!$D$4:$BX$64,8+$V$19+$V$20,FALSE),".")</f>
        <v>8.4</v>
      </c>
      <c r="J45" s="96">
        <f>IFERROR(VLOOKUP($A45&amp;"_"&amp;$B45,'Table1c feeder'!$D$4:$BX$64,9+$V$19+$V$20,FALSE),".")</f>
        <v>24.6</v>
      </c>
      <c r="K45" s="69">
        <f>IFERROR(VLOOKUP($A45&amp;"_"&amp;$B45,'Table1c feeder'!$D$4:$BX$64,10+$V$19+$V$20,FALSE),".")</f>
        <v>85</v>
      </c>
      <c r="L45" s="69">
        <f>IFERROR(VLOOKUP($A45&amp;"_"&amp;$B45,'Table1c feeder'!$D$4:$BX$64,11+$V$19+$V$20,FALSE),".")</f>
        <v>15500</v>
      </c>
      <c r="M45" s="69">
        <f>IFERROR(VLOOKUP($A45&amp;"_"&amp;$B45,'Table1c feeder'!$D$4:$BX$64,12+$V$19+$V$20,FALSE),".")</f>
        <v>23800</v>
      </c>
      <c r="N45" s="72">
        <f>IFERROR(VLOOKUP($A45&amp;"_"&amp;$B45,'Table1c feeder'!$D$4:$BX$64,13+$V$19+$V$20,FALSE),".")</f>
        <v>33400</v>
      </c>
      <c r="O45" s="78"/>
    </row>
    <row r="46" spans="1:77" s="3" customFormat="1" ht="14.25" customHeight="1" x14ac:dyDescent="0.2">
      <c r="A46" s="82" t="s">
        <v>1</v>
      </c>
      <c r="B46" s="92" t="s">
        <v>185</v>
      </c>
      <c r="C46" s="91"/>
      <c r="D46" s="69">
        <f>IFERROR(VLOOKUP($A46&amp;"_"&amp;$B46,'Table1c feeder'!$D$4:$BX$64,2+$V$19+$V$20,FALSE),".")</f>
        <v>615</v>
      </c>
      <c r="E46" s="94">
        <f>IFERROR(VLOOKUP($A46&amp;"_"&amp;$B46,'Table1c feeder'!$D$4:$BX$64,3+$V$19+$V$20,FALSE),".")</f>
        <v>8.9</v>
      </c>
      <c r="F46" s="94">
        <f>IFERROR(VLOOKUP($A46&amp;"_"&amp;$B46,'Table1c feeder'!$D$4:$BX$64,5+$V$19+$V$20,FALSE),".")</f>
        <v>14.6</v>
      </c>
      <c r="G46" s="94">
        <f>IFERROR(VLOOKUP($A46&amp;"_"&amp;$B46,'Table1c feeder'!$D$4:$BX$64,6+$V$19+$V$20,FALSE),".")</f>
        <v>12.2</v>
      </c>
      <c r="H46" s="94">
        <f>IFERROR(VLOOKUP($A46&amp;"_"&amp;$B46,'Table1c feeder'!$D$4:$BX$64,7+$V$19+$V$20,FALSE),".")</f>
        <v>48.1</v>
      </c>
      <c r="I46" s="94">
        <f>IFERROR(VLOOKUP($A46&amp;"_"&amp;$B46,'Table1c feeder'!$D$4:$BX$64,8+$V$19+$V$20,FALSE),".")</f>
        <v>59.2</v>
      </c>
      <c r="J46" s="96">
        <f>IFERROR(VLOOKUP($A46&amp;"_"&amp;$B46,'Table1c feeder'!$D$4:$BX$64,9+$V$19+$V$20,FALSE),".")</f>
        <v>64.2</v>
      </c>
      <c r="K46" s="69">
        <f>IFERROR(VLOOKUP($A46&amp;"_"&amp;$B46,'Table1c feeder'!$D$4:$BX$64,10+$V$19+$V$20,FALSE),".")</f>
        <v>280</v>
      </c>
      <c r="L46" s="69">
        <f>IFERROR(VLOOKUP($A46&amp;"_"&amp;$B46,'Table1c feeder'!$D$4:$BX$64,11+$V$19+$V$20,FALSE),".")</f>
        <v>18900</v>
      </c>
      <c r="M46" s="69">
        <f>IFERROR(VLOOKUP($A46&amp;"_"&amp;$B46,'Table1c feeder'!$D$4:$BX$64,12+$V$19+$V$20,FALSE),".")</f>
        <v>23700</v>
      </c>
      <c r="N46" s="72">
        <f>IFERROR(VLOOKUP($A46&amp;"_"&amp;$B46,'Table1c feeder'!$D$4:$BX$64,13+$V$19+$V$20,FALSE),".")</f>
        <v>28500</v>
      </c>
      <c r="O46" s="78"/>
    </row>
    <row r="47" spans="1:77" s="3" customFormat="1" ht="14.25" customHeight="1" x14ac:dyDescent="0.2">
      <c r="A47" s="82" t="s">
        <v>1</v>
      </c>
      <c r="B47" s="92" t="s">
        <v>187</v>
      </c>
      <c r="C47" s="87"/>
      <c r="D47" s="69">
        <f>IFERROR(VLOOKUP($A47&amp;"_"&amp;$B47,'Table1c feeder'!$D$4:$BX$64,2+$V$19+$V$20,FALSE),".")</f>
        <v>540</v>
      </c>
      <c r="E47" s="94">
        <f>IFERROR(VLOOKUP($A47&amp;"_"&amp;$B47,'Table1c feeder'!$D$4:$BX$64,3+$V$19+$V$20,FALSE),".")</f>
        <v>35.1</v>
      </c>
      <c r="F47" s="94">
        <f>IFERROR(VLOOKUP($A47&amp;"_"&amp;$B47,'Table1c feeder'!$D$4:$BX$64,5+$V$19+$V$20,FALSE),".")</f>
        <v>23.8</v>
      </c>
      <c r="G47" s="94">
        <f>IFERROR(VLOOKUP($A47&amp;"_"&amp;$B47,'Table1c feeder'!$D$4:$BX$64,6+$V$19+$V$20,FALSE),".")</f>
        <v>3.3</v>
      </c>
      <c r="H47" s="94">
        <f>IFERROR(VLOOKUP($A47&amp;"_"&amp;$B47,'Table1c feeder'!$D$4:$BX$64,7+$V$19+$V$20,FALSE),".")</f>
        <v>14.7</v>
      </c>
      <c r="I47" s="94">
        <f>IFERROR(VLOOKUP($A47&amp;"_"&amp;$B47,'Table1c feeder'!$D$4:$BX$64,8+$V$19+$V$20,FALSE),".")</f>
        <v>19.899999999999999</v>
      </c>
      <c r="J47" s="96">
        <f>IFERROR(VLOOKUP($A47&amp;"_"&amp;$B47,'Table1c feeder'!$D$4:$BX$64,9+$V$19+$V$20,FALSE),".")</f>
        <v>37.700000000000003</v>
      </c>
      <c r="K47" s="69">
        <f>IFERROR(VLOOKUP($A47&amp;"_"&amp;$B47,'Table1c feeder'!$D$4:$BX$64,10+$V$19+$V$20,FALSE),".")</f>
        <v>70</v>
      </c>
      <c r="L47" s="69">
        <f>IFERROR(VLOOKUP($A47&amp;"_"&amp;$B47,'Table1c feeder'!$D$4:$BX$64,11+$V$19+$V$20,FALSE),".")</f>
        <v>16000</v>
      </c>
      <c r="M47" s="69">
        <f>IFERROR(VLOOKUP($A47&amp;"_"&amp;$B47,'Table1c feeder'!$D$4:$BX$64,12+$V$19+$V$20,FALSE),".")</f>
        <v>21000</v>
      </c>
      <c r="N47" s="72">
        <f>IFERROR(VLOOKUP($A47&amp;"_"&amp;$B47,'Table1c feeder'!$D$4:$BX$64,13+$V$19+$V$20,FALSE),".")</f>
        <v>29600</v>
      </c>
      <c r="O47" s="78"/>
    </row>
    <row r="48" spans="1:77" s="3" customFormat="1" ht="14.25" customHeight="1" x14ac:dyDescent="0.2">
      <c r="A48" s="82" t="s">
        <v>1</v>
      </c>
      <c r="B48" s="92" t="s">
        <v>186</v>
      </c>
      <c r="C48" s="87"/>
      <c r="D48" s="69">
        <f>IFERROR(VLOOKUP($A48&amp;"_"&amp;$B48,'Table1c feeder'!$D$4:$BX$64,2+$V$19+$V$20,FALSE),".")</f>
        <v>520</v>
      </c>
      <c r="E48" s="94">
        <f>IFERROR(VLOOKUP($A48&amp;"_"&amp;$B48,'Table1c feeder'!$D$4:$BX$64,3+$V$19+$V$20,FALSE),".")</f>
        <v>13.1</v>
      </c>
      <c r="F48" s="94">
        <f>IFERROR(VLOOKUP($A48&amp;"_"&amp;$B48,'Table1c feeder'!$D$4:$BX$64,5+$V$19+$V$20,FALSE),".")</f>
        <v>16</v>
      </c>
      <c r="G48" s="94">
        <f>IFERROR(VLOOKUP($A48&amp;"_"&amp;$B48,'Table1c feeder'!$D$4:$BX$64,6+$V$19+$V$20,FALSE),".")</f>
        <v>8.9</v>
      </c>
      <c r="H48" s="94">
        <f>IFERROR(VLOOKUP($A48&amp;"_"&amp;$B48,'Table1c feeder'!$D$4:$BX$64,7+$V$19+$V$20,FALSE),".")</f>
        <v>27.8</v>
      </c>
      <c r="I48" s="94">
        <f>IFERROR(VLOOKUP($A48&amp;"_"&amp;$B48,'Table1c feeder'!$D$4:$BX$64,8+$V$19+$V$20,FALSE),".")</f>
        <v>42.3</v>
      </c>
      <c r="J48" s="96">
        <f>IFERROR(VLOOKUP($A48&amp;"_"&amp;$B48,'Table1c feeder'!$D$4:$BX$64,9+$V$19+$V$20,FALSE),".")</f>
        <v>62</v>
      </c>
      <c r="K48" s="69">
        <f>IFERROR(VLOOKUP($A48&amp;"_"&amp;$B48,'Table1c feeder'!$D$4:$BX$64,10+$V$19+$V$20,FALSE),".")</f>
        <v>130</v>
      </c>
      <c r="L48" s="69">
        <f>IFERROR(VLOOKUP($A48&amp;"_"&amp;$B48,'Table1c feeder'!$D$4:$BX$64,11+$V$19+$V$20,FALSE),".")</f>
        <v>13200</v>
      </c>
      <c r="M48" s="69">
        <f>IFERROR(VLOOKUP($A48&amp;"_"&amp;$B48,'Table1c feeder'!$D$4:$BX$64,12+$V$19+$V$20,FALSE),".")</f>
        <v>19700</v>
      </c>
      <c r="N48" s="72">
        <f>IFERROR(VLOOKUP($A48&amp;"_"&amp;$B48,'Table1c feeder'!$D$4:$BX$64,13+$V$19+$V$20,FALSE),".")</f>
        <v>25600</v>
      </c>
      <c r="O48" s="78"/>
    </row>
    <row r="49" spans="1:15" s="3" customFormat="1" ht="14.25" customHeight="1" x14ac:dyDescent="0.2">
      <c r="A49" s="82" t="s">
        <v>1</v>
      </c>
      <c r="B49" s="92" t="s">
        <v>188</v>
      </c>
      <c r="C49" s="87"/>
      <c r="D49" s="69">
        <f>IFERROR(VLOOKUP($A49&amp;"_"&amp;$B49,'Table1c feeder'!$D$4:$BX$64,2+$V$19+$V$20,FALSE),".")</f>
        <v>645</v>
      </c>
      <c r="E49" s="94">
        <f>IFERROR(VLOOKUP($A49&amp;"_"&amp;$B49,'Table1c feeder'!$D$4:$BX$64,3+$V$19+$V$20,FALSE),".")</f>
        <v>4.9000000000000004</v>
      </c>
      <c r="F49" s="94">
        <f>IFERROR(VLOOKUP($A49&amp;"_"&amp;$B49,'Table1c feeder'!$D$4:$BX$64,5+$V$19+$V$20,FALSE),".")</f>
        <v>18.5</v>
      </c>
      <c r="G49" s="94">
        <f>IFERROR(VLOOKUP($A49&amp;"_"&amp;$B49,'Table1c feeder'!$D$4:$BX$64,6+$V$19+$V$20,FALSE),".")</f>
        <v>11</v>
      </c>
      <c r="H49" s="94">
        <f>IFERROR(VLOOKUP($A49&amp;"_"&amp;$B49,'Table1c feeder'!$D$4:$BX$64,7+$V$19+$V$20,FALSE),".")</f>
        <v>55.3</v>
      </c>
      <c r="I49" s="94">
        <f>IFERROR(VLOOKUP($A49&amp;"_"&amp;$B49,'Table1c feeder'!$D$4:$BX$64,8+$V$19+$V$20,FALSE),".")</f>
        <v>61.5</v>
      </c>
      <c r="J49" s="96">
        <f>IFERROR(VLOOKUP($A49&amp;"_"&amp;$B49,'Table1c feeder'!$D$4:$BX$64,9+$V$19+$V$20,FALSE),".")</f>
        <v>65.5</v>
      </c>
      <c r="K49" s="69">
        <f>IFERROR(VLOOKUP($A49&amp;"_"&amp;$B49,'Table1c feeder'!$D$4:$BX$64,10+$V$19+$V$20,FALSE),".")</f>
        <v>345</v>
      </c>
      <c r="L49" s="69">
        <f>IFERROR(VLOOKUP($A49&amp;"_"&amp;$B49,'Table1c feeder'!$D$4:$BX$64,11+$V$19+$V$20,FALSE),".")</f>
        <v>13900</v>
      </c>
      <c r="M49" s="69">
        <f>IFERROR(VLOOKUP($A49&amp;"_"&amp;$B49,'Table1c feeder'!$D$4:$BX$64,12+$V$19+$V$20,FALSE),".")</f>
        <v>17800</v>
      </c>
      <c r="N49" s="72">
        <f>IFERROR(VLOOKUP($A49&amp;"_"&amp;$B49,'Table1c feeder'!$D$4:$BX$64,13+$V$19+$V$20,FALSE),".")</f>
        <v>22400</v>
      </c>
      <c r="O49" s="78"/>
    </row>
    <row r="50" spans="1:15" s="3" customFormat="1" ht="14.25" customHeight="1" x14ac:dyDescent="0.2">
      <c r="A50" s="82" t="s">
        <v>1</v>
      </c>
      <c r="B50" s="92" t="s">
        <v>189</v>
      </c>
      <c r="C50" s="91"/>
      <c r="D50" s="69">
        <f>IFERROR(VLOOKUP($A50&amp;"_"&amp;$B50,'Table1c feeder'!$D$4:$BX$64,2+$V$19+$V$20,FALSE),".")</f>
        <v>2520</v>
      </c>
      <c r="E50" s="94">
        <f>IFERROR(VLOOKUP($A50&amp;"_"&amp;$B50,'Table1c feeder'!$D$4:$BX$64,3+$V$19+$V$20,FALSE),".")</f>
        <v>64.099999999999994</v>
      </c>
      <c r="F50" s="94">
        <f>IFERROR(VLOOKUP($A50&amp;"_"&amp;$B50,'Table1c feeder'!$D$4:$BX$64,5+$V$19+$V$20,FALSE),".")</f>
        <v>14.2</v>
      </c>
      <c r="G50" s="94">
        <f>IFERROR(VLOOKUP($A50&amp;"_"&amp;$B50,'Table1c feeder'!$D$4:$BX$64,6+$V$19+$V$20,FALSE),".")</f>
        <v>2.5</v>
      </c>
      <c r="H50" s="94">
        <f>IFERROR(VLOOKUP($A50&amp;"_"&amp;$B50,'Table1c feeder'!$D$4:$BX$64,7+$V$19+$V$20,FALSE),".")</f>
        <v>6</v>
      </c>
      <c r="I50" s="94">
        <f>IFERROR(VLOOKUP($A50&amp;"_"&amp;$B50,'Table1c feeder'!$D$4:$BX$64,8+$V$19+$V$20,FALSE),".")</f>
        <v>7.6</v>
      </c>
      <c r="J50" s="96">
        <f>IFERROR(VLOOKUP($A50&amp;"_"&amp;$B50,'Table1c feeder'!$D$4:$BX$64,9+$V$19+$V$20,FALSE),".")</f>
        <v>19.2</v>
      </c>
      <c r="K50" s="69">
        <f>IFERROR(VLOOKUP($A50&amp;"_"&amp;$B50,'Table1c feeder'!$D$4:$BX$64,10+$V$19+$V$20,FALSE),".")</f>
        <v>125</v>
      </c>
      <c r="L50" s="69">
        <f>IFERROR(VLOOKUP($A50&amp;"_"&amp;$B50,'Table1c feeder'!$D$4:$BX$64,11+$V$19+$V$20,FALSE),".")</f>
        <v>21400</v>
      </c>
      <c r="M50" s="69">
        <f>IFERROR(VLOOKUP($A50&amp;"_"&amp;$B50,'Table1c feeder'!$D$4:$BX$64,12+$V$19+$V$20,FALSE),".")</f>
        <v>28400</v>
      </c>
      <c r="N50" s="72">
        <f>IFERROR(VLOOKUP($A50&amp;"_"&amp;$B50,'Table1c feeder'!$D$4:$BX$64,13+$V$19+$V$20,FALSE),".")</f>
        <v>36000</v>
      </c>
      <c r="O50" s="78"/>
    </row>
    <row r="51" spans="1:15" s="3" customFormat="1" x14ac:dyDescent="0.2">
      <c r="A51" s="82" t="s">
        <v>1</v>
      </c>
      <c r="B51" s="92" t="s">
        <v>190</v>
      </c>
      <c r="C51" s="87"/>
      <c r="D51" s="69">
        <f>IFERROR(VLOOKUP($A51&amp;"_"&amp;$B51,'Table1c feeder'!$D$4:$BX$64,2+$V$19+$V$20,FALSE),".")</f>
        <v>760</v>
      </c>
      <c r="E51" s="94">
        <f>IFERROR(VLOOKUP($A51&amp;"_"&amp;$B51,'Table1c feeder'!$D$4:$BX$64,3+$V$19+$V$20,FALSE),".")</f>
        <v>17.100000000000001</v>
      </c>
      <c r="F51" s="94">
        <f>IFERROR(VLOOKUP($A51&amp;"_"&amp;$B51,'Table1c feeder'!$D$4:$BX$64,5+$V$19+$V$20,FALSE),".")</f>
        <v>24.7</v>
      </c>
      <c r="G51" s="94">
        <f>IFERROR(VLOOKUP($A51&amp;"_"&amp;$B51,'Table1c feeder'!$D$4:$BX$64,6+$V$19+$V$20,FALSE),".")</f>
        <v>5.4</v>
      </c>
      <c r="H51" s="94">
        <f>IFERROR(VLOOKUP($A51&amp;"_"&amp;$B51,'Table1c feeder'!$D$4:$BX$64,7+$V$19+$V$20,FALSE),".")</f>
        <v>11.2</v>
      </c>
      <c r="I51" s="94">
        <f>IFERROR(VLOOKUP($A51&amp;"_"&amp;$B51,'Table1c feeder'!$D$4:$BX$64,8+$V$19+$V$20,FALSE),".")</f>
        <v>25.5</v>
      </c>
      <c r="J51" s="96">
        <f>IFERROR(VLOOKUP($A51&amp;"_"&amp;$B51,'Table1c feeder'!$D$4:$BX$64,9+$V$19+$V$20,FALSE),".")</f>
        <v>52.9</v>
      </c>
      <c r="K51" s="69">
        <f>IFERROR(VLOOKUP($A51&amp;"_"&amp;$B51,'Table1c feeder'!$D$4:$BX$64,10+$V$19+$V$20,FALSE),".")</f>
        <v>65</v>
      </c>
      <c r="L51" s="69">
        <f>IFERROR(VLOOKUP($A51&amp;"_"&amp;$B51,'Table1c feeder'!$D$4:$BX$64,11+$V$19+$V$20,FALSE),".")</f>
        <v>7000</v>
      </c>
      <c r="M51" s="69">
        <f>IFERROR(VLOOKUP($A51&amp;"_"&amp;$B51,'Table1c feeder'!$D$4:$BX$64,12+$V$19+$V$20,FALSE),".")</f>
        <v>15600</v>
      </c>
      <c r="N51" s="72">
        <f>IFERROR(VLOOKUP($A51&amp;"_"&amp;$B51,'Table1c feeder'!$D$4:$BX$64,13+$V$19+$V$20,FALSE),".")</f>
        <v>25600</v>
      </c>
      <c r="O51" s="41"/>
    </row>
    <row r="52" spans="1:15" s="3" customFormat="1" x14ac:dyDescent="0.2">
      <c r="A52" s="82" t="s">
        <v>1</v>
      </c>
      <c r="B52" s="92" t="s">
        <v>191</v>
      </c>
      <c r="C52" s="87"/>
      <c r="D52" s="69">
        <f>IFERROR(VLOOKUP($A52&amp;"_"&amp;$B52,'Table1c feeder'!$D$4:$BX$64,2+$V$19+$V$20,FALSE),".")</f>
        <v>605</v>
      </c>
      <c r="E52" s="94">
        <f>IFERROR(VLOOKUP($A52&amp;"_"&amp;$B52,'Table1c feeder'!$D$4:$BX$64,3+$V$19+$V$20,FALSE),".")</f>
        <v>45.4</v>
      </c>
      <c r="F52" s="94">
        <f>IFERROR(VLOOKUP($A52&amp;"_"&amp;$B52,'Table1c feeder'!$D$4:$BX$64,5+$V$19+$V$20,FALSE),".")</f>
        <v>13.3</v>
      </c>
      <c r="G52" s="94">
        <f>IFERROR(VLOOKUP($A52&amp;"_"&amp;$B52,'Table1c feeder'!$D$4:$BX$64,6+$V$19+$V$20,FALSE),".")</f>
        <v>4.8</v>
      </c>
      <c r="H52" s="94">
        <f>IFERROR(VLOOKUP($A52&amp;"_"&amp;$B52,'Table1c feeder'!$D$4:$BX$64,7+$V$19+$V$20,FALSE),".")</f>
        <v>9.3000000000000007</v>
      </c>
      <c r="I52" s="94">
        <f>IFERROR(VLOOKUP($A52&amp;"_"&amp;$B52,'Table1c feeder'!$D$4:$BX$64,8+$V$19+$V$20,FALSE),".")</f>
        <v>16.600000000000001</v>
      </c>
      <c r="J52" s="96">
        <f>IFERROR(VLOOKUP($A52&amp;"_"&amp;$B52,'Table1c feeder'!$D$4:$BX$64,9+$V$19+$V$20,FALSE),".")</f>
        <v>36.5</v>
      </c>
      <c r="K52" s="69">
        <f>IFERROR(VLOOKUP($A52&amp;"_"&amp;$B52,'Table1c feeder'!$D$4:$BX$64,10+$V$19+$V$20,FALSE),".")</f>
        <v>50</v>
      </c>
      <c r="L52" s="69">
        <f>IFERROR(VLOOKUP($A52&amp;"_"&amp;$B52,'Table1c feeder'!$D$4:$BX$64,11+$V$19+$V$20,FALSE),".")</f>
        <v>16500</v>
      </c>
      <c r="M52" s="69">
        <f>IFERROR(VLOOKUP($A52&amp;"_"&amp;$B52,'Table1c feeder'!$D$4:$BX$64,12+$V$19+$V$20,FALSE),".")</f>
        <v>20100</v>
      </c>
      <c r="N52" s="72">
        <f>IFERROR(VLOOKUP($A52&amp;"_"&amp;$B52,'Table1c feeder'!$D$4:$BX$64,13+$V$19+$V$20,FALSE),".")</f>
        <v>25700</v>
      </c>
      <c r="O52" s="41"/>
    </row>
    <row r="53" spans="1:15" s="3" customFormat="1" x14ac:dyDescent="0.2">
      <c r="A53" s="82" t="s">
        <v>1</v>
      </c>
      <c r="B53" s="92" t="s">
        <v>192</v>
      </c>
      <c r="C53" s="87"/>
      <c r="D53" s="69">
        <f>IFERROR(VLOOKUP($A53&amp;"_"&amp;$B53,'Table1c feeder'!$D$4:$BX$64,2+$V$19+$V$20,FALSE),".")</f>
        <v>135</v>
      </c>
      <c r="E53" s="94">
        <f>IFERROR(VLOOKUP($A53&amp;"_"&amp;$B53,'Table1c feeder'!$D$4:$BX$64,3+$V$19+$V$20,FALSE),".")</f>
        <v>28.6</v>
      </c>
      <c r="F53" s="94">
        <f>IFERROR(VLOOKUP($A53&amp;"_"&amp;$B53,'Table1c feeder'!$D$4:$BX$64,5+$V$19+$V$20,FALSE),".")</f>
        <v>22.6</v>
      </c>
      <c r="G53" s="94">
        <f>IFERROR(VLOOKUP($A53&amp;"_"&amp;$B53,'Table1c feeder'!$D$4:$BX$64,6+$V$19+$V$20,FALSE),".")</f>
        <v>6</v>
      </c>
      <c r="H53" s="94">
        <f>IFERROR(VLOOKUP($A53&amp;"_"&amp;$B53,'Table1c feeder'!$D$4:$BX$64,7+$V$19+$V$20,FALSE),".")</f>
        <v>16.5</v>
      </c>
      <c r="I53" s="94">
        <f>IFERROR(VLOOKUP($A53&amp;"_"&amp;$B53,'Table1c feeder'!$D$4:$BX$64,8+$V$19+$V$20,FALSE),".")</f>
        <v>24.1</v>
      </c>
      <c r="J53" s="96">
        <f>IFERROR(VLOOKUP($A53&amp;"_"&amp;$B53,'Table1c feeder'!$D$4:$BX$64,9+$V$19+$V$20,FALSE),".")</f>
        <v>42.9</v>
      </c>
      <c r="K53" s="69">
        <f>IFERROR(VLOOKUP($A53&amp;"_"&amp;$B53,'Table1c feeder'!$D$4:$BX$64,10+$V$19+$V$20,FALSE),".")</f>
        <v>20</v>
      </c>
      <c r="L53" s="69">
        <f>IFERROR(VLOOKUP($A53&amp;"_"&amp;$B53,'Table1c feeder'!$D$4:$BX$64,11+$V$19+$V$20,FALSE),".")</f>
        <v>20900</v>
      </c>
      <c r="M53" s="69">
        <f>IFERROR(VLOOKUP($A53&amp;"_"&amp;$B53,'Table1c feeder'!$D$4:$BX$64,12+$V$19+$V$20,FALSE),".")</f>
        <v>23800</v>
      </c>
      <c r="N53" s="72">
        <f>IFERROR(VLOOKUP($A53&amp;"_"&amp;$B53,'Table1c feeder'!$D$4:$BX$64,13+$V$19+$V$20,FALSE),".")</f>
        <v>33200</v>
      </c>
      <c r="O53" s="41"/>
    </row>
    <row r="54" spans="1:15" s="3" customFormat="1" x14ac:dyDescent="0.2">
      <c r="A54" s="82" t="s">
        <v>1</v>
      </c>
      <c r="B54" s="92" t="s">
        <v>193</v>
      </c>
      <c r="C54" s="91"/>
      <c r="D54" s="69">
        <f>IFERROR(VLOOKUP($A54&amp;"_"&amp;$B54,'Table1c feeder'!$D$4:$BX$64,2+$V$19+$V$20,FALSE),".")</f>
        <v>650</v>
      </c>
      <c r="E54" s="94">
        <f>IFERROR(VLOOKUP($A54&amp;"_"&amp;$B54,'Table1c feeder'!$D$4:$BX$64,3+$V$19+$V$20,FALSE),".")</f>
        <v>7.1</v>
      </c>
      <c r="F54" s="94">
        <f>IFERROR(VLOOKUP($A54&amp;"_"&amp;$B54,'Table1c feeder'!$D$4:$BX$64,5+$V$19+$V$20,FALSE),".")</f>
        <v>10.9</v>
      </c>
      <c r="G54" s="94">
        <f>IFERROR(VLOOKUP($A54&amp;"_"&amp;$B54,'Table1c feeder'!$D$4:$BX$64,6+$V$19+$V$20,FALSE),".")</f>
        <v>8.5</v>
      </c>
      <c r="H54" s="94">
        <f>IFERROR(VLOOKUP($A54&amp;"_"&amp;$B54,'Table1c feeder'!$D$4:$BX$64,7+$V$19+$V$20,FALSE),".")</f>
        <v>47.6</v>
      </c>
      <c r="I54" s="94">
        <f>IFERROR(VLOOKUP($A54&amp;"_"&amp;$B54,'Table1c feeder'!$D$4:$BX$64,8+$V$19+$V$20,FALSE),".")</f>
        <v>63.2</v>
      </c>
      <c r="J54" s="96">
        <f>IFERROR(VLOOKUP($A54&amp;"_"&amp;$B54,'Table1c feeder'!$D$4:$BX$64,9+$V$19+$V$20,FALSE),".")</f>
        <v>73.5</v>
      </c>
      <c r="K54" s="69">
        <f>IFERROR(VLOOKUP($A54&amp;"_"&amp;$B54,'Table1c feeder'!$D$4:$BX$64,10+$V$19+$V$20,FALSE),".")</f>
        <v>295</v>
      </c>
      <c r="L54" s="69">
        <f>IFERROR(VLOOKUP($A54&amp;"_"&amp;$B54,'Table1c feeder'!$D$4:$BX$64,11+$V$19+$V$20,FALSE),".")</f>
        <v>14200</v>
      </c>
      <c r="M54" s="69">
        <f>IFERROR(VLOOKUP($A54&amp;"_"&amp;$B54,'Table1c feeder'!$D$4:$BX$64,12+$V$19+$V$20,FALSE),".")</f>
        <v>19500</v>
      </c>
      <c r="N54" s="72">
        <f>IFERROR(VLOOKUP($A54&amp;"_"&amp;$B54,'Table1c feeder'!$D$4:$BX$64,13+$V$19+$V$20,FALSE),".")</f>
        <v>25200</v>
      </c>
      <c r="O54" s="41"/>
    </row>
    <row r="55" spans="1:15" s="3" customFormat="1" x14ac:dyDescent="0.2">
      <c r="A55" s="82" t="s">
        <v>1</v>
      </c>
      <c r="B55" s="92" t="s">
        <v>194</v>
      </c>
      <c r="C55" s="87"/>
      <c r="D55" s="69">
        <f>IFERROR(VLOOKUP($A55&amp;"_"&amp;$B55,'Table1c feeder'!$D$4:$BX$64,2+$V$19+$V$20,FALSE),".")</f>
        <v>180</v>
      </c>
      <c r="E55" s="94">
        <f>IFERROR(VLOOKUP($A55&amp;"_"&amp;$B55,'Table1c feeder'!$D$4:$BX$64,3+$V$19+$V$20,FALSE),".")</f>
        <v>43.6</v>
      </c>
      <c r="F55" s="94" t="str">
        <f>IFERROR(VLOOKUP($A55&amp;"_"&amp;$B55,'Table1c feeder'!$D$4:$BX$64,5+$V$19+$V$20,FALSE),".")</f>
        <v>x</v>
      </c>
      <c r="G55" s="94" t="str">
        <f>IFERROR(VLOOKUP($A55&amp;"_"&amp;$B55,'Table1c feeder'!$D$4:$BX$64,6+$V$19+$V$20,FALSE),".")</f>
        <v>x</v>
      </c>
      <c r="H55" s="94" t="str">
        <f>IFERROR(VLOOKUP($A55&amp;"_"&amp;$B55,'Table1c feeder'!$D$4:$BX$64,7+$V$19+$V$20,FALSE),".")</f>
        <v>x</v>
      </c>
      <c r="I55" s="94">
        <f>IFERROR(VLOOKUP($A55&amp;"_"&amp;$B55,'Table1c feeder'!$D$4:$BX$64,8+$V$19+$V$20,FALSE),".")</f>
        <v>5</v>
      </c>
      <c r="J55" s="96">
        <f>IFERROR(VLOOKUP($A55&amp;"_"&amp;$B55,'Table1c feeder'!$D$4:$BX$64,9+$V$19+$V$20,FALSE),".")</f>
        <v>53</v>
      </c>
      <c r="K55" s="69" t="str">
        <f>IFERROR(VLOOKUP($A55&amp;"_"&amp;$B55,'Table1c feeder'!$D$4:$BX$64,10+$V$19+$V$20,FALSE),".")</f>
        <v>x</v>
      </c>
      <c r="L55" s="69" t="str">
        <f>IFERROR(VLOOKUP($A55&amp;"_"&amp;$B55,'Table1c feeder'!$D$4:$BX$64,11+$V$19+$V$20,FALSE),".")</f>
        <v>x</v>
      </c>
      <c r="M55" s="69" t="str">
        <f>IFERROR(VLOOKUP($A55&amp;"_"&amp;$B55,'Table1c feeder'!$D$4:$BX$64,12+$V$19+$V$20,FALSE),".")</f>
        <v>x</v>
      </c>
      <c r="N55" s="72" t="str">
        <f>IFERROR(VLOOKUP($A55&amp;"_"&amp;$B55,'Table1c feeder'!$D$4:$BX$64,13+$V$19+$V$20,FALSE),".")</f>
        <v>x</v>
      </c>
      <c r="O55" s="41"/>
    </row>
    <row r="56" spans="1:15" s="3" customFormat="1" x14ac:dyDescent="0.2">
      <c r="A56" s="82" t="s">
        <v>1</v>
      </c>
      <c r="B56" s="92" t="s">
        <v>195</v>
      </c>
      <c r="C56" s="87"/>
      <c r="D56" s="69">
        <f>IFERROR(VLOOKUP($A56&amp;"_"&amp;$B56,'Table1c feeder'!$D$4:$BX$64,2+$V$19+$V$20,FALSE),".")</f>
        <v>695</v>
      </c>
      <c r="E56" s="94">
        <f>IFERROR(VLOOKUP($A56&amp;"_"&amp;$B56,'Table1c feeder'!$D$4:$BX$64,3+$V$19+$V$20,FALSE),".")</f>
        <v>61</v>
      </c>
      <c r="F56" s="94">
        <f>IFERROR(VLOOKUP($A56&amp;"_"&amp;$B56,'Table1c feeder'!$D$4:$BX$64,5+$V$19+$V$20,FALSE),".")</f>
        <v>10.6</v>
      </c>
      <c r="G56" s="94">
        <f>IFERROR(VLOOKUP($A56&amp;"_"&amp;$B56,'Table1c feeder'!$D$4:$BX$64,6+$V$19+$V$20,FALSE),".")</f>
        <v>2.7</v>
      </c>
      <c r="H56" s="94">
        <f>IFERROR(VLOOKUP($A56&amp;"_"&amp;$B56,'Table1c feeder'!$D$4:$BX$64,7+$V$19+$V$20,FALSE),".")</f>
        <v>8.5</v>
      </c>
      <c r="I56" s="94">
        <f>IFERROR(VLOOKUP($A56&amp;"_"&amp;$B56,'Table1c feeder'!$D$4:$BX$64,8+$V$19+$V$20,FALSE),".")</f>
        <v>10.9</v>
      </c>
      <c r="J56" s="96">
        <f>IFERROR(VLOOKUP($A56&amp;"_"&amp;$B56,'Table1c feeder'!$D$4:$BX$64,9+$V$19+$V$20,FALSE),".")</f>
        <v>25.6</v>
      </c>
      <c r="K56" s="69">
        <f>IFERROR(VLOOKUP($A56&amp;"_"&amp;$B56,'Table1c feeder'!$D$4:$BX$64,10+$V$19+$V$20,FALSE),".")</f>
        <v>50</v>
      </c>
      <c r="L56" s="69">
        <f>IFERROR(VLOOKUP($A56&amp;"_"&amp;$B56,'Table1c feeder'!$D$4:$BX$64,11+$V$19+$V$20,FALSE),".")</f>
        <v>23600</v>
      </c>
      <c r="M56" s="69">
        <f>IFERROR(VLOOKUP($A56&amp;"_"&amp;$B56,'Table1c feeder'!$D$4:$BX$64,12+$V$19+$V$20,FALSE),".")</f>
        <v>35300</v>
      </c>
      <c r="N56" s="72">
        <f>IFERROR(VLOOKUP($A56&amp;"_"&amp;$B56,'Table1c feeder'!$D$4:$BX$64,13+$V$19+$V$20,FALSE),".")</f>
        <v>39300</v>
      </c>
      <c r="O56" s="41"/>
    </row>
    <row r="57" spans="1:15" s="3" customFormat="1" ht="14.25" customHeight="1" x14ac:dyDescent="0.2">
      <c r="A57" s="82" t="s">
        <v>1</v>
      </c>
      <c r="B57" s="90" t="s">
        <v>181</v>
      </c>
      <c r="C57" s="91"/>
      <c r="D57" s="69">
        <f>IFERROR(VLOOKUP($A57&amp;"_"&amp;$B57,'Table1c feeder'!$D$4:$BX$64,2+$V$19+$V$20,FALSE),".")</f>
        <v>425</v>
      </c>
      <c r="E57" s="94">
        <f>IFERROR(VLOOKUP($A57&amp;"_"&amp;$B57,'Table1c feeder'!$D$4:$BX$64,3+$V$19+$V$20,FALSE),".")</f>
        <v>25.8</v>
      </c>
      <c r="F57" s="94">
        <f>IFERROR(VLOOKUP($A57&amp;"_"&amp;$B57,'Table1c feeder'!$D$4:$BX$64,5+$V$19+$V$20,FALSE),".")</f>
        <v>16.899999999999999</v>
      </c>
      <c r="G57" s="94">
        <f>IFERROR(VLOOKUP($A57&amp;"_"&amp;$B57,'Table1c feeder'!$D$4:$BX$64,6+$V$19+$V$20,FALSE),".")</f>
        <v>8.4</v>
      </c>
      <c r="H57" s="94">
        <f>IFERROR(VLOOKUP($A57&amp;"_"&amp;$B57,'Table1c feeder'!$D$4:$BX$64,7+$V$19+$V$20,FALSE),".")</f>
        <v>29.7</v>
      </c>
      <c r="I57" s="94">
        <f>IFERROR(VLOOKUP($A57&amp;"_"&amp;$B57,'Table1c feeder'!$D$4:$BX$64,8+$V$19+$V$20,FALSE),".")</f>
        <v>39.299999999999997</v>
      </c>
      <c r="J57" s="96">
        <f>IFERROR(VLOOKUP($A57&amp;"_"&amp;$B57,'Table1c feeder'!$D$4:$BX$64,9+$V$19+$V$20,FALSE),".")</f>
        <v>48.9</v>
      </c>
      <c r="K57" s="69">
        <f>IFERROR(VLOOKUP($A57&amp;"_"&amp;$B57,'Table1c feeder'!$D$4:$BX$64,10+$V$19+$V$20,FALSE),".")</f>
        <v>115</v>
      </c>
      <c r="L57" s="69">
        <f>IFERROR(VLOOKUP($A57&amp;"_"&amp;$B57,'Table1c feeder'!$D$4:$BX$64,11+$V$19+$V$20,FALSE),".")</f>
        <v>13800</v>
      </c>
      <c r="M57" s="69">
        <f>IFERROR(VLOOKUP($A57&amp;"_"&amp;$B57,'Table1c feeder'!$D$4:$BX$64,12+$V$19+$V$20,FALSE),".")</f>
        <v>20500</v>
      </c>
      <c r="N57" s="72">
        <f>IFERROR(VLOOKUP($A57&amp;"_"&amp;$B57,'Table1c feeder'!$D$4:$BX$64,13+$V$19+$V$20,FALSE),".")</f>
        <v>25800</v>
      </c>
      <c r="O57" s="100"/>
    </row>
    <row r="58" spans="1:15" s="3" customFormat="1" x14ac:dyDescent="0.2">
      <c r="A58" s="61">
        <v>8</v>
      </c>
      <c r="B58" s="93" t="s">
        <v>12</v>
      </c>
      <c r="C58" s="87"/>
      <c r="D58" s="69"/>
      <c r="E58" s="94"/>
      <c r="F58" s="94"/>
      <c r="G58" s="94"/>
      <c r="H58" s="94"/>
      <c r="I58" s="94"/>
      <c r="J58" s="96"/>
      <c r="K58" s="69"/>
      <c r="L58" s="69"/>
      <c r="M58" s="69"/>
      <c r="N58" s="72"/>
      <c r="O58" s="41"/>
    </row>
    <row r="59" spans="1:15" s="3" customFormat="1" x14ac:dyDescent="0.2">
      <c r="A59" s="79" t="s">
        <v>2</v>
      </c>
      <c r="B59" s="93"/>
      <c r="C59" s="91"/>
      <c r="D59" s="69"/>
      <c r="E59" s="94"/>
      <c r="F59" s="94"/>
      <c r="G59" s="94"/>
      <c r="H59" s="94"/>
      <c r="I59" s="94"/>
      <c r="J59" s="96"/>
      <c r="K59" s="69"/>
      <c r="L59" s="69"/>
      <c r="M59" s="69"/>
      <c r="N59" s="72"/>
      <c r="O59" s="41"/>
    </row>
    <row r="60" spans="1:15" s="3" customFormat="1" x14ac:dyDescent="0.2">
      <c r="A60" s="82" t="s">
        <v>2</v>
      </c>
      <c r="B60" s="87" t="s">
        <v>176</v>
      </c>
      <c r="C60" s="87"/>
      <c r="D60" s="69">
        <f>IFERROR(VLOOKUP($A60&amp;"_"&amp;$B60,'Table1c feeder'!$D$4:$BX$64,2+$V$19+$V$20,FALSE),".")</f>
        <v>680</v>
      </c>
      <c r="E60" s="94">
        <f>IFERROR(VLOOKUP($A60&amp;"_"&amp;$B60,'Table1c feeder'!$D$4:$BX$64,3+$V$19+$V$20,FALSE),".")</f>
        <v>8.8000000000000007</v>
      </c>
      <c r="F60" s="94">
        <f>IFERROR(VLOOKUP($A60&amp;"_"&amp;$B60,'Table1c feeder'!$D$4:$BX$64,5+$V$19+$V$20,FALSE),".")</f>
        <v>22.9</v>
      </c>
      <c r="G60" s="94">
        <f>IFERROR(VLOOKUP($A60&amp;"_"&amp;$B60,'Table1c feeder'!$D$4:$BX$64,6+$V$19+$V$20,FALSE),".")</f>
        <v>11.9</v>
      </c>
      <c r="H60" s="94">
        <f>IFERROR(VLOOKUP($A60&amp;"_"&amp;$B60,'Table1c feeder'!$D$4:$BX$64,7+$V$19+$V$20,FALSE),".")</f>
        <v>22.9</v>
      </c>
      <c r="I60" s="94">
        <f>IFERROR(VLOOKUP($A60&amp;"_"&amp;$B60,'Table1c feeder'!$D$4:$BX$64,8+$V$19+$V$20,FALSE),".")</f>
        <v>39.299999999999997</v>
      </c>
      <c r="J60" s="96">
        <f>IFERROR(VLOOKUP($A60&amp;"_"&amp;$B60,'Table1c feeder'!$D$4:$BX$64,9+$V$19+$V$20,FALSE),".")</f>
        <v>56.3</v>
      </c>
      <c r="K60" s="69">
        <f>IFERROR(VLOOKUP($A60&amp;"_"&amp;$B60,'Table1c feeder'!$D$4:$BX$64,10+$V$19+$V$20,FALSE),".")</f>
        <v>125</v>
      </c>
      <c r="L60" s="69">
        <f>IFERROR(VLOOKUP($A60&amp;"_"&amp;$B60,'Table1c feeder'!$D$4:$BX$64,11+$V$19+$V$20,FALSE),".")</f>
        <v>7900</v>
      </c>
      <c r="M60" s="69">
        <f>IFERROR(VLOOKUP($A60&amp;"_"&amp;$B60,'Table1c feeder'!$D$4:$BX$64,12+$V$19+$V$20,FALSE),".")</f>
        <v>14800</v>
      </c>
      <c r="N60" s="72">
        <f>IFERROR(VLOOKUP($A60&amp;"_"&amp;$B60,'Table1c feeder'!$D$4:$BX$64,13+$V$19+$V$20,FALSE),".")</f>
        <v>21900</v>
      </c>
      <c r="O60" s="41"/>
    </row>
    <row r="61" spans="1:15" s="3" customFormat="1" x14ac:dyDescent="0.2">
      <c r="A61" s="82" t="s">
        <v>2</v>
      </c>
      <c r="B61" s="87" t="s">
        <v>177</v>
      </c>
      <c r="C61" s="87"/>
      <c r="D61" s="69">
        <f>IFERROR(VLOOKUP($A61&amp;"_"&amp;$B61,'Table1c feeder'!$D$4:$BX$64,2+$V$19+$V$20,FALSE),".")</f>
        <v>550</v>
      </c>
      <c r="E61" s="94">
        <f>IFERROR(VLOOKUP($A61&amp;"_"&amp;$B61,'Table1c feeder'!$D$4:$BX$64,3+$V$19+$V$20,FALSE),".")</f>
        <v>18.600000000000001</v>
      </c>
      <c r="F61" s="94">
        <f>IFERROR(VLOOKUP($A61&amp;"_"&amp;$B61,'Table1c feeder'!$D$4:$BX$64,5+$V$19+$V$20,FALSE),".")</f>
        <v>19.3</v>
      </c>
      <c r="G61" s="94">
        <f>IFERROR(VLOOKUP($A61&amp;"_"&amp;$B61,'Table1c feeder'!$D$4:$BX$64,6+$V$19+$V$20,FALSE),".")</f>
        <v>10.4</v>
      </c>
      <c r="H61" s="94">
        <f>IFERROR(VLOOKUP($A61&amp;"_"&amp;$B61,'Table1c feeder'!$D$4:$BX$64,7+$V$19+$V$20,FALSE),".")</f>
        <v>33.5</v>
      </c>
      <c r="I61" s="94">
        <f>IFERROR(VLOOKUP($A61&amp;"_"&amp;$B61,'Table1c feeder'!$D$4:$BX$64,8+$V$19+$V$20,FALSE),".")</f>
        <v>42.4</v>
      </c>
      <c r="J61" s="96">
        <f>IFERROR(VLOOKUP($A61&amp;"_"&amp;$B61,'Table1c feeder'!$D$4:$BX$64,9+$V$19+$V$20,FALSE),".")</f>
        <v>51.7</v>
      </c>
      <c r="K61" s="69">
        <f>IFERROR(VLOOKUP($A61&amp;"_"&amp;$B61,'Table1c feeder'!$D$4:$BX$64,10+$V$19+$V$20,FALSE),".")</f>
        <v>170</v>
      </c>
      <c r="L61" s="69">
        <f>IFERROR(VLOOKUP($A61&amp;"_"&amp;$B61,'Table1c feeder'!$D$4:$BX$64,11+$V$19+$V$20,FALSE),".")</f>
        <v>14700</v>
      </c>
      <c r="M61" s="69">
        <f>IFERROR(VLOOKUP($A61&amp;"_"&amp;$B61,'Table1c feeder'!$D$4:$BX$64,12+$V$19+$V$20,FALSE),".")</f>
        <v>20600</v>
      </c>
      <c r="N61" s="72">
        <f>IFERROR(VLOOKUP($A61&amp;"_"&amp;$B61,'Table1c feeder'!$D$4:$BX$64,13+$V$19+$V$20,FALSE),".")</f>
        <v>26800</v>
      </c>
      <c r="O61" s="41"/>
    </row>
    <row r="62" spans="1:15" s="3" customFormat="1" x14ac:dyDescent="0.2">
      <c r="A62" s="82" t="s">
        <v>2</v>
      </c>
      <c r="B62" s="87" t="s">
        <v>178</v>
      </c>
      <c r="C62" s="87"/>
      <c r="D62" s="69">
        <f>IFERROR(VLOOKUP($A62&amp;"_"&amp;$B62,'Table1c feeder'!$D$4:$BX$64,2+$V$19+$V$20,FALSE),".")</f>
        <v>5930</v>
      </c>
      <c r="E62" s="94">
        <f>IFERROR(VLOOKUP($A62&amp;"_"&amp;$B62,'Table1c feeder'!$D$4:$BX$64,3+$V$19+$V$20,FALSE),".")</f>
        <v>34.299999999999997</v>
      </c>
      <c r="F62" s="94">
        <f>IFERROR(VLOOKUP($A62&amp;"_"&amp;$B62,'Table1c feeder'!$D$4:$BX$64,5+$V$19+$V$20,FALSE),".")</f>
        <v>3.9</v>
      </c>
      <c r="G62" s="94">
        <f>IFERROR(VLOOKUP($A62&amp;"_"&amp;$B62,'Table1c feeder'!$D$4:$BX$64,6+$V$19+$V$20,FALSE),".")</f>
        <v>0.6</v>
      </c>
      <c r="H62" s="94" t="str">
        <f>IFERROR(VLOOKUP($A62&amp;"_"&amp;$B62,'Table1c feeder'!$D$4:$BX$64,7+$V$19+$V$20,FALSE),".")</f>
        <v>x</v>
      </c>
      <c r="I62" s="94">
        <f>IFERROR(VLOOKUP($A62&amp;"_"&amp;$B62,'Table1c feeder'!$D$4:$BX$64,8+$V$19+$V$20,FALSE),".")</f>
        <v>3.8</v>
      </c>
      <c r="J62" s="96">
        <f>IFERROR(VLOOKUP($A62&amp;"_"&amp;$B62,'Table1c feeder'!$D$4:$BX$64,9+$V$19+$V$20,FALSE),".")</f>
        <v>61.2</v>
      </c>
      <c r="K62" s="69">
        <f>IFERROR(VLOOKUP($A62&amp;"_"&amp;$B62,'Table1c feeder'!$D$4:$BX$64,10+$V$19+$V$20,FALSE),".")</f>
        <v>70</v>
      </c>
      <c r="L62" s="69">
        <f>IFERROR(VLOOKUP($A62&amp;"_"&amp;$B62,'Table1c feeder'!$D$4:$BX$64,11+$V$19+$V$20,FALSE),".")</f>
        <v>15600</v>
      </c>
      <c r="M62" s="69">
        <f>IFERROR(VLOOKUP($A62&amp;"_"&amp;$B62,'Table1c feeder'!$D$4:$BX$64,12+$V$19+$V$20,FALSE),".")</f>
        <v>26500</v>
      </c>
      <c r="N62" s="72">
        <f>IFERROR(VLOOKUP($A62&amp;"_"&amp;$B62,'Table1c feeder'!$D$4:$BX$64,13+$V$19+$V$20,FALSE),".")</f>
        <v>33400</v>
      </c>
      <c r="O62" s="41"/>
    </row>
    <row r="63" spans="1:15" s="3" customFormat="1" x14ac:dyDescent="0.2">
      <c r="A63" s="82" t="s">
        <v>2</v>
      </c>
      <c r="B63" s="87" t="s">
        <v>179</v>
      </c>
      <c r="C63" s="91"/>
      <c r="D63" s="69">
        <f>IFERROR(VLOOKUP($A63&amp;"_"&amp;$B63,'Table1c feeder'!$D$4:$BX$64,2+$V$19+$V$20,FALSE),".")</f>
        <v>1150</v>
      </c>
      <c r="E63" s="94">
        <f>IFERROR(VLOOKUP($A63&amp;"_"&amp;$B63,'Table1c feeder'!$D$4:$BX$64,3+$V$19+$V$20,FALSE),".")</f>
        <v>40.299999999999997</v>
      </c>
      <c r="F63" s="94">
        <f>IFERROR(VLOOKUP($A63&amp;"_"&amp;$B63,'Table1c feeder'!$D$4:$BX$64,5+$V$19+$V$20,FALSE),".")</f>
        <v>10.3</v>
      </c>
      <c r="G63" s="94">
        <f>IFERROR(VLOOKUP($A63&amp;"_"&amp;$B63,'Table1c feeder'!$D$4:$BX$64,6+$V$19+$V$20,FALSE),".")</f>
        <v>2.2999999999999998</v>
      </c>
      <c r="H63" s="94">
        <f>IFERROR(VLOOKUP($A63&amp;"_"&amp;$B63,'Table1c feeder'!$D$4:$BX$64,7+$V$19+$V$20,FALSE),".")</f>
        <v>12.9</v>
      </c>
      <c r="I63" s="94">
        <f>IFERROR(VLOOKUP($A63&amp;"_"&amp;$B63,'Table1c feeder'!$D$4:$BX$64,8+$V$19+$V$20,FALSE),".")</f>
        <v>19.3</v>
      </c>
      <c r="J63" s="96">
        <f>IFERROR(VLOOKUP($A63&amp;"_"&amp;$B63,'Table1c feeder'!$D$4:$BX$64,9+$V$19+$V$20,FALSE),".")</f>
        <v>47.2</v>
      </c>
      <c r="K63" s="69">
        <f>IFERROR(VLOOKUP($A63&amp;"_"&amp;$B63,'Table1c feeder'!$D$4:$BX$64,10+$V$19+$V$20,FALSE),".")</f>
        <v>140</v>
      </c>
      <c r="L63" s="69">
        <f>IFERROR(VLOOKUP($A63&amp;"_"&amp;$B63,'Table1c feeder'!$D$4:$BX$64,11+$V$19+$V$20,FALSE),".")</f>
        <v>16000</v>
      </c>
      <c r="M63" s="69">
        <f>IFERROR(VLOOKUP($A63&amp;"_"&amp;$B63,'Table1c feeder'!$D$4:$BX$64,12+$V$19+$V$20,FALSE),".")</f>
        <v>22900</v>
      </c>
      <c r="N63" s="72">
        <f>IFERROR(VLOOKUP($A63&amp;"_"&amp;$B63,'Table1c feeder'!$D$4:$BX$64,13+$V$19+$V$20,FALSE),".")</f>
        <v>29100</v>
      </c>
      <c r="O63" s="41"/>
    </row>
    <row r="64" spans="1:15" s="3" customFormat="1" x14ac:dyDescent="0.2">
      <c r="A64" s="82" t="s">
        <v>2</v>
      </c>
      <c r="B64" s="89" t="s">
        <v>180</v>
      </c>
      <c r="C64" s="87"/>
      <c r="D64" s="69">
        <f>IFERROR(VLOOKUP($A64&amp;"_"&amp;$B64,'Table1c feeder'!$D$4:$BX$64,2+$V$19+$V$20,FALSE),".")</f>
        <v>685</v>
      </c>
      <c r="E64" s="94">
        <f>IFERROR(VLOOKUP($A64&amp;"_"&amp;$B64,'Table1c feeder'!$D$4:$BX$64,3+$V$19+$V$20,FALSE),".")</f>
        <v>40.9</v>
      </c>
      <c r="F64" s="94">
        <f>IFERROR(VLOOKUP($A64&amp;"_"&amp;$B64,'Table1c feeder'!$D$4:$BX$64,5+$V$19+$V$20,FALSE),".")</f>
        <v>11.1</v>
      </c>
      <c r="G64" s="94">
        <f>IFERROR(VLOOKUP($A64&amp;"_"&amp;$B64,'Table1c feeder'!$D$4:$BX$64,6+$V$19+$V$20,FALSE),".")</f>
        <v>4.8</v>
      </c>
      <c r="H64" s="94">
        <f>IFERROR(VLOOKUP($A64&amp;"_"&amp;$B64,'Table1c feeder'!$D$4:$BX$64,7+$V$19+$V$20,FALSE),".")</f>
        <v>14.9</v>
      </c>
      <c r="I64" s="94">
        <f>IFERROR(VLOOKUP($A64&amp;"_"&amp;$B64,'Table1c feeder'!$D$4:$BX$64,8+$V$19+$V$20,FALSE),".")</f>
        <v>24.2</v>
      </c>
      <c r="J64" s="96">
        <f>IFERROR(VLOOKUP($A64&amp;"_"&amp;$B64,'Table1c feeder'!$D$4:$BX$64,9+$V$19+$V$20,FALSE),".")</f>
        <v>43.2</v>
      </c>
      <c r="K64" s="69">
        <f>IFERROR(VLOOKUP($A64&amp;"_"&amp;$B64,'Table1c feeder'!$D$4:$BX$64,10+$V$19+$V$20,FALSE),".")</f>
        <v>95</v>
      </c>
      <c r="L64" s="69">
        <f>IFERROR(VLOOKUP($A64&amp;"_"&amp;$B64,'Table1c feeder'!$D$4:$BX$64,11+$V$19+$V$20,FALSE),".")</f>
        <v>18800</v>
      </c>
      <c r="M64" s="69">
        <f>IFERROR(VLOOKUP($A64&amp;"_"&amp;$B64,'Table1c feeder'!$D$4:$BX$64,12+$V$19+$V$20,FALSE),".")</f>
        <v>25600</v>
      </c>
      <c r="N64" s="72">
        <f>IFERROR(VLOOKUP($A64&amp;"_"&amp;$B64,'Table1c feeder'!$D$4:$BX$64,13+$V$19+$V$20,FALSE),".")</f>
        <v>36800</v>
      </c>
      <c r="O64" s="41"/>
    </row>
    <row r="65" spans="1:15" s="3" customFormat="1" ht="14.25" customHeight="1" x14ac:dyDescent="0.2">
      <c r="A65" s="82" t="s">
        <v>2</v>
      </c>
      <c r="B65" s="90" t="s">
        <v>182</v>
      </c>
      <c r="C65" s="87"/>
      <c r="D65" s="69">
        <f>IFERROR(VLOOKUP($A65&amp;"_"&amp;$B65,'Table1c feeder'!$D$4:$BX$64,2+$V$19+$V$20,FALSE),".")</f>
        <v>675</v>
      </c>
      <c r="E65" s="94">
        <f>IFERROR(VLOOKUP($A65&amp;"_"&amp;$B65,'Table1c feeder'!$D$4:$BX$64,3+$V$19+$V$20,FALSE),".")</f>
        <v>34</v>
      </c>
      <c r="F65" s="94">
        <f>IFERROR(VLOOKUP($A65&amp;"_"&amp;$B65,'Table1c feeder'!$D$4:$BX$64,5+$V$19+$V$20,FALSE),".")</f>
        <v>17.100000000000001</v>
      </c>
      <c r="G65" s="94">
        <f>IFERROR(VLOOKUP($A65&amp;"_"&amp;$B65,'Table1c feeder'!$D$4:$BX$64,6+$V$19+$V$20,FALSE),".")</f>
        <v>6.8</v>
      </c>
      <c r="H65" s="94">
        <f>IFERROR(VLOOKUP($A65&amp;"_"&amp;$B65,'Table1c feeder'!$D$4:$BX$64,7+$V$19+$V$20,FALSE),".")</f>
        <v>20.8</v>
      </c>
      <c r="I65" s="94">
        <f>IFERROR(VLOOKUP($A65&amp;"_"&amp;$B65,'Table1c feeder'!$D$4:$BX$64,8+$V$19+$V$20,FALSE),".")</f>
        <v>25.9</v>
      </c>
      <c r="J65" s="96">
        <f>IFERROR(VLOOKUP($A65&amp;"_"&amp;$B65,'Table1c feeder'!$D$4:$BX$64,9+$V$19+$V$20,FALSE),".")</f>
        <v>42.1</v>
      </c>
      <c r="K65" s="69">
        <f>IFERROR(VLOOKUP($A65&amp;"_"&amp;$B65,'Table1c feeder'!$D$4:$BX$64,10+$V$19+$V$20,FALSE),".")</f>
        <v>115</v>
      </c>
      <c r="L65" s="69">
        <f>IFERROR(VLOOKUP($A65&amp;"_"&amp;$B65,'Table1c feeder'!$D$4:$BX$64,11+$V$19+$V$20,FALSE),".")</f>
        <v>15900</v>
      </c>
      <c r="M65" s="69">
        <f>IFERROR(VLOOKUP($A65&amp;"_"&amp;$B65,'Table1c feeder'!$D$4:$BX$64,12+$V$19+$V$20,FALSE),".")</f>
        <v>25000</v>
      </c>
      <c r="N65" s="72">
        <f>IFERROR(VLOOKUP($A65&amp;"_"&amp;$B65,'Table1c feeder'!$D$4:$BX$64,13+$V$19+$V$20,FALSE),".")</f>
        <v>31600</v>
      </c>
      <c r="O65" s="41"/>
    </row>
    <row r="66" spans="1:15" s="3" customFormat="1" ht="14.25" customHeight="1" x14ac:dyDescent="0.2">
      <c r="A66" s="82" t="s">
        <v>2</v>
      </c>
      <c r="B66" s="90" t="s">
        <v>183</v>
      </c>
      <c r="C66" s="91"/>
      <c r="D66" s="69">
        <f>IFERROR(VLOOKUP($A66&amp;"_"&amp;$B66,'Table1c feeder'!$D$4:$BX$64,2+$V$19+$V$20,FALSE),".")</f>
        <v>640</v>
      </c>
      <c r="E66" s="94">
        <f>IFERROR(VLOOKUP($A66&amp;"_"&amp;$B66,'Table1c feeder'!$D$4:$BX$64,3+$V$19+$V$20,FALSE),".")</f>
        <v>24.9</v>
      </c>
      <c r="F66" s="94">
        <f>IFERROR(VLOOKUP($A66&amp;"_"&amp;$B66,'Table1c feeder'!$D$4:$BX$64,5+$V$19+$V$20,FALSE),".")</f>
        <v>10</v>
      </c>
      <c r="G66" s="94">
        <f>IFERROR(VLOOKUP($A66&amp;"_"&amp;$B66,'Table1c feeder'!$D$4:$BX$64,6+$V$19+$V$20,FALSE),".")</f>
        <v>6.1</v>
      </c>
      <c r="H66" s="94">
        <f>IFERROR(VLOOKUP($A66&amp;"_"&amp;$B66,'Table1c feeder'!$D$4:$BX$64,7+$V$19+$V$20,FALSE),".")</f>
        <v>15.2</v>
      </c>
      <c r="I66" s="94">
        <f>IFERROR(VLOOKUP($A66&amp;"_"&amp;$B66,'Table1c feeder'!$D$4:$BX$64,8+$V$19+$V$20,FALSE),".")</f>
        <v>25.4</v>
      </c>
      <c r="J66" s="96">
        <f>IFERROR(VLOOKUP($A66&amp;"_"&amp;$B66,'Table1c feeder'!$D$4:$BX$64,9+$V$19+$V$20,FALSE),".")</f>
        <v>59</v>
      </c>
      <c r="K66" s="69">
        <f>IFERROR(VLOOKUP($A66&amp;"_"&amp;$B66,'Table1c feeder'!$D$4:$BX$64,10+$V$19+$V$20,FALSE),".")</f>
        <v>80</v>
      </c>
      <c r="L66" s="69">
        <f>IFERROR(VLOOKUP($A66&amp;"_"&amp;$B66,'Table1c feeder'!$D$4:$BX$64,11+$V$19+$V$20,FALSE),".")</f>
        <v>15800</v>
      </c>
      <c r="M66" s="69">
        <f>IFERROR(VLOOKUP($A66&amp;"_"&amp;$B66,'Table1c feeder'!$D$4:$BX$64,12+$V$19+$V$20,FALSE),".")</f>
        <v>24200</v>
      </c>
      <c r="N66" s="72">
        <f>IFERROR(VLOOKUP($A66&amp;"_"&amp;$B66,'Table1c feeder'!$D$4:$BX$64,13+$V$19+$V$20,FALSE),".")</f>
        <v>30700</v>
      </c>
      <c r="O66" s="41"/>
    </row>
    <row r="67" spans="1:15" s="3" customFormat="1" ht="14.25" customHeight="1" x14ac:dyDescent="0.2">
      <c r="A67" s="82" t="s">
        <v>2</v>
      </c>
      <c r="B67" s="89" t="s">
        <v>184</v>
      </c>
      <c r="C67" s="87"/>
      <c r="D67" s="69">
        <f>IFERROR(VLOOKUP($A67&amp;"_"&amp;$B67,'Table1c feeder'!$D$4:$BX$64,2+$V$19+$V$20,FALSE),".")</f>
        <v>1480</v>
      </c>
      <c r="E67" s="94">
        <f>IFERROR(VLOOKUP($A67&amp;"_"&amp;$B67,'Table1c feeder'!$D$4:$BX$64,3+$V$19+$V$20,FALSE),".")</f>
        <v>58</v>
      </c>
      <c r="F67" s="94">
        <f>IFERROR(VLOOKUP($A67&amp;"_"&amp;$B67,'Table1c feeder'!$D$4:$BX$64,5+$V$19+$V$20,FALSE),".")</f>
        <v>10.4</v>
      </c>
      <c r="G67" s="94">
        <f>IFERROR(VLOOKUP($A67&amp;"_"&amp;$B67,'Table1c feeder'!$D$4:$BX$64,6+$V$19+$V$20,FALSE),".")</f>
        <v>3.7</v>
      </c>
      <c r="H67" s="94">
        <f>IFERROR(VLOOKUP($A67&amp;"_"&amp;$B67,'Table1c feeder'!$D$4:$BX$64,7+$V$19+$V$20,FALSE),".")</f>
        <v>6.2</v>
      </c>
      <c r="I67" s="94">
        <f>IFERROR(VLOOKUP($A67&amp;"_"&amp;$B67,'Table1c feeder'!$D$4:$BX$64,8+$V$19+$V$20,FALSE),".")</f>
        <v>8.1</v>
      </c>
      <c r="J67" s="96">
        <f>IFERROR(VLOOKUP($A67&amp;"_"&amp;$B67,'Table1c feeder'!$D$4:$BX$64,9+$V$19+$V$20,FALSE),".")</f>
        <v>28</v>
      </c>
      <c r="K67" s="69">
        <f>IFERROR(VLOOKUP($A67&amp;"_"&amp;$B67,'Table1c feeder'!$D$4:$BX$64,10+$V$19+$V$20,FALSE),".")</f>
        <v>80</v>
      </c>
      <c r="L67" s="69">
        <f>IFERROR(VLOOKUP($A67&amp;"_"&amp;$B67,'Table1c feeder'!$D$4:$BX$64,11+$V$19+$V$20,FALSE),".")</f>
        <v>16800</v>
      </c>
      <c r="M67" s="69">
        <f>IFERROR(VLOOKUP($A67&amp;"_"&amp;$B67,'Table1c feeder'!$D$4:$BX$64,12+$V$19+$V$20,FALSE),".")</f>
        <v>24000</v>
      </c>
      <c r="N67" s="72">
        <f>IFERROR(VLOOKUP($A67&amp;"_"&amp;$B67,'Table1c feeder'!$D$4:$BX$64,13+$V$19+$V$20,FALSE),".")</f>
        <v>31300</v>
      </c>
      <c r="O67" s="41"/>
    </row>
    <row r="68" spans="1:15" s="3" customFormat="1" ht="14.25" customHeight="1" x14ac:dyDescent="0.2">
      <c r="A68" s="82" t="s">
        <v>2</v>
      </c>
      <c r="B68" s="92" t="s">
        <v>185</v>
      </c>
      <c r="C68" s="87"/>
      <c r="D68" s="69">
        <f>IFERROR(VLOOKUP($A68&amp;"_"&amp;$B68,'Table1c feeder'!$D$4:$BX$64,2+$V$19+$V$20,FALSE),".")</f>
        <v>305</v>
      </c>
      <c r="E68" s="94">
        <f>IFERROR(VLOOKUP($A68&amp;"_"&amp;$B68,'Table1c feeder'!$D$4:$BX$64,3+$V$19+$V$20,FALSE),".")</f>
        <v>16.399999999999999</v>
      </c>
      <c r="F68" s="94">
        <f>IFERROR(VLOOKUP($A68&amp;"_"&amp;$B68,'Table1c feeder'!$D$4:$BX$64,5+$V$19+$V$20,FALSE),".")</f>
        <v>19</v>
      </c>
      <c r="G68" s="94">
        <f>IFERROR(VLOOKUP($A68&amp;"_"&amp;$B68,'Table1c feeder'!$D$4:$BX$64,6+$V$19+$V$20,FALSE),".")</f>
        <v>11.8</v>
      </c>
      <c r="H68" s="94">
        <f>IFERROR(VLOOKUP($A68&amp;"_"&amp;$B68,'Table1c feeder'!$D$4:$BX$64,7+$V$19+$V$20,FALSE),".")</f>
        <v>36.700000000000003</v>
      </c>
      <c r="I68" s="94">
        <f>IFERROR(VLOOKUP($A68&amp;"_"&amp;$B68,'Table1c feeder'!$D$4:$BX$64,8+$V$19+$V$20,FALSE),".")</f>
        <v>44.9</v>
      </c>
      <c r="J68" s="96">
        <f>IFERROR(VLOOKUP($A68&amp;"_"&amp;$B68,'Table1c feeder'!$D$4:$BX$64,9+$V$19+$V$20,FALSE),".")</f>
        <v>52.8</v>
      </c>
      <c r="K68" s="69">
        <f>IFERROR(VLOOKUP($A68&amp;"_"&amp;$B68,'Table1c feeder'!$D$4:$BX$64,10+$V$19+$V$20,FALSE),".")</f>
        <v>100</v>
      </c>
      <c r="L68" s="69">
        <f>IFERROR(VLOOKUP($A68&amp;"_"&amp;$B68,'Table1c feeder'!$D$4:$BX$64,11+$V$19+$V$20,FALSE),".")</f>
        <v>15000</v>
      </c>
      <c r="M68" s="69">
        <f>IFERROR(VLOOKUP($A68&amp;"_"&amp;$B68,'Table1c feeder'!$D$4:$BX$64,12+$V$19+$V$20,FALSE),".")</f>
        <v>23200</v>
      </c>
      <c r="N68" s="72">
        <f>IFERROR(VLOOKUP($A68&amp;"_"&amp;$B68,'Table1c feeder'!$D$4:$BX$64,13+$V$19+$V$20,FALSE),".")</f>
        <v>30400</v>
      </c>
      <c r="O68" s="41"/>
    </row>
    <row r="69" spans="1:15" s="3" customFormat="1" ht="14.25" customHeight="1" x14ac:dyDescent="0.2">
      <c r="A69" s="82" t="s">
        <v>2</v>
      </c>
      <c r="B69" s="92" t="s">
        <v>187</v>
      </c>
      <c r="C69" s="87"/>
      <c r="D69" s="69">
        <f>IFERROR(VLOOKUP($A69&amp;"_"&amp;$B69,'Table1c feeder'!$D$4:$BX$64,2+$V$19+$V$20,FALSE),".")</f>
        <v>960</v>
      </c>
      <c r="E69" s="94">
        <f>IFERROR(VLOOKUP($A69&amp;"_"&amp;$B69,'Table1c feeder'!$D$4:$BX$64,3+$V$19+$V$20,FALSE),".")</f>
        <v>29.7</v>
      </c>
      <c r="F69" s="94">
        <f>IFERROR(VLOOKUP($A69&amp;"_"&amp;$B69,'Table1c feeder'!$D$4:$BX$64,5+$V$19+$V$20,FALSE),".")</f>
        <v>34.799999999999997</v>
      </c>
      <c r="G69" s="94">
        <f>IFERROR(VLOOKUP($A69&amp;"_"&amp;$B69,'Table1c feeder'!$D$4:$BX$64,6+$V$19+$V$20,FALSE),".")</f>
        <v>5</v>
      </c>
      <c r="H69" s="94">
        <f>IFERROR(VLOOKUP($A69&amp;"_"&amp;$B69,'Table1c feeder'!$D$4:$BX$64,7+$V$19+$V$20,FALSE),".")</f>
        <v>11.9</v>
      </c>
      <c r="I69" s="94">
        <f>IFERROR(VLOOKUP($A69&amp;"_"&amp;$B69,'Table1c feeder'!$D$4:$BX$64,8+$V$19+$V$20,FALSE),".")</f>
        <v>17</v>
      </c>
      <c r="J69" s="96">
        <f>IFERROR(VLOOKUP($A69&amp;"_"&amp;$B69,'Table1c feeder'!$D$4:$BX$64,9+$V$19+$V$20,FALSE),".")</f>
        <v>30.5</v>
      </c>
      <c r="K69" s="69">
        <f>IFERROR(VLOOKUP($A69&amp;"_"&amp;$B69,'Table1c feeder'!$D$4:$BX$64,10+$V$19+$V$20,FALSE),".")</f>
        <v>95</v>
      </c>
      <c r="L69" s="69">
        <f>IFERROR(VLOOKUP($A69&amp;"_"&amp;$B69,'Table1c feeder'!$D$4:$BX$64,11+$V$19+$V$20,FALSE),".")</f>
        <v>17800</v>
      </c>
      <c r="M69" s="69">
        <f>IFERROR(VLOOKUP($A69&amp;"_"&amp;$B69,'Table1c feeder'!$D$4:$BX$64,12+$V$19+$V$20,FALSE),".")</f>
        <v>27000</v>
      </c>
      <c r="N69" s="72">
        <f>IFERROR(VLOOKUP($A69&amp;"_"&amp;$B69,'Table1c feeder'!$D$4:$BX$64,13+$V$19+$V$20,FALSE),".")</f>
        <v>32700</v>
      </c>
      <c r="O69" s="41"/>
    </row>
    <row r="70" spans="1:15" s="3" customFormat="1" ht="14.25" customHeight="1" x14ac:dyDescent="0.2">
      <c r="A70" s="82" t="s">
        <v>2</v>
      </c>
      <c r="B70" s="92" t="s">
        <v>186</v>
      </c>
      <c r="C70" s="91"/>
      <c r="D70" s="69">
        <f>IFERROR(VLOOKUP($A70&amp;"_"&amp;$B70,'Table1c feeder'!$D$4:$BX$64,2+$V$19+$V$20,FALSE),".")</f>
        <v>430</v>
      </c>
      <c r="E70" s="94">
        <f>IFERROR(VLOOKUP($A70&amp;"_"&amp;$B70,'Table1c feeder'!$D$4:$BX$64,3+$V$19+$V$20,FALSE),".")</f>
        <v>16</v>
      </c>
      <c r="F70" s="94">
        <f>IFERROR(VLOOKUP($A70&amp;"_"&amp;$B70,'Table1c feeder'!$D$4:$BX$64,5+$V$19+$V$20,FALSE),".")</f>
        <v>14.8</v>
      </c>
      <c r="G70" s="94">
        <f>IFERROR(VLOOKUP($A70&amp;"_"&amp;$B70,'Table1c feeder'!$D$4:$BX$64,6+$V$19+$V$20,FALSE),".")</f>
        <v>6.5</v>
      </c>
      <c r="H70" s="94">
        <f>IFERROR(VLOOKUP($A70&amp;"_"&amp;$B70,'Table1c feeder'!$D$4:$BX$64,7+$V$19+$V$20,FALSE),".")</f>
        <v>25.5</v>
      </c>
      <c r="I70" s="94">
        <f>IFERROR(VLOOKUP($A70&amp;"_"&amp;$B70,'Table1c feeder'!$D$4:$BX$64,8+$V$19+$V$20,FALSE),".")</f>
        <v>37.6</v>
      </c>
      <c r="J70" s="96">
        <f>IFERROR(VLOOKUP($A70&amp;"_"&amp;$B70,'Table1c feeder'!$D$4:$BX$64,9+$V$19+$V$20,FALSE),".")</f>
        <v>62.6</v>
      </c>
      <c r="K70" s="69">
        <f>IFERROR(VLOOKUP($A70&amp;"_"&amp;$B70,'Table1c feeder'!$D$4:$BX$64,10+$V$19+$V$20,FALSE),".")</f>
        <v>95</v>
      </c>
      <c r="L70" s="69">
        <f>IFERROR(VLOOKUP($A70&amp;"_"&amp;$B70,'Table1c feeder'!$D$4:$BX$64,11+$V$19+$V$20,FALSE),".")</f>
        <v>16900</v>
      </c>
      <c r="M70" s="69">
        <f>IFERROR(VLOOKUP($A70&amp;"_"&amp;$B70,'Table1c feeder'!$D$4:$BX$64,12+$V$19+$V$20,FALSE),".")</f>
        <v>23400</v>
      </c>
      <c r="N70" s="72">
        <f>IFERROR(VLOOKUP($A70&amp;"_"&amp;$B70,'Table1c feeder'!$D$4:$BX$64,13+$V$19+$V$20,FALSE),".")</f>
        <v>29000</v>
      </c>
      <c r="O70" s="41"/>
    </row>
    <row r="71" spans="1:15" s="3" customFormat="1" ht="14.25" customHeight="1" x14ac:dyDescent="0.2">
      <c r="A71" s="82" t="s">
        <v>2</v>
      </c>
      <c r="B71" s="92" t="s">
        <v>188</v>
      </c>
      <c r="C71" s="87"/>
      <c r="D71" s="69">
        <f>IFERROR(VLOOKUP($A71&amp;"_"&amp;$B71,'Table1c feeder'!$D$4:$BX$64,2+$V$19+$V$20,FALSE),".")</f>
        <v>400</v>
      </c>
      <c r="E71" s="94">
        <f>IFERROR(VLOOKUP($A71&amp;"_"&amp;$B71,'Table1c feeder'!$D$4:$BX$64,3+$V$19+$V$20,FALSE),".")</f>
        <v>7.2</v>
      </c>
      <c r="F71" s="94">
        <f>IFERROR(VLOOKUP($A71&amp;"_"&amp;$B71,'Table1c feeder'!$D$4:$BX$64,5+$V$19+$V$20,FALSE),".")</f>
        <v>27.9</v>
      </c>
      <c r="G71" s="94">
        <f>IFERROR(VLOOKUP($A71&amp;"_"&amp;$B71,'Table1c feeder'!$D$4:$BX$64,6+$V$19+$V$20,FALSE),".")</f>
        <v>9.1999999999999993</v>
      </c>
      <c r="H71" s="94">
        <f>IFERROR(VLOOKUP($A71&amp;"_"&amp;$B71,'Table1c feeder'!$D$4:$BX$64,7+$V$19+$V$20,FALSE),".")</f>
        <v>45</v>
      </c>
      <c r="I71" s="94">
        <f>IFERROR(VLOOKUP($A71&amp;"_"&amp;$B71,'Table1c feeder'!$D$4:$BX$64,8+$V$19+$V$20,FALSE),".")</f>
        <v>50</v>
      </c>
      <c r="J71" s="96">
        <f>IFERROR(VLOOKUP($A71&amp;"_"&amp;$B71,'Table1c feeder'!$D$4:$BX$64,9+$V$19+$V$20,FALSE),".")</f>
        <v>55.7</v>
      </c>
      <c r="K71" s="69">
        <f>IFERROR(VLOOKUP($A71&amp;"_"&amp;$B71,'Table1c feeder'!$D$4:$BX$64,10+$V$19+$V$20,FALSE),".")</f>
        <v>165</v>
      </c>
      <c r="L71" s="69">
        <f>IFERROR(VLOOKUP($A71&amp;"_"&amp;$B71,'Table1c feeder'!$D$4:$BX$64,11+$V$19+$V$20,FALSE),".")</f>
        <v>14800</v>
      </c>
      <c r="M71" s="69">
        <f>IFERROR(VLOOKUP($A71&amp;"_"&amp;$B71,'Table1c feeder'!$D$4:$BX$64,12+$V$19+$V$20,FALSE),".")</f>
        <v>20400</v>
      </c>
      <c r="N71" s="72">
        <f>IFERROR(VLOOKUP($A71&amp;"_"&amp;$B71,'Table1c feeder'!$D$4:$BX$64,13+$V$19+$V$20,FALSE),".")</f>
        <v>26900</v>
      </c>
      <c r="O71" s="41"/>
    </row>
    <row r="72" spans="1:15" s="3" customFormat="1" ht="14.25" customHeight="1" x14ac:dyDescent="0.2">
      <c r="A72" s="82" t="s">
        <v>2</v>
      </c>
      <c r="B72" s="92" t="s">
        <v>189</v>
      </c>
      <c r="C72" s="87"/>
      <c r="D72" s="69">
        <f>IFERROR(VLOOKUP($A72&amp;"_"&amp;$B72,'Table1c feeder'!$D$4:$BX$64,2+$V$19+$V$20,FALSE),".")</f>
        <v>2465</v>
      </c>
      <c r="E72" s="94">
        <f>IFERROR(VLOOKUP($A72&amp;"_"&amp;$B72,'Table1c feeder'!$D$4:$BX$64,3+$V$19+$V$20,FALSE),".")</f>
        <v>70.8</v>
      </c>
      <c r="F72" s="94">
        <f>IFERROR(VLOOKUP($A72&amp;"_"&amp;$B72,'Table1c feeder'!$D$4:$BX$64,5+$V$19+$V$20,FALSE),".")</f>
        <v>11.9</v>
      </c>
      <c r="G72" s="94">
        <f>IFERROR(VLOOKUP($A72&amp;"_"&amp;$B72,'Table1c feeder'!$D$4:$BX$64,6+$V$19+$V$20,FALSE),".")</f>
        <v>1.7</v>
      </c>
      <c r="H72" s="94">
        <f>IFERROR(VLOOKUP($A72&amp;"_"&amp;$B72,'Table1c feeder'!$D$4:$BX$64,7+$V$19+$V$20,FALSE),".")</f>
        <v>4.5999999999999996</v>
      </c>
      <c r="I72" s="94">
        <f>IFERROR(VLOOKUP($A72&amp;"_"&amp;$B72,'Table1c feeder'!$D$4:$BX$64,8+$V$19+$V$20,FALSE),".")</f>
        <v>5.9</v>
      </c>
      <c r="J72" s="96">
        <f>IFERROR(VLOOKUP($A72&amp;"_"&amp;$B72,'Table1c feeder'!$D$4:$BX$64,9+$V$19+$V$20,FALSE),".")</f>
        <v>15.6</v>
      </c>
      <c r="K72" s="69">
        <f>IFERROR(VLOOKUP($A72&amp;"_"&amp;$B72,'Table1c feeder'!$D$4:$BX$64,10+$V$19+$V$20,FALSE),".")</f>
        <v>95</v>
      </c>
      <c r="L72" s="69">
        <f>IFERROR(VLOOKUP($A72&amp;"_"&amp;$B72,'Table1c feeder'!$D$4:$BX$64,11+$V$19+$V$20,FALSE),".")</f>
        <v>23100</v>
      </c>
      <c r="M72" s="69">
        <f>IFERROR(VLOOKUP($A72&amp;"_"&amp;$B72,'Table1c feeder'!$D$4:$BX$64,12+$V$19+$V$20,FALSE),".")</f>
        <v>27500</v>
      </c>
      <c r="N72" s="72">
        <f>IFERROR(VLOOKUP($A72&amp;"_"&amp;$B72,'Table1c feeder'!$D$4:$BX$64,13+$V$19+$V$20,FALSE),".")</f>
        <v>37000</v>
      </c>
      <c r="O72" s="41"/>
    </row>
    <row r="73" spans="1:15" s="3" customFormat="1" ht="14.25" customHeight="1" x14ac:dyDescent="0.2">
      <c r="A73" s="82" t="s">
        <v>2</v>
      </c>
      <c r="B73" s="92" t="s">
        <v>190</v>
      </c>
      <c r="C73" s="87"/>
      <c r="D73" s="69">
        <f>IFERROR(VLOOKUP($A73&amp;"_"&amp;$B73,'Table1c feeder'!$D$4:$BX$64,2+$V$19+$V$20,FALSE),".")</f>
        <v>940</v>
      </c>
      <c r="E73" s="94">
        <f>IFERROR(VLOOKUP($A73&amp;"_"&amp;$B73,'Table1c feeder'!$D$4:$BX$64,3+$V$19+$V$20,FALSE),".")</f>
        <v>17.8</v>
      </c>
      <c r="F73" s="94">
        <f>IFERROR(VLOOKUP($A73&amp;"_"&amp;$B73,'Table1c feeder'!$D$4:$BX$64,5+$V$19+$V$20,FALSE),".")</f>
        <v>24.5</v>
      </c>
      <c r="G73" s="94">
        <f>IFERROR(VLOOKUP($A73&amp;"_"&amp;$B73,'Table1c feeder'!$D$4:$BX$64,6+$V$19+$V$20,FALSE),".")</f>
        <v>6.3</v>
      </c>
      <c r="H73" s="94">
        <f>IFERROR(VLOOKUP($A73&amp;"_"&amp;$B73,'Table1c feeder'!$D$4:$BX$64,7+$V$19+$V$20,FALSE),".")</f>
        <v>11.7</v>
      </c>
      <c r="I73" s="94">
        <f>IFERROR(VLOOKUP($A73&amp;"_"&amp;$B73,'Table1c feeder'!$D$4:$BX$64,8+$V$19+$V$20,FALSE),".")</f>
        <v>22.2</v>
      </c>
      <c r="J73" s="96">
        <f>IFERROR(VLOOKUP($A73&amp;"_"&amp;$B73,'Table1c feeder'!$D$4:$BX$64,9+$V$19+$V$20,FALSE),".")</f>
        <v>51.5</v>
      </c>
      <c r="K73" s="69">
        <f>IFERROR(VLOOKUP($A73&amp;"_"&amp;$B73,'Table1c feeder'!$D$4:$BX$64,10+$V$19+$V$20,FALSE),".")</f>
        <v>80</v>
      </c>
      <c r="L73" s="69">
        <f>IFERROR(VLOOKUP($A73&amp;"_"&amp;$B73,'Table1c feeder'!$D$4:$BX$64,11+$V$19+$V$20,FALSE),".")</f>
        <v>11600</v>
      </c>
      <c r="M73" s="69">
        <f>IFERROR(VLOOKUP($A73&amp;"_"&amp;$B73,'Table1c feeder'!$D$4:$BX$64,12+$V$19+$V$20,FALSE),".")</f>
        <v>20700</v>
      </c>
      <c r="N73" s="72">
        <f>IFERROR(VLOOKUP($A73&amp;"_"&amp;$B73,'Table1c feeder'!$D$4:$BX$64,13+$V$19+$V$20,FALSE),".")</f>
        <v>27500</v>
      </c>
      <c r="O73" s="41"/>
    </row>
    <row r="74" spans="1:15" s="3" customFormat="1" ht="14.25" customHeight="1" x14ac:dyDescent="0.2">
      <c r="A74" s="82" t="s">
        <v>2</v>
      </c>
      <c r="B74" s="92" t="s">
        <v>191</v>
      </c>
      <c r="C74" s="91"/>
      <c r="D74" s="69">
        <f>IFERROR(VLOOKUP($A74&amp;"_"&amp;$B74,'Table1c feeder'!$D$4:$BX$64,2+$V$19+$V$20,FALSE),".")</f>
        <v>330</v>
      </c>
      <c r="E74" s="94">
        <f>IFERROR(VLOOKUP($A74&amp;"_"&amp;$B74,'Table1c feeder'!$D$4:$BX$64,3+$V$19+$V$20,FALSE),".")</f>
        <v>55.3</v>
      </c>
      <c r="F74" s="94">
        <f>IFERROR(VLOOKUP($A74&amp;"_"&amp;$B74,'Table1c feeder'!$D$4:$BX$64,5+$V$19+$V$20,FALSE),".")</f>
        <v>7.3</v>
      </c>
      <c r="G74" s="94">
        <f>IFERROR(VLOOKUP($A74&amp;"_"&amp;$B74,'Table1c feeder'!$D$4:$BX$64,6+$V$19+$V$20,FALSE),".")</f>
        <v>4.3</v>
      </c>
      <c r="H74" s="94">
        <f>IFERROR(VLOOKUP($A74&amp;"_"&amp;$B74,'Table1c feeder'!$D$4:$BX$64,7+$V$19+$V$20,FALSE),".")</f>
        <v>11.2</v>
      </c>
      <c r="I74" s="94">
        <f>IFERROR(VLOOKUP($A74&amp;"_"&amp;$B74,'Table1c feeder'!$D$4:$BX$64,8+$V$19+$V$20,FALSE),".")</f>
        <v>15.2</v>
      </c>
      <c r="J74" s="96">
        <f>IFERROR(VLOOKUP($A74&amp;"_"&amp;$B74,'Table1c feeder'!$D$4:$BX$64,9+$V$19+$V$20,FALSE),".")</f>
        <v>33.1</v>
      </c>
      <c r="K74" s="69">
        <f>IFERROR(VLOOKUP($A74&amp;"_"&amp;$B74,'Table1c feeder'!$D$4:$BX$64,10+$V$19+$V$20,FALSE),".")</f>
        <v>35</v>
      </c>
      <c r="L74" s="69">
        <f>IFERROR(VLOOKUP($A74&amp;"_"&amp;$B74,'Table1c feeder'!$D$4:$BX$64,11+$V$19+$V$20,FALSE),".")</f>
        <v>19800</v>
      </c>
      <c r="M74" s="69">
        <f>IFERROR(VLOOKUP($A74&amp;"_"&amp;$B74,'Table1c feeder'!$D$4:$BX$64,12+$V$19+$V$20,FALSE),".")</f>
        <v>24900</v>
      </c>
      <c r="N74" s="72">
        <f>IFERROR(VLOOKUP($A74&amp;"_"&amp;$B74,'Table1c feeder'!$D$4:$BX$64,13+$V$19+$V$20,FALSE),".")</f>
        <v>27100</v>
      </c>
      <c r="O74" s="41"/>
    </row>
    <row r="75" spans="1:15" s="3" customFormat="1" ht="14.25" customHeight="1" x14ac:dyDescent="0.2">
      <c r="A75" s="82" t="s">
        <v>2</v>
      </c>
      <c r="B75" s="92" t="s">
        <v>192</v>
      </c>
      <c r="C75" s="87"/>
      <c r="D75" s="69">
        <f>IFERROR(VLOOKUP($A75&amp;"_"&amp;$B75,'Table1c feeder'!$D$4:$BX$64,2+$V$19+$V$20,FALSE),".")</f>
        <v>645</v>
      </c>
      <c r="E75" s="94">
        <f>IFERROR(VLOOKUP($A75&amp;"_"&amp;$B75,'Table1c feeder'!$D$4:$BX$64,3+$V$19+$V$20,FALSE),".")</f>
        <v>17.7</v>
      </c>
      <c r="F75" s="94">
        <f>IFERROR(VLOOKUP($A75&amp;"_"&amp;$B75,'Table1c feeder'!$D$4:$BX$64,5+$V$19+$V$20,FALSE),".")</f>
        <v>33.9</v>
      </c>
      <c r="G75" s="94">
        <f>IFERROR(VLOOKUP($A75&amp;"_"&amp;$B75,'Table1c feeder'!$D$4:$BX$64,6+$V$19+$V$20,FALSE),".")</f>
        <v>8.9</v>
      </c>
      <c r="H75" s="94">
        <f>IFERROR(VLOOKUP($A75&amp;"_"&amp;$B75,'Table1c feeder'!$D$4:$BX$64,7+$V$19+$V$20,FALSE),".")</f>
        <v>18</v>
      </c>
      <c r="I75" s="94">
        <f>IFERROR(VLOOKUP($A75&amp;"_"&amp;$B75,'Table1c feeder'!$D$4:$BX$64,8+$V$19+$V$20,FALSE),".")</f>
        <v>24.4</v>
      </c>
      <c r="J75" s="96">
        <f>IFERROR(VLOOKUP($A75&amp;"_"&amp;$B75,'Table1c feeder'!$D$4:$BX$64,9+$V$19+$V$20,FALSE),".")</f>
        <v>39.5</v>
      </c>
      <c r="K75" s="69">
        <f>IFERROR(VLOOKUP($A75&amp;"_"&amp;$B75,'Table1c feeder'!$D$4:$BX$64,10+$V$19+$V$20,FALSE),".")</f>
        <v>95</v>
      </c>
      <c r="L75" s="69">
        <f>IFERROR(VLOOKUP($A75&amp;"_"&amp;$B75,'Table1c feeder'!$D$4:$BX$64,11+$V$19+$V$20,FALSE),".")</f>
        <v>12200</v>
      </c>
      <c r="M75" s="69">
        <f>IFERROR(VLOOKUP($A75&amp;"_"&amp;$B75,'Table1c feeder'!$D$4:$BX$64,12+$V$19+$V$20,FALSE),".")</f>
        <v>22000</v>
      </c>
      <c r="N75" s="72">
        <f>IFERROR(VLOOKUP($A75&amp;"_"&amp;$B75,'Table1c feeder'!$D$4:$BX$64,13+$V$19+$V$20,FALSE),".")</f>
        <v>28700</v>
      </c>
      <c r="O75" s="41"/>
    </row>
    <row r="76" spans="1:15" s="3" customFormat="1" ht="14.25" customHeight="1" x14ac:dyDescent="0.2">
      <c r="A76" s="82" t="s">
        <v>2</v>
      </c>
      <c r="B76" s="92" t="s">
        <v>193</v>
      </c>
      <c r="C76" s="87"/>
      <c r="D76" s="69">
        <f>IFERROR(VLOOKUP($A76&amp;"_"&amp;$B76,'Table1c feeder'!$D$4:$BX$64,2+$V$19+$V$20,FALSE),".")</f>
        <v>535</v>
      </c>
      <c r="E76" s="94">
        <f>IFERROR(VLOOKUP($A76&amp;"_"&amp;$B76,'Table1c feeder'!$D$4:$BX$64,3+$V$19+$V$20,FALSE),".")</f>
        <v>14.8</v>
      </c>
      <c r="F76" s="94">
        <f>IFERROR(VLOOKUP($A76&amp;"_"&amp;$B76,'Table1c feeder'!$D$4:$BX$64,5+$V$19+$V$20,FALSE),".")</f>
        <v>14.2</v>
      </c>
      <c r="G76" s="94">
        <f>IFERROR(VLOOKUP($A76&amp;"_"&amp;$B76,'Table1c feeder'!$D$4:$BX$64,6+$V$19+$V$20,FALSE),".")</f>
        <v>8.4</v>
      </c>
      <c r="H76" s="94">
        <f>IFERROR(VLOOKUP($A76&amp;"_"&amp;$B76,'Table1c feeder'!$D$4:$BX$64,7+$V$19+$V$20,FALSE),".")</f>
        <v>41.1</v>
      </c>
      <c r="I76" s="94">
        <f>IFERROR(VLOOKUP($A76&amp;"_"&amp;$B76,'Table1c feeder'!$D$4:$BX$64,8+$V$19+$V$20,FALSE),".")</f>
        <v>51.6</v>
      </c>
      <c r="J76" s="96">
        <f>IFERROR(VLOOKUP($A76&amp;"_"&amp;$B76,'Table1c feeder'!$D$4:$BX$64,9+$V$19+$V$20,FALSE),".")</f>
        <v>62.6</v>
      </c>
      <c r="K76" s="69">
        <f>IFERROR(VLOOKUP($A76&amp;"_"&amp;$B76,'Table1c feeder'!$D$4:$BX$64,10+$V$19+$V$20,FALSE),".")</f>
        <v>210</v>
      </c>
      <c r="L76" s="69">
        <f>IFERROR(VLOOKUP($A76&amp;"_"&amp;$B76,'Table1c feeder'!$D$4:$BX$64,11+$V$19+$V$20,FALSE),".")</f>
        <v>16600</v>
      </c>
      <c r="M76" s="69">
        <f>IFERROR(VLOOKUP($A76&amp;"_"&amp;$B76,'Table1c feeder'!$D$4:$BX$64,12+$V$19+$V$20,FALSE),".")</f>
        <v>21800</v>
      </c>
      <c r="N76" s="72">
        <f>IFERROR(VLOOKUP($A76&amp;"_"&amp;$B76,'Table1c feeder'!$D$4:$BX$64,13+$V$19+$V$20,FALSE),".")</f>
        <v>29400</v>
      </c>
      <c r="O76" s="41"/>
    </row>
    <row r="77" spans="1:15" s="3" customFormat="1" ht="14.25" customHeight="1" x14ac:dyDescent="0.2">
      <c r="A77" s="82" t="s">
        <v>2</v>
      </c>
      <c r="B77" s="92" t="s">
        <v>194</v>
      </c>
      <c r="C77" s="87"/>
      <c r="D77" s="69">
        <f>IFERROR(VLOOKUP($A77&amp;"_"&amp;$B77,'Table1c feeder'!$D$4:$BX$64,2+$V$19+$V$20,FALSE),".")</f>
        <v>865</v>
      </c>
      <c r="E77" s="94">
        <f>IFERROR(VLOOKUP($A77&amp;"_"&amp;$B77,'Table1c feeder'!$D$4:$BX$64,3+$V$19+$V$20,FALSE),".")</f>
        <v>54.8</v>
      </c>
      <c r="F77" s="94" t="str">
        <f>IFERROR(VLOOKUP($A77&amp;"_"&amp;$B77,'Table1c feeder'!$D$4:$BX$64,5+$V$19+$V$20,FALSE),".")</f>
        <v>x</v>
      </c>
      <c r="G77" s="94" t="str">
        <f>IFERROR(VLOOKUP($A77&amp;"_"&amp;$B77,'Table1c feeder'!$D$4:$BX$64,6+$V$19+$V$20,FALSE),".")</f>
        <v>x</v>
      </c>
      <c r="H77" s="94" t="str">
        <f>IFERROR(VLOOKUP($A77&amp;"_"&amp;$B77,'Table1c feeder'!$D$4:$BX$64,7+$V$19+$V$20,FALSE),".")</f>
        <v>x</v>
      </c>
      <c r="I77" s="94">
        <f>IFERROR(VLOOKUP($A77&amp;"_"&amp;$B77,'Table1c feeder'!$D$4:$BX$64,8+$V$19+$V$20,FALSE),".")</f>
        <v>4.5999999999999996</v>
      </c>
      <c r="J77" s="96">
        <f>IFERROR(VLOOKUP($A77&amp;"_"&amp;$B77,'Table1c feeder'!$D$4:$BX$64,9+$V$19+$V$20,FALSE),".")</f>
        <v>37.4</v>
      </c>
      <c r="K77" s="69">
        <f>IFERROR(VLOOKUP($A77&amp;"_"&amp;$B77,'Table1c feeder'!$D$4:$BX$64,10+$V$19+$V$20,FALSE),".")</f>
        <v>20</v>
      </c>
      <c r="L77" s="69">
        <f>IFERROR(VLOOKUP($A77&amp;"_"&amp;$B77,'Table1c feeder'!$D$4:$BX$64,11+$V$19+$V$20,FALSE),".")</f>
        <v>11800</v>
      </c>
      <c r="M77" s="69">
        <f>IFERROR(VLOOKUP($A77&amp;"_"&amp;$B77,'Table1c feeder'!$D$4:$BX$64,12+$V$19+$V$20,FALSE),".")</f>
        <v>25500</v>
      </c>
      <c r="N77" s="72">
        <f>IFERROR(VLOOKUP($A77&amp;"_"&amp;$B77,'Table1c feeder'!$D$4:$BX$64,13+$V$19+$V$20,FALSE),".")</f>
        <v>31700</v>
      </c>
      <c r="O77" s="41"/>
    </row>
    <row r="78" spans="1:15" s="3" customFormat="1" ht="14.25" customHeight="1" x14ac:dyDescent="0.2">
      <c r="A78" s="82" t="s">
        <v>2</v>
      </c>
      <c r="B78" s="104" t="s">
        <v>195</v>
      </c>
      <c r="C78" s="91"/>
      <c r="D78" s="69">
        <f>IFERROR(VLOOKUP($A78&amp;"_"&amp;$B78,'Table1c feeder'!$D$4:$BX$64,2+$V$19+$V$20,FALSE),".")</f>
        <v>660</v>
      </c>
      <c r="E78" s="94">
        <f>IFERROR(VLOOKUP($A78&amp;"_"&amp;$B78,'Table1c feeder'!$D$4:$BX$64,3+$V$19+$V$20,FALSE),".")</f>
        <v>62.7</v>
      </c>
      <c r="F78" s="94">
        <f>IFERROR(VLOOKUP($A78&amp;"_"&amp;$B78,'Table1c feeder'!$D$4:$BX$64,5+$V$19+$V$20,FALSE),".")</f>
        <v>8.9</v>
      </c>
      <c r="G78" s="94">
        <f>IFERROR(VLOOKUP($A78&amp;"_"&amp;$B78,'Table1c feeder'!$D$4:$BX$64,6+$V$19+$V$20,FALSE),".")</f>
        <v>2.6</v>
      </c>
      <c r="H78" s="94">
        <f>IFERROR(VLOOKUP($A78&amp;"_"&amp;$B78,'Table1c feeder'!$D$4:$BX$64,7+$V$19+$V$20,FALSE),".")</f>
        <v>6.6</v>
      </c>
      <c r="I78" s="94">
        <f>IFERROR(VLOOKUP($A78&amp;"_"&amp;$B78,'Table1c feeder'!$D$4:$BX$64,8+$V$19+$V$20,FALSE),".")</f>
        <v>9.1</v>
      </c>
      <c r="J78" s="96">
        <f>IFERROR(VLOOKUP($A78&amp;"_"&amp;$B78,'Table1c feeder'!$D$4:$BX$64,9+$V$19+$V$20,FALSE),".")</f>
        <v>25.8</v>
      </c>
      <c r="K78" s="69">
        <f>IFERROR(VLOOKUP($A78&amp;"_"&amp;$B78,'Table1c feeder'!$D$4:$BX$64,10+$V$19+$V$20,FALSE),".")</f>
        <v>40</v>
      </c>
      <c r="L78" s="69">
        <f>IFERROR(VLOOKUP($A78&amp;"_"&amp;$B78,'Table1c feeder'!$D$4:$BX$64,11+$V$19+$V$20,FALSE),".")</f>
        <v>26100</v>
      </c>
      <c r="M78" s="69">
        <f>IFERROR(VLOOKUP($A78&amp;"_"&amp;$B78,'Table1c feeder'!$D$4:$BX$64,12+$V$19+$V$20,FALSE),".")</f>
        <v>34600</v>
      </c>
      <c r="N78" s="72">
        <f>IFERROR(VLOOKUP($A78&amp;"_"&amp;$B78,'Table1c feeder'!$D$4:$BX$64,13+$V$19+$V$20,FALSE),".")</f>
        <v>41900</v>
      </c>
      <c r="O78" s="41"/>
    </row>
    <row r="79" spans="1:15" s="3" customFormat="1" x14ac:dyDescent="0.2">
      <c r="A79" s="83" t="s">
        <v>2</v>
      </c>
      <c r="B79" s="105" t="s">
        <v>181</v>
      </c>
      <c r="C79" s="106"/>
      <c r="D79" s="70">
        <f>IFERROR(VLOOKUP($A79&amp;"_"&amp;$B79,'Table1c feeder'!$D$4:$BX$64,2+$V$19+$V$20,FALSE),".")</f>
        <v>375</v>
      </c>
      <c r="E79" s="95">
        <f>IFERROR(VLOOKUP($A79&amp;"_"&amp;$B79,'Table1c feeder'!$D$4:$BX$64,3+$V$19+$V$20,FALSE),".")</f>
        <v>31.8</v>
      </c>
      <c r="F79" s="95">
        <f>IFERROR(VLOOKUP($A79&amp;"_"&amp;$B79,'Table1c feeder'!$D$4:$BX$64,5+$V$19+$V$20,FALSE),".")</f>
        <v>16.7</v>
      </c>
      <c r="G79" s="95">
        <f>IFERROR(VLOOKUP($A79&amp;"_"&amp;$B79,'Table1c feeder'!$D$4:$BX$64,6+$V$19+$V$20,FALSE),".")</f>
        <v>9</v>
      </c>
      <c r="H79" s="95">
        <f>IFERROR(VLOOKUP($A79&amp;"_"&amp;$B79,'Table1c feeder'!$D$4:$BX$64,7+$V$19+$V$20,FALSE),".")</f>
        <v>25.2</v>
      </c>
      <c r="I79" s="95">
        <f>IFERROR(VLOOKUP($A79&amp;"_"&amp;$B79,'Table1c feeder'!$D$4:$BX$64,8+$V$19+$V$20,FALSE),".")</f>
        <v>31.3</v>
      </c>
      <c r="J79" s="97">
        <f>IFERROR(VLOOKUP($A79&amp;"_"&amp;$B79,'Table1c feeder'!$D$4:$BX$64,9+$V$19+$V$20,FALSE),".")</f>
        <v>42.4</v>
      </c>
      <c r="K79" s="70">
        <f>IFERROR(VLOOKUP($A79&amp;"_"&amp;$B79,'Table1c feeder'!$D$4:$BX$64,10+$V$19+$V$20,FALSE),".")</f>
        <v>85</v>
      </c>
      <c r="L79" s="70">
        <f>IFERROR(VLOOKUP($A79&amp;"_"&amp;$B79,'Table1c feeder'!$D$4:$BX$64,11+$V$19+$V$20,FALSE),".")</f>
        <v>14800</v>
      </c>
      <c r="M79" s="70">
        <f>IFERROR(VLOOKUP($A79&amp;"_"&amp;$B79,'Table1c feeder'!$D$4:$BX$64,12+$V$19+$V$20,FALSE),".")</f>
        <v>23500</v>
      </c>
      <c r="N79" s="73">
        <f>IFERROR(VLOOKUP($A79&amp;"_"&amp;$B79,'Table1c feeder'!$D$4:$BX$64,13+$V$19+$V$20,FALSE),".")</f>
        <v>29500</v>
      </c>
      <c r="O79" s="41"/>
    </row>
    <row r="80" spans="1:15" s="3" customFormat="1" x14ac:dyDescent="0.2">
      <c r="B80" s="1"/>
      <c r="C80" s="1"/>
      <c r="D80" s="1"/>
      <c r="E80" s="19"/>
      <c r="F80" s="19"/>
      <c r="G80" s="19"/>
      <c r="H80" s="20"/>
      <c r="I80" s="20"/>
      <c r="J80" s="20"/>
      <c r="K80" s="20"/>
      <c r="L80" s="19"/>
      <c r="M80" s="19"/>
      <c r="N80" s="22" t="s">
        <v>47</v>
      </c>
      <c r="O80" s="21"/>
    </row>
    <row r="81" spans="1:15" s="3" customFormat="1" x14ac:dyDescent="0.2">
      <c r="A81" s="1" t="s">
        <v>39</v>
      </c>
      <c r="B81" s="1"/>
      <c r="C81" s="1"/>
      <c r="D81" s="1"/>
      <c r="E81" s="19"/>
      <c r="F81" s="19"/>
      <c r="G81" s="19"/>
      <c r="H81" s="20"/>
      <c r="I81" s="20"/>
      <c r="J81" s="20"/>
      <c r="K81" s="20"/>
      <c r="L81" s="19"/>
      <c r="M81" s="19"/>
      <c r="N81" s="22"/>
      <c r="O81" s="21"/>
    </row>
    <row r="82" spans="1:15" s="3" customFormat="1" x14ac:dyDescent="0.2">
      <c r="A82" s="1" t="s">
        <v>260</v>
      </c>
      <c r="B82" s="1"/>
      <c r="C82" s="1"/>
      <c r="D82" s="1"/>
      <c r="E82" s="19"/>
      <c r="F82" s="19"/>
      <c r="G82" s="19"/>
      <c r="H82" s="20"/>
      <c r="I82" s="20"/>
      <c r="J82" s="20"/>
      <c r="K82" s="20"/>
      <c r="L82" s="19"/>
      <c r="M82" s="19"/>
      <c r="N82" s="22"/>
      <c r="O82" s="21"/>
    </row>
    <row r="83" spans="1:15" s="3" customFormat="1" x14ac:dyDescent="0.2">
      <c r="B83" s="1"/>
      <c r="C83" s="1" t="s">
        <v>7</v>
      </c>
      <c r="D83" s="1"/>
      <c r="E83" s="19"/>
      <c r="F83" s="19"/>
      <c r="G83" s="19"/>
      <c r="H83" s="20"/>
      <c r="I83" s="20"/>
      <c r="J83" s="20"/>
      <c r="K83" s="20"/>
      <c r="L83" s="19"/>
      <c r="M83" s="19"/>
      <c r="N83" s="22"/>
      <c r="O83" s="21"/>
    </row>
    <row r="84" spans="1:15" s="6" customFormat="1" ht="11.25" x14ac:dyDescent="0.2">
      <c r="A84" s="6" t="s">
        <v>267</v>
      </c>
      <c r="B84" s="1"/>
      <c r="C84" s="1"/>
      <c r="D84" s="1"/>
      <c r="E84" s="19"/>
      <c r="F84" s="19"/>
      <c r="G84" s="19"/>
      <c r="H84" s="20"/>
      <c r="I84" s="20"/>
      <c r="J84" s="20"/>
      <c r="K84" s="20"/>
      <c r="L84" s="19"/>
      <c r="M84" s="19"/>
      <c r="N84" s="22"/>
      <c r="O84" s="19"/>
    </row>
    <row r="85" spans="1:15" s="3" customFormat="1" ht="36.75" customHeight="1" x14ac:dyDescent="0.2">
      <c r="A85" s="123" t="s">
        <v>331</v>
      </c>
      <c r="B85" s="123"/>
      <c r="C85" s="123"/>
      <c r="D85" s="123"/>
      <c r="E85" s="123"/>
      <c r="F85" s="123"/>
      <c r="G85" s="123"/>
      <c r="H85" s="123"/>
      <c r="I85" s="123"/>
      <c r="J85" s="123"/>
      <c r="K85" s="123"/>
      <c r="L85" s="123"/>
      <c r="M85" s="123"/>
      <c r="N85" s="123"/>
      <c r="O85" s="21"/>
    </row>
    <row r="86" spans="1:15" s="3" customFormat="1" x14ac:dyDescent="0.2">
      <c r="A86" s="1" t="s">
        <v>261</v>
      </c>
      <c r="B86" s="1"/>
      <c r="C86" s="1"/>
      <c r="D86" s="1"/>
      <c r="E86" s="1"/>
      <c r="F86" s="20"/>
      <c r="G86" s="19"/>
      <c r="H86" s="19"/>
      <c r="I86" s="20"/>
      <c r="J86" s="20"/>
      <c r="K86" s="20"/>
      <c r="L86" s="20"/>
      <c r="M86" s="19"/>
      <c r="N86" s="19"/>
      <c r="O86" s="21"/>
    </row>
    <row r="87" spans="1:15" s="3" customFormat="1" ht="17.25" customHeight="1" x14ac:dyDescent="0.2">
      <c r="A87" s="85" t="s">
        <v>262</v>
      </c>
      <c r="B87" s="84"/>
      <c r="C87" s="84"/>
      <c r="D87" s="84"/>
      <c r="E87" s="84"/>
      <c r="F87" s="84"/>
      <c r="G87" s="84"/>
      <c r="H87" s="84"/>
      <c r="I87" s="84"/>
      <c r="J87" s="84"/>
      <c r="K87" s="84"/>
      <c r="L87" s="84"/>
      <c r="M87" s="84"/>
      <c r="O87" s="21"/>
    </row>
    <row r="88" spans="1:15" s="3" customFormat="1" ht="26.25" customHeight="1" x14ac:dyDescent="0.2">
      <c r="A88" s="119" t="s">
        <v>268</v>
      </c>
      <c r="B88" s="119"/>
      <c r="C88" s="119"/>
      <c r="D88" s="119"/>
      <c r="E88" s="119"/>
      <c r="F88" s="119"/>
      <c r="G88" s="119"/>
      <c r="H88" s="119"/>
      <c r="I88" s="119"/>
      <c r="J88" s="119"/>
      <c r="K88" s="119"/>
      <c r="L88" s="119"/>
      <c r="M88" s="119"/>
      <c r="N88" s="119"/>
      <c r="O88" s="21"/>
    </row>
    <row r="89" spans="1:15" s="3" customFormat="1" x14ac:dyDescent="0.2">
      <c r="A89" s="119" t="s">
        <v>263</v>
      </c>
      <c r="B89" s="119"/>
      <c r="C89" s="119"/>
      <c r="D89" s="119"/>
      <c r="E89" s="119"/>
      <c r="F89" s="119"/>
      <c r="G89" s="119"/>
      <c r="H89" s="119"/>
      <c r="I89" s="119"/>
      <c r="J89" s="119"/>
      <c r="K89" s="119"/>
      <c r="L89" s="119"/>
      <c r="M89" s="119"/>
      <c r="N89" s="119"/>
      <c r="O89" s="21"/>
    </row>
    <row r="90" spans="1:15" s="3" customFormat="1" x14ac:dyDescent="0.2">
      <c r="A90" s="103" t="s">
        <v>292</v>
      </c>
      <c r="B90" s="102"/>
      <c r="C90" s="102"/>
      <c r="D90" s="102"/>
      <c r="E90" s="102"/>
      <c r="F90" s="102"/>
      <c r="G90" s="102"/>
      <c r="H90" s="102"/>
      <c r="I90" s="102"/>
      <c r="J90" s="102"/>
      <c r="K90" s="102"/>
      <c r="L90" s="102"/>
      <c r="M90" s="102"/>
      <c r="N90" s="102"/>
      <c r="O90" s="21"/>
    </row>
    <row r="91" spans="1:15" s="3" customFormat="1" ht="14.25" customHeight="1" x14ac:dyDescent="0.2">
      <c r="A91" s="85" t="s">
        <v>285</v>
      </c>
      <c r="B91" s="85"/>
      <c r="C91" s="85"/>
      <c r="D91" s="85"/>
      <c r="E91" s="84"/>
      <c r="F91" s="84"/>
      <c r="G91" s="84"/>
      <c r="H91" s="84"/>
      <c r="I91" s="84"/>
      <c r="J91" s="84"/>
      <c r="K91" s="84"/>
      <c r="L91" s="84"/>
      <c r="M91" s="84"/>
      <c r="N91" s="84"/>
      <c r="O91" s="21"/>
    </row>
    <row r="92" spans="1:15" s="3" customFormat="1" ht="14.25" customHeight="1" x14ac:dyDescent="0.2">
      <c r="A92" s="119" t="s">
        <v>286</v>
      </c>
      <c r="B92" s="119"/>
      <c r="C92" s="119"/>
      <c r="D92" s="119"/>
      <c r="E92" s="119"/>
      <c r="F92" s="119"/>
      <c r="G92" s="119"/>
      <c r="H92" s="119"/>
      <c r="I92" s="119"/>
      <c r="J92" s="119"/>
      <c r="K92" s="119"/>
      <c r="L92" s="119"/>
      <c r="M92" s="119"/>
      <c r="N92" s="119"/>
      <c r="O92" s="21"/>
    </row>
    <row r="93" spans="1:15" s="3" customFormat="1" ht="14.25" customHeight="1" x14ac:dyDescent="0.2">
      <c r="A93" s="119" t="s">
        <v>287</v>
      </c>
      <c r="B93" s="119"/>
      <c r="C93" s="119"/>
      <c r="D93" s="119"/>
      <c r="E93" s="119"/>
      <c r="F93" s="119"/>
      <c r="G93" s="119"/>
      <c r="H93" s="119"/>
      <c r="I93" s="119"/>
      <c r="J93" s="119"/>
      <c r="K93" s="119"/>
      <c r="L93" s="119"/>
      <c r="M93" s="119"/>
      <c r="N93" s="119"/>
      <c r="O93" s="21"/>
    </row>
    <row r="94" spans="1:15" s="3" customFormat="1" ht="36.75" customHeight="1" x14ac:dyDescent="0.2">
      <c r="A94" s="119" t="s">
        <v>288</v>
      </c>
      <c r="B94" s="119"/>
      <c r="C94" s="119"/>
      <c r="D94" s="119"/>
      <c r="E94" s="119"/>
      <c r="F94" s="119"/>
      <c r="G94" s="119"/>
      <c r="H94" s="119"/>
      <c r="I94" s="119"/>
      <c r="J94" s="119"/>
      <c r="K94" s="119"/>
      <c r="L94" s="119"/>
      <c r="M94" s="41"/>
      <c r="N94" s="41"/>
      <c r="O94" s="21"/>
    </row>
    <row r="95" spans="1:15" s="3" customFormat="1" x14ac:dyDescent="0.2">
      <c r="A95" s="119" t="s">
        <v>289</v>
      </c>
      <c r="B95" s="119"/>
      <c r="C95" s="119"/>
      <c r="D95" s="119"/>
      <c r="E95" s="119"/>
      <c r="F95" s="119"/>
      <c r="G95" s="119"/>
      <c r="H95" s="119"/>
      <c r="I95" s="119"/>
      <c r="J95" s="119"/>
      <c r="K95" s="119"/>
      <c r="L95" s="119"/>
      <c r="M95" s="41"/>
      <c r="N95" s="41"/>
      <c r="O95" s="21"/>
    </row>
    <row r="96" spans="1:15" s="3" customFormat="1" x14ac:dyDescent="0.2">
      <c r="A96" s="85" t="s">
        <v>290</v>
      </c>
      <c r="B96" s="85"/>
      <c r="C96" s="85"/>
      <c r="D96" s="85"/>
      <c r="E96" s="85"/>
      <c r="F96" s="85"/>
      <c r="G96" s="85"/>
      <c r="H96" s="85"/>
      <c r="O96" s="21"/>
    </row>
    <row r="97" spans="1:15" s="3" customFormat="1" x14ac:dyDescent="0.2">
      <c r="A97" s="127" t="s">
        <v>291</v>
      </c>
      <c r="B97" s="127"/>
      <c r="C97" s="127"/>
      <c r="D97" s="127"/>
      <c r="E97" s="127"/>
      <c r="F97" s="127"/>
      <c r="G97" s="127"/>
      <c r="H97" s="127"/>
      <c r="I97" s="41"/>
      <c r="J97" s="41"/>
      <c r="K97" s="41"/>
      <c r="L97" s="41"/>
      <c r="M97" s="41"/>
      <c r="O97" s="21"/>
    </row>
    <row r="98" spans="1:15" s="3" customFormat="1" x14ac:dyDescent="0.2">
      <c r="B98" s="119"/>
      <c r="C98" s="119"/>
      <c r="D98" s="119"/>
      <c r="E98" s="119"/>
      <c r="F98" s="19"/>
      <c r="G98" s="19"/>
      <c r="H98" s="20"/>
      <c r="I98" s="20"/>
      <c r="J98" s="20"/>
      <c r="K98" s="20"/>
      <c r="L98" s="19"/>
      <c r="M98" s="19"/>
      <c r="N98" s="19"/>
      <c r="O98" s="21"/>
    </row>
    <row r="99" spans="1:15" s="3" customFormat="1" x14ac:dyDescent="0.2">
      <c r="N99" s="19"/>
      <c r="O99" s="21"/>
    </row>
    <row r="100" spans="1:15" s="3" customFormat="1" x14ac:dyDescent="0.2">
      <c r="N100" s="19"/>
      <c r="O100" s="21"/>
    </row>
    <row r="101" spans="1:15" s="3" customFormat="1" x14ac:dyDescent="0.2">
      <c r="N101" s="19"/>
      <c r="O101" s="21"/>
    </row>
    <row r="102" spans="1:15" s="3" customFormat="1" x14ac:dyDescent="0.2">
      <c r="N102" s="21"/>
      <c r="O102" s="21"/>
    </row>
    <row r="103" spans="1:15" s="3" customFormat="1" x14ac:dyDescent="0.2">
      <c r="N103" s="21"/>
      <c r="O103" s="21"/>
    </row>
    <row r="104" spans="1:15" s="3" customFormat="1" x14ac:dyDescent="0.2">
      <c r="N104" s="21"/>
      <c r="O104" s="21"/>
    </row>
    <row r="105" spans="1:15" s="3" customFormat="1" x14ac:dyDescent="0.2">
      <c r="N105" s="21"/>
      <c r="O105" s="21"/>
    </row>
    <row r="106" spans="1:15" s="3" customFormat="1" x14ac:dyDescent="0.2">
      <c r="N106" s="21"/>
      <c r="O106" s="21"/>
    </row>
    <row r="107" spans="1:15" s="3" customFormat="1" x14ac:dyDescent="0.2">
      <c r="N107" s="21"/>
      <c r="O107" s="21"/>
    </row>
    <row r="108" spans="1:15" s="3" customFormat="1" x14ac:dyDescent="0.2">
      <c r="B108" s="2"/>
      <c r="C108" s="2"/>
      <c r="D108" s="2"/>
      <c r="E108" s="21"/>
      <c r="F108" s="21"/>
      <c r="G108" s="21"/>
      <c r="H108" s="23"/>
      <c r="I108" s="23"/>
      <c r="J108" s="23"/>
      <c r="K108" s="23"/>
      <c r="L108" s="21"/>
      <c r="M108" s="21"/>
      <c r="N108" s="21"/>
      <c r="O108" s="21"/>
    </row>
    <row r="109" spans="1:15" s="3" customFormat="1" x14ac:dyDescent="0.2">
      <c r="B109" s="2"/>
      <c r="C109" s="2"/>
      <c r="D109" s="2"/>
      <c r="E109" s="21"/>
      <c r="F109" s="21"/>
      <c r="G109" s="21"/>
      <c r="H109" s="23"/>
      <c r="I109" s="23"/>
      <c r="J109" s="23"/>
      <c r="K109" s="23"/>
      <c r="L109" s="21"/>
      <c r="M109" s="21"/>
      <c r="N109" s="21"/>
      <c r="O109" s="21"/>
    </row>
    <row r="110" spans="1:15" s="3" customFormat="1" x14ac:dyDescent="0.2">
      <c r="B110" s="2"/>
      <c r="C110" s="2"/>
      <c r="D110" s="2"/>
      <c r="E110" s="21"/>
      <c r="F110" s="21"/>
      <c r="G110" s="21"/>
      <c r="H110" s="23"/>
      <c r="I110" s="23"/>
      <c r="J110" s="23"/>
      <c r="K110" s="23"/>
      <c r="L110" s="21"/>
      <c r="M110" s="21"/>
      <c r="N110" s="21"/>
      <c r="O110" s="21"/>
    </row>
    <row r="111" spans="1:15" s="3" customFormat="1" x14ac:dyDescent="0.2">
      <c r="B111" s="2"/>
      <c r="C111" s="2"/>
      <c r="D111" s="2"/>
      <c r="E111" s="21"/>
      <c r="F111" s="21"/>
      <c r="G111" s="21"/>
      <c r="H111" s="23"/>
      <c r="I111" s="23"/>
      <c r="J111" s="23"/>
      <c r="K111" s="23"/>
      <c r="L111" s="21"/>
      <c r="M111" s="21"/>
      <c r="N111" s="21"/>
      <c r="O111" s="21"/>
    </row>
    <row r="112" spans="1:15" s="3" customFormat="1" x14ac:dyDescent="0.2">
      <c r="B112" s="2"/>
      <c r="C112" s="2"/>
      <c r="D112" s="2"/>
      <c r="E112" s="21"/>
      <c r="F112" s="21"/>
      <c r="G112" s="21"/>
      <c r="H112" s="23"/>
      <c r="I112" s="23"/>
      <c r="J112" s="23"/>
      <c r="K112" s="23"/>
      <c r="L112" s="21"/>
      <c r="M112" s="21"/>
      <c r="N112" s="21"/>
      <c r="O112" s="21"/>
    </row>
    <row r="113" spans="2:15" s="3" customFormat="1" x14ac:dyDescent="0.2">
      <c r="B113" s="2"/>
      <c r="C113" s="2"/>
      <c r="D113" s="2"/>
      <c r="E113" s="21"/>
      <c r="F113" s="21"/>
      <c r="G113" s="21"/>
      <c r="H113" s="23"/>
      <c r="I113" s="23"/>
      <c r="J113" s="23"/>
      <c r="K113" s="23"/>
      <c r="L113" s="21"/>
      <c r="M113" s="21"/>
      <c r="N113" s="21"/>
      <c r="O113" s="21"/>
    </row>
    <row r="114" spans="2:15" s="3" customFormat="1" x14ac:dyDescent="0.2">
      <c r="B114" s="2"/>
      <c r="C114" s="2"/>
      <c r="D114" s="2"/>
      <c r="E114" s="21"/>
      <c r="F114" s="21"/>
      <c r="G114" s="21"/>
      <c r="H114" s="23"/>
      <c r="I114" s="23"/>
      <c r="J114" s="23"/>
      <c r="K114" s="23"/>
      <c r="L114" s="21"/>
      <c r="M114" s="21"/>
      <c r="N114" s="21"/>
      <c r="O114" s="21"/>
    </row>
    <row r="115" spans="2:15" s="3" customFormat="1" x14ac:dyDescent="0.2">
      <c r="B115" s="2"/>
      <c r="C115" s="2"/>
      <c r="D115" s="2"/>
      <c r="E115" s="21"/>
      <c r="F115" s="21"/>
      <c r="G115" s="21"/>
      <c r="H115" s="23"/>
      <c r="I115" s="23"/>
      <c r="J115" s="23"/>
      <c r="K115" s="23"/>
      <c r="L115" s="21"/>
      <c r="M115" s="21"/>
      <c r="N115" s="21"/>
      <c r="O115" s="21"/>
    </row>
    <row r="116" spans="2:15" s="3" customFormat="1" x14ac:dyDescent="0.2">
      <c r="B116" s="2"/>
      <c r="C116" s="2"/>
      <c r="D116" s="2"/>
      <c r="E116" s="21"/>
      <c r="F116" s="21"/>
      <c r="G116" s="21"/>
      <c r="H116" s="23"/>
      <c r="I116" s="23"/>
      <c r="J116" s="23"/>
      <c r="K116" s="23"/>
      <c r="L116" s="21"/>
      <c r="M116" s="21"/>
      <c r="N116" s="21"/>
      <c r="O116" s="21"/>
    </row>
    <row r="117" spans="2:15" s="3" customFormat="1" x14ac:dyDescent="0.2">
      <c r="B117" s="2"/>
      <c r="C117" s="2"/>
      <c r="D117" s="2"/>
      <c r="E117" s="21"/>
      <c r="F117" s="21"/>
      <c r="G117" s="21"/>
      <c r="H117" s="23"/>
      <c r="I117" s="23"/>
      <c r="J117" s="23"/>
      <c r="K117" s="23"/>
      <c r="L117" s="21"/>
      <c r="M117" s="21"/>
      <c r="N117" s="21"/>
      <c r="O117" s="21"/>
    </row>
    <row r="118" spans="2:15" s="3" customFormat="1" x14ac:dyDescent="0.2">
      <c r="B118" s="2"/>
      <c r="C118" s="2"/>
      <c r="D118" s="2"/>
      <c r="E118" s="21"/>
      <c r="F118" s="21"/>
      <c r="G118" s="21"/>
      <c r="H118" s="23"/>
      <c r="I118" s="23"/>
      <c r="J118" s="23"/>
      <c r="K118" s="23"/>
      <c r="L118" s="21"/>
      <c r="M118" s="21"/>
      <c r="N118" s="21"/>
      <c r="O118" s="21"/>
    </row>
    <row r="119" spans="2:15" s="3" customFormat="1" x14ac:dyDescent="0.2">
      <c r="B119" s="2"/>
      <c r="C119" s="2"/>
      <c r="D119" s="2"/>
      <c r="E119" s="21"/>
      <c r="F119" s="21"/>
      <c r="G119" s="21"/>
      <c r="H119" s="23"/>
      <c r="I119" s="23"/>
      <c r="J119" s="23"/>
      <c r="K119" s="23"/>
      <c r="L119" s="21"/>
      <c r="M119" s="21"/>
      <c r="N119" s="21"/>
      <c r="O119" s="21"/>
    </row>
    <row r="120" spans="2:15" s="3" customFormat="1" x14ac:dyDescent="0.2">
      <c r="B120" s="2"/>
      <c r="C120" s="2"/>
      <c r="D120" s="2"/>
      <c r="E120" s="21"/>
      <c r="F120" s="21"/>
      <c r="G120" s="21"/>
      <c r="H120" s="23"/>
      <c r="I120" s="23"/>
      <c r="J120" s="23"/>
      <c r="K120" s="23"/>
      <c r="L120" s="21"/>
      <c r="M120" s="21"/>
      <c r="N120" s="21"/>
      <c r="O120" s="21"/>
    </row>
    <row r="121" spans="2:15" s="3" customFormat="1" x14ac:dyDescent="0.2">
      <c r="B121" s="2"/>
      <c r="C121" s="2"/>
      <c r="D121" s="2"/>
      <c r="E121" s="21"/>
      <c r="F121" s="21"/>
      <c r="G121" s="21"/>
      <c r="H121" s="23"/>
      <c r="I121" s="23"/>
      <c r="J121" s="23"/>
      <c r="K121" s="23"/>
      <c r="L121" s="21"/>
      <c r="M121" s="21"/>
      <c r="N121" s="21"/>
      <c r="O121" s="21"/>
    </row>
    <row r="122" spans="2:15" s="3" customFormat="1" x14ac:dyDescent="0.2">
      <c r="B122" s="2"/>
      <c r="C122" s="2"/>
      <c r="D122" s="2"/>
      <c r="E122" s="21"/>
      <c r="F122" s="21"/>
      <c r="G122" s="21"/>
      <c r="H122" s="23"/>
      <c r="I122" s="23"/>
      <c r="J122" s="23"/>
      <c r="K122" s="23"/>
      <c r="L122" s="21"/>
      <c r="M122" s="21"/>
      <c r="N122" s="21"/>
      <c r="O122" s="21"/>
    </row>
    <row r="123" spans="2:15" s="3" customFormat="1" x14ac:dyDescent="0.2">
      <c r="B123" s="2"/>
      <c r="C123" s="2"/>
      <c r="D123" s="2"/>
      <c r="E123" s="21"/>
      <c r="F123" s="21"/>
      <c r="G123" s="21"/>
      <c r="H123" s="23"/>
      <c r="I123" s="23"/>
      <c r="J123" s="23"/>
      <c r="K123" s="23"/>
      <c r="L123" s="21"/>
      <c r="M123" s="21"/>
      <c r="N123" s="21"/>
      <c r="O123" s="21"/>
    </row>
    <row r="124" spans="2:15" s="3" customFormat="1" x14ac:dyDescent="0.2">
      <c r="B124" s="2"/>
      <c r="C124" s="2"/>
      <c r="D124" s="2"/>
      <c r="E124" s="21"/>
      <c r="F124" s="21"/>
      <c r="G124" s="21"/>
      <c r="H124" s="23"/>
      <c r="I124" s="23"/>
      <c r="J124" s="23"/>
      <c r="K124" s="23"/>
      <c r="L124" s="21"/>
      <c r="M124" s="21"/>
      <c r="N124" s="21"/>
      <c r="O124" s="21"/>
    </row>
    <row r="125" spans="2:15" s="3" customFormat="1" x14ac:dyDescent="0.2">
      <c r="B125" s="2"/>
      <c r="C125" s="2"/>
      <c r="D125" s="2"/>
      <c r="E125" s="21"/>
      <c r="F125" s="21"/>
      <c r="G125" s="21"/>
      <c r="H125" s="23"/>
      <c r="I125" s="23"/>
      <c r="J125" s="23"/>
      <c r="K125" s="23"/>
      <c r="L125" s="21"/>
      <c r="M125" s="21"/>
      <c r="N125" s="21"/>
      <c r="O125" s="21"/>
    </row>
    <row r="126" spans="2:15" s="3" customFormat="1" x14ac:dyDescent="0.2">
      <c r="B126" s="2"/>
      <c r="C126" s="2"/>
      <c r="D126" s="2"/>
      <c r="E126" s="21"/>
      <c r="F126" s="21"/>
      <c r="G126" s="21"/>
      <c r="H126" s="23"/>
      <c r="I126" s="23"/>
      <c r="J126" s="23"/>
      <c r="K126" s="23"/>
      <c r="L126" s="21"/>
      <c r="M126" s="21"/>
      <c r="N126" s="21"/>
      <c r="O126" s="21"/>
    </row>
    <row r="127" spans="2:15" s="3" customFormat="1" x14ac:dyDescent="0.2">
      <c r="B127" s="2"/>
      <c r="C127" s="2"/>
      <c r="D127" s="2"/>
      <c r="E127" s="21"/>
      <c r="F127" s="21"/>
      <c r="G127" s="21"/>
      <c r="H127" s="23"/>
      <c r="I127" s="23"/>
      <c r="J127" s="23"/>
      <c r="K127" s="23"/>
      <c r="L127" s="21"/>
      <c r="M127" s="21"/>
      <c r="N127" s="21"/>
      <c r="O127" s="21"/>
    </row>
    <row r="128" spans="2:15" s="3" customFormat="1" x14ac:dyDescent="0.2">
      <c r="B128" s="2"/>
      <c r="C128" s="2"/>
      <c r="D128" s="2"/>
      <c r="E128" s="21"/>
      <c r="F128" s="21"/>
      <c r="G128" s="21"/>
      <c r="H128" s="23"/>
      <c r="I128" s="23"/>
      <c r="J128" s="23"/>
      <c r="K128" s="23"/>
      <c r="L128" s="21"/>
      <c r="M128" s="21"/>
      <c r="N128" s="21"/>
      <c r="O128" s="21"/>
    </row>
    <row r="129" spans="2:15" s="3" customFormat="1" x14ac:dyDescent="0.2">
      <c r="B129" s="2"/>
      <c r="C129" s="2"/>
      <c r="D129" s="2"/>
      <c r="E129" s="21"/>
      <c r="F129" s="21"/>
      <c r="G129" s="21"/>
      <c r="H129" s="23"/>
      <c r="I129" s="23"/>
      <c r="J129" s="23"/>
      <c r="K129" s="23"/>
      <c r="L129" s="21"/>
      <c r="M129" s="21"/>
      <c r="N129" s="21"/>
      <c r="O129" s="21"/>
    </row>
    <row r="130" spans="2:15" s="3" customFormat="1" x14ac:dyDescent="0.2">
      <c r="B130" s="2"/>
      <c r="C130" s="2"/>
      <c r="D130" s="2"/>
      <c r="E130" s="21"/>
      <c r="F130" s="21"/>
      <c r="G130" s="21"/>
      <c r="H130" s="23"/>
      <c r="I130" s="23"/>
      <c r="J130" s="23"/>
      <c r="K130" s="23"/>
      <c r="L130" s="21"/>
      <c r="M130" s="21"/>
      <c r="N130" s="21"/>
      <c r="O130" s="21"/>
    </row>
    <row r="131" spans="2:15" s="3" customFormat="1" x14ac:dyDescent="0.2">
      <c r="B131" s="2"/>
      <c r="C131" s="2"/>
      <c r="D131" s="2"/>
      <c r="E131" s="21"/>
      <c r="F131" s="21"/>
      <c r="G131" s="21"/>
      <c r="H131" s="23"/>
      <c r="I131" s="23"/>
      <c r="J131" s="23"/>
      <c r="K131" s="23"/>
      <c r="L131" s="21"/>
      <c r="M131" s="21"/>
      <c r="N131" s="21"/>
      <c r="O131" s="21"/>
    </row>
    <row r="132" spans="2:15" s="3" customFormat="1" x14ac:dyDescent="0.2">
      <c r="B132" s="2"/>
      <c r="C132" s="2"/>
      <c r="D132" s="2"/>
      <c r="E132" s="21"/>
      <c r="F132" s="21"/>
      <c r="G132" s="21"/>
      <c r="H132" s="23"/>
      <c r="I132" s="23"/>
      <c r="J132" s="23"/>
      <c r="K132" s="23"/>
      <c r="L132" s="21"/>
      <c r="M132" s="21"/>
      <c r="N132" s="21"/>
      <c r="O132" s="21"/>
    </row>
    <row r="133" spans="2:15" s="3" customFormat="1" x14ac:dyDescent="0.2">
      <c r="B133" s="2"/>
      <c r="C133" s="2"/>
      <c r="D133" s="2"/>
      <c r="E133" s="21"/>
      <c r="F133" s="21"/>
      <c r="G133" s="21"/>
      <c r="H133" s="23"/>
      <c r="I133" s="23"/>
      <c r="J133" s="23"/>
      <c r="K133" s="23"/>
      <c r="L133" s="21"/>
      <c r="M133" s="21"/>
      <c r="N133" s="21"/>
      <c r="O133" s="21"/>
    </row>
    <row r="134" spans="2:15" s="3" customFormat="1" x14ac:dyDescent="0.2">
      <c r="B134" s="2"/>
      <c r="C134" s="2"/>
      <c r="D134" s="2"/>
      <c r="E134" s="21"/>
      <c r="F134" s="21"/>
      <c r="G134" s="21"/>
      <c r="H134" s="23"/>
      <c r="I134" s="23"/>
      <c r="J134" s="23"/>
      <c r="K134" s="23"/>
      <c r="L134" s="21"/>
      <c r="M134" s="21"/>
      <c r="N134" s="21"/>
      <c r="O134" s="21"/>
    </row>
    <row r="135" spans="2:15" s="3" customFormat="1" x14ac:dyDescent="0.2">
      <c r="B135" s="2"/>
      <c r="C135" s="2"/>
      <c r="D135" s="2"/>
      <c r="E135" s="21"/>
      <c r="F135" s="21"/>
      <c r="G135" s="21"/>
      <c r="H135" s="23"/>
      <c r="I135" s="23"/>
      <c r="J135" s="23"/>
      <c r="K135" s="23"/>
      <c r="L135" s="21"/>
      <c r="M135" s="21"/>
      <c r="N135" s="21"/>
      <c r="O135" s="21"/>
    </row>
    <row r="136" spans="2:15" s="3" customFormat="1" x14ac:dyDescent="0.2">
      <c r="B136" s="2"/>
      <c r="C136" s="2"/>
      <c r="D136" s="2"/>
      <c r="E136" s="21"/>
      <c r="F136" s="21"/>
      <c r="G136" s="21"/>
      <c r="H136" s="23"/>
      <c r="I136" s="23"/>
      <c r="J136" s="23"/>
      <c r="K136" s="23"/>
      <c r="L136" s="21"/>
      <c r="M136" s="21"/>
      <c r="N136" s="21"/>
      <c r="O136" s="21"/>
    </row>
    <row r="137" spans="2:15" s="3" customFormat="1" x14ac:dyDescent="0.2">
      <c r="B137" s="2"/>
      <c r="C137" s="2"/>
      <c r="D137" s="2"/>
      <c r="E137" s="21"/>
      <c r="F137" s="21"/>
      <c r="G137" s="21"/>
      <c r="H137" s="23"/>
      <c r="I137" s="23"/>
      <c r="J137" s="23"/>
      <c r="K137" s="23"/>
      <c r="L137" s="21"/>
      <c r="M137" s="21"/>
      <c r="N137" s="21"/>
      <c r="O137" s="21"/>
    </row>
    <row r="138" spans="2:15" s="3" customFormat="1" x14ac:dyDescent="0.2">
      <c r="B138" s="2"/>
      <c r="C138" s="2"/>
      <c r="D138" s="2"/>
      <c r="E138" s="21"/>
      <c r="F138" s="21"/>
      <c r="G138" s="21"/>
      <c r="H138" s="23"/>
      <c r="I138" s="23"/>
      <c r="J138" s="23"/>
      <c r="K138" s="23"/>
      <c r="L138" s="21"/>
      <c r="M138" s="21"/>
      <c r="N138" s="21"/>
      <c r="O138" s="21"/>
    </row>
    <row r="139" spans="2:15" s="3" customFormat="1" x14ac:dyDescent="0.2">
      <c r="B139" s="2"/>
      <c r="C139" s="2"/>
      <c r="D139" s="2"/>
      <c r="E139" s="21"/>
      <c r="F139" s="21"/>
      <c r="G139" s="21"/>
      <c r="H139" s="23"/>
      <c r="I139" s="23"/>
      <c r="J139" s="23"/>
      <c r="K139" s="23"/>
      <c r="L139" s="21"/>
      <c r="M139" s="21"/>
      <c r="N139" s="21"/>
      <c r="O139" s="21"/>
    </row>
    <row r="140" spans="2:15" s="3" customFormat="1" x14ac:dyDescent="0.2">
      <c r="B140" s="2"/>
      <c r="C140" s="2"/>
      <c r="D140" s="2"/>
      <c r="E140" s="21"/>
      <c r="F140" s="21"/>
      <c r="G140" s="21"/>
      <c r="H140" s="23"/>
      <c r="I140" s="23"/>
      <c r="J140" s="23"/>
      <c r="K140" s="23"/>
      <c r="L140" s="21"/>
      <c r="M140" s="21"/>
      <c r="N140" s="21"/>
      <c r="O140" s="21"/>
    </row>
    <row r="141" spans="2:15" s="3" customFormat="1" x14ac:dyDescent="0.2">
      <c r="B141" s="2"/>
      <c r="C141" s="2"/>
      <c r="D141" s="2"/>
      <c r="E141" s="21"/>
      <c r="F141" s="21"/>
      <c r="G141" s="21"/>
      <c r="H141" s="23"/>
      <c r="I141" s="23"/>
      <c r="J141" s="23"/>
      <c r="K141" s="23"/>
      <c r="L141" s="21"/>
      <c r="M141" s="21"/>
      <c r="N141" s="21"/>
      <c r="O141" s="21"/>
    </row>
    <row r="142" spans="2:15" s="3" customFormat="1" x14ac:dyDescent="0.2">
      <c r="B142" s="2"/>
      <c r="C142" s="2"/>
      <c r="D142" s="2"/>
      <c r="E142" s="21"/>
      <c r="F142" s="21"/>
      <c r="G142" s="21"/>
      <c r="H142" s="23"/>
      <c r="I142" s="23"/>
      <c r="J142" s="23"/>
      <c r="K142" s="23"/>
      <c r="L142" s="21"/>
      <c r="M142" s="21"/>
      <c r="N142" s="21"/>
      <c r="O142" s="21"/>
    </row>
    <row r="143" spans="2:15" s="3" customFormat="1" x14ac:dyDescent="0.2">
      <c r="B143" s="2"/>
      <c r="C143" s="2"/>
      <c r="D143" s="2"/>
      <c r="E143" s="21"/>
      <c r="F143" s="21"/>
      <c r="G143" s="21"/>
      <c r="H143" s="23"/>
      <c r="I143" s="23"/>
      <c r="J143" s="23"/>
      <c r="K143" s="23"/>
      <c r="L143" s="21"/>
      <c r="M143" s="21"/>
      <c r="N143" s="21"/>
      <c r="O143" s="21"/>
    </row>
    <row r="144" spans="2:15" s="3" customFormat="1" x14ac:dyDescent="0.2">
      <c r="B144" s="2"/>
      <c r="C144" s="2"/>
      <c r="D144" s="2"/>
      <c r="E144" s="21"/>
      <c r="F144" s="21"/>
      <c r="G144" s="21"/>
      <c r="H144" s="23"/>
      <c r="I144" s="23"/>
      <c r="J144" s="23"/>
      <c r="K144" s="23"/>
      <c r="L144" s="21"/>
      <c r="M144" s="21"/>
      <c r="N144" s="21"/>
      <c r="O144" s="21"/>
    </row>
    <row r="145" spans="2:15" s="3" customFormat="1" x14ac:dyDescent="0.2">
      <c r="B145" s="2"/>
      <c r="C145" s="2"/>
      <c r="D145" s="2"/>
      <c r="E145" s="21"/>
      <c r="F145" s="21"/>
      <c r="G145" s="21"/>
      <c r="H145" s="23"/>
      <c r="I145" s="23"/>
      <c r="J145" s="23"/>
      <c r="K145" s="23"/>
      <c r="L145" s="21"/>
      <c r="M145" s="21"/>
      <c r="N145" s="21"/>
      <c r="O145" s="21"/>
    </row>
    <row r="146" spans="2:15" s="3" customFormat="1" x14ac:dyDescent="0.2">
      <c r="B146" s="2"/>
      <c r="C146" s="2"/>
      <c r="D146" s="2"/>
      <c r="E146" s="21"/>
      <c r="F146" s="21"/>
      <c r="G146" s="21"/>
      <c r="H146" s="23"/>
      <c r="I146" s="23"/>
      <c r="J146" s="23"/>
      <c r="K146" s="23"/>
      <c r="L146" s="21"/>
      <c r="M146" s="21"/>
      <c r="N146" s="21"/>
      <c r="O146" s="21"/>
    </row>
    <row r="147" spans="2:15" s="3" customFormat="1" x14ac:dyDescent="0.2">
      <c r="B147" s="2"/>
      <c r="C147" s="2"/>
      <c r="D147" s="2"/>
      <c r="E147" s="21"/>
      <c r="F147" s="21"/>
      <c r="G147" s="21"/>
      <c r="H147" s="23"/>
      <c r="I147" s="23"/>
      <c r="J147" s="23"/>
      <c r="K147" s="23"/>
      <c r="L147" s="21"/>
      <c r="M147" s="21"/>
      <c r="N147" s="21"/>
      <c r="O147" s="21"/>
    </row>
    <row r="148" spans="2:15" s="3" customFormat="1" x14ac:dyDescent="0.2">
      <c r="B148" s="2"/>
      <c r="C148" s="2"/>
      <c r="D148" s="2"/>
      <c r="E148" s="21"/>
      <c r="F148" s="21"/>
      <c r="G148" s="21"/>
      <c r="H148" s="23"/>
      <c r="I148" s="23"/>
      <c r="J148" s="23"/>
      <c r="K148" s="23"/>
      <c r="L148" s="21"/>
      <c r="M148" s="21"/>
      <c r="N148" s="21"/>
      <c r="O148" s="21"/>
    </row>
    <row r="149" spans="2:15" s="3" customFormat="1" x14ac:dyDescent="0.2">
      <c r="B149" s="2"/>
      <c r="C149" s="2"/>
      <c r="D149" s="2"/>
      <c r="E149" s="21"/>
      <c r="F149" s="21"/>
      <c r="G149" s="21"/>
      <c r="H149" s="23"/>
      <c r="I149" s="23"/>
      <c r="J149" s="23"/>
      <c r="K149" s="23"/>
      <c r="L149" s="21"/>
      <c r="M149" s="21"/>
      <c r="N149" s="21"/>
      <c r="O149" s="21"/>
    </row>
    <row r="150" spans="2:15" s="3" customFormat="1" x14ac:dyDescent="0.2">
      <c r="B150" s="2"/>
      <c r="C150" s="2"/>
      <c r="D150" s="2"/>
      <c r="E150" s="21"/>
      <c r="F150" s="21"/>
      <c r="G150" s="21"/>
      <c r="H150" s="23"/>
      <c r="I150" s="23"/>
      <c r="J150" s="23"/>
      <c r="K150" s="23"/>
      <c r="L150" s="21"/>
      <c r="M150" s="21"/>
      <c r="N150" s="21"/>
      <c r="O150" s="21"/>
    </row>
    <row r="151" spans="2:15" s="3" customFormat="1" x14ac:dyDescent="0.2">
      <c r="B151" s="2"/>
      <c r="C151" s="2"/>
      <c r="D151" s="2"/>
      <c r="E151" s="21"/>
      <c r="F151" s="21"/>
      <c r="G151" s="21"/>
      <c r="H151" s="23"/>
      <c r="I151" s="23"/>
      <c r="J151" s="23"/>
      <c r="K151" s="23"/>
      <c r="L151" s="21"/>
      <c r="M151" s="21"/>
      <c r="N151" s="21"/>
      <c r="O151" s="21"/>
    </row>
    <row r="152" spans="2:15" s="3" customFormat="1" x14ac:dyDescent="0.2">
      <c r="B152" s="2"/>
      <c r="C152" s="2"/>
      <c r="D152" s="2"/>
      <c r="E152" s="21"/>
      <c r="F152" s="21"/>
      <c r="G152" s="21"/>
      <c r="H152" s="23"/>
      <c r="I152" s="23"/>
      <c r="J152" s="23"/>
      <c r="K152" s="23"/>
      <c r="L152" s="21"/>
      <c r="M152" s="21"/>
      <c r="N152" s="21"/>
      <c r="O152" s="21"/>
    </row>
    <row r="153" spans="2:15" s="3" customFormat="1" x14ac:dyDescent="0.2">
      <c r="B153" s="2"/>
      <c r="C153" s="2"/>
      <c r="D153" s="2"/>
      <c r="E153" s="21"/>
      <c r="F153" s="21"/>
      <c r="G153" s="21"/>
      <c r="H153" s="23"/>
      <c r="I153" s="23"/>
      <c r="J153" s="23"/>
      <c r="K153" s="23"/>
      <c r="L153" s="21"/>
      <c r="M153" s="21"/>
      <c r="N153" s="21"/>
      <c r="O153" s="21"/>
    </row>
    <row r="154" spans="2:15" s="3" customFormat="1" x14ac:dyDescent="0.2">
      <c r="B154" s="2"/>
      <c r="C154" s="2"/>
      <c r="D154" s="2"/>
      <c r="E154" s="21"/>
      <c r="F154" s="21"/>
      <c r="G154" s="21"/>
      <c r="H154" s="23"/>
      <c r="I154" s="23"/>
      <c r="J154" s="23"/>
      <c r="K154" s="23"/>
      <c r="L154" s="21"/>
      <c r="M154" s="21"/>
      <c r="N154" s="21"/>
      <c r="O154" s="21"/>
    </row>
    <row r="155" spans="2:15" s="3" customFormat="1" x14ac:dyDescent="0.2">
      <c r="B155" s="2"/>
      <c r="C155" s="2"/>
      <c r="D155" s="2"/>
      <c r="E155" s="21"/>
      <c r="F155" s="21"/>
      <c r="G155" s="21"/>
      <c r="H155" s="23"/>
      <c r="I155" s="23"/>
      <c r="J155" s="23"/>
      <c r="K155" s="23"/>
      <c r="L155" s="21"/>
      <c r="M155" s="21"/>
      <c r="N155" s="21"/>
      <c r="O155" s="21"/>
    </row>
    <row r="156" spans="2:15" s="3" customFormat="1" x14ac:dyDescent="0.2">
      <c r="B156" s="2"/>
      <c r="C156" s="2"/>
      <c r="D156" s="2"/>
      <c r="E156" s="21"/>
      <c r="F156" s="21"/>
      <c r="G156" s="21"/>
      <c r="H156" s="23"/>
      <c r="I156" s="23"/>
      <c r="J156" s="23"/>
      <c r="K156" s="23"/>
      <c r="L156" s="21"/>
      <c r="M156" s="21"/>
      <c r="N156" s="21"/>
      <c r="O156" s="21"/>
    </row>
    <row r="157" spans="2:15" s="3" customFormat="1" x14ac:dyDescent="0.2">
      <c r="B157" s="2"/>
      <c r="C157" s="2"/>
      <c r="D157" s="2"/>
      <c r="E157" s="21"/>
      <c r="F157" s="21"/>
      <c r="G157" s="21"/>
      <c r="H157" s="23"/>
      <c r="I157" s="23"/>
      <c r="J157" s="23"/>
      <c r="K157" s="23"/>
      <c r="L157" s="21"/>
      <c r="M157" s="21"/>
      <c r="N157" s="21"/>
      <c r="O157" s="21"/>
    </row>
    <row r="158" spans="2:15" s="3" customFormat="1" x14ac:dyDescent="0.2">
      <c r="B158" s="2"/>
      <c r="C158" s="2"/>
      <c r="D158" s="2"/>
      <c r="E158" s="21"/>
      <c r="F158" s="21"/>
      <c r="G158" s="21"/>
      <c r="H158" s="23"/>
      <c r="I158" s="23"/>
      <c r="J158" s="23"/>
      <c r="K158" s="23"/>
      <c r="L158" s="21"/>
      <c r="M158" s="21"/>
      <c r="N158" s="21"/>
      <c r="O158" s="21"/>
    </row>
    <row r="159" spans="2:15" s="3" customFormat="1" x14ac:dyDescent="0.2">
      <c r="B159" s="2"/>
      <c r="C159" s="2"/>
      <c r="D159" s="2"/>
      <c r="E159" s="21"/>
      <c r="F159" s="21"/>
      <c r="G159" s="21"/>
      <c r="H159" s="23"/>
      <c r="I159" s="23"/>
      <c r="J159" s="23"/>
      <c r="K159" s="23"/>
      <c r="L159" s="21"/>
      <c r="M159" s="21"/>
      <c r="N159" s="21"/>
      <c r="O159" s="21"/>
    </row>
    <row r="160" spans="2:15" s="3" customFormat="1" x14ac:dyDescent="0.2">
      <c r="B160" s="2"/>
      <c r="C160" s="2"/>
      <c r="D160" s="2"/>
      <c r="E160" s="21"/>
      <c r="F160" s="21"/>
      <c r="G160" s="21"/>
      <c r="H160" s="23"/>
      <c r="I160" s="23"/>
      <c r="J160" s="23"/>
      <c r="K160" s="23"/>
      <c r="L160" s="21"/>
      <c r="M160" s="21"/>
      <c r="N160" s="21"/>
      <c r="O160" s="21"/>
    </row>
    <row r="161" spans="2:15" s="3" customFormat="1" x14ac:dyDescent="0.2">
      <c r="B161" s="2"/>
      <c r="C161" s="2"/>
      <c r="D161" s="2"/>
      <c r="E161" s="21"/>
      <c r="F161" s="21"/>
      <c r="G161" s="21"/>
      <c r="H161" s="23"/>
      <c r="I161" s="23"/>
      <c r="J161" s="23"/>
      <c r="K161" s="23"/>
      <c r="L161" s="21"/>
      <c r="M161" s="21"/>
      <c r="N161" s="21"/>
      <c r="O161" s="21"/>
    </row>
    <row r="162" spans="2:15" s="3" customFormat="1" x14ac:dyDescent="0.2">
      <c r="B162" s="2"/>
      <c r="C162" s="2"/>
      <c r="D162" s="2"/>
      <c r="E162" s="21"/>
      <c r="F162" s="21"/>
      <c r="G162" s="21"/>
      <c r="H162" s="23"/>
      <c r="I162" s="23"/>
      <c r="J162" s="23"/>
      <c r="K162" s="23"/>
      <c r="L162" s="21"/>
      <c r="M162" s="21"/>
      <c r="N162" s="21"/>
      <c r="O162" s="21"/>
    </row>
    <row r="163" spans="2:15" s="3" customFormat="1" x14ac:dyDescent="0.2">
      <c r="B163" s="2"/>
      <c r="C163" s="2"/>
      <c r="D163" s="2"/>
      <c r="E163" s="21"/>
      <c r="F163" s="21"/>
      <c r="G163" s="21"/>
      <c r="H163" s="23"/>
      <c r="I163" s="23"/>
      <c r="J163" s="23"/>
      <c r="K163" s="23"/>
      <c r="L163" s="21"/>
      <c r="M163" s="21"/>
      <c r="N163" s="21"/>
      <c r="O163" s="21"/>
    </row>
    <row r="164" spans="2:15" s="3" customFormat="1" x14ac:dyDescent="0.2">
      <c r="B164" s="2"/>
      <c r="C164" s="2"/>
      <c r="D164" s="2"/>
      <c r="E164" s="21"/>
      <c r="F164" s="21"/>
      <c r="G164" s="21"/>
      <c r="H164" s="23"/>
      <c r="I164" s="23"/>
      <c r="J164" s="23"/>
      <c r="K164" s="23"/>
      <c r="L164" s="21"/>
      <c r="M164" s="21"/>
      <c r="N164" s="21"/>
      <c r="O164" s="21"/>
    </row>
    <row r="165" spans="2:15" s="3" customFormat="1" x14ac:dyDescent="0.2">
      <c r="B165" s="2"/>
      <c r="C165" s="2"/>
      <c r="D165" s="2"/>
      <c r="E165" s="21"/>
      <c r="F165" s="21"/>
      <c r="G165" s="21"/>
      <c r="H165" s="23"/>
      <c r="I165" s="23"/>
      <c r="J165" s="23"/>
      <c r="K165" s="23"/>
      <c r="L165" s="21"/>
      <c r="M165" s="21"/>
      <c r="N165" s="21"/>
      <c r="O165" s="21"/>
    </row>
    <row r="166" spans="2:15" s="3" customFormat="1" x14ac:dyDescent="0.2">
      <c r="B166" s="2"/>
      <c r="C166" s="2"/>
      <c r="D166" s="2"/>
      <c r="E166" s="21"/>
      <c r="F166" s="21"/>
      <c r="G166" s="21"/>
      <c r="H166" s="23"/>
      <c r="I166" s="23"/>
      <c r="J166" s="23"/>
      <c r="K166" s="23"/>
      <c r="L166" s="21"/>
      <c r="M166" s="21"/>
      <c r="N166" s="21"/>
      <c r="O166" s="21"/>
    </row>
    <row r="167" spans="2:15" s="3" customFormat="1" x14ac:dyDescent="0.2">
      <c r="B167" s="2"/>
      <c r="C167" s="2"/>
      <c r="D167" s="2"/>
      <c r="E167" s="21"/>
      <c r="F167" s="21"/>
      <c r="G167" s="21"/>
      <c r="H167" s="23"/>
      <c r="I167" s="23"/>
      <c r="J167" s="23"/>
      <c r="K167" s="23"/>
      <c r="L167" s="21"/>
      <c r="M167" s="21"/>
      <c r="N167" s="21"/>
      <c r="O167" s="21"/>
    </row>
    <row r="168" spans="2:15" s="3" customFormat="1" x14ac:dyDescent="0.2">
      <c r="B168" s="2"/>
      <c r="C168" s="2"/>
      <c r="D168" s="2"/>
      <c r="E168" s="21"/>
      <c r="F168" s="21"/>
      <c r="G168" s="21"/>
      <c r="H168" s="23"/>
      <c r="I168" s="23"/>
      <c r="J168" s="23"/>
      <c r="K168" s="23"/>
      <c r="L168" s="21"/>
      <c r="M168" s="21"/>
      <c r="N168" s="21"/>
      <c r="O168" s="21"/>
    </row>
    <row r="169" spans="2:15" s="3" customFormat="1" x14ac:dyDescent="0.2">
      <c r="B169" s="2"/>
      <c r="C169" s="2"/>
      <c r="D169" s="2"/>
      <c r="E169" s="21"/>
      <c r="F169" s="21"/>
      <c r="G169" s="21"/>
      <c r="H169" s="23"/>
      <c r="I169" s="23"/>
      <c r="J169" s="23"/>
      <c r="K169" s="23"/>
      <c r="L169" s="21"/>
      <c r="M169" s="21"/>
      <c r="N169" s="21"/>
      <c r="O169" s="21"/>
    </row>
    <row r="170" spans="2:15" s="3" customFormat="1" x14ac:dyDescent="0.2">
      <c r="B170" s="2"/>
      <c r="C170" s="2"/>
      <c r="D170" s="2"/>
      <c r="E170" s="21"/>
      <c r="F170" s="21"/>
      <c r="G170" s="21"/>
      <c r="H170" s="23"/>
      <c r="I170" s="23"/>
      <c r="J170" s="23"/>
      <c r="K170" s="23"/>
      <c r="L170" s="21"/>
      <c r="M170" s="21"/>
      <c r="N170" s="21"/>
      <c r="O170" s="21"/>
    </row>
    <row r="171" spans="2:15" s="3" customFormat="1" x14ac:dyDescent="0.2">
      <c r="B171" s="2"/>
      <c r="C171" s="2"/>
      <c r="D171" s="2"/>
      <c r="E171" s="21"/>
      <c r="F171" s="21"/>
      <c r="G171" s="21"/>
      <c r="H171" s="23"/>
      <c r="I171" s="23"/>
      <c r="J171" s="23"/>
      <c r="K171" s="23"/>
      <c r="L171" s="21"/>
      <c r="M171" s="21"/>
      <c r="N171" s="21"/>
      <c r="O171" s="21"/>
    </row>
    <row r="172" spans="2:15" s="3" customFormat="1" x14ac:dyDescent="0.2">
      <c r="B172" s="2"/>
      <c r="C172" s="2"/>
      <c r="D172" s="2"/>
      <c r="E172" s="21"/>
      <c r="F172" s="21"/>
      <c r="G172" s="21"/>
      <c r="H172" s="23"/>
      <c r="I172" s="23"/>
      <c r="J172" s="23"/>
      <c r="K172" s="23"/>
      <c r="L172" s="21"/>
      <c r="M172" s="21"/>
      <c r="N172" s="21"/>
      <c r="O172" s="21"/>
    </row>
    <row r="173" spans="2:15" s="3" customFormat="1" x14ac:dyDescent="0.2">
      <c r="B173" s="2"/>
      <c r="C173" s="2"/>
      <c r="D173" s="2"/>
      <c r="E173" s="21"/>
      <c r="F173" s="21"/>
      <c r="G173" s="21"/>
      <c r="H173" s="23"/>
      <c r="I173" s="23"/>
      <c r="J173" s="23"/>
      <c r="K173" s="23"/>
      <c r="L173" s="21"/>
      <c r="M173" s="21"/>
      <c r="N173" s="21"/>
      <c r="O173" s="21"/>
    </row>
    <row r="174" spans="2:15" s="3" customFormat="1" x14ac:dyDescent="0.2">
      <c r="B174" s="2"/>
      <c r="C174" s="2"/>
      <c r="D174" s="2"/>
      <c r="E174" s="21"/>
      <c r="F174" s="21"/>
      <c r="G174" s="21"/>
      <c r="H174" s="23"/>
      <c r="I174" s="23"/>
      <c r="J174" s="23"/>
      <c r="K174" s="23"/>
      <c r="L174" s="21"/>
      <c r="M174" s="21"/>
      <c r="N174" s="21"/>
      <c r="O174" s="21"/>
    </row>
    <row r="175" spans="2:15" s="3" customFormat="1" x14ac:dyDescent="0.2">
      <c r="B175" s="2"/>
      <c r="C175" s="2"/>
      <c r="D175" s="2"/>
      <c r="E175" s="21"/>
      <c r="F175" s="21"/>
      <c r="G175" s="21"/>
      <c r="H175" s="23"/>
      <c r="I175" s="23"/>
      <c r="J175" s="23"/>
      <c r="K175" s="23"/>
      <c r="L175" s="21"/>
      <c r="M175" s="21"/>
      <c r="N175" s="21"/>
      <c r="O175" s="21"/>
    </row>
    <row r="176" spans="2:15" s="3" customFormat="1" x14ac:dyDescent="0.2">
      <c r="B176" s="2"/>
      <c r="C176" s="2"/>
      <c r="D176" s="2"/>
      <c r="E176" s="21"/>
      <c r="F176" s="21"/>
      <c r="G176" s="21"/>
      <c r="H176" s="23"/>
      <c r="I176" s="23"/>
      <c r="J176" s="23"/>
      <c r="K176" s="23"/>
      <c r="L176" s="21"/>
      <c r="M176" s="21"/>
      <c r="N176" s="21"/>
      <c r="O176" s="21"/>
    </row>
    <row r="177" spans="2:15" s="3" customFormat="1" x14ac:dyDescent="0.2">
      <c r="B177" s="2"/>
      <c r="C177" s="2"/>
      <c r="D177" s="2"/>
      <c r="E177" s="21"/>
      <c r="F177" s="21"/>
      <c r="G177" s="21"/>
      <c r="H177" s="23"/>
      <c r="I177" s="23"/>
      <c r="J177" s="23"/>
      <c r="K177" s="23"/>
      <c r="L177" s="21"/>
      <c r="M177" s="21"/>
      <c r="N177" s="21"/>
      <c r="O177" s="21"/>
    </row>
    <row r="178" spans="2:15" s="3" customFormat="1" x14ac:dyDescent="0.2">
      <c r="B178" s="2"/>
      <c r="C178" s="2"/>
      <c r="D178" s="2"/>
      <c r="E178" s="21"/>
      <c r="F178" s="21"/>
      <c r="G178" s="21"/>
      <c r="H178" s="23"/>
      <c r="I178" s="23"/>
      <c r="J178" s="23"/>
      <c r="K178" s="23"/>
      <c r="L178" s="21"/>
      <c r="M178" s="21"/>
      <c r="N178" s="21"/>
      <c r="O178" s="21"/>
    </row>
    <row r="179" spans="2:15" s="3" customFormat="1" x14ac:dyDescent="0.2">
      <c r="B179" s="2"/>
      <c r="C179" s="2"/>
      <c r="D179" s="2"/>
      <c r="E179" s="21"/>
      <c r="F179" s="21"/>
      <c r="G179" s="21"/>
      <c r="H179" s="23"/>
      <c r="I179" s="23"/>
      <c r="J179" s="23"/>
      <c r="K179" s="23"/>
      <c r="L179" s="21"/>
      <c r="M179" s="21"/>
      <c r="N179" s="21"/>
      <c r="O179" s="21"/>
    </row>
    <row r="180" spans="2:15" s="3" customFormat="1" x14ac:dyDescent="0.2">
      <c r="B180" s="2"/>
      <c r="C180" s="2"/>
      <c r="D180" s="2"/>
      <c r="E180" s="21"/>
      <c r="F180" s="21"/>
      <c r="G180" s="21"/>
      <c r="H180" s="23"/>
      <c r="I180" s="23"/>
      <c r="J180" s="23"/>
      <c r="K180" s="23"/>
      <c r="L180" s="21"/>
      <c r="M180" s="21"/>
      <c r="N180" s="21"/>
      <c r="O180" s="21"/>
    </row>
    <row r="181" spans="2:15" s="3" customFormat="1" x14ac:dyDescent="0.2">
      <c r="B181" s="2"/>
      <c r="C181" s="2"/>
      <c r="D181" s="2"/>
      <c r="E181" s="21"/>
      <c r="F181" s="21"/>
      <c r="G181" s="21"/>
      <c r="H181" s="23"/>
      <c r="I181" s="23"/>
      <c r="J181" s="23"/>
      <c r="K181" s="23"/>
      <c r="L181" s="21"/>
      <c r="M181" s="21"/>
      <c r="N181" s="21"/>
      <c r="O181" s="21"/>
    </row>
    <row r="182" spans="2:15" s="3" customFormat="1" x14ac:dyDescent="0.2">
      <c r="B182" s="2"/>
      <c r="C182" s="2"/>
      <c r="D182" s="2"/>
      <c r="E182" s="21"/>
      <c r="F182" s="21"/>
      <c r="G182" s="21"/>
      <c r="H182" s="23"/>
      <c r="I182" s="23"/>
      <c r="J182" s="23"/>
      <c r="K182" s="23"/>
      <c r="L182" s="21"/>
      <c r="M182" s="21"/>
      <c r="N182" s="21"/>
      <c r="O182" s="21"/>
    </row>
    <row r="183" spans="2:15" s="3" customFormat="1" x14ac:dyDescent="0.2">
      <c r="B183" s="2"/>
      <c r="C183" s="2"/>
      <c r="D183" s="2"/>
      <c r="E183" s="21"/>
      <c r="F183" s="21"/>
      <c r="G183" s="21"/>
      <c r="H183" s="23"/>
      <c r="I183" s="23"/>
      <c r="J183" s="23"/>
      <c r="K183" s="23"/>
      <c r="L183" s="21"/>
      <c r="M183" s="21"/>
      <c r="N183" s="21"/>
      <c r="O183" s="21"/>
    </row>
    <row r="184" spans="2:15" s="3" customFormat="1" x14ac:dyDescent="0.2">
      <c r="B184" s="2"/>
      <c r="C184" s="2"/>
      <c r="D184" s="2"/>
      <c r="E184" s="21"/>
      <c r="F184" s="21"/>
      <c r="G184" s="21"/>
      <c r="H184" s="23"/>
      <c r="I184" s="23"/>
      <c r="J184" s="23"/>
      <c r="K184" s="23"/>
      <c r="L184" s="21"/>
      <c r="M184" s="21"/>
      <c r="N184" s="21"/>
      <c r="O184" s="21"/>
    </row>
    <row r="185" spans="2:15" s="3" customFormat="1" x14ac:dyDescent="0.2">
      <c r="B185" s="2"/>
      <c r="C185" s="2"/>
      <c r="D185" s="2"/>
      <c r="E185" s="21"/>
      <c r="F185" s="21"/>
      <c r="G185" s="21"/>
      <c r="H185" s="23"/>
      <c r="I185" s="23"/>
      <c r="J185" s="23"/>
      <c r="K185" s="23"/>
      <c r="L185" s="21"/>
      <c r="M185" s="21"/>
      <c r="N185" s="21"/>
      <c r="O185" s="21"/>
    </row>
    <row r="186" spans="2:15" s="3" customFormat="1" x14ac:dyDescent="0.2">
      <c r="B186" s="2"/>
      <c r="C186" s="2"/>
      <c r="D186" s="2"/>
      <c r="E186" s="21"/>
      <c r="F186" s="21"/>
      <c r="G186" s="21"/>
      <c r="H186" s="23"/>
      <c r="I186" s="23"/>
      <c r="J186" s="23"/>
      <c r="K186" s="23"/>
      <c r="L186" s="21"/>
      <c r="M186" s="21"/>
      <c r="N186" s="21"/>
      <c r="O186" s="21"/>
    </row>
    <row r="187" spans="2:15" s="3" customFormat="1" x14ac:dyDescent="0.2">
      <c r="B187" s="2"/>
      <c r="C187" s="2"/>
      <c r="D187" s="2"/>
      <c r="E187" s="21"/>
      <c r="F187" s="21"/>
      <c r="G187" s="21"/>
      <c r="H187" s="23"/>
      <c r="I187" s="23"/>
      <c r="J187" s="23"/>
      <c r="K187" s="23"/>
      <c r="L187" s="21"/>
      <c r="M187" s="21"/>
      <c r="N187" s="21"/>
      <c r="O187" s="21"/>
    </row>
    <row r="188" spans="2:15" s="3" customFormat="1" x14ac:dyDescent="0.2">
      <c r="B188" s="2"/>
      <c r="C188" s="2"/>
      <c r="D188" s="2"/>
      <c r="E188" s="21"/>
      <c r="F188" s="21"/>
      <c r="G188" s="21"/>
      <c r="H188" s="23"/>
      <c r="I188" s="23"/>
      <c r="J188" s="23"/>
      <c r="K188" s="23"/>
      <c r="L188" s="21"/>
      <c r="M188" s="21"/>
      <c r="N188" s="21"/>
      <c r="O188" s="21"/>
    </row>
    <row r="189" spans="2:15" s="3" customFormat="1" x14ac:dyDescent="0.2">
      <c r="B189" s="2"/>
      <c r="C189" s="2"/>
      <c r="D189" s="2"/>
      <c r="E189" s="21"/>
      <c r="F189" s="21"/>
      <c r="G189" s="21"/>
      <c r="H189" s="23"/>
      <c r="I189" s="23"/>
      <c r="J189" s="23"/>
      <c r="K189" s="23"/>
      <c r="L189" s="21"/>
      <c r="M189" s="21"/>
      <c r="N189" s="21"/>
      <c r="O189" s="21"/>
    </row>
    <row r="190" spans="2:15" s="3" customFormat="1" x14ac:dyDescent="0.2">
      <c r="B190" s="2"/>
      <c r="C190" s="2"/>
      <c r="D190" s="2"/>
      <c r="E190" s="21"/>
      <c r="F190" s="21"/>
      <c r="G190" s="21"/>
      <c r="H190" s="23"/>
      <c r="I190" s="23"/>
      <c r="J190" s="23"/>
      <c r="K190" s="23"/>
      <c r="L190" s="21"/>
      <c r="M190" s="21"/>
      <c r="N190" s="21"/>
      <c r="O190" s="21"/>
    </row>
    <row r="191" spans="2:15" s="3" customFormat="1" x14ac:dyDescent="0.2">
      <c r="B191" s="2"/>
      <c r="C191" s="2"/>
      <c r="D191" s="2"/>
      <c r="E191" s="21"/>
      <c r="F191" s="21"/>
      <c r="G191" s="21"/>
      <c r="H191" s="23"/>
      <c r="I191" s="23"/>
      <c r="J191" s="23"/>
      <c r="K191" s="23"/>
      <c r="L191" s="21"/>
      <c r="M191" s="21"/>
      <c r="N191" s="21"/>
      <c r="O191" s="21"/>
    </row>
    <row r="192" spans="2:15" s="3" customFormat="1" x14ac:dyDescent="0.2">
      <c r="B192" s="2"/>
      <c r="C192" s="2"/>
      <c r="D192" s="2"/>
      <c r="E192" s="21"/>
      <c r="F192" s="21"/>
      <c r="G192" s="21"/>
      <c r="H192" s="23"/>
      <c r="I192" s="23"/>
      <c r="J192" s="23"/>
      <c r="K192" s="23"/>
      <c r="L192" s="21"/>
      <c r="M192" s="21"/>
      <c r="N192" s="21"/>
      <c r="O192" s="21"/>
    </row>
    <row r="193" spans="2:15" s="3" customFormat="1" x14ac:dyDescent="0.2">
      <c r="B193" s="2"/>
      <c r="C193" s="2"/>
      <c r="D193" s="2"/>
      <c r="E193" s="21"/>
      <c r="F193" s="21"/>
      <c r="G193" s="21"/>
      <c r="H193" s="23"/>
      <c r="I193" s="23"/>
      <c r="J193" s="23"/>
      <c r="K193" s="23"/>
      <c r="L193" s="21"/>
      <c r="M193" s="21"/>
      <c r="N193" s="21"/>
      <c r="O193" s="21"/>
    </row>
    <row r="194" spans="2:15" s="3" customFormat="1" x14ac:dyDescent="0.2">
      <c r="B194" s="2"/>
      <c r="C194" s="2"/>
      <c r="D194" s="2"/>
      <c r="E194" s="21"/>
      <c r="F194" s="21"/>
      <c r="G194" s="21"/>
      <c r="H194" s="23"/>
      <c r="I194" s="23"/>
      <c r="J194" s="23"/>
      <c r="K194" s="23"/>
      <c r="L194" s="21"/>
      <c r="M194" s="21"/>
      <c r="N194" s="21"/>
      <c r="O194" s="21"/>
    </row>
    <row r="195" spans="2:15" s="3" customFormat="1" x14ac:dyDescent="0.2">
      <c r="B195" s="2"/>
      <c r="C195" s="2"/>
      <c r="D195" s="2"/>
      <c r="E195" s="21"/>
      <c r="F195" s="21"/>
      <c r="G195" s="21"/>
      <c r="H195" s="23"/>
      <c r="I195" s="23"/>
      <c r="J195" s="23"/>
      <c r="K195" s="23"/>
      <c r="L195" s="21"/>
      <c r="M195" s="21"/>
      <c r="N195" s="21"/>
      <c r="O195" s="21"/>
    </row>
    <row r="196" spans="2:15" s="3" customFormat="1" x14ac:dyDescent="0.2">
      <c r="B196" s="2"/>
      <c r="C196" s="2"/>
      <c r="D196" s="2"/>
      <c r="E196" s="21"/>
      <c r="F196" s="21"/>
      <c r="G196" s="21"/>
      <c r="H196" s="23"/>
      <c r="I196" s="23"/>
      <c r="J196" s="23"/>
      <c r="K196" s="23"/>
      <c r="L196" s="21"/>
      <c r="M196" s="21"/>
      <c r="N196" s="21"/>
      <c r="O196" s="21"/>
    </row>
    <row r="197" spans="2:15" s="3" customFormat="1" x14ac:dyDescent="0.2">
      <c r="B197" s="2"/>
      <c r="C197" s="2"/>
      <c r="D197" s="2"/>
      <c r="E197" s="21"/>
      <c r="F197" s="21"/>
      <c r="G197" s="21"/>
      <c r="H197" s="23"/>
      <c r="I197" s="23"/>
      <c r="J197" s="23"/>
      <c r="K197" s="23"/>
      <c r="L197" s="21"/>
      <c r="M197" s="21"/>
      <c r="N197" s="21"/>
      <c r="O197" s="21"/>
    </row>
    <row r="198" spans="2:15" s="3" customFormat="1" x14ac:dyDescent="0.2">
      <c r="B198" s="2"/>
      <c r="C198" s="2"/>
      <c r="D198" s="2"/>
      <c r="E198" s="21"/>
      <c r="F198" s="21"/>
      <c r="G198" s="21"/>
      <c r="H198" s="23"/>
      <c r="I198" s="23"/>
      <c r="J198" s="23"/>
      <c r="K198" s="23"/>
      <c r="L198" s="21"/>
      <c r="M198" s="21"/>
      <c r="N198" s="21"/>
      <c r="O198" s="21"/>
    </row>
    <row r="199" spans="2:15" s="3" customFormat="1" x14ac:dyDescent="0.2">
      <c r="B199" s="2"/>
      <c r="C199" s="2"/>
      <c r="D199" s="2"/>
      <c r="E199" s="21"/>
      <c r="F199" s="21"/>
      <c r="G199" s="21"/>
      <c r="H199" s="23"/>
      <c r="I199" s="23"/>
      <c r="J199" s="23"/>
      <c r="K199" s="23"/>
      <c r="L199" s="21"/>
      <c r="M199" s="21"/>
      <c r="N199" s="21"/>
      <c r="O199" s="21"/>
    </row>
    <row r="200" spans="2:15" s="3" customFormat="1" x14ac:dyDescent="0.2">
      <c r="B200" s="2"/>
      <c r="C200" s="2"/>
      <c r="D200" s="2"/>
      <c r="E200" s="21"/>
      <c r="F200" s="21"/>
      <c r="G200" s="21"/>
      <c r="H200" s="23"/>
      <c r="I200" s="23"/>
      <c r="J200" s="23"/>
      <c r="K200" s="23"/>
      <c r="L200" s="21"/>
      <c r="M200" s="21"/>
      <c r="N200" s="21"/>
      <c r="O200" s="21"/>
    </row>
    <row r="201" spans="2:15" s="3" customFormat="1" x14ac:dyDescent="0.2">
      <c r="B201" s="2"/>
      <c r="C201" s="2"/>
      <c r="D201" s="2"/>
      <c r="E201" s="21"/>
      <c r="F201" s="21"/>
      <c r="G201" s="21"/>
      <c r="H201" s="23"/>
      <c r="I201" s="23"/>
      <c r="J201" s="23"/>
      <c r="K201" s="23"/>
      <c r="L201" s="21"/>
      <c r="M201" s="21"/>
      <c r="N201" s="21"/>
      <c r="O201" s="21"/>
    </row>
    <row r="202" spans="2:15" s="3" customFormat="1" x14ac:dyDescent="0.2">
      <c r="B202" s="2"/>
      <c r="C202" s="2"/>
      <c r="D202" s="2"/>
      <c r="E202" s="21"/>
      <c r="F202" s="21"/>
      <c r="G202" s="21"/>
      <c r="H202" s="23"/>
      <c r="I202" s="23"/>
      <c r="J202" s="23"/>
      <c r="K202" s="23"/>
      <c r="L202" s="21"/>
      <c r="M202" s="21"/>
      <c r="N202" s="21"/>
      <c r="O202" s="21"/>
    </row>
    <row r="203" spans="2:15" s="3" customFormat="1" x14ac:dyDescent="0.2">
      <c r="B203" s="2"/>
      <c r="C203" s="2"/>
      <c r="D203" s="2"/>
      <c r="E203" s="21"/>
      <c r="F203" s="21"/>
      <c r="G203" s="21"/>
      <c r="H203" s="23"/>
      <c r="I203" s="23"/>
      <c r="J203" s="23"/>
      <c r="K203" s="23"/>
      <c r="L203" s="21"/>
      <c r="M203" s="21"/>
      <c r="N203" s="21"/>
      <c r="O203" s="21"/>
    </row>
    <row r="204" spans="2:15" s="3" customFormat="1" x14ac:dyDescent="0.2">
      <c r="B204" s="2"/>
      <c r="C204" s="2"/>
      <c r="D204" s="2"/>
      <c r="E204" s="21"/>
      <c r="F204" s="21"/>
      <c r="G204" s="21"/>
      <c r="H204" s="23"/>
      <c r="I204" s="23"/>
      <c r="J204" s="23"/>
      <c r="K204" s="23"/>
      <c r="L204" s="21"/>
      <c r="M204" s="21"/>
      <c r="N204" s="21"/>
      <c r="O204" s="21"/>
    </row>
    <row r="205" spans="2:15" s="3" customFormat="1" x14ac:dyDescent="0.2">
      <c r="B205" s="2"/>
      <c r="C205" s="2"/>
      <c r="D205" s="2"/>
      <c r="E205" s="21"/>
      <c r="F205" s="21"/>
      <c r="G205" s="21"/>
      <c r="H205" s="23"/>
      <c r="I205" s="23"/>
      <c r="J205" s="23"/>
      <c r="K205" s="23"/>
      <c r="L205" s="21"/>
      <c r="M205" s="21"/>
      <c r="N205" s="21"/>
      <c r="O205" s="21"/>
    </row>
    <row r="206" spans="2:15" s="3" customFormat="1" x14ac:dyDescent="0.2">
      <c r="B206" s="2"/>
      <c r="C206" s="2"/>
      <c r="D206" s="2"/>
      <c r="E206" s="21"/>
      <c r="F206" s="21"/>
      <c r="G206" s="21"/>
      <c r="H206" s="23"/>
      <c r="I206" s="23"/>
      <c r="J206" s="23"/>
      <c r="K206" s="23"/>
      <c r="L206" s="21"/>
      <c r="M206" s="21"/>
      <c r="N206" s="21"/>
      <c r="O206" s="21"/>
    </row>
    <row r="207" spans="2:15" s="3" customFormat="1" x14ac:dyDescent="0.2">
      <c r="B207" s="2"/>
      <c r="C207" s="2"/>
      <c r="D207" s="2"/>
      <c r="E207" s="21"/>
      <c r="F207" s="21"/>
      <c r="G207" s="21"/>
      <c r="H207" s="23"/>
      <c r="I207" s="23"/>
      <c r="J207" s="23"/>
      <c r="K207" s="23"/>
      <c r="L207" s="21"/>
      <c r="M207" s="21"/>
      <c r="N207" s="21"/>
      <c r="O207" s="21"/>
    </row>
    <row r="208" spans="2:15" s="3" customFormat="1" x14ac:dyDescent="0.2">
      <c r="B208" s="2"/>
      <c r="C208" s="2"/>
      <c r="D208" s="2"/>
      <c r="E208" s="21"/>
      <c r="F208" s="21"/>
      <c r="G208" s="21"/>
      <c r="H208" s="23"/>
      <c r="I208" s="23"/>
      <c r="J208" s="23"/>
      <c r="K208" s="23"/>
      <c r="L208" s="21"/>
      <c r="M208" s="21"/>
      <c r="N208" s="21"/>
      <c r="O208" s="21"/>
    </row>
    <row r="209" spans="2:15" s="3" customFormat="1" x14ac:dyDescent="0.2">
      <c r="B209" s="2"/>
      <c r="C209" s="2"/>
      <c r="D209" s="2"/>
      <c r="E209" s="21"/>
      <c r="F209" s="21"/>
      <c r="G209" s="21"/>
      <c r="H209" s="23"/>
      <c r="I209" s="23"/>
      <c r="J209" s="23"/>
      <c r="K209" s="23"/>
      <c r="L209" s="21"/>
      <c r="M209" s="21"/>
      <c r="N209" s="21"/>
      <c r="O209" s="21"/>
    </row>
    <row r="210" spans="2:15" s="3" customFormat="1" x14ac:dyDescent="0.2">
      <c r="B210" s="2"/>
      <c r="C210" s="2"/>
      <c r="D210" s="2"/>
      <c r="E210" s="21"/>
      <c r="F210" s="21"/>
      <c r="G210" s="21"/>
      <c r="H210" s="23"/>
      <c r="I210" s="23"/>
      <c r="J210" s="23"/>
      <c r="K210" s="23"/>
      <c r="L210" s="21"/>
      <c r="M210" s="21"/>
      <c r="N210" s="21"/>
      <c r="O210" s="21"/>
    </row>
    <row r="211" spans="2:15" s="3" customFormat="1" x14ac:dyDescent="0.2">
      <c r="B211" s="2"/>
      <c r="C211" s="2"/>
      <c r="D211" s="2"/>
      <c r="E211" s="21"/>
      <c r="F211" s="21"/>
      <c r="G211" s="21"/>
      <c r="H211" s="23"/>
      <c r="I211" s="23"/>
      <c r="J211" s="23"/>
      <c r="K211" s="23"/>
      <c r="L211" s="21"/>
      <c r="M211" s="21"/>
      <c r="N211" s="21"/>
      <c r="O211" s="21"/>
    </row>
    <row r="212" spans="2:15" s="3" customFormat="1" x14ac:dyDescent="0.2">
      <c r="B212" s="2"/>
      <c r="C212" s="2"/>
      <c r="D212" s="2"/>
      <c r="E212" s="21"/>
      <c r="F212" s="21"/>
      <c r="G212" s="21"/>
      <c r="H212" s="23"/>
      <c r="I212" s="23"/>
      <c r="J212" s="23"/>
      <c r="K212" s="23"/>
      <c r="L212" s="21"/>
      <c r="M212" s="21"/>
      <c r="N212" s="21"/>
      <c r="O212" s="21"/>
    </row>
    <row r="213" spans="2:15" s="3" customFormat="1" x14ac:dyDescent="0.2">
      <c r="B213" s="2"/>
      <c r="C213" s="2"/>
      <c r="D213" s="2"/>
      <c r="E213" s="21"/>
      <c r="F213" s="21"/>
      <c r="G213" s="21"/>
      <c r="H213" s="23"/>
      <c r="I213" s="23"/>
      <c r="J213" s="23"/>
      <c r="K213" s="23"/>
      <c r="L213" s="21"/>
      <c r="M213" s="21"/>
      <c r="N213" s="21"/>
      <c r="O213" s="21"/>
    </row>
    <row r="214" spans="2:15" s="3" customFormat="1" x14ac:dyDescent="0.2">
      <c r="B214" s="2"/>
      <c r="C214" s="2"/>
      <c r="D214" s="2"/>
      <c r="E214" s="21"/>
      <c r="F214" s="21"/>
      <c r="G214" s="21"/>
      <c r="H214" s="23"/>
      <c r="I214" s="23"/>
      <c r="J214" s="23"/>
      <c r="K214" s="23"/>
      <c r="L214" s="21"/>
      <c r="M214" s="21"/>
      <c r="N214" s="21"/>
      <c r="O214" s="21"/>
    </row>
    <row r="215" spans="2:15" s="3" customFormat="1" x14ac:dyDescent="0.2">
      <c r="B215" s="2"/>
      <c r="C215" s="2"/>
      <c r="D215" s="2"/>
      <c r="E215" s="21"/>
      <c r="F215" s="21"/>
      <c r="G215" s="21"/>
      <c r="H215" s="23"/>
      <c r="I215" s="23"/>
      <c r="J215" s="23"/>
      <c r="K215" s="23"/>
      <c r="L215" s="21"/>
      <c r="M215" s="21"/>
      <c r="N215" s="21"/>
      <c r="O215" s="21"/>
    </row>
    <row r="216" spans="2:15" s="3" customFormat="1" x14ac:dyDescent="0.2">
      <c r="B216" s="2"/>
      <c r="C216" s="2"/>
      <c r="D216" s="2"/>
      <c r="E216" s="21"/>
      <c r="F216" s="21"/>
      <c r="G216" s="21"/>
      <c r="H216" s="23"/>
      <c r="I216" s="23"/>
      <c r="J216" s="23"/>
      <c r="K216" s="23"/>
      <c r="L216" s="21"/>
      <c r="M216" s="21"/>
      <c r="N216" s="21"/>
      <c r="O216" s="21"/>
    </row>
    <row r="217" spans="2:15" s="3" customFormat="1" x14ac:dyDescent="0.2">
      <c r="B217" s="2"/>
      <c r="C217" s="2"/>
      <c r="D217" s="2"/>
      <c r="E217" s="21"/>
      <c r="F217" s="21"/>
      <c r="G217" s="21"/>
      <c r="H217" s="23"/>
      <c r="I217" s="23"/>
      <c r="J217" s="23"/>
      <c r="K217" s="23"/>
      <c r="L217" s="21"/>
      <c r="M217" s="21"/>
      <c r="N217" s="21"/>
      <c r="O217" s="21"/>
    </row>
    <row r="218" spans="2:15" s="3" customFormat="1" x14ac:dyDescent="0.2">
      <c r="B218" s="2"/>
      <c r="C218" s="2"/>
      <c r="D218" s="2"/>
      <c r="E218" s="21"/>
      <c r="F218" s="21"/>
      <c r="G218" s="21"/>
      <c r="H218" s="23"/>
      <c r="I218" s="23"/>
      <c r="J218" s="23"/>
      <c r="K218" s="23"/>
      <c r="L218" s="21"/>
      <c r="M218" s="21"/>
      <c r="N218" s="21"/>
      <c r="O218" s="21"/>
    </row>
    <row r="219" spans="2:15" s="3" customFormat="1" x14ac:dyDescent="0.2">
      <c r="B219" s="2"/>
      <c r="C219" s="2"/>
      <c r="D219" s="2"/>
      <c r="E219" s="21"/>
      <c r="F219" s="21"/>
      <c r="G219" s="21"/>
      <c r="H219" s="23"/>
      <c r="I219" s="23"/>
      <c r="J219" s="23"/>
      <c r="K219" s="23"/>
      <c r="L219" s="21"/>
      <c r="M219" s="21"/>
      <c r="N219" s="21"/>
      <c r="O219" s="21"/>
    </row>
    <row r="220" spans="2:15" s="3" customFormat="1" x14ac:dyDescent="0.2">
      <c r="B220" s="2"/>
      <c r="C220" s="2"/>
      <c r="D220" s="2"/>
      <c r="E220" s="21"/>
      <c r="F220" s="21"/>
      <c r="G220" s="21"/>
      <c r="H220" s="23"/>
      <c r="I220" s="23"/>
      <c r="J220" s="23"/>
      <c r="K220" s="23"/>
      <c r="L220" s="21"/>
      <c r="M220" s="21"/>
      <c r="N220" s="21"/>
      <c r="O220" s="21"/>
    </row>
    <row r="221" spans="2:15" s="3" customFormat="1" x14ac:dyDescent="0.2">
      <c r="B221" s="2"/>
      <c r="C221" s="2"/>
      <c r="D221" s="2"/>
      <c r="E221" s="21"/>
      <c r="F221" s="21"/>
      <c r="G221" s="21"/>
      <c r="H221" s="23"/>
      <c r="I221" s="23"/>
      <c r="J221" s="23"/>
      <c r="K221" s="23"/>
      <c r="L221" s="21"/>
      <c r="M221" s="21"/>
      <c r="N221" s="21"/>
      <c r="O221" s="21"/>
    </row>
    <row r="222" spans="2:15" s="3" customFormat="1" x14ac:dyDescent="0.2">
      <c r="B222" s="2"/>
      <c r="C222" s="2"/>
      <c r="D222" s="2"/>
      <c r="E222" s="21"/>
      <c r="F222" s="21"/>
      <c r="G222" s="21"/>
      <c r="H222" s="23"/>
      <c r="I222" s="23"/>
      <c r="J222" s="23"/>
      <c r="K222" s="23"/>
      <c r="L222" s="21"/>
      <c r="M222" s="21"/>
      <c r="N222" s="21"/>
      <c r="O222" s="21"/>
    </row>
    <row r="223" spans="2:15" s="3" customFormat="1" x14ac:dyDescent="0.2">
      <c r="B223" s="2"/>
      <c r="C223" s="2"/>
      <c r="D223" s="2"/>
      <c r="E223" s="21"/>
      <c r="F223" s="21"/>
      <c r="G223" s="21"/>
      <c r="H223" s="23"/>
      <c r="I223" s="23"/>
      <c r="J223" s="23"/>
      <c r="K223" s="23"/>
      <c r="L223" s="21"/>
      <c r="M223" s="21"/>
      <c r="N223" s="21"/>
      <c r="O223" s="21"/>
    </row>
    <row r="224" spans="2:15" s="3" customFormat="1" x14ac:dyDescent="0.2">
      <c r="B224" s="2"/>
      <c r="C224" s="2"/>
      <c r="D224" s="2"/>
      <c r="E224" s="21"/>
      <c r="F224" s="21"/>
      <c r="G224" s="21"/>
      <c r="H224" s="23"/>
      <c r="I224" s="23"/>
      <c r="J224" s="23"/>
      <c r="K224" s="23"/>
      <c r="L224" s="21"/>
      <c r="M224" s="21"/>
      <c r="N224" s="21"/>
      <c r="O224" s="21"/>
    </row>
    <row r="225" spans="2:15" s="3" customFormat="1" x14ac:dyDescent="0.2">
      <c r="B225" s="2"/>
      <c r="C225" s="2"/>
      <c r="D225" s="2"/>
      <c r="E225" s="21"/>
      <c r="F225" s="21"/>
      <c r="G225" s="21"/>
      <c r="H225" s="23"/>
      <c r="I225" s="23"/>
      <c r="J225" s="23"/>
      <c r="K225" s="23"/>
      <c r="L225" s="21"/>
      <c r="M225" s="21"/>
      <c r="N225" s="21"/>
      <c r="O225" s="21"/>
    </row>
    <row r="226" spans="2:15" s="3" customFormat="1" x14ac:dyDescent="0.2">
      <c r="B226" s="2"/>
      <c r="C226" s="2"/>
      <c r="D226" s="2"/>
      <c r="E226" s="21"/>
      <c r="F226" s="21"/>
      <c r="G226" s="21"/>
      <c r="H226" s="23"/>
      <c r="I226" s="23"/>
      <c r="J226" s="23"/>
      <c r="K226" s="23"/>
      <c r="L226" s="21"/>
      <c r="M226" s="21"/>
      <c r="N226" s="21"/>
      <c r="O226" s="21"/>
    </row>
    <row r="227" spans="2:15" s="3" customFormat="1" x14ac:dyDescent="0.2">
      <c r="B227" s="2"/>
      <c r="C227" s="2"/>
      <c r="D227" s="2"/>
      <c r="E227" s="21"/>
      <c r="F227" s="21"/>
      <c r="G227" s="21"/>
      <c r="H227" s="23"/>
      <c r="I227" s="23"/>
      <c r="J227" s="23"/>
      <c r="K227" s="23"/>
      <c r="L227" s="21"/>
      <c r="M227" s="21"/>
      <c r="N227" s="21"/>
      <c r="O227" s="21"/>
    </row>
    <row r="228" spans="2:15" s="3" customFormat="1" x14ac:dyDescent="0.2">
      <c r="B228" s="2"/>
      <c r="C228" s="2"/>
      <c r="D228" s="2"/>
      <c r="E228" s="21"/>
      <c r="F228" s="21"/>
      <c r="G228" s="21"/>
      <c r="H228" s="23"/>
      <c r="I228" s="23"/>
      <c r="J228" s="23"/>
      <c r="K228" s="23"/>
      <c r="L228" s="21"/>
      <c r="M228" s="21"/>
      <c r="N228" s="21"/>
      <c r="O228" s="21"/>
    </row>
    <row r="229" spans="2:15" s="3" customFormat="1" x14ac:dyDescent="0.2">
      <c r="B229" s="2"/>
      <c r="C229" s="2"/>
      <c r="D229" s="2"/>
      <c r="E229" s="21"/>
      <c r="F229" s="21"/>
      <c r="G229" s="21"/>
      <c r="H229" s="23"/>
      <c r="I229" s="23"/>
      <c r="J229" s="23"/>
      <c r="K229" s="23"/>
      <c r="L229" s="21"/>
      <c r="M229" s="21"/>
      <c r="N229" s="21"/>
      <c r="O229" s="21"/>
    </row>
    <row r="230" spans="2:15" s="3" customFormat="1" x14ac:dyDescent="0.2">
      <c r="B230" s="2"/>
      <c r="C230" s="2"/>
      <c r="D230" s="2"/>
      <c r="E230" s="21"/>
      <c r="F230" s="21"/>
      <c r="G230" s="21"/>
      <c r="H230" s="23"/>
      <c r="I230" s="23"/>
      <c r="J230" s="23"/>
      <c r="K230" s="23"/>
      <c r="L230" s="21"/>
      <c r="M230" s="21"/>
      <c r="N230" s="21"/>
      <c r="O230" s="21"/>
    </row>
    <row r="231" spans="2:15" s="3" customFormat="1" x14ac:dyDescent="0.2">
      <c r="B231" s="2"/>
      <c r="C231" s="2"/>
      <c r="D231" s="2"/>
      <c r="E231" s="21"/>
      <c r="F231" s="21"/>
      <c r="G231" s="21"/>
      <c r="H231" s="23"/>
      <c r="I231" s="23"/>
      <c r="J231" s="23"/>
      <c r="K231" s="23"/>
      <c r="L231" s="21"/>
      <c r="M231" s="21"/>
      <c r="N231" s="21"/>
      <c r="O231" s="21"/>
    </row>
    <row r="232" spans="2:15" s="3" customFormat="1" x14ac:dyDescent="0.2">
      <c r="B232" s="2"/>
      <c r="C232" s="2"/>
      <c r="D232" s="2"/>
      <c r="E232" s="21"/>
      <c r="F232" s="21"/>
      <c r="G232" s="21"/>
      <c r="H232" s="23"/>
      <c r="I232" s="23"/>
      <c r="J232" s="23"/>
      <c r="K232" s="23"/>
      <c r="L232" s="21"/>
      <c r="M232" s="21"/>
      <c r="N232" s="21"/>
      <c r="O232" s="21"/>
    </row>
    <row r="233" spans="2:15" s="3" customFormat="1" x14ac:dyDescent="0.2">
      <c r="B233" s="2"/>
      <c r="C233" s="2"/>
      <c r="D233" s="2"/>
      <c r="E233" s="21"/>
      <c r="F233" s="21"/>
      <c r="G233" s="21"/>
      <c r="H233" s="23"/>
      <c r="I233" s="23"/>
      <c r="J233" s="23"/>
      <c r="K233" s="23"/>
      <c r="L233" s="21"/>
      <c r="M233" s="21"/>
      <c r="N233" s="21"/>
      <c r="O233" s="21"/>
    </row>
    <row r="234" spans="2:15" s="3" customFormat="1" x14ac:dyDescent="0.2">
      <c r="B234" s="2"/>
      <c r="C234" s="2"/>
      <c r="D234" s="2"/>
      <c r="E234" s="21"/>
      <c r="F234" s="21"/>
      <c r="G234" s="21"/>
      <c r="H234" s="23"/>
      <c r="I234" s="23"/>
      <c r="J234" s="23"/>
      <c r="K234" s="23"/>
      <c r="L234" s="21"/>
      <c r="M234" s="21"/>
      <c r="N234" s="21"/>
      <c r="O234" s="21"/>
    </row>
    <row r="235" spans="2:15" s="3" customFormat="1" x14ac:dyDescent="0.2">
      <c r="B235" s="2"/>
      <c r="C235" s="2"/>
      <c r="D235" s="2"/>
      <c r="E235" s="21"/>
      <c r="F235" s="21"/>
      <c r="G235" s="21"/>
      <c r="H235" s="23"/>
      <c r="I235" s="23"/>
      <c r="J235" s="23"/>
      <c r="K235" s="23"/>
      <c r="L235" s="21"/>
      <c r="M235" s="21"/>
      <c r="N235" s="21"/>
      <c r="O235" s="21"/>
    </row>
    <row r="236" spans="2:15" s="3" customFormat="1" x14ac:dyDescent="0.2">
      <c r="B236" s="2"/>
      <c r="C236" s="2"/>
      <c r="D236" s="2"/>
      <c r="E236" s="21"/>
      <c r="F236" s="21"/>
      <c r="G236" s="21"/>
      <c r="H236" s="23"/>
      <c r="I236" s="23"/>
      <c r="J236" s="23"/>
      <c r="K236" s="23"/>
      <c r="L236" s="21"/>
      <c r="M236" s="21"/>
      <c r="N236" s="21"/>
      <c r="O236" s="21"/>
    </row>
    <row r="237" spans="2:15" s="3" customFormat="1" x14ac:dyDescent="0.2">
      <c r="B237" s="2"/>
      <c r="C237" s="2"/>
      <c r="D237" s="2"/>
      <c r="E237" s="21"/>
      <c r="F237" s="21"/>
      <c r="G237" s="21"/>
      <c r="H237" s="23"/>
      <c r="I237" s="23"/>
      <c r="J237" s="23"/>
      <c r="K237" s="23"/>
      <c r="L237" s="21"/>
      <c r="M237" s="21"/>
      <c r="N237" s="21"/>
      <c r="O237" s="21"/>
    </row>
    <row r="238" spans="2:15" s="3" customFormat="1" x14ac:dyDescent="0.2">
      <c r="B238" s="2"/>
      <c r="C238" s="2"/>
      <c r="D238" s="2"/>
      <c r="E238" s="21"/>
      <c r="F238" s="21"/>
      <c r="G238" s="21"/>
      <c r="H238" s="23"/>
      <c r="I238" s="23"/>
      <c r="J238" s="23"/>
      <c r="K238" s="23"/>
      <c r="L238" s="21"/>
      <c r="M238" s="21"/>
      <c r="N238" s="21"/>
      <c r="O238" s="21"/>
    </row>
    <row r="239" spans="2:15" s="3" customFormat="1" x14ac:dyDescent="0.2">
      <c r="B239" s="2"/>
      <c r="C239" s="2"/>
      <c r="D239" s="2"/>
      <c r="E239" s="21"/>
      <c r="F239" s="21"/>
      <c r="G239" s="21"/>
      <c r="H239" s="23"/>
      <c r="I239" s="23"/>
      <c r="J239" s="23"/>
      <c r="K239" s="23"/>
      <c r="L239" s="21"/>
      <c r="M239" s="21"/>
      <c r="N239" s="21"/>
      <c r="O239" s="21"/>
    </row>
    <row r="240" spans="2:15" s="3" customFormat="1" x14ac:dyDescent="0.2">
      <c r="B240" s="2"/>
      <c r="C240" s="2"/>
      <c r="D240" s="2"/>
      <c r="E240" s="21"/>
      <c r="F240" s="21"/>
      <c r="G240" s="21"/>
      <c r="H240" s="23"/>
      <c r="I240" s="23"/>
      <c r="J240" s="23"/>
      <c r="K240" s="23"/>
      <c r="L240" s="21"/>
      <c r="M240" s="21"/>
      <c r="N240" s="21"/>
      <c r="O240" s="21"/>
    </row>
    <row r="241" spans="2:15" s="3" customFormat="1" x14ac:dyDescent="0.2">
      <c r="B241" s="2"/>
      <c r="C241" s="2"/>
      <c r="D241" s="2"/>
      <c r="E241" s="21"/>
      <c r="F241" s="21"/>
      <c r="G241" s="21"/>
      <c r="H241" s="23"/>
      <c r="I241" s="23"/>
      <c r="J241" s="23"/>
      <c r="K241" s="23"/>
      <c r="L241" s="21"/>
      <c r="M241" s="21"/>
      <c r="N241" s="21"/>
      <c r="O241" s="21"/>
    </row>
    <row r="242" spans="2:15" s="3" customFormat="1" x14ac:dyDescent="0.2">
      <c r="B242" s="2"/>
      <c r="C242" s="2"/>
      <c r="D242" s="2"/>
      <c r="E242" s="21"/>
      <c r="F242" s="21"/>
      <c r="G242" s="21"/>
      <c r="H242" s="23"/>
      <c r="I242" s="23"/>
      <c r="J242" s="23"/>
      <c r="K242" s="23"/>
      <c r="L242" s="21"/>
      <c r="M242" s="21"/>
      <c r="N242" s="21"/>
      <c r="O242" s="21"/>
    </row>
    <row r="243" spans="2:15" s="3" customFormat="1" x14ac:dyDescent="0.2">
      <c r="B243" s="2"/>
      <c r="C243" s="2"/>
      <c r="D243" s="2"/>
      <c r="E243" s="21"/>
      <c r="F243" s="21"/>
      <c r="G243" s="21"/>
      <c r="H243" s="23"/>
      <c r="I243" s="23"/>
      <c r="J243" s="23"/>
      <c r="K243" s="23"/>
      <c r="L243" s="21"/>
      <c r="M243" s="21"/>
      <c r="N243" s="21"/>
      <c r="O243" s="21"/>
    </row>
    <row r="244" spans="2:15" s="3" customFormat="1" x14ac:dyDescent="0.2">
      <c r="B244" s="2"/>
      <c r="C244" s="2"/>
      <c r="D244" s="2"/>
      <c r="E244" s="21"/>
      <c r="F244" s="21"/>
      <c r="G244" s="21"/>
      <c r="H244" s="23"/>
      <c r="I244" s="23"/>
      <c r="J244" s="23"/>
      <c r="K244" s="23"/>
      <c r="L244" s="21"/>
      <c r="M244" s="21"/>
      <c r="N244" s="21"/>
      <c r="O244" s="21"/>
    </row>
    <row r="245" spans="2:15" s="3" customFormat="1" x14ac:dyDescent="0.2">
      <c r="B245" s="2"/>
      <c r="C245" s="2"/>
      <c r="D245" s="2"/>
      <c r="E245" s="21"/>
      <c r="F245" s="21"/>
      <c r="G245" s="21"/>
      <c r="H245" s="23"/>
      <c r="I245" s="23"/>
      <c r="J245" s="23"/>
      <c r="K245" s="23"/>
      <c r="L245" s="21"/>
      <c r="M245" s="21"/>
      <c r="N245" s="21"/>
      <c r="O245" s="21"/>
    </row>
    <row r="246" spans="2:15" s="3" customFormat="1" x14ac:dyDescent="0.2">
      <c r="B246" s="2"/>
      <c r="C246" s="2"/>
      <c r="D246" s="2"/>
      <c r="E246" s="21"/>
      <c r="F246" s="21"/>
      <c r="G246" s="21"/>
      <c r="H246" s="23"/>
      <c r="I246" s="23"/>
      <c r="J246" s="23"/>
      <c r="K246" s="23"/>
      <c r="L246" s="21"/>
      <c r="M246" s="21"/>
      <c r="N246" s="21"/>
      <c r="O246" s="21"/>
    </row>
    <row r="247" spans="2:15" s="3" customFormat="1" x14ac:dyDescent="0.2">
      <c r="B247" s="2"/>
      <c r="C247" s="2"/>
      <c r="D247" s="2"/>
      <c r="E247" s="21"/>
      <c r="F247" s="21"/>
      <c r="G247" s="21"/>
      <c r="H247" s="23"/>
      <c r="I247" s="23"/>
      <c r="J247" s="23"/>
      <c r="K247" s="23"/>
      <c r="L247" s="21"/>
      <c r="M247" s="21"/>
      <c r="N247" s="21"/>
      <c r="O247" s="21"/>
    </row>
    <row r="248" spans="2:15" s="3" customFormat="1" x14ac:dyDescent="0.2">
      <c r="B248" s="2"/>
      <c r="C248" s="2"/>
      <c r="D248" s="2"/>
      <c r="E248" s="21"/>
      <c r="F248" s="21"/>
      <c r="G248" s="21"/>
      <c r="H248" s="23"/>
      <c r="I248" s="23"/>
      <c r="J248" s="23"/>
      <c r="K248" s="23"/>
      <c r="L248" s="21"/>
      <c r="M248" s="21"/>
      <c r="N248" s="21"/>
      <c r="O248" s="21"/>
    </row>
    <row r="249" spans="2:15" s="3" customFormat="1" x14ac:dyDescent="0.2">
      <c r="B249" s="2"/>
      <c r="C249" s="2"/>
      <c r="D249" s="2"/>
      <c r="E249" s="21"/>
      <c r="F249" s="21"/>
      <c r="G249" s="21"/>
      <c r="H249" s="23"/>
      <c r="I249" s="23"/>
      <c r="J249" s="23"/>
      <c r="K249" s="23"/>
      <c r="L249" s="21"/>
      <c r="M249" s="21"/>
      <c r="N249" s="21"/>
      <c r="O249" s="21"/>
    </row>
    <row r="250" spans="2:15" s="3" customFormat="1" x14ac:dyDescent="0.2">
      <c r="B250" s="2"/>
      <c r="C250" s="2"/>
      <c r="D250" s="2"/>
      <c r="E250" s="21"/>
      <c r="F250" s="21"/>
      <c r="G250" s="21"/>
      <c r="H250" s="23"/>
      <c r="I250" s="23"/>
      <c r="J250" s="23"/>
      <c r="K250" s="23"/>
      <c r="L250" s="21"/>
      <c r="M250" s="21"/>
      <c r="N250" s="21"/>
      <c r="O250" s="21"/>
    </row>
    <row r="251" spans="2:15" s="3" customFormat="1" x14ac:dyDescent="0.2">
      <c r="B251" s="2"/>
      <c r="C251" s="2"/>
      <c r="D251" s="2"/>
      <c r="E251" s="21"/>
      <c r="F251" s="21"/>
      <c r="G251" s="21"/>
      <c r="H251" s="23"/>
      <c r="I251" s="23"/>
      <c r="J251" s="23"/>
      <c r="K251" s="23"/>
      <c r="L251" s="21"/>
      <c r="M251" s="21"/>
      <c r="N251" s="21"/>
      <c r="O251" s="21"/>
    </row>
    <row r="252" spans="2:15" s="3" customFormat="1" x14ac:dyDescent="0.2">
      <c r="B252" s="2"/>
      <c r="C252" s="2"/>
      <c r="D252" s="2"/>
      <c r="E252" s="21"/>
      <c r="F252" s="21"/>
      <c r="G252" s="21"/>
      <c r="H252" s="23"/>
      <c r="I252" s="23"/>
      <c r="J252" s="23"/>
      <c r="K252" s="23"/>
      <c r="L252" s="21"/>
      <c r="M252" s="21"/>
      <c r="N252" s="21"/>
      <c r="O252" s="21"/>
    </row>
    <row r="253" spans="2:15" s="3" customFormat="1" x14ac:dyDescent="0.2">
      <c r="B253" s="2"/>
      <c r="C253" s="2"/>
      <c r="D253" s="2"/>
      <c r="E253" s="21"/>
      <c r="F253" s="21"/>
      <c r="G253" s="21"/>
      <c r="H253" s="23"/>
      <c r="I253" s="23"/>
      <c r="J253" s="23"/>
      <c r="K253" s="23"/>
      <c r="L253" s="21"/>
      <c r="M253" s="21"/>
      <c r="N253" s="21"/>
      <c r="O253" s="21"/>
    </row>
    <row r="254" spans="2:15" s="3" customFormat="1" x14ac:dyDescent="0.2">
      <c r="B254" s="2"/>
      <c r="C254" s="2"/>
      <c r="D254" s="2"/>
      <c r="E254" s="21"/>
      <c r="F254" s="21"/>
      <c r="G254" s="21"/>
      <c r="H254" s="23"/>
      <c r="I254" s="23"/>
      <c r="J254" s="23"/>
      <c r="K254" s="23"/>
      <c r="L254" s="21"/>
      <c r="M254" s="21"/>
      <c r="N254" s="21"/>
      <c r="O254" s="21"/>
    </row>
    <row r="255" spans="2:15" s="3" customFormat="1" x14ac:dyDescent="0.2">
      <c r="B255" s="2"/>
      <c r="C255" s="2"/>
      <c r="D255" s="2"/>
      <c r="E255" s="21"/>
      <c r="F255" s="21"/>
      <c r="G255" s="21"/>
      <c r="H255" s="23"/>
      <c r="I255" s="23"/>
      <c r="J255" s="23"/>
      <c r="K255" s="23"/>
      <c r="L255" s="21"/>
      <c r="M255" s="21"/>
      <c r="N255" s="21"/>
      <c r="O255" s="21"/>
    </row>
    <row r="256" spans="2:15" s="3" customFormat="1" x14ac:dyDescent="0.2">
      <c r="B256" s="2"/>
      <c r="C256" s="2"/>
      <c r="D256" s="2"/>
      <c r="E256" s="21"/>
      <c r="F256" s="21"/>
      <c r="G256" s="21"/>
      <c r="H256" s="23"/>
      <c r="I256" s="23"/>
      <c r="J256" s="23"/>
      <c r="K256" s="23"/>
      <c r="L256" s="21"/>
      <c r="M256" s="21"/>
      <c r="N256" s="21"/>
      <c r="O256" s="21"/>
    </row>
    <row r="257" spans="2:15" s="3" customFormat="1" x14ac:dyDescent="0.2">
      <c r="B257" s="2"/>
      <c r="C257" s="2"/>
      <c r="D257" s="2"/>
      <c r="E257" s="21"/>
      <c r="F257" s="21"/>
      <c r="G257" s="21"/>
      <c r="H257" s="23"/>
      <c r="I257" s="23"/>
      <c r="J257" s="23"/>
      <c r="K257" s="23"/>
      <c r="L257" s="21"/>
      <c r="M257" s="21"/>
      <c r="N257" s="21"/>
      <c r="O257" s="21"/>
    </row>
    <row r="258" spans="2:15" s="3" customFormat="1" x14ac:dyDescent="0.2">
      <c r="B258" s="2"/>
      <c r="C258" s="2"/>
      <c r="D258" s="2"/>
      <c r="E258" s="21"/>
      <c r="F258" s="21"/>
      <c r="G258" s="21"/>
      <c r="H258" s="23"/>
      <c r="I258" s="23"/>
      <c r="J258" s="23"/>
      <c r="K258" s="23"/>
      <c r="L258" s="21"/>
      <c r="M258" s="21"/>
      <c r="N258" s="21"/>
      <c r="O258" s="21"/>
    </row>
    <row r="259" spans="2:15" s="3" customFormat="1" x14ac:dyDescent="0.2">
      <c r="B259" s="2"/>
      <c r="C259" s="2"/>
      <c r="D259" s="2"/>
      <c r="E259" s="21"/>
      <c r="F259" s="21"/>
      <c r="G259" s="21"/>
      <c r="H259" s="23"/>
      <c r="I259" s="23"/>
      <c r="J259" s="23"/>
      <c r="K259" s="23"/>
      <c r="L259" s="21"/>
      <c r="M259" s="21"/>
      <c r="N259" s="21"/>
      <c r="O259" s="21"/>
    </row>
    <row r="260" spans="2:15" s="3" customFormat="1" x14ac:dyDescent="0.2">
      <c r="B260" s="2"/>
      <c r="C260" s="2"/>
      <c r="D260" s="2"/>
      <c r="E260" s="21"/>
      <c r="F260" s="21"/>
      <c r="G260" s="21"/>
      <c r="H260" s="23"/>
      <c r="I260" s="23"/>
      <c r="J260" s="23"/>
      <c r="K260" s="23"/>
      <c r="L260" s="21"/>
      <c r="M260" s="21"/>
      <c r="N260" s="21"/>
      <c r="O260" s="21"/>
    </row>
    <row r="261" spans="2:15" s="3" customFormat="1" x14ac:dyDescent="0.2">
      <c r="B261" s="2"/>
      <c r="C261" s="2"/>
      <c r="D261" s="2"/>
      <c r="E261" s="21"/>
      <c r="F261" s="21"/>
      <c r="G261" s="21"/>
      <c r="H261" s="23"/>
      <c r="I261" s="23"/>
      <c r="J261" s="23"/>
      <c r="K261" s="23"/>
      <c r="L261" s="21"/>
      <c r="M261" s="21"/>
      <c r="N261" s="21"/>
      <c r="O261" s="21"/>
    </row>
    <row r="262" spans="2:15" s="3" customFormat="1" x14ac:dyDescent="0.2">
      <c r="B262" s="2"/>
      <c r="C262" s="2"/>
      <c r="D262" s="2"/>
      <c r="E262" s="21"/>
      <c r="F262" s="21"/>
      <c r="G262" s="21"/>
      <c r="H262" s="23"/>
      <c r="I262" s="23"/>
      <c r="J262" s="23"/>
      <c r="K262" s="23"/>
      <c r="L262" s="21"/>
      <c r="M262" s="21"/>
      <c r="N262" s="21"/>
      <c r="O262" s="21"/>
    </row>
    <row r="263" spans="2:15" s="3" customFormat="1" x14ac:dyDescent="0.2">
      <c r="B263" s="2"/>
      <c r="C263" s="2"/>
      <c r="D263" s="2"/>
      <c r="E263" s="21"/>
      <c r="F263" s="21"/>
      <c r="G263" s="21"/>
      <c r="H263" s="23"/>
      <c r="I263" s="23"/>
      <c r="J263" s="23"/>
      <c r="K263" s="23"/>
      <c r="L263" s="21"/>
      <c r="M263" s="21"/>
      <c r="N263" s="21"/>
      <c r="O263" s="21"/>
    </row>
    <row r="264" spans="2:15" s="3" customFormat="1" x14ac:dyDescent="0.2">
      <c r="B264" s="2"/>
      <c r="C264" s="2"/>
      <c r="D264" s="2"/>
      <c r="E264" s="21"/>
      <c r="F264" s="21"/>
      <c r="G264" s="21"/>
      <c r="H264" s="23"/>
      <c r="I264" s="23"/>
      <c r="J264" s="23"/>
      <c r="K264" s="23"/>
      <c r="L264" s="21"/>
      <c r="M264" s="21"/>
      <c r="N264" s="21"/>
      <c r="O264" s="21"/>
    </row>
    <row r="265" spans="2:15" s="3" customFormat="1" x14ac:dyDescent="0.2">
      <c r="B265" s="2"/>
      <c r="C265" s="2"/>
      <c r="D265" s="2"/>
      <c r="E265" s="21"/>
      <c r="F265" s="21"/>
      <c r="G265" s="21"/>
      <c r="H265" s="23"/>
      <c r="I265" s="23"/>
      <c r="J265" s="23"/>
      <c r="K265" s="23"/>
      <c r="L265" s="21"/>
      <c r="M265" s="21"/>
      <c r="N265" s="21"/>
      <c r="O265" s="21"/>
    </row>
    <row r="266" spans="2:15" s="3" customFormat="1" x14ac:dyDescent="0.2">
      <c r="B266" s="2"/>
      <c r="C266" s="2"/>
      <c r="D266" s="2"/>
      <c r="E266" s="21"/>
      <c r="F266" s="21"/>
      <c r="G266" s="21"/>
      <c r="H266" s="23"/>
      <c r="I266" s="23"/>
      <c r="J266" s="23"/>
      <c r="K266" s="23"/>
      <c r="L266" s="21"/>
      <c r="M266" s="21"/>
      <c r="N266" s="21"/>
      <c r="O266" s="21"/>
    </row>
    <row r="267" spans="2:15" s="3" customFormat="1" x14ac:dyDescent="0.2">
      <c r="B267" s="2"/>
      <c r="C267" s="2"/>
      <c r="D267" s="2"/>
      <c r="E267" s="21"/>
      <c r="F267" s="21"/>
      <c r="G267" s="21"/>
      <c r="H267" s="23"/>
      <c r="I267" s="23"/>
      <c r="J267" s="23"/>
      <c r="K267" s="23"/>
      <c r="L267" s="21"/>
      <c r="M267" s="21"/>
      <c r="N267" s="21"/>
      <c r="O267" s="21"/>
    </row>
    <row r="268" spans="2:15" s="3" customFormat="1" x14ac:dyDescent="0.2">
      <c r="B268" s="2"/>
      <c r="C268" s="2"/>
      <c r="D268" s="2"/>
      <c r="E268" s="21"/>
      <c r="F268" s="21"/>
      <c r="G268" s="21"/>
      <c r="H268" s="23"/>
      <c r="I268" s="23"/>
      <c r="J268" s="23"/>
      <c r="K268" s="23"/>
      <c r="L268" s="21"/>
      <c r="M268" s="21"/>
      <c r="N268" s="21"/>
      <c r="O268" s="21"/>
    </row>
    <row r="269" spans="2:15" s="3" customFormat="1" x14ac:dyDescent="0.2">
      <c r="B269" s="2"/>
      <c r="C269" s="2"/>
      <c r="D269" s="2"/>
      <c r="E269" s="21"/>
      <c r="F269" s="21"/>
      <c r="G269" s="21"/>
      <c r="H269" s="23"/>
      <c r="I269" s="23"/>
      <c r="J269" s="23"/>
      <c r="K269" s="23"/>
      <c r="L269" s="21"/>
      <c r="M269" s="21"/>
      <c r="N269" s="21"/>
      <c r="O269" s="21"/>
    </row>
    <row r="270" spans="2:15" s="3" customFormat="1" x14ac:dyDescent="0.2">
      <c r="B270" s="2"/>
      <c r="C270" s="2"/>
      <c r="D270" s="2"/>
      <c r="E270" s="21"/>
      <c r="F270" s="21"/>
      <c r="G270" s="21"/>
      <c r="H270" s="23"/>
      <c r="I270" s="23"/>
      <c r="J270" s="23"/>
      <c r="K270" s="23"/>
      <c r="L270" s="21"/>
      <c r="M270" s="21"/>
      <c r="N270" s="21"/>
      <c r="O270" s="21"/>
    </row>
    <row r="271" spans="2:15" s="3" customFormat="1" x14ac:dyDescent="0.2">
      <c r="B271" s="2"/>
      <c r="C271" s="2"/>
      <c r="D271" s="2"/>
      <c r="E271" s="21"/>
      <c r="F271" s="21"/>
      <c r="G271" s="21"/>
      <c r="H271" s="23"/>
      <c r="I271" s="23"/>
      <c r="J271" s="23"/>
      <c r="K271" s="23"/>
      <c r="L271" s="21"/>
      <c r="M271" s="21"/>
      <c r="N271" s="21"/>
      <c r="O271" s="21"/>
    </row>
    <row r="272" spans="2:15" s="3" customFormat="1" x14ac:dyDescent="0.2">
      <c r="B272" s="2"/>
      <c r="C272" s="2"/>
      <c r="D272" s="2"/>
      <c r="E272" s="21"/>
      <c r="F272" s="21"/>
      <c r="G272" s="21"/>
      <c r="H272" s="23"/>
      <c r="I272" s="23"/>
      <c r="J272" s="23"/>
      <c r="K272" s="23"/>
      <c r="L272" s="21"/>
      <c r="M272" s="21"/>
      <c r="N272" s="21"/>
      <c r="O272" s="21"/>
    </row>
    <row r="273" spans="2:15" s="3" customFormat="1" x14ac:dyDescent="0.2">
      <c r="B273" s="2"/>
      <c r="C273" s="2"/>
      <c r="D273" s="2"/>
      <c r="E273" s="21"/>
      <c r="F273" s="21"/>
      <c r="G273" s="21"/>
      <c r="H273" s="23"/>
      <c r="I273" s="23"/>
      <c r="J273" s="23"/>
      <c r="K273" s="23"/>
      <c r="L273" s="21"/>
      <c r="M273" s="21"/>
      <c r="N273" s="21"/>
      <c r="O273" s="21"/>
    </row>
    <row r="274" spans="2:15" s="3" customFormat="1" x14ac:dyDescent="0.2">
      <c r="B274" s="2"/>
      <c r="C274" s="2"/>
      <c r="D274" s="2"/>
      <c r="E274" s="21"/>
      <c r="F274" s="21"/>
      <c r="G274" s="21"/>
      <c r="H274" s="23"/>
      <c r="I274" s="23"/>
      <c r="J274" s="23"/>
      <c r="K274" s="23"/>
      <c r="L274" s="21"/>
      <c r="M274" s="21"/>
      <c r="N274" s="21"/>
      <c r="O274" s="21"/>
    </row>
    <row r="275" spans="2:15" s="3" customFormat="1" x14ac:dyDescent="0.2">
      <c r="B275" s="2"/>
      <c r="C275" s="2"/>
      <c r="D275" s="2"/>
      <c r="E275" s="21"/>
      <c r="F275" s="21"/>
      <c r="G275" s="21"/>
      <c r="H275" s="23"/>
      <c r="I275" s="23"/>
      <c r="J275" s="23"/>
      <c r="K275" s="23"/>
      <c r="L275" s="21"/>
      <c r="M275" s="21"/>
      <c r="N275" s="21"/>
      <c r="O275" s="21"/>
    </row>
    <row r="276" spans="2:15" s="3" customFormat="1" x14ac:dyDescent="0.2">
      <c r="B276" s="2"/>
      <c r="C276" s="2"/>
      <c r="D276" s="2"/>
      <c r="E276" s="21"/>
      <c r="F276" s="21"/>
      <c r="G276" s="21"/>
      <c r="H276" s="23"/>
      <c r="I276" s="23"/>
      <c r="J276" s="23"/>
      <c r="K276" s="23"/>
      <c r="L276" s="21"/>
      <c r="M276" s="21"/>
      <c r="N276" s="21"/>
      <c r="O276" s="21"/>
    </row>
    <row r="277" spans="2:15" s="3" customFormat="1" x14ac:dyDescent="0.2">
      <c r="B277" s="2"/>
      <c r="C277" s="2"/>
      <c r="D277" s="2"/>
      <c r="E277" s="21"/>
      <c r="F277" s="21"/>
      <c r="G277" s="21"/>
      <c r="H277" s="23"/>
      <c r="I277" s="23"/>
      <c r="J277" s="23"/>
      <c r="K277" s="23"/>
      <c r="L277" s="21"/>
      <c r="M277" s="21"/>
      <c r="N277" s="21"/>
      <c r="O277" s="21"/>
    </row>
    <row r="278" spans="2:15" s="3" customFormat="1" x14ac:dyDescent="0.2">
      <c r="B278" s="2"/>
      <c r="C278" s="2"/>
      <c r="D278" s="2"/>
      <c r="E278" s="21"/>
      <c r="F278" s="21"/>
      <c r="G278" s="21"/>
      <c r="H278" s="23"/>
      <c r="I278" s="23"/>
      <c r="J278" s="23"/>
      <c r="K278" s="23"/>
      <c r="L278" s="21"/>
      <c r="M278" s="21"/>
      <c r="N278" s="21"/>
      <c r="O278" s="21"/>
    </row>
    <row r="279" spans="2:15" s="3" customFormat="1" x14ac:dyDescent="0.2">
      <c r="B279" s="2"/>
      <c r="C279" s="2"/>
      <c r="D279" s="2"/>
      <c r="E279" s="21"/>
      <c r="F279" s="21"/>
      <c r="G279" s="21"/>
      <c r="H279" s="23"/>
      <c r="I279" s="23"/>
      <c r="J279" s="23"/>
      <c r="K279" s="23"/>
      <c r="L279" s="21"/>
      <c r="M279" s="21"/>
      <c r="N279" s="21"/>
      <c r="O279" s="21"/>
    </row>
    <row r="280" spans="2:15" s="3" customFormat="1" x14ac:dyDescent="0.2">
      <c r="B280" s="2"/>
      <c r="C280" s="2"/>
      <c r="D280" s="2"/>
      <c r="E280" s="21"/>
      <c r="F280" s="21"/>
      <c r="G280" s="21"/>
      <c r="H280" s="23"/>
      <c r="I280" s="23"/>
      <c r="J280" s="23"/>
      <c r="K280" s="23"/>
      <c r="L280" s="21"/>
      <c r="M280" s="21"/>
      <c r="N280" s="21"/>
      <c r="O280" s="21"/>
    </row>
    <row r="281" spans="2:15" s="3" customFormat="1" x14ac:dyDescent="0.2">
      <c r="B281" s="2"/>
      <c r="C281" s="2"/>
      <c r="D281" s="2"/>
      <c r="E281" s="21"/>
      <c r="F281" s="21"/>
      <c r="G281" s="21"/>
      <c r="H281" s="23"/>
      <c r="I281" s="23"/>
      <c r="J281" s="23"/>
      <c r="K281" s="23"/>
      <c r="L281" s="21"/>
      <c r="M281" s="21"/>
      <c r="N281" s="21"/>
      <c r="O281" s="21"/>
    </row>
    <row r="282" spans="2:15" s="3" customFormat="1" x14ac:dyDescent="0.2">
      <c r="B282" s="2"/>
      <c r="C282" s="2"/>
      <c r="D282" s="2"/>
      <c r="E282" s="21"/>
      <c r="F282" s="21"/>
      <c r="G282" s="21"/>
      <c r="H282" s="23"/>
      <c r="I282" s="23"/>
      <c r="J282" s="23"/>
      <c r="K282" s="23"/>
      <c r="L282" s="21"/>
      <c r="M282" s="21"/>
      <c r="N282" s="21"/>
      <c r="O282" s="21"/>
    </row>
    <row r="283" spans="2:15" s="3" customFormat="1" x14ac:dyDescent="0.2">
      <c r="B283" s="2"/>
      <c r="C283" s="2"/>
      <c r="D283" s="2"/>
      <c r="E283" s="21"/>
      <c r="F283" s="21"/>
      <c r="G283" s="21"/>
      <c r="H283" s="23"/>
      <c r="I283" s="23"/>
      <c r="J283" s="23"/>
      <c r="K283" s="23"/>
      <c r="L283" s="21"/>
      <c r="M283" s="21"/>
      <c r="N283" s="21"/>
      <c r="O283" s="21"/>
    </row>
    <row r="284" spans="2:15" s="3" customFormat="1" x14ac:dyDescent="0.2">
      <c r="B284" s="2"/>
      <c r="C284" s="2"/>
      <c r="D284" s="2"/>
      <c r="E284" s="21"/>
      <c r="F284" s="21"/>
      <c r="G284" s="21"/>
      <c r="H284" s="23"/>
      <c r="I284" s="23"/>
      <c r="J284" s="23"/>
      <c r="K284" s="23"/>
      <c r="L284" s="21"/>
      <c r="M284" s="21"/>
      <c r="N284" s="21"/>
      <c r="O284" s="21"/>
    </row>
    <row r="285" spans="2:15" s="3" customFormat="1" x14ac:dyDescent="0.2">
      <c r="B285" s="2"/>
      <c r="C285" s="2"/>
      <c r="D285" s="2"/>
      <c r="E285" s="21"/>
      <c r="F285" s="21"/>
      <c r="G285" s="21"/>
      <c r="H285" s="23"/>
      <c r="I285" s="23"/>
      <c r="J285" s="23"/>
      <c r="K285" s="23"/>
      <c r="L285" s="21"/>
      <c r="M285" s="21"/>
      <c r="N285" s="21"/>
      <c r="O285" s="21"/>
    </row>
    <row r="286" spans="2:15" s="3" customFormat="1" x14ac:dyDescent="0.2">
      <c r="B286" s="2"/>
      <c r="C286" s="2"/>
      <c r="D286" s="2"/>
      <c r="E286" s="21"/>
      <c r="F286" s="21"/>
      <c r="G286" s="21"/>
      <c r="H286" s="23"/>
      <c r="I286" s="23"/>
      <c r="J286" s="23"/>
      <c r="K286" s="23"/>
      <c r="L286" s="21"/>
      <c r="M286" s="21"/>
      <c r="N286" s="21"/>
      <c r="O286" s="21"/>
    </row>
    <row r="287" spans="2:15" s="3" customFormat="1" x14ac:dyDescent="0.2">
      <c r="B287" s="2"/>
      <c r="C287" s="2"/>
      <c r="D287" s="2"/>
      <c r="E287" s="21"/>
      <c r="F287" s="21"/>
      <c r="G287" s="21"/>
      <c r="H287" s="23"/>
      <c r="I287" s="23"/>
      <c r="J287" s="23"/>
      <c r="K287" s="23"/>
      <c r="L287" s="21"/>
      <c r="M287" s="21"/>
      <c r="N287" s="21"/>
      <c r="O287" s="21"/>
    </row>
    <row r="288" spans="2:15" s="3" customFormat="1" x14ac:dyDescent="0.2">
      <c r="B288" s="2"/>
      <c r="C288" s="2"/>
      <c r="D288" s="2"/>
      <c r="E288" s="21"/>
      <c r="F288" s="21"/>
      <c r="G288" s="21"/>
      <c r="H288" s="23"/>
      <c r="I288" s="23"/>
      <c r="J288" s="23"/>
      <c r="K288" s="23"/>
      <c r="L288" s="21"/>
      <c r="M288" s="21"/>
      <c r="N288" s="21"/>
      <c r="O288" s="21"/>
    </row>
    <row r="289" spans="2:15" s="3" customFormat="1" x14ac:dyDescent="0.2">
      <c r="B289" s="2"/>
      <c r="C289" s="2"/>
      <c r="D289" s="2"/>
      <c r="E289" s="21"/>
      <c r="F289" s="21"/>
      <c r="G289" s="21"/>
      <c r="H289" s="23"/>
      <c r="I289" s="23"/>
      <c r="J289" s="23"/>
      <c r="K289" s="23"/>
      <c r="L289" s="21"/>
      <c r="M289" s="21"/>
      <c r="N289" s="21"/>
      <c r="O289" s="21"/>
    </row>
    <row r="290" spans="2:15" s="3" customFormat="1" x14ac:dyDescent="0.2">
      <c r="B290" s="2"/>
      <c r="C290" s="2"/>
      <c r="D290" s="2"/>
      <c r="E290" s="21"/>
      <c r="F290" s="21"/>
      <c r="G290" s="21"/>
      <c r="H290" s="23"/>
      <c r="I290" s="23"/>
      <c r="J290" s="23"/>
      <c r="K290" s="23"/>
      <c r="L290" s="21"/>
      <c r="M290" s="21"/>
      <c r="N290" s="21"/>
      <c r="O290" s="21"/>
    </row>
    <row r="291" spans="2:15" s="3" customFormat="1" x14ac:dyDescent="0.2">
      <c r="B291" s="2"/>
      <c r="C291" s="2"/>
      <c r="D291" s="2"/>
      <c r="E291" s="21"/>
      <c r="F291" s="21"/>
      <c r="G291" s="21"/>
      <c r="H291" s="23"/>
      <c r="I291" s="23"/>
      <c r="J291" s="23"/>
      <c r="K291" s="23"/>
      <c r="L291" s="21"/>
      <c r="M291" s="21"/>
      <c r="N291" s="21"/>
      <c r="O291" s="21"/>
    </row>
    <row r="292" spans="2:15" s="3" customFormat="1" x14ac:dyDescent="0.2">
      <c r="B292" s="2"/>
      <c r="C292" s="2"/>
      <c r="D292" s="2"/>
      <c r="E292" s="21"/>
      <c r="F292" s="21"/>
      <c r="G292" s="21"/>
      <c r="H292" s="23"/>
      <c r="I292" s="23"/>
      <c r="J292" s="23"/>
      <c r="K292" s="23"/>
      <c r="L292" s="21"/>
      <c r="M292" s="21"/>
      <c r="N292" s="21"/>
      <c r="O292" s="21"/>
    </row>
    <row r="293" spans="2:15" s="3" customFormat="1" x14ac:dyDescent="0.2">
      <c r="B293" s="2"/>
      <c r="C293" s="2"/>
      <c r="D293" s="2"/>
      <c r="E293" s="21"/>
      <c r="F293" s="21"/>
      <c r="G293" s="21"/>
      <c r="H293" s="23"/>
      <c r="I293" s="23"/>
      <c r="J293" s="23"/>
      <c r="K293" s="23"/>
      <c r="L293" s="21"/>
      <c r="M293" s="21"/>
      <c r="N293" s="21"/>
      <c r="O293" s="21"/>
    </row>
    <row r="294" spans="2:15" s="3" customFormat="1" x14ac:dyDescent="0.2">
      <c r="B294" s="2"/>
      <c r="C294" s="2"/>
      <c r="D294" s="2"/>
      <c r="E294" s="21"/>
      <c r="F294" s="21"/>
      <c r="G294" s="21"/>
      <c r="H294" s="23"/>
      <c r="I294" s="23"/>
      <c r="J294" s="23"/>
      <c r="K294" s="23"/>
      <c r="L294" s="21"/>
      <c r="M294" s="21"/>
      <c r="N294" s="21"/>
      <c r="O294" s="21"/>
    </row>
    <row r="295" spans="2:15" s="3" customFormat="1" x14ac:dyDescent="0.2">
      <c r="B295" s="2"/>
      <c r="C295" s="2"/>
      <c r="D295" s="2"/>
      <c r="E295" s="21"/>
      <c r="F295" s="21"/>
      <c r="G295" s="21"/>
      <c r="H295" s="23"/>
      <c r="I295" s="23"/>
      <c r="J295" s="23"/>
      <c r="K295" s="23"/>
      <c r="L295" s="21"/>
      <c r="M295" s="21"/>
      <c r="N295" s="21"/>
      <c r="O295" s="21"/>
    </row>
    <row r="296" spans="2:15" s="3" customFormat="1" x14ac:dyDescent="0.2">
      <c r="B296" s="2"/>
      <c r="C296" s="2"/>
      <c r="D296" s="2"/>
      <c r="E296" s="21"/>
      <c r="F296" s="21"/>
      <c r="G296" s="21"/>
      <c r="H296" s="23"/>
      <c r="I296" s="23"/>
      <c r="J296" s="23"/>
      <c r="K296" s="23"/>
      <c r="L296" s="21"/>
      <c r="M296" s="21"/>
      <c r="N296" s="21"/>
      <c r="O296" s="21"/>
    </row>
    <row r="297" spans="2:15" s="3" customFormat="1" x14ac:dyDescent="0.2">
      <c r="B297" s="2"/>
      <c r="C297" s="2"/>
      <c r="D297" s="2"/>
      <c r="E297" s="21"/>
      <c r="F297" s="21"/>
      <c r="G297" s="21"/>
      <c r="H297" s="23"/>
      <c r="I297" s="23"/>
      <c r="J297" s="23"/>
      <c r="K297" s="23"/>
      <c r="L297" s="21"/>
      <c r="M297" s="21"/>
      <c r="N297" s="21"/>
      <c r="O297" s="21"/>
    </row>
    <row r="298" spans="2:15" s="3" customFormat="1" x14ac:dyDescent="0.2">
      <c r="B298" s="2"/>
      <c r="C298" s="2"/>
      <c r="D298" s="2"/>
      <c r="E298" s="21"/>
      <c r="F298" s="21"/>
      <c r="G298" s="21"/>
      <c r="H298" s="23"/>
      <c r="I298" s="23"/>
      <c r="J298" s="23"/>
      <c r="K298" s="23"/>
      <c r="L298" s="21"/>
      <c r="M298" s="21"/>
      <c r="N298" s="21"/>
      <c r="O298" s="21"/>
    </row>
    <row r="299" spans="2:15" s="3" customFormat="1" x14ac:dyDescent="0.2">
      <c r="B299" s="2"/>
      <c r="C299" s="2"/>
      <c r="D299" s="2"/>
      <c r="E299" s="21"/>
      <c r="F299" s="21"/>
      <c r="G299" s="21"/>
      <c r="H299" s="23"/>
      <c r="I299" s="23"/>
      <c r="J299" s="23"/>
      <c r="K299" s="23"/>
      <c r="L299" s="21"/>
      <c r="M299" s="21"/>
      <c r="N299" s="21"/>
      <c r="O299" s="21"/>
    </row>
    <row r="300" spans="2:15" s="3" customFormat="1" x14ac:dyDescent="0.2">
      <c r="B300" s="2"/>
      <c r="C300" s="2"/>
      <c r="D300" s="2"/>
      <c r="E300" s="21"/>
      <c r="F300" s="21"/>
      <c r="G300" s="21"/>
      <c r="H300" s="23"/>
      <c r="I300" s="23"/>
      <c r="J300" s="23"/>
      <c r="K300" s="23"/>
      <c r="L300" s="21"/>
      <c r="M300" s="21"/>
      <c r="N300" s="21"/>
      <c r="O300" s="21"/>
    </row>
    <row r="301" spans="2:15" s="3" customFormat="1" x14ac:dyDescent="0.2">
      <c r="B301" s="2"/>
      <c r="C301" s="2"/>
      <c r="D301" s="2"/>
      <c r="E301" s="21"/>
      <c r="F301" s="21"/>
      <c r="G301" s="21"/>
      <c r="H301" s="23"/>
      <c r="I301" s="23"/>
      <c r="J301" s="23"/>
      <c r="K301" s="23"/>
      <c r="L301" s="21"/>
      <c r="M301" s="21"/>
      <c r="N301" s="21"/>
      <c r="O301" s="21"/>
    </row>
    <row r="302" spans="2:15" s="3" customFormat="1" x14ac:dyDescent="0.2">
      <c r="B302" s="2"/>
      <c r="C302" s="2"/>
      <c r="D302" s="2"/>
      <c r="E302" s="21"/>
      <c r="F302" s="21"/>
      <c r="G302" s="21"/>
      <c r="H302" s="23"/>
      <c r="I302" s="23"/>
      <c r="J302" s="23"/>
      <c r="K302" s="23"/>
      <c r="L302" s="21"/>
      <c r="M302" s="21"/>
      <c r="N302" s="21"/>
      <c r="O302" s="21"/>
    </row>
    <row r="303" spans="2:15" s="3" customFormat="1" x14ac:dyDescent="0.2">
      <c r="B303" s="2"/>
      <c r="C303" s="2"/>
      <c r="D303" s="2"/>
      <c r="E303" s="21"/>
      <c r="F303" s="21"/>
      <c r="G303" s="21"/>
      <c r="H303" s="23"/>
      <c r="I303" s="23"/>
      <c r="J303" s="23"/>
      <c r="K303" s="23"/>
      <c r="L303" s="21"/>
      <c r="M303" s="21"/>
      <c r="N303" s="21"/>
      <c r="O303" s="21"/>
    </row>
    <row r="304" spans="2:15" s="3" customFormat="1" x14ac:dyDescent="0.2">
      <c r="B304" s="2"/>
      <c r="C304" s="2"/>
      <c r="D304" s="2"/>
      <c r="E304" s="21"/>
      <c r="F304" s="21"/>
      <c r="G304" s="21"/>
      <c r="H304" s="23"/>
      <c r="I304" s="23"/>
      <c r="J304" s="23"/>
      <c r="K304" s="23"/>
      <c r="L304" s="21"/>
      <c r="M304" s="21"/>
      <c r="N304" s="21"/>
      <c r="O304" s="21"/>
    </row>
    <row r="305" spans="2:15" s="3" customFormat="1" x14ac:dyDescent="0.2">
      <c r="B305" s="2"/>
      <c r="C305" s="2"/>
      <c r="D305" s="2"/>
      <c r="E305" s="21"/>
      <c r="F305" s="21"/>
      <c r="G305" s="21"/>
      <c r="H305" s="23"/>
      <c r="I305" s="23"/>
      <c r="J305" s="23"/>
      <c r="K305" s="23"/>
      <c r="L305" s="21"/>
      <c r="M305" s="21"/>
      <c r="N305" s="21"/>
      <c r="O305" s="21"/>
    </row>
    <row r="306" spans="2:15" s="3" customFormat="1" x14ac:dyDescent="0.2">
      <c r="B306" s="2"/>
      <c r="C306" s="2"/>
      <c r="D306" s="2"/>
      <c r="E306" s="21"/>
      <c r="F306" s="21"/>
      <c r="G306" s="21"/>
      <c r="H306" s="23"/>
      <c r="I306" s="23"/>
      <c r="J306" s="23"/>
      <c r="K306" s="23"/>
      <c r="L306" s="21"/>
      <c r="M306" s="21"/>
      <c r="N306" s="21"/>
      <c r="O306" s="21"/>
    </row>
    <row r="307" spans="2:15" s="3" customFormat="1" x14ac:dyDescent="0.2">
      <c r="B307" s="2"/>
      <c r="C307" s="2"/>
      <c r="D307" s="2"/>
      <c r="E307" s="21"/>
      <c r="F307" s="21"/>
      <c r="G307" s="21"/>
      <c r="H307" s="23"/>
      <c r="I307" s="23"/>
      <c r="J307" s="23"/>
      <c r="K307" s="23"/>
      <c r="L307" s="21"/>
      <c r="M307" s="21"/>
      <c r="N307" s="21"/>
      <c r="O307" s="21"/>
    </row>
    <row r="308" spans="2:15" s="3" customFormat="1" x14ac:dyDescent="0.2">
      <c r="B308" s="2"/>
      <c r="C308" s="2"/>
      <c r="D308" s="2"/>
      <c r="E308" s="21"/>
      <c r="F308" s="21"/>
      <c r="G308" s="21"/>
      <c r="H308" s="23"/>
      <c r="I308" s="23"/>
      <c r="J308" s="23"/>
      <c r="K308" s="23"/>
      <c r="L308" s="21"/>
      <c r="M308" s="21"/>
      <c r="N308" s="21"/>
      <c r="O308" s="21"/>
    </row>
    <row r="309" spans="2:15" s="3" customFormat="1" x14ac:dyDescent="0.2">
      <c r="B309" s="2"/>
      <c r="C309" s="2"/>
      <c r="D309" s="2"/>
      <c r="E309" s="21"/>
      <c r="F309" s="21"/>
      <c r="G309" s="21"/>
      <c r="H309" s="23"/>
      <c r="I309" s="23"/>
      <c r="J309" s="23"/>
      <c r="K309" s="23"/>
      <c r="L309" s="21"/>
      <c r="M309" s="21"/>
      <c r="N309" s="21"/>
      <c r="O309" s="21"/>
    </row>
    <row r="310" spans="2:15" s="3" customFormat="1" x14ac:dyDescent="0.2">
      <c r="B310" s="2"/>
      <c r="C310" s="2"/>
      <c r="D310" s="2"/>
      <c r="E310" s="21"/>
      <c r="F310" s="21"/>
      <c r="G310" s="21"/>
      <c r="H310" s="23"/>
      <c r="I310" s="23"/>
      <c r="J310" s="23"/>
      <c r="K310" s="23"/>
      <c r="L310" s="21"/>
      <c r="M310" s="21"/>
      <c r="N310" s="21"/>
      <c r="O310" s="21"/>
    </row>
    <row r="311" spans="2:15" s="3" customFormat="1" x14ac:dyDescent="0.2">
      <c r="B311" s="2"/>
      <c r="C311" s="2"/>
      <c r="D311" s="2"/>
      <c r="E311" s="21"/>
      <c r="F311" s="21"/>
      <c r="G311" s="21"/>
      <c r="H311" s="23"/>
      <c r="I311" s="23"/>
      <c r="J311" s="23"/>
      <c r="K311" s="23"/>
      <c r="L311" s="21"/>
      <c r="M311" s="21"/>
      <c r="N311" s="21"/>
      <c r="O311" s="21"/>
    </row>
    <row r="312" spans="2:15" s="3" customFormat="1" x14ac:dyDescent="0.2">
      <c r="B312" s="2"/>
      <c r="C312" s="2"/>
      <c r="D312" s="2"/>
      <c r="E312" s="21"/>
      <c r="F312" s="21"/>
      <c r="G312" s="21"/>
      <c r="H312" s="23"/>
      <c r="I312" s="23"/>
      <c r="J312" s="23"/>
      <c r="K312" s="23"/>
      <c r="L312" s="21"/>
      <c r="M312" s="21"/>
      <c r="N312" s="21"/>
      <c r="O312" s="21"/>
    </row>
    <row r="313" spans="2:15" s="3" customFormat="1" x14ac:dyDescent="0.2">
      <c r="B313" s="2"/>
      <c r="C313" s="2"/>
      <c r="D313" s="2"/>
      <c r="E313" s="21"/>
      <c r="F313" s="21"/>
      <c r="G313" s="21"/>
      <c r="H313" s="23"/>
      <c r="I313" s="23"/>
      <c r="J313" s="23"/>
      <c r="K313" s="23"/>
      <c r="L313" s="21"/>
      <c r="M313" s="21"/>
      <c r="N313" s="21"/>
      <c r="O313" s="21"/>
    </row>
    <row r="314" spans="2:15" s="3" customFormat="1" x14ac:dyDescent="0.2">
      <c r="B314" s="2"/>
      <c r="C314" s="2"/>
      <c r="D314" s="2"/>
      <c r="E314" s="21"/>
      <c r="F314" s="21"/>
      <c r="G314" s="21"/>
      <c r="H314" s="23"/>
      <c r="I314" s="23"/>
      <c r="J314" s="23"/>
      <c r="K314" s="23"/>
      <c r="L314" s="21"/>
      <c r="M314" s="21"/>
      <c r="N314" s="21"/>
      <c r="O314" s="21"/>
    </row>
    <row r="315" spans="2:15" s="3" customFormat="1" x14ac:dyDescent="0.2">
      <c r="B315" s="2"/>
      <c r="C315" s="2"/>
      <c r="D315" s="2"/>
      <c r="E315" s="21"/>
      <c r="F315" s="21"/>
      <c r="G315" s="21"/>
      <c r="H315" s="23"/>
      <c r="I315" s="23"/>
      <c r="J315" s="23"/>
      <c r="K315" s="23"/>
      <c r="L315" s="21"/>
      <c r="M315" s="21"/>
      <c r="N315" s="21"/>
      <c r="O315" s="21"/>
    </row>
    <row r="316" spans="2:15" s="3" customFormat="1" x14ac:dyDescent="0.2">
      <c r="B316" s="2"/>
      <c r="C316" s="2"/>
      <c r="D316" s="2"/>
      <c r="E316" s="21"/>
      <c r="F316" s="21"/>
      <c r="G316" s="21"/>
      <c r="H316" s="23"/>
      <c r="I316" s="23"/>
      <c r="J316" s="23"/>
      <c r="K316" s="23"/>
      <c r="L316" s="21"/>
      <c r="M316" s="21"/>
      <c r="N316" s="21"/>
      <c r="O316" s="21"/>
    </row>
    <row r="317" spans="2:15" s="3" customFormat="1" x14ac:dyDescent="0.2">
      <c r="B317" s="2"/>
      <c r="C317" s="2"/>
      <c r="D317" s="2"/>
      <c r="E317" s="21"/>
      <c r="F317" s="21"/>
      <c r="G317" s="21"/>
      <c r="H317" s="23"/>
      <c r="I317" s="23"/>
      <c r="J317" s="23"/>
      <c r="K317" s="23"/>
      <c r="L317" s="21"/>
      <c r="M317" s="21"/>
      <c r="N317" s="21"/>
      <c r="O317" s="21"/>
    </row>
    <row r="318" spans="2:15" s="3" customFormat="1" x14ac:dyDescent="0.2">
      <c r="B318" s="2"/>
      <c r="C318" s="2"/>
      <c r="D318" s="2"/>
      <c r="E318" s="21"/>
      <c r="F318" s="21"/>
      <c r="G318" s="21"/>
      <c r="H318" s="23"/>
      <c r="I318" s="23"/>
      <c r="J318" s="23"/>
      <c r="K318" s="23"/>
      <c r="L318" s="21"/>
      <c r="M318" s="21"/>
      <c r="N318" s="21"/>
      <c r="O318" s="21"/>
    </row>
    <row r="319" spans="2:15" s="3" customFormat="1" x14ac:dyDescent="0.2">
      <c r="B319" s="2"/>
      <c r="C319" s="2"/>
      <c r="D319" s="2"/>
      <c r="E319" s="21"/>
      <c r="F319" s="21"/>
      <c r="G319" s="21"/>
      <c r="H319" s="23"/>
      <c r="I319" s="23"/>
      <c r="J319" s="23"/>
      <c r="K319" s="23"/>
      <c r="L319" s="21"/>
      <c r="M319" s="21"/>
      <c r="N319" s="21"/>
      <c r="O319" s="21"/>
    </row>
    <row r="320" spans="2:15" s="3" customFormat="1" x14ac:dyDescent="0.2">
      <c r="B320" s="2"/>
      <c r="C320" s="2"/>
      <c r="D320" s="2"/>
      <c r="E320" s="21"/>
      <c r="F320" s="21"/>
      <c r="G320" s="21"/>
      <c r="H320" s="23"/>
      <c r="I320" s="23"/>
      <c r="J320" s="23"/>
      <c r="K320" s="23"/>
      <c r="L320" s="21"/>
      <c r="M320" s="21"/>
      <c r="N320" s="21"/>
      <c r="O320" s="21"/>
    </row>
    <row r="321" spans="2:15" s="3" customFormat="1" x14ac:dyDescent="0.2">
      <c r="B321" s="2"/>
      <c r="C321" s="2"/>
      <c r="D321" s="2"/>
      <c r="E321" s="21"/>
      <c r="F321" s="21"/>
      <c r="G321" s="21"/>
      <c r="H321" s="23"/>
      <c r="I321" s="23"/>
      <c r="J321" s="23"/>
      <c r="K321" s="23"/>
      <c r="L321" s="21"/>
      <c r="M321" s="21"/>
      <c r="N321" s="21"/>
      <c r="O321" s="21"/>
    </row>
    <row r="322" spans="2:15" s="3" customFormat="1" x14ac:dyDescent="0.2">
      <c r="B322" s="2"/>
      <c r="C322" s="2"/>
      <c r="D322" s="2"/>
      <c r="E322" s="21"/>
      <c r="F322" s="21"/>
      <c r="G322" s="21"/>
      <c r="H322" s="23"/>
      <c r="I322" s="23"/>
      <c r="J322" s="23"/>
      <c r="K322" s="23"/>
      <c r="L322" s="21"/>
      <c r="M322" s="21"/>
      <c r="N322" s="21"/>
      <c r="O322" s="21"/>
    </row>
    <row r="323" spans="2:15" s="3" customFormat="1" x14ac:dyDescent="0.2">
      <c r="B323" s="2"/>
      <c r="C323" s="2"/>
      <c r="D323" s="2"/>
      <c r="E323" s="21"/>
      <c r="F323" s="21"/>
      <c r="G323" s="21"/>
      <c r="H323" s="23"/>
      <c r="I323" s="23"/>
      <c r="J323" s="23"/>
      <c r="K323" s="23"/>
      <c r="L323" s="21"/>
      <c r="M323" s="21"/>
      <c r="N323" s="21"/>
      <c r="O323" s="21"/>
    </row>
    <row r="324" spans="2:15" s="3" customFormat="1" x14ac:dyDescent="0.2">
      <c r="B324" s="2"/>
      <c r="C324" s="2"/>
      <c r="D324" s="2"/>
      <c r="E324" s="21"/>
      <c r="F324" s="21"/>
      <c r="G324" s="21"/>
      <c r="H324" s="23"/>
      <c r="I324" s="23"/>
      <c r="J324" s="23"/>
      <c r="K324" s="23"/>
      <c r="L324" s="21"/>
      <c r="M324" s="21"/>
      <c r="N324" s="21"/>
      <c r="O324" s="21"/>
    </row>
    <row r="325" spans="2:15" s="3" customFormat="1" x14ac:dyDescent="0.2">
      <c r="B325" s="2"/>
      <c r="C325" s="2"/>
      <c r="D325" s="2"/>
      <c r="E325" s="21"/>
      <c r="F325" s="21"/>
      <c r="G325" s="21"/>
      <c r="H325" s="23"/>
      <c r="I325" s="23"/>
      <c r="J325" s="23"/>
      <c r="K325" s="23"/>
      <c r="L325" s="21"/>
      <c r="M325" s="21"/>
      <c r="N325" s="21"/>
      <c r="O325" s="21"/>
    </row>
    <row r="326" spans="2:15" s="3" customFormat="1" x14ac:dyDescent="0.2">
      <c r="B326" s="2"/>
      <c r="C326" s="2"/>
      <c r="D326" s="2"/>
      <c r="E326" s="21"/>
      <c r="F326" s="21"/>
      <c r="G326" s="21"/>
      <c r="H326" s="23"/>
      <c r="I326" s="23"/>
      <c r="J326" s="23"/>
      <c r="K326" s="23"/>
      <c r="L326" s="21"/>
      <c r="M326" s="21"/>
      <c r="N326" s="21"/>
      <c r="O326" s="21"/>
    </row>
    <row r="327" spans="2:15" s="3" customFormat="1" x14ac:dyDescent="0.2">
      <c r="B327" s="2"/>
      <c r="C327" s="2"/>
      <c r="D327" s="2"/>
      <c r="E327" s="21"/>
      <c r="F327" s="21"/>
      <c r="G327" s="21"/>
      <c r="H327" s="23"/>
      <c r="I327" s="23"/>
      <c r="J327" s="23"/>
      <c r="K327" s="23"/>
      <c r="L327" s="21"/>
      <c r="M327" s="21"/>
      <c r="N327" s="21"/>
      <c r="O327" s="21"/>
    </row>
    <row r="328" spans="2:15" s="3" customFormat="1" x14ac:dyDescent="0.2">
      <c r="B328" s="2"/>
      <c r="C328" s="2"/>
      <c r="D328" s="2"/>
      <c r="E328" s="21"/>
      <c r="F328" s="21"/>
      <c r="G328" s="21"/>
      <c r="H328" s="23"/>
      <c r="I328" s="23"/>
      <c r="J328" s="23"/>
      <c r="K328" s="23"/>
      <c r="L328" s="21"/>
      <c r="M328" s="21"/>
      <c r="N328" s="21"/>
      <c r="O328" s="21"/>
    </row>
    <row r="329" spans="2:15" s="3" customFormat="1" x14ac:dyDescent="0.2">
      <c r="B329" s="2"/>
      <c r="C329" s="2"/>
      <c r="D329" s="2"/>
      <c r="E329" s="21"/>
      <c r="F329" s="21"/>
      <c r="G329" s="21"/>
      <c r="H329" s="23"/>
      <c r="I329" s="23"/>
      <c r="J329" s="23"/>
      <c r="K329" s="23"/>
      <c r="L329" s="21"/>
      <c r="M329" s="21"/>
      <c r="N329" s="21"/>
      <c r="O329" s="21"/>
    </row>
    <row r="330" spans="2:15" s="3" customFormat="1" x14ac:dyDescent="0.2">
      <c r="B330" s="2"/>
      <c r="C330" s="2"/>
      <c r="D330" s="2"/>
      <c r="E330" s="21"/>
      <c r="F330" s="21"/>
      <c r="G330" s="21"/>
      <c r="H330" s="23"/>
      <c r="I330" s="23"/>
      <c r="J330" s="23"/>
      <c r="K330" s="23"/>
      <c r="L330" s="21"/>
      <c r="M330" s="21"/>
      <c r="N330" s="21"/>
      <c r="O330" s="21"/>
    </row>
    <row r="331" spans="2:15" s="3" customFormat="1" x14ac:dyDescent="0.2">
      <c r="B331" s="2"/>
      <c r="C331" s="2"/>
      <c r="D331" s="2"/>
      <c r="E331" s="21"/>
      <c r="F331" s="21"/>
      <c r="G331" s="21"/>
      <c r="H331" s="23"/>
      <c r="I331" s="23"/>
      <c r="J331" s="23"/>
      <c r="K331" s="23"/>
      <c r="L331" s="21"/>
      <c r="M331" s="21"/>
      <c r="N331" s="21"/>
      <c r="O331" s="21"/>
    </row>
    <row r="332" spans="2:15" s="3" customFormat="1" x14ac:dyDescent="0.2">
      <c r="B332" s="2"/>
      <c r="C332" s="2"/>
      <c r="D332" s="2"/>
      <c r="E332" s="21"/>
      <c r="F332" s="21"/>
      <c r="G332" s="21"/>
      <c r="H332" s="23"/>
      <c r="I332" s="23"/>
      <c r="J332" s="23"/>
      <c r="K332" s="23"/>
      <c r="L332" s="21"/>
      <c r="M332" s="21"/>
      <c r="N332" s="21"/>
      <c r="O332" s="21"/>
    </row>
    <row r="333" spans="2:15" s="3" customFormat="1" x14ac:dyDescent="0.2">
      <c r="B333" s="2"/>
      <c r="C333" s="2"/>
      <c r="D333" s="2"/>
      <c r="E333" s="21"/>
      <c r="F333" s="21"/>
      <c r="G333" s="21"/>
      <c r="H333" s="23"/>
      <c r="I333" s="23"/>
      <c r="J333" s="23"/>
      <c r="K333" s="23"/>
      <c r="L333" s="21"/>
      <c r="M333" s="21"/>
      <c r="N333" s="21"/>
      <c r="O333" s="21"/>
    </row>
    <row r="334" spans="2:15" s="3" customFormat="1" x14ac:dyDescent="0.2">
      <c r="B334" s="2"/>
      <c r="C334" s="2"/>
      <c r="D334" s="2"/>
      <c r="E334" s="21"/>
      <c r="F334" s="21"/>
      <c r="G334" s="21"/>
      <c r="H334" s="23"/>
      <c r="I334" s="23"/>
      <c r="J334" s="23"/>
      <c r="K334" s="23"/>
      <c r="L334" s="21"/>
      <c r="M334" s="21"/>
      <c r="N334" s="21"/>
      <c r="O334" s="21"/>
    </row>
    <row r="335" spans="2:15" s="3" customFormat="1" x14ac:dyDescent="0.2">
      <c r="B335" s="2"/>
      <c r="C335" s="2"/>
      <c r="D335" s="2"/>
      <c r="E335" s="21"/>
      <c r="F335" s="21"/>
      <c r="G335" s="21"/>
      <c r="H335" s="23"/>
      <c r="I335" s="23"/>
      <c r="J335" s="23"/>
      <c r="K335" s="23"/>
      <c r="L335" s="21"/>
      <c r="M335" s="21"/>
      <c r="N335" s="21"/>
      <c r="O335" s="21"/>
    </row>
    <row r="336" spans="2:15" s="3" customFormat="1" x14ac:dyDescent="0.2">
      <c r="B336" s="2"/>
      <c r="C336" s="2"/>
      <c r="D336" s="2"/>
      <c r="E336" s="21"/>
      <c r="F336" s="21"/>
      <c r="G336" s="21"/>
      <c r="H336" s="23"/>
      <c r="I336" s="23"/>
      <c r="J336" s="23"/>
      <c r="K336" s="23"/>
      <c r="L336" s="21"/>
      <c r="M336" s="21"/>
      <c r="N336" s="21"/>
      <c r="O336" s="21"/>
    </row>
    <row r="337" spans="2:15" s="3" customFormat="1" x14ac:dyDescent="0.2">
      <c r="B337" s="2"/>
      <c r="C337" s="2"/>
      <c r="D337" s="2"/>
      <c r="E337" s="21"/>
      <c r="F337" s="21"/>
      <c r="G337" s="21"/>
      <c r="H337" s="23"/>
      <c r="I337" s="23"/>
      <c r="J337" s="23"/>
      <c r="K337" s="23"/>
      <c r="L337" s="21"/>
      <c r="M337" s="21"/>
      <c r="N337" s="21"/>
      <c r="O337" s="21"/>
    </row>
    <row r="338" spans="2:15" s="3" customFormat="1" x14ac:dyDescent="0.2">
      <c r="B338" s="2"/>
      <c r="C338" s="2"/>
      <c r="D338" s="2"/>
      <c r="E338" s="21"/>
      <c r="F338" s="21"/>
      <c r="G338" s="21"/>
      <c r="H338" s="23"/>
      <c r="I338" s="23"/>
      <c r="J338" s="23"/>
      <c r="K338" s="23"/>
      <c r="L338" s="21"/>
      <c r="M338" s="21"/>
      <c r="N338" s="21"/>
      <c r="O338" s="21"/>
    </row>
    <row r="339" spans="2:15" s="3" customFormat="1" x14ac:dyDescent="0.2">
      <c r="B339" s="2"/>
      <c r="C339" s="2"/>
      <c r="D339" s="2"/>
      <c r="E339" s="21"/>
      <c r="F339" s="21"/>
      <c r="G339" s="21"/>
      <c r="H339" s="23"/>
      <c r="I339" s="23"/>
      <c r="J339" s="23"/>
      <c r="K339" s="23"/>
      <c r="L339" s="21"/>
      <c r="M339" s="21"/>
      <c r="N339" s="21"/>
      <c r="O339" s="21"/>
    </row>
    <row r="340" spans="2:15" s="3" customFormat="1" x14ac:dyDescent="0.2">
      <c r="B340" s="2"/>
      <c r="C340" s="2"/>
      <c r="D340" s="2"/>
      <c r="E340" s="21"/>
      <c r="F340" s="21"/>
      <c r="G340" s="21"/>
      <c r="H340" s="23"/>
      <c r="I340" s="23"/>
      <c r="J340" s="23"/>
      <c r="K340" s="23"/>
      <c r="L340" s="21"/>
      <c r="M340" s="21"/>
      <c r="N340" s="21"/>
      <c r="O340" s="21"/>
    </row>
    <row r="341" spans="2:15" s="3" customFormat="1" x14ac:dyDescent="0.2">
      <c r="B341" s="2"/>
      <c r="C341" s="2"/>
      <c r="D341" s="2"/>
      <c r="E341" s="21"/>
      <c r="F341" s="21"/>
      <c r="G341" s="21"/>
      <c r="H341" s="23"/>
      <c r="I341" s="23"/>
      <c r="J341" s="23"/>
      <c r="K341" s="23"/>
      <c r="L341" s="21"/>
      <c r="M341" s="21"/>
      <c r="N341" s="21"/>
      <c r="O341" s="21"/>
    </row>
    <row r="342" spans="2:15" s="3" customFormat="1" x14ac:dyDescent="0.2">
      <c r="B342" s="2"/>
      <c r="C342" s="2"/>
      <c r="D342" s="2"/>
      <c r="E342" s="21"/>
      <c r="F342" s="21"/>
      <c r="G342" s="21"/>
      <c r="H342" s="23"/>
      <c r="I342" s="23"/>
      <c r="J342" s="23"/>
      <c r="K342" s="23"/>
      <c r="L342" s="21"/>
      <c r="M342" s="21"/>
      <c r="N342" s="21"/>
      <c r="O342" s="21"/>
    </row>
    <row r="343" spans="2:15" s="3" customFormat="1" x14ac:dyDescent="0.2">
      <c r="B343" s="2"/>
      <c r="C343" s="2"/>
      <c r="D343" s="2"/>
      <c r="E343" s="21"/>
      <c r="F343" s="21"/>
      <c r="G343" s="21"/>
      <c r="H343" s="23"/>
      <c r="I343" s="23"/>
      <c r="J343" s="23"/>
      <c r="K343" s="23"/>
      <c r="L343" s="21"/>
      <c r="M343" s="21"/>
      <c r="N343" s="21"/>
      <c r="O343" s="21"/>
    </row>
    <row r="344" spans="2:15" s="3" customFormat="1" x14ac:dyDescent="0.2">
      <c r="B344" s="2"/>
      <c r="C344" s="2"/>
      <c r="D344" s="2"/>
      <c r="E344" s="21"/>
      <c r="F344" s="21"/>
      <c r="G344" s="21"/>
      <c r="H344" s="23"/>
      <c r="I344" s="23"/>
      <c r="J344" s="23"/>
      <c r="K344" s="23"/>
      <c r="L344" s="21"/>
      <c r="M344" s="21"/>
      <c r="N344" s="21"/>
      <c r="O344" s="21"/>
    </row>
    <row r="345" spans="2:15" s="3" customFormat="1" x14ac:dyDescent="0.2">
      <c r="B345" s="2"/>
      <c r="C345" s="2"/>
      <c r="D345" s="2"/>
      <c r="E345" s="21"/>
      <c r="F345" s="21"/>
      <c r="G345" s="21"/>
      <c r="H345" s="23"/>
      <c r="I345" s="23"/>
      <c r="J345" s="23"/>
      <c r="K345" s="23"/>
      <c r="L345" s="21"/>
      <c r="M345" s="21"/>
      <c r="N345" s="21"/>
      <c r="O345" s="21"/>
    </row>
    <row r="346" spans="2:15" s="3" customFormat="1" x14ac:dyDescent="0.2">
      <c r="B346" s="2"/>
      <c r="C346" s="2"/>
      <c r="D346" s="2"/>
      <c r="E346" s="21"/>
      <c r="F346" s="21"/>
      <c r="G346" s="21"/>
      <c r="H346" s="23"/>
      <c r="I346" s="23"/>
      <c r="J346" s="23"/>
      <c r="K346" s="23"/>
      <c r="L346" s="21"/>
      <c r="M346" s="21"/>
      <c r="N346" s="21"/>
      <c r="O346" s="21"/>
    </row>
    <row r="347" spans="2:15" s="3" customFormat="1" x14ac:dyDescent="0.2">
      <c r="B347" s="2"/>
      <c r="C347" s="2"/>
      <c r="D347" s="2"/>
      <c r="E347" s="21"/>
      <c r="F347" s="21"/>
      <c r="G347" s="21"/>
      <c r="H347" s="23"/>
      <c r="I347" s="23"/>
      <c r="J347" s="23"/>
      <c r="K347" s="23"/>
      <c r="L347" s="21"/>
      <c r="M347" s="21"/>
      <c r="N347" s="21"/>
      <c r="O347" s="21"/>
    </row>
    <row r="348" spans="2:15" s="3" customFormat="1" x14ac:dyDescent="0.2">
      <c r="B348" s="2"/>
      <c r="C348" s="2"/>
      <c r="D348" s="2"/>
      <c r="E348" s="21"/>
      <c r="F348" s="21"/>
      <c r="G348" s="21"/>
      <c r="H348" s="23"/>
      <c r="I348" s="23"/>
      <c r="J348" s="23"/>
      <c r="K348" s="23"/>
      <c r="L348" s="21"/>
      <c r="M348" s="21"/>
      <c r="N348" s="21"/>
      <c r="O348" s="21"/>
    </row>
    <row r="349" spans="2:15" s="3" customFormat="1" x14ac:dyDescent="0.2">
      <c r="B349" s="2"/>
      <c r="C349" s="2"/>
      <c r="D349" s="2"/>
      <c r="E349" s="21"/>
      <c r="F349" s="21"/>
      <c r="G349" s="21"/>
      <c r="H349" s="23"/>
      <c r="I349" s="23"/>
      <c r="J349" s="23"/>
      <c r="K349" s="23"/>
      <c r="L349" s="21"/>
      <c r="M349" s="21"/>
      <c r="N349" s="21"/>
      <c r="O349" s="21"/>
    </row>
    <row r="350" spans="2:15" s="3" customFormat="1" x14ac:dyDescent="0.2">
      <c r="B350" s="2"/>
      <c r="C350" s="2"/>
      <c r="D350" s="2"/>
      <c r="E350" s="21"/>
      <c r="F350" s="21"/>
      <c r="G350" s="21"/>
      <c r="H350" s="23"/>
      <c r="I350" s="23"/>
      <c r="J350" s="23"/>
      <c r="K350" s="23"/>
      <c r="L350" s="21"/>
      <c r="M350" s="21"/>
      <c r="N350" s="21"/>
      <c r="O350" s="21"/>
    </row>
    <row r="351" spans="2:15" s="3" customFormat="1" x14ac:dyDescent="0.2">
      <c r="B351" s="2"/>
      <c r="C351" s="2"/>
      <c r="D351" s="2"/>
      <c r="E351" s="21"/>
      <c r="F351" s="21"/>
      <c r="G351" s="21"/>
      <c r="H351" s="23"/>
      <c r="I351" s="23"/>
      <c r="J351" s="23"/>
      <c r="K351" s="23"/>
      <c r="L351" s="21"/>
      <c r="M351" s="21"/>
      <c r="N351" s="21"/>
      <c r="O351" s="21"/>
    </row>
    <row r="352" spans="2:15" s="3" customFormat="1" x14ac:dyDescent="0.2">
      <c r="B352" s="2"/>
      <c r="C352" s="2"/>
      <c r="D352" s="2"/>
      <c r="E352" s="21"/>
      <c r="F352" s="21"/>
      <c r="G352" s="21"/>
      <c r="H352" s="23"/>
      <c r="I352" s="23"/>
      <c r="J352" s="23"/>
      <c r="K352" s="23"/>
      <c r="L352" s="21"/>
      <c r="M352" s="21"/>
      <c r="N352" s="21"/>
      <c r="O352" s="21"/>
    </row>
    <row r="353" spans="2:15" s="3" customFormat="1" x14ac:dyDescent="0.2">
      <c r="B353" s="2"/>
      <c r="C353" s="2"/>
      <c r="D353" s="2"/>
      <c r="E353" s="21"/>
      <c r="F353" s="21"/>
      <c r="G353" s="21"/>
      <c r="H353" s="23"/>
      <c r="I353" s="23"/>
      <c r="J353" s="23"/>
      <c r="K353" s="23"/>
      <c r="L353" s="21"/>
      <c r="M353" s="21"/>
      <c r="N353" s="21"/>
      <c r="O353" s="21"/>
    </row>
    <row r="354" spans="2:15" s="3" customFormat="1" x14ac:dyDescent="0.2">
      <c r="B354" s="2"/>
      <c r="C354" s="2"/>
      <c r="D354" s="2"/>
      <c r="E354" s="21"/>
      <c r="F354" s="21"/>
      <c r="G354" s="21"/>
      <c r="H354" s="23"/>
      <c r="I354" s="23"/>
      <c r="J354" s="23"/>
      <c r="K354" s="23"/>
      <c r="L354" s="21"/>
      <c r="M354" s="21"/>
      <c r="N354" s="21"/>
      <c r="O354" s="21"/>
    </row>
    <row r="355" spans="2:15" s="3" customFormat="1" x14ac:dyDescent="0.2">
      <c r="B355" s="2"/>
      <c r="C355" s="2"/>
      <c r="D355" s="2"/>
      <c r="E355" s="21"/>
      <c r="F355" s="21"/>
      <c r="G355" s="21"/>
      <c r="H355" s="23"/>
      <c r="I355" s="23"/>
      <c r="J355" s="23"/>
      <c r="K355" s="23"/>
      <c r="L355" s="21"/>
      <c r="M355" s="21"/>
      <c r="N355" s="21"/>
      <c r="O355" s="21"/>
    </row>
    <row r="356" spans="2:15" s="3" customFormat="1" x14ac:dyDescent="0.2">
      <c r="B356" s="2"/>
      <c r="C356" s="2"/>
      <c r="D356" s="2"/>
      <c r="E356" s="21"/>
      <c r="F356" s="21"/>
      <c r="G356" s="21"/>
      <c r="H356" s="23"/>
      <c r="I356" s="23"/>
      <c r="J356" s="23"/>
      <c r="K356" s="23"/>
      <c r="L356" s="21"/>
      <c r="M356" s="21"/>
      <c r="N356" s="21"/>
      <c r="O356" s="21"/>
    </row>
    <row r="357" spans="2:15" s="3" customFormat="1" x14ac:dyDescent="0.2">
      <c r="B357" s="2"/>
      <c r="C357" s="2"/>
      <c r="D357" s="2"/>
      <c r="E357" s="21"/>
      <c r="F357" s="21"/>
      <c r="G357" s="21"/>
      <c r="H357" s="23"/>
      <c r="I357" s="23"/>
      <c r="J357" s="23"/>
      <c r="K357" s="23"/>
      <c r="L357" s="21"/>
      <c r="M357" s="21"/>
      <c r="N357" s="21"/>
      <c r="O357" s="21"/>
    </row>
    <row r="358" spans="2:15" s="3" customFormat="1" x14ac:dyDescent="0.2">
      <c r="B358" s="2"/>
      <c r="C358" s="2"/>
      <c r="D358" s="2"/>
      <c r="E358" s="21"/>
      <c r="F358" s="21"/>
      <c r="G358" s="21"/>
      <c r="H358" s="23"/>
      <c r="I358" s="23"/>
      <c r="J358" s="23"/>
      <c r="K358" s="23"/>
      <c r="L358" s="21"/>
      <c r="M358" s="21"/>
      <c r="N358" s="21"/>
      <c r="O358" s="21"/>
    </row>
    <row r="359" spans="2:15" s="3" customFormat="1" x14ac:dyDescent="0.2">
      <c r="B359" s="2"/>
      <c r="C359" s="2"/>
      <c r="D359" s="2"/>
      <c r="E359" s="21"/>
      <c r="F359" s="21"/>
      <c r="G359" s="21"/>
      <c r="H359" s="23"/>
      <c r="I359" s="23"/>
      <c r="J359" s="23"/>
      <c r="K359" s="23"/>
      <c r="L359" s="21"/>
      <c r="M359" s="21"/>
      <c r="N359" s="21"/>
      <c r="O359" s="21"/>
    </row>
    <row r="360" spans="2:15" s="3" customFormat="1" x14ac:dyDescent="0.2">
      <c r="B360" s="2"/>
      <c r="C360" s="2"/>
      <c r="D360" s="2"/>
      <c r="E360" s="21"/>
      <c r="F360" s="21"/>
      <c r="G360" s="21"/>
      <c r="H360" s="23"/>
      <c r="I360" s="23"/>
      <c r="J360" s="23"/>
      <c r="K360" s="23"/>
      <c r="L360" s="21"/>
      <c r="M360" s="21"/>
      <c r="N360" s="21"/>
      <c r="O360" s="21"/>
    </row>
    <row r="361" spans="2:15" s="3" customFormat="1" x14ac:dyDescent="0.2">
      <c r="B361" s="2"/>
      <c r="C361" s="2"/>
      <c r="D361" s="2"/>
      <c r="E361" s="21"/>
      <c r="F361" s="21"/>
      <c r="G361" s="21"/>
      <c r="H361" s="23"/>
      <c r="I361" s="23"/>
      <c r="J361" s="23"/>
      <c r="K361" s="23"/>
      <c r="L361" s="21"/>
      <c r="M361" s="21"/>
      <c r="N361" s="21"/>
      <c r="O361" s="21"/>
    </row>
    <row r="362" spans="2:15" s="3" customFormat="1" x14ac:dyDescent="0.2">
      <c r="B362" s="2"/>
      <c r="C362" s="2"/>
      <c r="D362" s="2"/>
      <c r="E362" s="21"/>
      <c r="F362" s="21"/>
      <c r="G362" s="21"/>
      <c r="H362" s="23"/>
      <c r="I362" s="23"/>
      <c r="J362" s="23"/>
      <c r="K362" s="23"/>
      <c r="L362" s="21"/>
      <c r="M362" s="21"/>
      <c r="N362" s="21"/>
      <c r="O362" s="21"/>
    </row>
    <row r="363" spans="2:15" s="3" customFormat="1" x14ac:dyDescent="0.2">
      <c r="B363" s="2"/>
      <c r="C363" s="2"/>
      <c r="D363" s="2"/>
      <c r="E363" s="21"/>
      <c r="F363" s="21"/>
      <c r="G363" s="21"/>
      <c r="H363" s="23"/>
      <c r="I363" s="23"/>
      <c r="J363" s="23"/>
      <c r="K363" s="23"/>
      <c r="L363" s="21"/>
      <c r="M363" s="21"/>
      <c r="N363" s="21"/>
      <c r="O363" s="21"/>
    </row>
    <row r="364" spans="2:15" s="3" customFormat="1" x14ac:dyDescent="0.2">
      <c r="B364" s="2"/>
      <c r="C364" s="2"/>
      <c r="D364" s="2"/>
      <c r="E364" s="21"/>
      <c r="F364" s="21"/>
      <c r="G364" s="21"/>
      <c r="H364" s="23"/>
      <c r="I364" s="23"/>
      <c r="J364" s="23"/>
      <c r="K364" s="23"/>
      <c r="L364" s="21"/>
      <c r="M364" s="21"/>
      <c r="N364" s="21"/>
      <c r="O364" s="21"/>
    </row>
    <row r="365" spans="2:15" s="3" customFormat="1" x14ac:dyDescent="0.2">
      <c r="B365" s="2"/>
      <c r="C365" s="2"/>
      <c r="D365" s="2"/>
      <c r="E365" s="21"/>
      <c r="F365" s="21"/>
      <c r="G365" s="21"/>
      <c r="H365" s="23"/>
      <c r="I365" s="23"/>
      <c r="J365" s="23"/>
      <c r="K365" s="23"/>
      <c r="L365" s="21"/>
      <c r="M365" s="21"/>
      <c r="N365" s="21"/>
      <c r="O365" s="21"/>
    </row>
    <row r="366" spans="2:15" s="3" customFormat="1" x14ac:dyDescent="0.2">
      <c r="B366" s="2"/>
      <c r="C366" s="2"/>
      <c r="D366" s="2"/>
      <c r="E366" s="21"/>
      <c r="F366" s="21"/>
      <c r="G366" s="21"/>
      <c r="H366" s="23"/>
      <c r="I366" s="23"/>
      <c r="J366" s="23"/>
      <c r="K366" s="23"/>
      <c r="L366" s="21"/>
      <c r="M366" s="21"/>
      <c r="N366" s="21"/>
      <c r="O366" s="21"/>
    </row>
    <row r="367" spans="2:15" s="3" customFormat="1" x14ac:dyDescent="0.2">
      <c r="B367" s="2"/>
      <c r="C367" s="2"/>
      <c r="D367" s="2"/>
      <c r="E367" s="21"/>
      <c r="F367" s="21"/>
      <c r="G367" s="21"/>
      <c r="H367" s="23"/>
      <c r="I367" s="23"/>
      <c r="J367" s="23"/>
      <c r="K367" s="23"/>
      <c r="L367" s="21"/>
      <c r="M367" s="21"/>
      <c r="N367" s="21"/>
      <c r="O367" s="21"/>
    </row>
    <row r="368" spans="2:15" s="3" customFormat="1" x14ac:dyDescent="0.2">
      <c r="B368" s="2"/>
      <c r="C368" s="2"/>
      <c r="D368" s="2"/>
      <c r="E368" s="21"/>
      <c r="F368" s="21"/>
      <c r="G368" s="21"/>
      <c r="H368" s="23"/>
      <c r="I368" s="23"/>
      <c r="J368" s="23"/>
      <c r="K368" s="23"/>
      <c r="L368" s="21"/>
      <c r="M368" s="21"/>
      <c r="N368" s="21"/>
      <c r="O368" s="21"/>
    </row>
    <row r="369" spans="2:15" s="3" customFormat="1" x14ac:dyDescent="0.2">
      <c r="B369" s="2"/>
      <c r="C369" s="2"/>
      <c r="D369" s="2"/>
      <c r="E369" s="21"/>
      <c r="F369" s="21"/>
      <c r="G369" s="21"/>
      <c r="H369" s="23"/>
      <c r="I369" s="23"/>
      <c r="J369" s="23"/>
      <c r="K369" s="23"/>
      <c r="L369" s="21"/>
      <c r="M369" s="21"/>
      <c r="N369" s="21"/>
      <c r="O369" s="21"/>
    </row>
    <row r="370" spans="2:15" s="3" customFormat="1" x14ac:dyDescent="0.2">
      <c r="B370" s="2"/>
      <c r="C370" s="2"/>
      <c r="D370" s="2"/>
      <c r="E370" s="21"/>
      <c r="F370" s="21"/>
      <c r="G370" s="21"/>
      <c r="H370" s="23"/>
      <c r="I370" s="23"/>
      <c r="J370" s="23"/>
      <c r="K370" s="23"/>
      <c r="L370" s="21"/>
      <c r="M370" s="21"/>
      <c r="N370" s="21"/>
      <c r="O370" s="21"/>
    </row>
    <row r="371" spans="2:15" s="3" customFormat="1" x14ac:dyDescent="0.2">
      <c r="B371" s="2"/>
      <c r="C371" s="2"/>
      <c r="D371" s="2"/>
      <c r="E371" s="21"/>
      <c r="F371" s="21"/>
      <c r="G371" s="21"/>
      <c r="H371" s="23"/>
      <c r="I371" s="23"/>
      <c r="J371" s="23"/>
      <c r="K371" s="23"/>
      <c r="L371" s="21"/>
      <c r="M371" s="21"/>
      <c r="N371" s="21"/>
      <c r="O371" s="21"/>
    </row>
    <row r="372" spans="2:15" s="3" customFormat="1" x14ac:dyDescent="0.2">
      <c r="B372" s="2"/>
      <c r="C372" s="2"/>
      <c r="D372" s="2"/>
      <c r="E372" s="21"/>
      <c r="F372" s="21"/>
      <c r="G372" s="21"/>
      <c r="H372" s="23"/>
      <c r="I372" s="23"/>
      <c r="J372" s="23"/>
      <c r="K372" s="23"/>
      <c r="L372" s="21"/>
      <c r="M372" s="21"/>
      <c r="N372" s="21"/>
      <c r="O372" s="21"/>
    </row>
    <row r="373" spans="2:15" s="3" customFormat="1" x14ac:dyDescent="0.2">
      <c r="B373" s="2"/>
      <c r="C373" s="2"/>
      <c r="D373" s="2"/>
      <c r="E373" s="21"/>
      <c r="F373" s="21"/>
      <c r="G373" s="21"/>
      <c r="H373" s="23"/>
      <c r="I373" s="23"/>
      <c r="J373" s="23"/>
      <c r="K373" s="23"/>
      <c r="L373" s="21"/>
      <c r="M373" s="21"/>
      <c r="N373" s="21"/>
      <c r="O373" s="21"/>
    </row>
    <row r="374" spans="2:15" s="3" customFormat="1" x14ac:dyDescent="0.2">
      <c r="B374" s="2"/>
      <c r="C374" s="2"/>
      <c r="D374" s="2"/>
      <c r="E374" s="21"/>
      <c r="F374" s="21"/>
      <c r="G374" s="21"/>
      <c r="H374" s="23"/>
      <c r="I374" s="23"/>
      <c r="J374" s="23"/>
      <c r="K374" s="23"/>
      <c r="L374" s="21"/>
      <c r="M374" s="21"/>
      <c r="N374" s="21"/>
      <c r="O374" s="21"/>
    </row>
    <row r="375" spans="2:15" s="3" customFormat="1" x14ac:dyDescent="0.2">
      <c r="B375" s="2"/>
      <c r="C375" s="2"/>
      <c r="D375" s="2"/>
      <c r="E375" s="21"/>
      <c r="F375" s="21"/>
      <c r="G375" s="21"/>
      <c r="H375" s="23"/>
      <c r="I375" s="23"/>
      <c r="J375" s="23"/>
      <c r="K375" s="23"/>
      <c r="L375" s="21"/>
      <c r="M375" s="21"/>
      <c r="N375" s="21"/>
      <c r="O375" s="21"/>
    </row>
    <row r="376" spans="2:15" s="3" customFormat="1" x14ac:dyDescent="0.2">
      <c r="B376" s="2"/>
      <c r="C376" s="2"/>
      <c r="D376" s="2"/>
      <c r="E376" s="21"/>
      <c r="F376" s="21"/>
      <c r="G376" s="21"/>
      <c r="H376" s="23"/>
      <c r="I376" s="23"/>
      <c r="J376" s="23"/>
      <c r="K376" s="23"/>
      <c r="L376" s="21"/>
      <c r="M376" s="21"/>
      <c r="N376" s="21"/>
      <c r="O376" s="21"/>
    </row>
    <row r="377" spans="2:15" s="3" customFormat="1" x14ac:dyDescent="0.2">
      <c r="B377" s="2"/>
      <c r="C377" s="2"/>
      <c r="D377" s="2"/>
      <c r="E377" s="21"/>
      <c r="F377" s="21"/>
      <c r="G377" s="21"/>
      <c r="H377" s="23"/>
      <c r="I377" s="23"/>
      <c r="J377" s="23"/>
      <c r="K377" s="23"/>
      <c r="L377" s="21"/>
      <c r="M377" s="21"/>
      <c r="N377" s="21"/>
      <c r="O377" s="21"/>
    </row>
    <row r="378" spans="2:15" s="3" customFormat="1" x14ac:dyDescent="0.2">
      <c r="B378" s="2"/>
      <c r="C378" s="2"/>
      <c r="D378" s="2"/>
      <c r="E378" s="21"/>
      <c r="F378" s="21"/>
      <c r="G378" s="21"/>
      <c r="H378" s="23"/>
      <c r="I378" s="23"/>
      <c r="J378" s="23"/>
      <c r="K378" s="23"/>
      <c r="L378" s="21"/>
      <c r="M378" s="21"/>
      <c r="N378" s="21"/>
      <c r="O378" s="21"/>
    </row>
    <row r="379" spans="2:15" s="3" customFormat="1" x14ac:dyDescent="0.2">
      <c r="B379" s="2"/>
      <c r="C379" s="2"/>
      <c r="D379" s="2"/>
      <c r="E379" s="21"/>
      <c r="F379" s="21"/>
      <c r="G379" s="21"/>
      <c r="H379" s="23"/>
      <c r="I379" s="23"/>
      <c r="J379" s="23"/>
      <c r="K379" s="23"/>
      <c r="L379" s="21"/>
      <c r="M379" s="21"/>
      <c r="N379" s="21"/>
      <c r="O379" s="21"/>
    </row>
    <row r="380" spans="2:15" s="3" customFormat="1" x14ac:dyDescent="0.2">
      <c r="B380" s="2"/>
      <c r="C380" s="2"/>
      <c r="D380" s="2"/>
      <c r="E380" s="21"/>
      <c r="F380" s="21"/>
      <c r="G380" s="21"/>
      <c r="H380" s="23"/>
      <c r="I380" s="23"/>
      <c r="J380" s="23"/>
      <c r="K380" s="23"/>
      <c r="L380" s="21"/>
      <c r="M380" s="21"/>
      <c r="N380" s="21"/>
      <c r="O380" s="21"/>
    </row>
    <row r="381" spans="2:15" s="3" customFormat="1" x14ac:dyDescent="0.2">
      <c r="B381" s="2"/>
      <c r="C381" s="2"/>
      <c r="D381" s="2"/>
      <c r="E381" s="21"/>
      <c r="F381" s="21"/>
      <c r="G381" s="21"/>
      <c r="H381" s="23"/>
      <c r="I381" s="23"/>
      <c r="J381" s="23"/>
      <c r="K381" s="23"/>
      <c r="L381" s="21"/>
      <c r="M381" s="21"/>
      <c r="N381" s="21"/>
      <c r="O381" s="21"/>
    </row>
    <row r="382" spans="2:15" s="3" customFormat="1" x14ac:dyDescent="0.2">
      <c r="B382" s="2"/>
      <c r="C382" s="2"/>
      <c r="D382" s="2"/>
      <c r="E382" s="21"/>
      <c r="F382" s="21"/>
      <c r="G382" s="21"/>
      <c r="H382" s="23"/>
      <c r="I382" s="23"/>
      <c r="J382" s="23"/>
      <c r="K382" s="23"/>
      <c r="L382" s="21"/>
      <c r="M382" s="21"/>
      <c r="N382" s="21"/>
      <c r="O382" s="21"/>
    </row>
    <row r="383" spans="2:15" s="3" customFormat="1" x14ac:dyDescent="0.2">
      <c r="B383" s="2"/>
      <c r="C383" s="2"/>
      <c r="D383" s="2"/>
      <c r="E383" s="21"/>
      <c r="F383" s="21"/>
      <c r="G383" s="21"/>
      <c r="H383" s="23"/>
      <c r="I383" s="23"/>
      <c r="J383" s="23"/>
      <c r="K383" s="23"/>
      <c r="L383" s="21"/>
      <c r="M383" s="21"/>
      <c r="N383" s="21"/>
      <c r="O383" s="21"/>
    </row>
    <row r="384" spans="2:15" s="3" customFormat="1" x14ac:dyDescent="0.2">
      <c r="B384" s="2"/>
      <c r="C384" s="2"/>
      <c r="D384" s="2"/>
      <c r="E384" s="21"/>
      <c r="F384" s="21"/>
      <c r="G384" s="21"/>
      <c r="H384" s="23"/>
      <c r="I384" s="23"/>
      <c r="J384" s="23"/>
      <c r="K384" s="23"/>
      <c r="L384" s="21"/>
      <c r="M384" s="21"/>
      <c r="N384" s="21"/>
      <c r="O384" s="21"/>
    </row>
    <row r="385" spans="2:15" s="3" customFormat="1" x14ac:dyDescent="0.2">
      <c r="B385" s="2"/>
      <c r="C385" s="2"/>
      <c r="D385" s="2"/>
      <c r="E385" s="21"/>
      <c r="F385" s="21"/>
      <c r="G385" s="21"/>
      <c r="H385" s="23"/>
      <c r="I385" s="23"/>
      <c r="J385" s="23"/>
      <c r="K385" s="23"/>
      <c r="L385" s="21"/>
      <c r="M385" s="21"/>
      <c r="N385" s="21"/>
      <c r="O385" s="21"/>
    </row>
    <row r="386" spans="2:15" s="3" customFormat="1" x14ac:dyDescent="0.2">
      <c r="B386" s="2"/>
      <c r="C386" s="2"/>
      <c r="D386" s="2"/>
      <c r="E386" s="21"/>
      <c r="F386" s="21"/>
      <c r="G386" s="21"/>
      <c r="H386" s="23"/>
      <c r="I386" s="23"/>
      <c r="J386" s="23"/>
      <c r="K386" s="23"/>
      <c r="L386" s="21"/>
      <c r="M386" s="21"/>
      <c r="N386" s="21"/>
      <c r="O386" s="21"/>
    </row>
    <row r="387" spans="2:15" s="3" customFormat="1" x14ac:dyDescent="0.2">
      <c r="B387" s="2"/>
      <c r="C387" s="2"/>
      <c r="D387" s="2"/>
      <c r="E387" s="21"/>
      <c r="F387" s="21"/>
      <c r="G387" s="21"/>
      <c r="H387" s="23"/>
      <c r="I387" s="23"/>
      <c r="J387" s="23"/>
      <c r="K387" s="23"/>
      <c r="L387" s="21"/>
      <c r="M387" s="21"/>
      <c r="N387" s="21"/>
      <c r="O387" s="21"/>
    </row>
    <row r="388" spans="2:15" s="3" customFormat="1" x14ac:dyDescent="0.2">
      <c r="B388" s="2"/>
      <c r="C388" s="2"/>
      <c r="D388" s="2"/>
      <c r="E388" s="21"/>
      <c r="F388" s="21"/>
      <c r="G388" s="21"/>
      <c r="H388" s="23"/>
      <c r="I388" s="23"/>
      <c r="J388" s="23"/>
      <c r="K388" s="23"/>
      <c r="L388" s="21"/>
      <c r="M388" s="21"/>
      <c r="N388" s="21"/>
      <c r="O388" s="21"/>
    </row>
    <row r="389" spans="2:15" s="3" customFormat="1" x14ac:dyDescent="0.2">
      <c r="B389" s="2"/>
      <c r="C389" s="2"/>
      <c r="D389" s="2"/>
      <c r="E389" s="21"/>
      <c r="F389" s="21"/>
      <c r="G389" s="21"/>
      <c r="H389" s="23"/>
      <c r="I389" s="23"/>
      <c r="J389" s="23"/>
      <c r="K389" s="23"/>
      <c r="L389" s="21"/>
      <c r="M389" s="21"/>
      <c r="N389" s="21"/>
      <c r="O389" s="21"/>
    </row>
    <row r="390" spans="2:15" s="3" customFormat="1" x14ac:dyDescent="0.2">
      <c r="B390" s="2"/>
      <c r="C390" s="2"/>
      <c r="D390" s="2"/>
      <c r="E390" s="21"/>
      <c r="F390" s="21"/>
      <c r="G390" s="21"/>
      <c r="H390" s="23"/>
      <c r="I390" s="23"/>
      <c r="J390" s="23"/>
      <c r="K390" s="23"/>
      <c r="L390" s="21"/>
      <c r="M390" s="21"/>
      <c r="N390" s="21"/>
      <c r="O390" s="21"/>
    </row>
    <row r="391" spans="2:15" s="3" customFormat="1" x14ac:dyDescent="0.2">
      <c r="B391" s="2"/>
      <c r="C391" s="2"/>
      <c r="D391" s="2"/>
      <c r="E391" s="21"/>
      <c r="F391" s="21"/>
      <c r="G391" s="21"/>
      <c r="H391" s="23"/>
      <c r="I391" s="23"/>
      <c r="J391" s="23"/>
      <c r="K391" s="23"/>
      <c r="L391" s="21"/>
      <c r="M391" s="21"/>
      <c r="N391" s="21"/>
      <c r="O391" s="21"/>
    </row>
    <row r="392" spans="2:15" s="3" customFormat="1" x14ac:dyDescent="0.2">
      <c r="B392" s="2"/>
      <c r="C392" s="2"/>
      <c r="D392" s="2"/>
      <c r="E392" s="21"/>
      <c r="F392" s="21"/>
      <c r="G392" s="21"/>
      <c r="H392" s="23"/>
      <c r="I392" s="23"/>
      <c r="J392" s="23"/>
      <c r="K392" s="23"/>
      <c r="L392" s="21"/>
      <c r="M392" s="21"/>
      <c r="N392" s="21"/>
      <c r="O392" s="21"/>
    </row>
    <row r="393" spans="2:15" s="3" customFormat="1" x14ac:dyDescent="0.2">
      <c r="B393" s="2"/>
      <c r="C393" s="2"/>
      <c r="D393" s="2"/>
      <c r="E393" s="21"/>
      <c r="F393" s="21"/>
      <c r="G393" s="21"/>
      <c r="H393" s="23"/>
      <c r="I393" s="23"/>
      <c r="J393" s="23"/>
      <c r="K393" s="23"/>
      <c r="L393" s="21"/>
      <c r="M393" s="21"/>
      <c r="N393" s="21"/>
      <c r="O393" s="21"/>
    </row>
    <row r="394" spans="2:15" s="3" customFormat="1" x14ac:dyDescent="0.2">
      <c r="B394" s="2"/>
      <c r="C394" s="2"/>
      <c r="D394" s="2"/>
      <c r="E394" s="21"/>
      <c r="F394" s="21"/>
      <c r="G394" s="21"/>
      <c r="H394" s="23"/>
      <c r="I394" s="23"/>
      <c r="J394" s="23"/>
      <c r="K394" s="23"/>
      <c r="L394" s="21"/>
      <c r="M394" s="21"/>
      <c r="N394" s="21"/>
      <c r="O394" s="21"/>
    </row>
    <row r="395" spans="2:15" s="3" customFormat="1" x14ac:dyDescent="0.2">
      <c r="B395" s="2"/>
      <c r="C395" s="2"/>
      <c r="D395" s="2"/>
      <c r="E395" s="21"/>
      <c r="F395" s="21"/>
      <c r="G395" s="21"/>
      <c r="H395" s="23"/>
      <c r="I395" s="23"/>
      <c r="J395" s="23"/>
      <c r="K395" s="23"/>
      <c r="L395" s="21"/>
      <c r="M395" s="21"/>
      <c r="N395" s="21"/>
      <c r="O395" s="21"/>
    </row>
    <row r="396" spans="2:15" s="3" customFormat="1" x14ac:dyDescent="0.2">
      <c r="B396" s="2"/>
      <c r="C396" s="2"/>
      <c r="D396" s="2"/>
      <c r="E396" s="21"/>
      <c r="F396" s="21"/>
      <c r="G396" s="21"/>
      <c r="H396" s="23"/>
      <c r="I396" s="23"/>
      <c r="J396" s="23"/>
      <c r="K396" s="23"/>
      <c r="L396" s="21"/>
      <c r="M396" s="21"/>
      <c r="N396" s="21"/>
      <c r="O396" s="21"/>
    </row>
    <row r="397" spans="2:15" s="3" customFormat="1" x14ac:dyDescent="0.2">
      <c r="B397" s="2"/>
      <c r="C397" s="2"/>
      <c r="D397" s="2"/>
      <c r="E397" s="21"/>
      <c r="F397" s="21"/>
      <c r="G397" s="21"/>
      <c r="H397" s="23"/>
      <c r="I397" s="23"/>
      <c r="J397" s="23"/>
      <c r="K397" s="23"/>
      <c r="L397" s="21"/>
      <c r="M397" s="21"/>
      <c r="N397" s="21"/>
      <c r="O397" s="21"/>
    </row>
    <row r="398" spans="2:15" s="3" customFormat="1" x14ac:dyDescent="0.2">
      <c r="B398" s="2"/>
      <c r="C398" s="2"/>
      <c r="D398" s="2"/>
      <c r="E398" s="21"/>
      <c r="F398" s="21"/>
      <c r="G398" s="21"/>
      <c r="H398" s="23"/>
      <c r="I398" s="23"/>
      <c r="J398" s="23"/>
      <c r="K398" s="23"/>
      <c r="L398" s="21"/>
      <c r="M398" s="21"/>
      <c r="N398" s="21"/>
      <c r="O398" s="21"/>
    </row>
    <row r="399" spans="2:15" s="3" customFormat="1" x14ac:dyDescent="0.2">
      <c r="B399" s="2"/>
      <c r="C399" s="2"/>
      <c r="D399" s="2"/>
      <c r="E399" s="21"/>
      <c r="F399" s="21"/>
      <c r="G399" s="21"/>
      <c r="H399" s="23"/>
      <c r="I399" s="23"/>
      <c r="J399" s="23"/>
      <c r="K399" s="23"/>
      <c r="L399" s="21"/>
      <c r="M399" s="21"/>
      <c r="N399" s="21"/>
      <c r="O399" s="21"/>
    </row>
    <row r="400" spans="2:15" s="3" customFormat="1" x14ac:dyDescent="0.2">
      <c r="B400" s="2"/>
      <c r="C400" s="2"/>
      <c r="D400" s="2"/>
      <c r="E400" s="21"/>
      <c r="F400" s="21"/>
      <c r="G400" s="21"/>
      <c r="H400" s="23"/>
      <c r="I400" s="23"/>
      <c r="J400" s="23"/>
      <c r="K400" s="23"/>
      <c r="L400" s="21"/>
      <c r="M400" s="21"/>
      <c r="N400" s="21"/>
      <c r="O400" s="21"/>
    </row>
    <row r="401" spans="2:15" s="3" customFormat="1" x14ac:dyDescent="0.2">
      <c r="B401" s="2"/>
      <c r="C401" s="2"/>
      <c r="D401" s="2"/>
      <c r="E401" s="21"/>
      <c r="F401" s="21"/>
      <c r="G401" s="21"/>
      <c r="H401" s="23"/>
      <c r="I401" s="23"/>
      <c r="J401" s="23"/>
      <c r="K401" s="23"/>
      <c r="L401" s="21"/>
      <c r="M401" s="21"/>
      <c r="N401" s="21"/>
      <c r="O401" s="21"/>
    </row>
    <row r="402" spans="2:15" s="3" customFormat="1" x14ac:dyDescent="0.2">
      <c r="B402" s="2"/>
      <c r="C402" s="2"/>
      <c r="D402" s="2"/>
      <c r="E402" s="21"/>
      <c r="F402" s="21"/>
      <c r="G402" s="21"/>
      <c r="H402" s="23"/>
      <c r="I402" s="23"/>
      <c r="J402" s="23"/>
      <c r="K402" s="23"/>
      <c r="L402" s="21"/>
      <c r="M402" s="21"/>
      <c r="N402" s="21"/>
      <c r="O402" s="21"/>
    </row>
    <row r="403" spans="2:15" s="3" customFormat="1" x14ac:dyDescent="0.2">
      <c r="B403" s="2"/>
      <c r="C403" s="2"/>
      <c r="D403" s="2"/>
      <c r="E403" s="21"/>
      <c r="F403" s="21"/>
      <c r="G403" s="21"/>
      <c r="H403" s="23"/>
      <c r="I403" s="23"/>
      <c r="J403" s="23"/>
      <c r="K403" s="23"/>
      <c r="L403" s="21"/>
      <c r="M403" s="21"/>
      <c r="N403" s="21"/>
      <c r="O403" s="21"/>
    </row>
    <row r="404" spans="2:15" s="3" customFormat="1" x14ac:dyDescent="0.2">
      <c r="B404" s="2"/>
      <c r="C404" s="2"/>
      <c r="D404" s="2"/>
      <c r="E404" s="21"/>
      <c r="F404" s="21"/>
      <c r="G404" s="21"/>
      <c r="H404" s="23"/>
      <c r="I404" s="23"/>
      <c r="J404" s="23"/>
      <c r="K404" s="23"/>
      <c r="L404" s="21"/>
      <c r="M404" s="21"/>
      <c r="N404" s="21"/>
      <c r="O404" s="21"/>
    </row>
    <row r="405" spans="2:15" s="3" customFormat="1" x14ac:dyDescent="0.2">
      <c r="B405" s="2"/>
      <c r="C405" s="2"/>
      <c r="D405" s="2"/>
      <c r="E405" s="21"/>
      <c r="F405" s="21"/>
      <c r="G405" s="21"/>
      <c r="H405" s="23"/>
      <c r="I405" s="23"/>
      <c r="J405" s="23"/>
      <c r="K405" s="23"/>
      <c r="L405" s="21"/>
      <c r="M405" s="21"/>
      <c r="N405" s="21"/>
      <c r="O405" s="21"/>
    </row>
    <row r="406" spans="2:15" s="3" customFormat="1" x14ac:dyDescent="0.2">
      <c r="B406" s="2"/>
      <c r="C406" s="2"/>
      <c r="D406" s="2"/>
      <c r="E406" s="21"/>
      <c r="F406" s="21"/>
      <c r="G406" s="21"/>
      <c r="H406" s="23"/>
      <c r="I406" s="23"/>
      <c r="J406" s="23"/>
      <c r="K406" s="23"/>
      <c r="L406" s="21"/>
      <c r="M406" s="21"/>
      <c r="N406" s="21"/>
      <c r="O406" s="21"/>
    </row>
    <row r="407" spans="2:15" s="3" customFormat="1" x14ac:dyDescent="0.2">
      <c r="B407" s="2"/>
      <c r="C407" s="2"/>
      <c r="D407" s="2"/>
      <c r="E407" s="21"/>
      <c r="F407" s="21"/>
      <c r="G407" s="21"/>
      <c r="H407" s="23"/>
      <c r="I407" s="23"/>
      <c r="J407" s="23"/>
      <c r="K407" s="23"/>
      <c r="L407" s="21"/>
      <c r="M407" s="21"/>
      <c r="N407" s="21"/>
      <c r="O407" s="21"/>
    </row>
    <row r="408" spans="2:15" s="3" customFormat="1" x14ac:dyDescent="0.2">
      <c r="B408" s="2"/>
      <c r="C408" s="2"/>
      <c r="D408" s="2"/>
      <c r="E408" s="21"/>
      <c r="F408" s="21"/>
      <c r="G408" s="21"/>
      <c r="H408" s="23"/>
      <c r="I408" s="23"/>
      <c r="J408" s="23"/>
      <c r="K408" s="23"/>
      <c r="L408" s="21"/>
      <c r="M408" s="21"/>
      <c r="N408" s="21"/>
      <c r="O408" s="21"/>
    </row>
    <row r="409" spans="2:15" s="3" customFormat="1" x14ac:dyDescent="0.2">
      <c r="B409" s="2"/>
      <c r="C409" s="2"/>
      <c r="D409" s="2"/>
      <c r="E409" s="21"/>
      <c r="F409" s="21"/>
      <c r="G409" s="21"/>
      <c r="H409" s="23"/>
      <c r="I409" s="23"/>
      <c r="J409" s="23"/>
      <c r="K409" s="23"/>
      <c r="L409" s="21"/>
      <c r="M409" s="21"/>
      <c r="N409" s="21"/>
      <c r="O409" s="21"/>
    </row>
    <row r="410" spans="2:15" s="3" customFormat="1" x14ac:dyDescent="0.2">
      <c r="B410" s="2"/>
      <c r="C410" s="2"/>
      <c r="D410" s="2"/>
      <c r="E410" s="21"/>
      <c r="F410" s="21"/>
      <c r="G410" s="21"/>
      <c r="H410" s="23"/>
      <c r="I410" s="23"/>
      <c r="J410" s="23"/>
      <c r="K410" s="23"/>
      <c r="L410" s="21"/>
      <c r="M410" s="21"/>
      <c r="N410" s="21"/>
      <c r="O410" s="21"/>
    </row>
    <row r="411" spans="2:15" s="3" customFormat="1" x14ac:dyDescent="0.2">
      <c r="B411" s="2"/>
      <c r="C411" s="2"/>
      <c r="D411" s="2"/>
      <c r="E411" s="21"/>
      <c r="F411" s="21"/>
      <c r="G411" s="21"/>
      <c r="H411" s="23"/>
      <c r="I411" s="23"/>
      <c r="J411" s="23"/>
      <c r="K411" s="23"/>
      <c r="L411" s="21"/>
      <c r="M411" s="21"/>
      <c r="N411" s="21"/>
      <c r="O411" s="21"/>
    </row>
    <row r="412" spans="2:15" s="3" customFormat="1" x14ac:dyDescent="0.2">
      <c r="B412" s="2"/>
      <c r="C412" s="2"/>
      <c r="D412" s="2"/>
      <c r="E412" s="21"/>
      <c r="F412" s="21"/>
      <c r="G412" s="21"/>
      <c r="H412" s="23"/>
      <c r="I412" s="23"/>
      <c r="J412" s="23"/>
      <c r="K412" s="23"/>
      <c r="L412" s="21"/>
      <c r="M412" s="21"/>
      <c r="N412" s="21"/>
      <c r="O412" s="21"/>
    </row>
    <row r="413" spans="2:15" s="3" customFormat="1" x14ac:dyDescent="0.2">
      <c r="B413" s="2"/>
      <c r="C413" s="2"/>
      <c r="D413" s="2"/>
      <c r="E413" s="21"/>
      <c r="F413" s="21"/>
      <c r="G413" s="21"/>
      <c r="H413" s="23"/>
      <c r="I413" s="23"/>
      <c r="J413" s="23"/>
      <c r="K413" s="23"/>
      <c r="L413" s="21"/>
      <c r="M413" s="21"/>
      <c r="N413" s="21"/>
      <c r="O413" s="21"/>
    </row>
    <row r="414" spans="2:15" s="3" customFormat="1" x14ac:dyDescent="0.2">
      <c r="B414" s="2"/>
      <c r="C414" s="2"/>
      <c r="D414" s="2"/>
      <c r="E414" s="21"/>
      <c r="F414" s="21"/>
      <c r="G414" s="21"/>
      <c r="H414" s="23"/>
      <c r="I414" s="23"/>
      <c r="J414" s="23"/>
      <c r="K414" s="23"/>
      <c r="L414" s="21"/>
      <c r="M414" s="21"/>
      <c r="N414" s="21"/>
      <c r="O414" s="21"/>
    </row>
    <row r="415" spans="2:15" s="3" customFormat="1" x14ac:dyDescent="0.2">
      <c r="B415" s="2"/>
      <c r="C415" s="2"/>
      <c r="D415" s="2"/>
      <c r="E415" s="21"/>
      <c r="F415" s="21"/>
      <c r="G415" s="21"/>
      <c r="H415" s="23"/>
      <c r="I415" s="23"/>
      <c r="J415" s="23"/>
      <c r="K415" s="23"/>
      <c r="L415" s="21"/>
      <c r="M415" s="21"/>
      <c r="N415" s="21"/>
      <c r="O415" s="21"/>
    </row>
    <row r="416" spans="2:15" s="3" customFormat="1" x14ac:dyDescent="0.2">
      <c r="B416" s="2"/>
      <c r="C416" s="2"/>
      <c r="D416" s="2"/>
      <c r="E416" s="21"/>
      <c r="F416" s="21"/>
      <c r="G416" s="21"/>
      <c r="H416" s="23"/>
      <c r="I416" s="23"/>
      <c r="J416" s="23"/>
      <c r="K416" s="23"/>
      <c r="L416" s="21"/>
      <c r="M416" s="21"/>
      <c r="N416" s="21"/>
      <c r="O416" s="21"/>
    </row>
    <row r="417" spans="2:15" s="3" customFormat="1" x14ac:dyDescent="0.2">
      <c r="B417" s="2"/>
      <c r="C417" s="2"/>
      <c r="D417" s="2"/>
      <c r="E417" s="21"/>
      <c r="F417" s="21"/>
      <c r="G417" s="21"/>
      <c r="H417" s="23"/>
      <c r="I417" s="23"/>
      <c r="J417" s="23"/>
      <c r="K417" s="23"/>
      <c r="L417" s="21"/>
      <c r="M417" s="21"/>
      <c r="N417" s="21"/>
      <c r="O417" s="21"/>
    </row>
    <row r="418" spans="2:15" s="3" customFormat="1" x14ac:dyDescent="0.2">
      <c r="B418" s="2"/>
      <c r="C418" s="2"/>
      <c r="D418" s="2"/>
      <c r="E418" s="21"/>
      <c r="F418" s="21"/>
      <c r="G418" s="21"/>
      <c r="H418" s="23"/>
      <c r="I418" s="23"/>
      <c r="J418" s="23"/>
      <c r="K418" s="23"/>
      <c r="L418" s="21"/>
      <c r="M418" s="21"/>
      <c r="N418" s="21"/>
      <c r="O418" s="21"/>
    </row>
    <row r="419" spans="2:15" s="3" customFormat="1" x14ac:dyDescent="0.2">
      <c r="B419" s="2"/>
      <c r="C419" s="2"/>
      <c r="D419" s="2"/>
      <c r="E419" s="21"/>
      <c r="F419" s="21"/>
      <c r="G419" s="21"/>
      <c r="H419" s="23"/>
      <c r="I419" s="23"/>
      <c r="J419" s="23"/>
      <c r="K419" s="23"/>
      <c r="L419" s="21"/>
      <c r="M419" s="21"/>
      <c r="N419" s="21"/>
      <c r="O419" s="21"/>
    </row>
    <row r="420" spans="2:15" s="3" customFormat="1" x14ac:dyDescent="0.2">
      <c r="B420" s="2"/>
      <c r="C420" s="2"/>
      <c r="D420" s="2"/>
      <c r="E420" s="21"/>
      <c r="F420" s="21"/>
      <c r="G420" s="21"/>
      <c r="H420" s="23"/>
      <c r="I420" s="23"/>
      <c r="J420" s="23"/>
      <c r="K420" s="23"/>
      <c r="L420" s="21"/>
      <c r="M420" s="21"/>
      <c r="N420" s="21"/>
      <c r="O420" s="21"/>
    </row>
    <row r="421" spans="2:15" s="3" customFormat="1" x14ac:dyDescent="0.2">
      <c r="B421" s="2"/>
      <c r="C421" s="2"/>
      <c r="D421" s="2"/>
      <c r="E421" s="21"/>
      <c r="F421" s="21"/>
      <c r="G421" s="21"/>
      <c r="H421" s="23"/>
      <c r="I421" s="23"/>
      <c r="J421" s="23"/>
      <c r="K421" s="23"/>
      <c r="L421" s="21"/>
      <c r="M421" s="21"/>
      <c r="N421" s="21"/>
      <c r="O421" s="21"/>
    </row>
    <row r="422" spans="2:15" s="3" customFormat="1" x14ac:dyDescent="0.2">
      <c r="B422" s="2"/>
      <c r="C422" s="2"/>
      <c r="D422" s="2"/>
      <c r="E422" s="21"/>
      <c r="F422" s="21"/>
      <c r="G422" s="21"/>
      <c r="H422" s="23"/>
      <c r="I422" s="23"/>
      <c r="J422" s="23"/>
      <c r="K422" s="23"/>
      <c r="L422" s="21"/>
      <c r="M422" s="21"/>
      <c r="N422" s="21"/>
      <c r="O422" s="21"/>
    </row>
    <row r="423" spans="2:15" s="3" customFormat="1" x14ac:dyDescent="0.2">
      <c r="B423" s="2"/>
      <c r="C423" s="2"/>
      <c r="D423" s="2"/>
      <c r="E423" s="21"/>
      <c r="F423" s="21"/>
      <c r="G423" s="21"/>
      <c r="H423" s="23"/>
      <c r="I423" s="23"/>
      <c r="J423" s="23"/>
      <c r="K423" s="23"/>
      <c r="L423" s="21"/>
      <c r="M423" s="21"/>
      <c r="N423" s="21"/>
      <c r="O423" s="21"/>
    </row>
    <row r="424" spans="2:15" s="3" customFormat="1" x14ac:dyDescent="0.2">
      <c r="B424" s="2"/>
      <c r="C424" s="2"/>
      <c r="D424" s="2"/>
      <c r="E424" s="21"/>
      <c r="F424" s="21"/>
      <c r="G424" s="21"/>
      <c r="H424" s="23"/>
      <c r="I424" s="23"/>
      <c r="J424" s="23"/>
      <c r="K424" s="23"/>
      <c r="L424" s="21"/>
      <c r="M424" s="21"/>
      <c r="N424" s="21"/>
      <c r="O424" s="21"/>
    </row>
    <row r="425" spans="2:15" s="3" customFormat="1" x14ac:dyDescent="0.2">
      <c r="B425" s="2"/>
      <c r="C425" s="2"/>
      <c r="D425" s="2"/>
      <c r="E425" s="21"/>
      <c r="F425" s="21"/>
      <c r="G425" s="21"/>
      <c r="H425" s="23"/>
      <c r="I425" s="23"/>
      <c r="J425" s="23"/>
      <c r="K425" s="23"/>
      <c r="L425" s="21"/>
      <c r="M425" s="21"/>
      <c r="N425" s="21"/>
      <c r="O425" s="21"/>
    </row>
    <row r="426" spans="2:15" s="3" customFormat="1" x14ac:dyDescent="0.2">
      <c r="B426" s="2"/>
      <c r="C426" s="2"/>
      <c r="D426" s="2"/>
      <c r="E426" s="21"/>
      <c r="F426" s="21"/>
      <c r="G426" s="21"/>
      <c r="H426" s="23"/>
      <c r="I426" s="23"/>
      <c r="J426" s="23"/>
      <c r="K426" s="23"/>
      <c r="L426" s="21"/>
      <c r="M426" s="21"/>
      <c r="N426" s="21"/>
      <c r="O426" s="21"/>
    </row>
    <row r="427" spans="2:15" s="3" customFormat="1" x14ac:dyDescent="0.2">
      <c r="B427" s="2"/>
      <c r="C427" s="2"/>
      <c r="D427" s="2"/>
      <c r="E427" s="21"/>
      <c r="F427" s="21"/>
      <c r="G427" s="21"/>
      <c r="H427" s="23"/>
      <c r="I427" s="23"/>
      <c r="J427" s="23"/>
      <c r="K427" s="23"/>
      <c r="L427" s="21"/>
      <c r="M427" s="21"/>
      <c r="N427" s="21"/>
      <c r="O427" s="21"/>
    </row>
    <row r="428" spans="2:15" s="3" customFormat="1" x14ac:dyDescent="0.2">
      <c r="B428" s="2"/>
      <c r="C428" s="2"/>
      <c r="D428" s="2"/>
      <c r="E428" s="21"/>
      <c r="F428" s="21"/>
      <c r="G428" s="21"/>
      <c r="H428" s="23"/>
      <c r="I428" s="23"/>
      <c r="J428" s="23"/>
      <c r="K428" s="23"/>
      <c r="L428" s="21"/>
      <c r="M428" s="21"/>
      <c r="N428" s="21"/>
      <c r="O428" s="21"/>
    </row>
    <row r="429" spans="2:15" s="3" customFormat="1" x14ac:dyDescent="0.2">
      <c r="B429" s="2"/>
      <c r="C429" s="2"/>
      <c r="D429" s="2"/>
      <c r="E429" s="21"/>
      <c r="F429" s="21"/>
      <c r="G429" s="21"/>
      <c r="H429" s="23"/>
      <c r="I429" s="23"/>
      <c r="J429" s="23"/>
      <c r="K429" s="23"/>
      <c r="L429" s="21"/>
      <c r="M429" s="21"/>
      <c r="N429" s="21"/>
      <c r="O429" s="21"/>
    </row>
    <row r="430" spans="2:15" s="3" customFormat="1" x14ac:dyDescent="0.2">
      <c r="B430" s="2"/>
      <c r="C430" s="2"/>
      <c r="D430" s="2"/>
      <c r="E430" s="21"/>
      <c r="F430" s="21"/>
      <c r="G430" s="21"/>
      <c r="H430" s="23"/>
      <c r="I430" s="23"/>
      <c r="J430" s="23"/>
      <c r="K430" s="23"/>
      <c r="L430" s="21"/>
      <c r="M430" s="21"/>
      <c r="N430" s="21"/>
      <c r="O430" s="21"/>
    </row>
    <row r="431" spans="2:15" s="3" customFormat="1" x14ac:dyDescent="0.2">
      <c r="B431" s="2"/>
      <c r="C431" s="2"/>
      <c r="D431" s="2"/>
      <c r="E431" s="21"/>
      <c r="F431" s="21"/>
      <c r="G431" s="21"/>
      <c r="H431" s="23"/>
      <c r="I431" s="23"/>
      <c r="J431" s="23"/>
      <c r="K431" s="23"/>
      <c r="L431" s="21"/>
      <c r="M431" s="21"/>
      <c r="N431" s="21"/>
      <c r="O431" s="21"/>
    </row>
    <row r="432" spans="2:15" s="3" customFormat="1" x14ac:dyDescent="0.2">
      <c r="B432" s="2"/>
      <c r="C432" s="2"/>
      <c r="D432" s="2"/>
      <c r="E432" s="21"/>
      <c r="F432" s="21"/>
      <c r="G432" s="21"/>
      <c r="H432" s="23"/>
      <c r="I432" s="23"/>
      <c r="J432" s="23"/>
      <c r="K432" s="23"/>
      <c r="L432" s="21"/>
      <c r="M432" s="21"/>
      <c r="N432" s="21"/>
      <c r="O432" s="21"/>
    </row>
    <row r="433" spans="2:15" s="3" customFormat="1" x14ac:dyDescent="0.2">
      <c r="B433" s="2"/>
      <c r="C433" s="2"/>
      <c r="D433" s="2"/>
      <c r="E433" s="21"/>
      <c r="F433" s="21"/>
      <c r="G433" s="21"/>
      <c r="H433" s="23"/>
      <c r="I433" s="23"/>
      <c r="J433" s="23"/>
      <c r="K433" s="23"/>
      <c r="L433" s="21"/>
      <c r="M433" s="21"/>
      <c r="N433" s="21"/>
      <c r="O433" s="21"/>
    </row>
    <row r="434" spans="2:15" s="3" customFormat="1" x14ac:dyDescent="0.2">
      <c r="B434" s="2"/>
      <c r="C434" s="2"/>
      <c r="D434" s="2"/>
      <c r="E434" s="21"/>
      <c r="F434" s="21"/>
      <c r="G434" s="21"/>
      <c r="H434" s="23"/>
      <c r="I434" s="23"/>
      <c r="J434" s="23"/>
      <c r="K434" s="23"/>
      <c r="L434" s="21"/>
      <c r="M434" s="21"/>
      <c r="N434" s="21"/>
      <c r="O434" s="21"/>
    </row>
    <row r="435" spans="2:15" s="3" customFormat="1" x14ac:dyDescent="0.2">
      <c r="B435" s="2"/>
      <c r="C435" s="2"/>
      <c r="D435" s="2"/>
      <c r="E435" s="21"/>
      <c r="F435" s="21"/>
      <c r="G435" s="21"/>
      <c r="H435" s="23"/>
      <c r="I435" s="23"/>
      <c r="J435" s="23"/>
      <c r="K435" s="23"/>
      <c r="L435" s="21"/>
      <c r="M435" s="21"/>
      <c r="N435" s="21"/>
      <c r="O435" s="21"/>
    </row>
    <row r="436" spans="2:15" s="3" customFormat="1" x14ac:dyDescent="0.2">
      <c r="B436" s="2"/>
      <c r="C436" s="2"/>
      <c r="D436" s="2"/>
      <c r="E436" s="21"/>
      <c r="F436" s="21"/>
      <c r="G436" s="21"/>
      <c r="H436" s="23"/>
      <c r="I436" s="23"/>
      <c r="J436" s="23"/>
      <c r="K436" s="23"/>
      <c r="L436" s="21"/>
      <c r="M436" s="21"/>
      <c r="N436" s="21"/>
      <c r="O436" s="21"/>
    </row>
    <row r="437" spans="2:15" s="3" customFormat="1" x14ac:dyDescent="0.2">
      <c r="B437" s="2"/>
      <c r="C437" s="2"/>
      <c r="D437" s="2"/>
      <c r="E437" s="21"/>
      <c r="F437" s="21"/>
      <c r="G437" s="21"/>
      <c r="H437" s="23"/>
      <c r="I437" s="23"/>
      <c r="J437" s="23"/>
      <c r="K437" s="23"/>
      <c r="L437" s="21"/>
      <c r="M437" s="21"/>
      <c r="N437" s="21"/>
      <c r="O437" s="21"/>
    </row>
    <row r="438" spans="2:15" s="3" customFormat="1" x14ac:dyDescent="0.2">
      <c r="B438" s="2"/>
      <c r="C438" s="2"/>
      <c r="D438" s="2"/>
      <c r="E438" s="21"/>
      <c r="F438" s="21"/>
      <c r="G438" s="21"/>
      <c r="H438" s="23"/>
      <c r="I438" s="23"/>
      <c r="J438" s="23"/>
      <c r="K438" s="23"/>
      <c r="L438" s="21"/>
      <c r="M438" s="21"/>
      <c r="N438" s="21"/>
      <c r="O438" s="21"/>
    </row>
    <row r="439" spans="2:15" s="3" customFormat="1" x14ac:dyDescent="0.2">
      <c r="B439" s="2"/>
      <c r="C439" s="2"/>
      <c r="D439" s="2"/>
      <c r="E439" s="21"/>
      <c r="F439" s="21"/>
      <c r="G439" s="21"/>
      <c r="H439" s="23"/>
      <c r="I439" s="23"/>
      <c r="J439" s="23"/>
      <c r="K439" s="23"/>
      <c r="L439" s="21"/>
      <c r="M439" s="21"/>
      <c r="N439" s="21"/>
      <c r="O439" s="21"/>
    </row>
    <row r="440" spans="2:15" s="3" customFormat="1" x14ac:dyDescent="0.2">
      <c r="B440" s="2"/>
      <c r="C440" s="2"/>
      <c r="D440" s="2"/>
      <c r="E440" s="21"/>
      <c r="F440" s="21"/>
      <c r="G440" s="21"/>
      <c r="H440" s="23"/>
      <c r="I440" s="23"/>
      <c r="J440" s="23"/>
      <c r="K440" s="23"/>
      <c r="L440" s="21"/>
      <c r="M440" s="21"/>
      <c r="N440" s="21"/>
      <c r="O440" s="21"/>
    </row>
    <row r="441" spans="2:15" s="3" customFormat="1" x14ac:dyDescent="0.2">
      <c r="B441" s="2"/>
      <c r="C441" s="2"/>
      <c r="D441" s="2"/>
      <c r="E441" s="21"/>
      <c r="F441" s="21"/>
      <c r="G441" s="21"/>
      <c r="H441" s="23"/>
      <c r="I441" s="23"/>
      <c r="J441" s="23"/>
      <c r="K441" s="23"/>
      <c r="L441" s="21"/>
      <c r="M441" s="21"/>
      <c r="N441" s="21"/>
      <c r="O441" s="21"/>
    </row>
    <row r="442" spans="2:15" s="3" customFormat="1" x14ac:dyDescent="0.2">
      <c r="B442" s="2"/>
      <c r="C442" s="2"/>
      <c r="D442" s="2"/>
      <c r="E442" s="21"/>
      <c r="F442" s="21"/>
      <c r="G442" s="21"/>
      <c r="H442" s="23"/>
      <c r="I442" s="23"/>
      <c r="J442" s="23"/>
      <c r="K442" s="23"/>
      <c r="L442" s="21"/>
      <c r="M442" s="21"/>
      <c r="N442" s="21"/>
      <c r="O442" s="21"/>
    </row>
    <row r="443" spans="2:15" s="3" customFormat="1" x14ac:dyDescent="0.2">
      <c r="B443" s="2"/>
      <c r="C443" s="2"/>
      <c r="D443" s="2"/>
      <c r="E443" s="21"/>
      <c r="F443" s="21"/>
      <c r="G443" s="21"/>
      <c r="H443" s="23"/>
      <c r="I443" s="23"/>
      <c r="J443" s="23"/>
      <c r="K443" s="23"/>
      <c r="L443" s="21"/>
      <c r="M443" s="21"/>
      <c r="N443" s="21"/>
      <c r="O443" s="21"/>
    </row>
    <row r="444" spans="2:15" s="3" customFormat="1" x14ac:dyDescent="0.2">
      <c r="B444" s="2"/>
      <c r="C444" s="2"/>
      <c r="D444" s="2"/>
      <c r="E444" s="21"/>
      <c r="F444" s="21"/>
      <c r="G444" s="21"/>
      <c r="H444" s="23"/>
      <c r="I444" s="23"/>
      <c r="J444" s="23"/>
      <c r="K444" s="23"/>
      <c r="L444" s="21"/>
      <c r="M444" s="21"/>
      <c r="N444" s="21"/>
      <c r="O444" s="21"/>
    </row>
    <row r="445" spans="2:15" s="3" customFormat="1" x14ac:dyDescent="0.2">
      <c r="B445" s="2"/>
      <c r="C445" s="2"/>
      <c r="D445" s="2"/>
      <c r="E445" s="21"/>
      <c r="F445" s="21"/>
      <c r="G445" s="21"/>
      <c r="H445" s="23"/>
      <c r="I445" s="23"/>
      <c r="J445" s="23"/>
      <c r="K445" s="23"/>
      <c r="L445" s="21"/>
      <c r="M445" s="21"/>
      <c r="N445" s="21"/>
      <c r="O445" s="21"/>
    </row>
    <row r="446" spans="2:15" s="3" customFormat="1" x14ac:dyDescent="0.2">
      <c r="B446" s="2"/>
      <c r="C446" s="2"/>
      <c r="D446" s="2"/>
      <c r="E446" s="21"/>
      <c r="F446" s="21"/>
      <c r="G446" s="21"/>
      <c r="H446" s="23"/>
      <c r="I446" s="23"/>
      <c r="J446" s="23"/>
      <c r="K446" s="23"/>
      <c r="L446" s="21"/>
      <c r="M446" s="21"/>
      <c r="N446" s="21"/>
      <c r="O446" s="21"/>
    </row>
    <row r="447" spans="2:15" s="3" customFormat="1" x14ac:dyDescent="0.2">
      <c r="B447" s="2"/>
      <c r="C447" s="2"/>
      <c r="D447" s="2"/>
      <c r="E447" s="21"/>
      <c r="F447" s="21"/>
      <c r="G447" s="21"/>
      <c r="H447" s="23"/>
      <c r="I447" s="23"/>
      <c r="J447" s="23"/>
      <c r="K447" s="23"/>
      <c r="L447" s="21"/>
      <c r="M447" s="21"/>
      <c r="N447" s="21"/>
      <c r="O447" s="21"/>
    </row>
    <row r="448" spans="2:15" s="3" customFormat="1" x14ac:dyDescent="0.2">
      <c r="B448" s="2"/>
      <c r="C448" s="2"/>
      <c r="D448" s="2"/>
      <c r="E448" s="21"/>
      <c r="F448" s="21"/>
      <c r="G448" s="21"/>
      <c r="H448" s="23"/>
      <c r="I448" s="23"/>
      <c r="J448" s="23"/>
      <c r="K448" s="23"/>
      <c r="L448" s="21"/>
      <c r="M448" s="21"/>
      <c r="N448" s="21"/>
      <c r="O448" s="21"/>
    </row>
    <row r="449" spans="2:15" s="3" customFormat="1" x14ac:dyDescent="0.2">
      <c r="B449" s="2"/>
      <c r="C449" s="2"/>
      <c r="D449" s="2"/>
      <c r="E449" s="21"/>
      <c r="F449" s="21"/>
      <c r="G449" s="21"/>
      <c r="H449" s="23"/>
      <c r="I449" s="23"/>
      <c r="J449" s="23"/>
      <c r="K449" s="23"/>
      <c r="L449" s="21"/>
      <c r="M449" s="21"/>
      <c r="N449" s="21"/>
      <c r="O449" s="21"/>
    </row>
    <row r="450" spans="2:15" s="3" customFormat="1" x14ac:dyDescent="0.2">
      <c r="B450" s="2"/>
      <c r="C450" s="2"/>
      <c r="D450" s="2"/>
      <c r="E450" s="21"/>
      <c r="F450" s="21"/>
      <c r="G450" s="21"/>
      <c r="H450" s="23"/>
      <c r="I450" s="23"/>
      <c r="J450" s="23"/>
      <c r="K450" s="23"/>
      <c r="L450" s="21"/>
      <c r="M450" s="21"/>
      <c r="N450" s="21"/>
      <c r="O450" s="21"/>
    </row>
    <row r="451" spans="2:15" s="3" customFormat="1" x14ac:dyDescent="0.2">
      <c r="B451" s="2"/>
      <c r="C451" s="2"/>
      <c r="D451" s="2"/>
      <c r="E451" s="21"/>
      <c r="F451" s="21"/>
      <c r="G451" s="21"/>
      <c r="H451" s="23"/>
      <c r="I451" s="23"/>
      <c r="J451" s="23"/>
      <c r="K451" s="23"/>
      <c r="L451" s="21"/>
      <c r="M451" s="21"/>
      <c r="N451" s="21"/>
      <c r="O451" s="21"/>
    </row>
    <row r="452" spans="2:15" s="3" customFormat="1" x14ac:dyDescent="0.2">
      <c r="B452" s="2"/>
      <c r="C452" s="2"/>
      <c r="D452" s="2"/>
      <c r="E452" s="21"/>
      <c r="F452" s="21"/>
      <c r="G452" s="21"/>
      <c r="H452" s="23"/>
      <c r="I452" s="23"/>
      <c r="J452" s="23"/>
      <c r="K452" s="23"/>
      <c r="L452" s="21"/>
      <c r="M452" s="21"/>
      <c r="N452" s="21"/>
      <c r="O452" s="21"/>
    </row>
    <row r="453" spans="2:15" s="3" customFormat="1" x14ac:dyDescent="0.2">
      <c r="B453" s="2"/>
      <c r="C453" s="2"/>
      <c r="D453" s="2"/>
      <c r="E453" s="21"/>
      <c r="F453" s="21"/>
      <c r="G453" s="21"/>
      <c r="H453" s="23"/>
      <c r="I453" s="23"/>
      <c r="J453" s="23"/>
      <c r="K453" s="23"/>
      <c r="L453" s="21"/>
      <c r="M453" s="21"/>
      <c r="N453" s="21"/>
      <c r="O453" s="21"/>
    </row>
    <row r="454" spans="2:15" s="3" customFormat="1" x14ac:dyDescent="0.2">
      <c r="B454" s="2"/>
      <c r="C454" s="2"/>
      <c r="D454" s="2"/>
      <c r="E454" s="21"/>
      <c r="F454" s="21"/>
      <c r="G454" s="21"/>
      <c r="H454" s="23"/>
      <c r="I454" s="23"/>
      <c r="J454" s="23"/>
      <c r="K454" s="23"/>
      <c r="L454" s="21"/>
      <c r="M454" s="21"/>
      <c r="N454" s="21"/>
      <c r="O454" s="21"/>
    </row>
    <row r="455" spans="2:15" s="3" customFormat="1" x14ac:dyDescent="0.2">
      <c r="B455" s="2"/>
      <c r="C455" s="2"/>
      <c r="D455" s="2"/>
      <c r="E455" s="21"/>
      <c r="F455" s="21"/>
      <c r="G455" s="21"/>
      <c r="H455" s="23"/>
      <c r="I455" s="23"/>
      <c r="J455" s="23"/>
      <c r="K455" s="23"/>
      <c r="L455" s="21"/>
      <c r="M455" s="21"/>
      <c r="N455" s="21"/>
      <c r="O455" s="21"/>
    </row>
    <row r="456" spans="2:15" s="3" customFormat="1" x14ac:dyDescent="0.2">
      <c r="B456" s="2"/>
      <c r="C456" s="2"/>
      <c r="D456" s="2"/>
      <c r="E456" s="21"/>
      <c r="F456" s="21"/>
      <c r="G456" s="21"/>
      <c r="H456" s="23"/>
      <c r="I456" s="23"/>
      <c r="J456" s="23"/>
      <c r="K456" s="23"/>
      <c r="L456" s="21"/>
      <c r="M456" s="21"/>
      <c r="N456" s="21"/>
      <c r="O456" s="21"/>
    </row>
    <row r="457" spans="2:15" s="3" customFormat="1" x14ac:dyDescent="0.2">
      <c r="B457" s="2"/>
      <c r="C457" s="2"/>
      <c r="D457" s="2"/>
      <c r="E457" s="21"/>
      <c r="F457" s="21"/>
      <c r="G457" s="21"/>
      <c r="H457" s="23"/>
      <c r="I457" s="23"/>
      <c r="J457" s="23"/>
      <c r="K457" s="23"/>
      <c r="L457" s="21"/>
      <c r="M457" s="21"/>
      <c r="N457" s="21"/>
      <c r="O457" s="21"/>
    </row>
    <row r="458" spans="2:15" s="3" customFormat="1" x14ac:dyDescent="0.2">
      <c r="B458" s="2"/>
      <c r="C458" s="2"/>
      <c r="D458" s="2"/>
      <c r="E458" s="21"/>
      <c r="F458" s="21"/>
      <c r="G458" s="21"/>
      <c r="H458" s="23"/>
      <c r="I458" s="23"/>
      <c r="J458" s="23"/>
      <c r="K458" s="23"/>
      <c r="L458" s="21"/>
      <c r="M458" s="21"/>
      <c r="N458" s="21"/>
      <c r="O458" s="21"/>
    </row>
    <row r="459" spans="2:15" s="3" customFormat="1" x14ac:dyDescent="0.2">
      <c r="B459" s="2"/>
      <c r="C459" s="2"/>
      <c r="D459" s="2"/>
      <c r="E459" s="21"/>
      <c r="F459" s="21"/>
      <c r="G459" s="21"/>
      <c r="H459" s="23"/>
      <c r="I459" s="23"/>
      <c r="J459" s="23"/>
      <c r="K459" s="23"/>
      <c r="L459" s="21"/>
      <c r="M459" s="21"/>
      <c r="N459" s="21"/>
      <c r="O459" s="21"/>
    </row>
    <row r="460" spans="2:15" s="3" customFormat="1" x14ac:dyDescent="0.2">
      <c r="B460" s="2"/>
      <c r="C460" s="2"/>
      <c r="D460" s="2"/>
      <c r="E460" s="21"/>
      <c r="F460" s="21"/>
      <c r="G460" s="21"/>
      <c r="H460" s="23"/>
      <c r="I460" s="23"/>
      <c r="J460" s="23"/>
      <c r="K460" s="23"/>
      <c r="L460" s="21"/>
      <c r="M460" s="21"/>
      <c r="N460" s="21"/>
      <c r="O460" s="21"/>
    </row>
    <row r="461" spans="2:15" s="3" customFormat="1" x14ac:dyDescent="0.2">
      <c r="B461" s="2"/>
      <c r="C461" s="2"/>
      <c r="D461" s="2"/>
      <c r="E461" s="21"/>
      <c r="F461" s="21"/>
      <c r="G461" s="21"/>
      <c r="H461" s="23"/>
      <c r="I461" s="23"/>
      <c r="J461" s="23"/>
      <c r="K461" s="23"/>
      <c r="L461" s="21"/>
      <c r="M461" s="21"/>
      <c r="N461" s="21"/>
      <c r="O461" s="21"/>
    </row>
    <row r="462" spans="2:15" s="3" customFormat="1" x14ac:dyDescent="0.2">
      <c r="B462" s="2"/>
      <c r="C462" s="2"/>
      <c r="D462" s="2"/>
      <c r="E462" s="21"/>
      <c r="F462" s="21"/>
      <c r="G462" s="21"/>
      <c r="H462" s="23"/>
      <c r="I462" s="23"/>
      <c r="J462" s="23"/>
      <c r="K462" s="23"/>
      <c r="L462" s="21"/>
      <c r="M462" s="21"/>
      <c r="N462" s="21"/>
      <c r="O462" s="21"/>
    </row>
    <row r="463" spans="2:15" s="3" customFormat="1" x14ac:dyDescent="0.2">
      <c r="B463" s="2"/>
      <c r="C463" s="2"/>
      <c r="D463" s="2"/>
      <c r="E463" s="21"/>
      <c r="F463" s="21"/>
      <c r="G463" s="21"/>
      <c r="H463" s="23"/>
      <c r="I463" s="23"/>
      <c r="J463" s="23"/>
      <c r="K463" s="23"/>
      <c r="L463" s="21"/>
      <c r="M463" s="21"/>
      <c r="N463" s="21"/>
      <c r="O463" s="21"/>
    </row>
    <row r="464" spans="2:15" s="3" customFormat="1" x14ac:dyDescent="0.2">
      <c r="B464" s="2"/>
      <c r="C464" s="2"/>
      <c r="D464" s="2"/>
      <c r="E464" s="21"/>
      <c r="F464" s="21"/>
      <c r="G464" s="21"/>
      <c r="H464" s="23"/>
      <c r="I464" s="23"/>
      <c r="J464" s="23"/>
      <c r="K464" s="23"/>
      <c r="L464" s="21"/>
      <c r="M464" s="21"/>
      <c r="N464" s="21"/>
      <c r="O464" s="21"/>
    </row>
    <row r="465" spans="2:15" s="3" customFormat="1" x14ac:dyDescent="0.2">
      <c r="B465" s="2"/>
      <c r="C465" s="2"/>
      <c r="D465" s="2"/>
      <c r="E465" s="21"/>
      <c r="F465" s="21"/>
      <c r="G465" s="21"/>
      <c r="H465" s="23"/>
      <c r="I465" s="23"/>
      <c r="J465" s="23"/>
      <c r="K465" s="23"/>
      <c r="L465" s="21"/>
      <c r="M465" s="21"/>
      <c r="N465" s="21"/>
      <c r="O465" s="21"/>
    </row>
    <row r="466" spans="2:15" s="3" customFormat="1" x14ac:dyDescent="0.2">
      <c r="B466" s="2"/>
      <c r="C466" s="2"/>
      <c r="D466" s="2"/>
      <c r="E466" s="21"/>
      <c r="F466" s="21"/>
      <c r="G466" s="21"/>
      <c r="H466" s="23"/>
      <c r="I466" s="23"/>
      <c r="J466" s="23"/>
      <c r="K466" s="23"/>
      <c r="L466" s="21"/>
      <c r="M466" s="21"/>
      <c r="N466" s="21"/>
      <c r="O466" s="21"/>
    </row>
    <row r="467" spans="2:15" s="3" customFormat="1" x14ac:dyDescent="0.2">
      <c r="B467" s="2"/>
      <c r="C467" s="2"/>
      <c r="D467" s="2"/>
      <c r="E467" s="21"/>
      <c r="F467" s="21"/>
      <c r="G467" s="21"/>
      <c r="H467" s="23"/>
      <c r="I467" s="23"/>
      <c r="J467" s="23"/>
      <c r="K467" s="23"/>
      <c r="L467" s="21"/>
      <c r="M467" s="21"/>
      <c r="N467" s="21"/>
      <c r="O467" s="21"/>
    </row>
    <row r="468" spans="2:15" s="3" customFormat="1" x14ac:dyDescent="0.2">
      <c r="B468" s="2"/>
      <c r="C468" s="2"/>
      <c r="D468" s="2"/>
      <c r="E468" s="21"/>
      <c r="F468" s="21"/>
      <c r="G468" s="21"/>
      <c r="H468" s="23"/>
      <c r="I468" s="23"/>
      <c r="J468" s="23"/>
      <c r="K468" s="23"/>
      <c r="L468" s="21"/>
      <c r="M468" s="21"/>
      <c r="N468" s="21"/>
      <c r="O468" s="21"/>
    </row>
    <row r="469" spans="2:15" s="3" customFormat="1" x14ac:dyDescent="0.2">
      <c r="B469" s="2"/>
      <c r="C469" s="2"/>
      <c r="D469" s="2"/>
      <c r="E469" s="21"/>
      <c r="F469" s="21"/>
      <c r="G469" s="21"/>
      <c r="H469" s="23"/>
      <c r="I469" s="23"/>
      <c r="J469" s="23"/>
      <c r="K469" s="23"/>
      <c r="L469" s="21"/>
      <c r="M469" s="21"/>
      <c r="N469" s="21"/>
      <c r="O469" s="21"/>
    </row>
    <row r="470" spans="2:15" s="3" customFormat="1" x14ac:dyDescent="0.2">
      <c r="B470" s="2"/>
      <c r="C470" s="2"/>
      <c r="D470" s="2"/>
      <c r="E470" s="21"/>
      <c r="F470" s="21"/>
      <c r="G470" s="21"/>
      <c r="H470" s="23"/>
      <c r="I470" s="23"/>
      <c r="J470" s="23"/>
      <c r="K470" s="23"/>
      <c r="L470" s="21"/>
      <c r="M470" s="21"/>
      <c r="N470" s="21"/>
      <c r="O470" s="21"/>
    </row>
    <row r="471" spans="2:15" s="3" customFormat="1" x14ac:dyDescent="0.2">
      <c r="B471" s="2"/>
      <c r="C471" s="2"/>
      <c r="D471" s="2"/>
      <c r="E471" s="21"/>
      <c r="F471" s="21"/>
      <c r="G471" s="21"/>
      <c r="H471" s="23"/>
      <c r="I471" s="23"/>
      <c r="J471" s="23"/>
      <c r="K471" s="23"/>
      <c r="L471" s="21"/>
      <c r="M471" s="21"/>
      <c r="N471" s="21"/>
      <c r="O471" s="21"/>
    </row>
    <row r="472" spans="2:15" s="3" customFormat="1" x14ac:dyDescent="0.2">
      <c r="B472" s="2"/>
      <c r="C472" s="2"/>
      <c r="D472" s="2"/>
      <c r="E472" s="21"/>
      <c r="F472" s="21"/>
      <c r="G472" s="21"/>
      <c r="H472" s="23"/>
      <c r="I472" s="23"/>
      <c r="J472" s="23"/>
      <c r="K472" s="23"/>
      <c r="L472" s="21"/>
      <c r="M472" s="21"/>
      <c r="N472" s="21"/>
      <c r="O472" s="21"/>
    </row>
    <row r="473" spans="2:15" s="3" customFormat="1" x14ac:dyDescent="0.2">
      <c r="B473" s="2"/>
      <c r="C473" s="2"/>
      <c r="D473" s="2"/>
      <c r="E473" s="21"/>
      <c r="F473" s="21"/>
      <c r="G473" s="21"/>
      <c r="H473" s="23"/>
      <c r="I473" s="23"/>
      <c r="J473" s="23"/>
      <c r="K473" s="23"/>
      <c r="L473" s="21"/>
      <c r="M473" s="21"/>
      <c r="N473" s="21"/>
      <c r="O473" s="21"/>
    </row>
    <row r="474" spans="2:15" s="3" customFormat="1" x14ac:dyDescent="0.2">
      <c r="B474" s="2"/>
      <c r="C474" s="2"/>
      <c r="D474" s="2"/>
      <c r="E474" s="21"/>
      <c r="F474" s="21"/>
      <c r="G474" s="21"/>
      <c r="H474" s="23"/>
      <c r="I474" s="23"/>
      <c r="J474" s="23"/>
      <c r="K474" s="23"/>
      <c r="L474" s="21"/>
      <c r="M474" s="21"/>
      <c r="N474" s="21"/>
      <c r="O474" s="21"/>
    </row>
    <row r="475" spans="2:15" s="3" customFormat="1" x14ac:dyDescent="0.2">
      <c r="B475" s="2"/>
      <c r="C475" s="2"/>
      <c r="D475" s="2"/>
      <c r="E475" s="21"/>
      <c r="F475" s="21"/>
      <c r="G475" s="21"/>
      <c r="H475" s="23"/>
      <c r="I475" s="23"/>
      <c r="J475" s="23"/>
      <c r="K475" s="23"/>
      <c r="L475" s="21"/>
      <c r="M475" s="21"/>
      <c r="N475" s="21"/>
      <c r="O475" s="21"/>
    </row>
    <row r="476" spans="2:15" s="3" customFormat="1" x14ac:dyDescent="0.2">
      <c r="B476" s="2"/>
      <c r="C476" s="2"/>
      <c r="D476" s="2"/>
      <c r="E476" s="21"/>
      <c r="F476" s="21"/>
      <c r="G476" s="21"/>
      <c r="H476" s="23"/>
      <c r="I476" s="23"/>
      <c r="J476" s="23"/>
      <c r="K476" s="23"/>
      <c r="L476" s="21"/>
      <c r="M476" s="21"/>
      <c r="N476" s="21"/>
      <c r="O476" s="21"/>
    </row>
    <row r="477" spans="2:15" s="3" customFormat="1" x14ac:dyDescent="0.2">
      <c r="B477" s="2"/>
      <c r="C477" s="2"/>
      <c r="D477" s="2"/>
      <c r="E477" s="21"/>
      <c r="F477" s="21"/>
      <c r="G477" s="21"/>
      <c r="H477" s="23"/>
      <c r="I477" s="23"/>
      <c r="J477" s="23"/>
      <c r="K477" s="23"/>
      <c r="L477" s="21"/>
      <c r="M477" s="21"/>
      <c r="N477" s="21"/>
      <c r="O477" s="21"/>
    </row>
    <row r="478" spans="2:15" s="3" customFormat="1" x14ac:dyDescent="0.2">
      <c r="B478" s="2"/>
      <c r="C478" s="2"/>
      <c r="D478" s="2"/>
      <c r="E478" s="21"/>
      <c r="F478" s="21"/>
      <c r="G478" s="21"/>
      <c r="H478" s="23"/>
      <c r="I478" s="23"/>
      <c r="J478" s="23"/>
      <c r="K478" s="23"/>
      <c r="L478" s="21"/>
      <c r="M478" s="21"/>
      <c r="N478" s="21"/>
      <c r="O478" s="21"/>
    </row>
    <row r="479" spans="2:15" s="3" customFormat="1" x14ac:dyDescent="0.2">
      <c r="B479" s="2"/>
      <c r="C479" s="2"/>
      <c r="D479" s="2"/>
      <c r="E479" s="21"/>
      <c r="F479" s="21"/>
      <c r="G479" s="21"/>
      <c r="H479" s="23"/>
      <c r="I479" s="23"/>
      <c r="J479" s="23"/>
      <c r="K479" s="23"/>
      <c r="L479" s="21"/>
      <c r="M479" s="21"/>
      <c r="N479" s="21"/>
      <c r="O479" s="21"/>
    </row>
    <row r="480" spans="2:15" s="3" customFormat="1" x14ac:dyDescent="0.2">
      <c r="B480" s="2"/>
      <c r="C480" s="2"/>
      <c r="D480" s="2"/>
      <c r="E480" s="21"/>
      <c r="F480" s="21"/>
      <c r="G480" s="21"/>
      <c r="H480" s="23"/>
      <c r="I480" s="23"/>
      <c r="J480" s="23"/>
      <c r="K480" s="23"/>
      <c r="L480" s="21"/>
      <c r="M480" s="21"/>
      <c r="N480" s="21"/>
      <c r="O480" s="21"/>
    </row>
    <row r="481" spans="2:15" s="3" customFormat="1" x14ac:dyDescent="0.2">
      <c r="B481" s="2"/>
      <c r="C481" s="2"/>
      <c r="D481" s="2"/>
      <c r="E481" s="21"/>
      <c r="F481" s="21"/>
      <c r="G481" s="21"/>
      <c r="H481" s="23"/>
      <c r="I481" s="23"/>
      <c r="J481" s="23"/>
      <c r="K481" s="23"/>
      <c r="L481" s="21"/>
      <c r="M481" s="21"/>
      <c r="N481" s="21"/>
      <c r="O481" s="21"/>
    </row>
    <row r="482" spans="2:15" s="3" customFormat="1" x14ac:dyDescent="0.2">
      <c r="B482" s="2"/>
      <c r="C482" s="2"/>
      <c r="D482" s="2"/>
      <c r="E482" s="21"/>
      <c r="F482" s="21"/>
      <c r="G482" s="21"/>
      <c r="H482" s="23"/>
      <c r="I482" s="23"/>
      <c r="J482" s="23"/>
      <c r="K482" s="23"/>
      <c r="L482" s="21"/>
      <c r="M482" s="21"/>
      <c r="N482" s="21"/>
      <c r="O482" s="21"/>
    </row>
    <row r="483" spans="2:15" s="3" customFormat="1" x14ac:dyDescent="0.2">
      <c r="B483" s="2"/>
      <c r="C483" s="2"/>
      <c r="D483" s="2"/>
      <c r="E483" s="21"/>
      <c r="F483" s="21"/>
      <c r="G483" s="21"/>
      <c r="H483" s="23"/>
      <c r="I483" s="23"/>
      <c r="J483" s="23"/>
      <c r="K483" s="23"/>
      <c r="L483" s="21"/>
      <c r="M483" s="21"/>
      <c r="N483" s="21"/>
      <c r="O483" s="21"/>
    </row>
    <row r="484" spans="2:15" s="3" customFormat="1" x14ac:dyDescent="0.2">
      <c r="B484" s="2"/>
      <c r="C484" s="2"/>
      <c r="D484" s="2"/>
      <c r="E484" s="21"/>
      <c r="F484" s="21"/>
      <c r="G484" s="21"/>
      <c r="H484" s="23"/>
      <c r="I484" s="23"/>
      <c r="J484" s="23"/>
      <c r="K484" s="23"/>
      <c r="L484" s="21"/>
      <c r="M484" s="21"/>
      <c r="N484" s="21"/>
      <c r="O484" s="21"/>
    </row>
    <row r="485" spans="2:15" s="3" customFormat="1" x14ac:dyDescent="0.2">
      <c r="B485" s="2"/>
      <c r="C485" s="2"/>
      <c r="D485" s="2"/>
      <c r="E485" s="21"/>
      <c r="F485" s="21"/>
      <c r="G485" s="21"/>
      <c r="H485" s="23"/>
      <c r="I485" s="23"/>
      <c r="J485" s="23"/>
      <c r="K485" s="23"/>
      <c r="L485" s="21"/>
      <c r="M485" s="21"/>
      <c r="N485" s="21"/>
      <c r="O485" s="21"/>
    </row>
    <row r="486" spans="2:15" s="3" customFormat="1" x14ac:dyDescent="0.2">
      <c r="B486" s="2"/>
      <c r="C486" s="2"/>
      <c r="D486" s="2"/>
      <c r="E486" s="21"/>
      <c r="F486" s="21"/>
      <c r="G486" s="21"/>
      <c r="H486" s="23"/>
      <c r="I486" s="23"/>
      <c r="J486" s="23"/>
      <c r="K486" s="23"/>
      <c r="L486" s="21"/>
      <c r="M486" s="21"/>
      <c r="N486" s="21"/>
      <c r="O486" s="21"/>
    </row>
    <row r="487" spans="2:15" s="3" customFormat="1" x14ac:dyDescent="0.2">
      <c r="B487" s="2"/>
      <c r="C487" s="2"/>
      <c r="D487" s="2"/>
      <c r="E487" s="21"/>
      <c r="F487" s="21"/>
      <c r="G487" s="21"/>
      <c r="H487" s="23"/>
      <c r="I487" s="23"/>
      <c r="J487" s="23"/>
      <c r="K487" s="23"/>
      <c r="L487" s="21"/>
      <c r="M487" s="21"/>
      <c r="N487" s="21"/>
      <c r="O487" s="21"/>
    </row>
    <row r="488" spans="2:15" s="3" customFormat="1" x14ac:dyDescent="0.2">
      <c r="B488" s="2"/>
      <c r="C488" s="2"/>
      <c r="D488" s="2"/>
      <c r="E488" s="21"/>
      <c r="F488" s="21"/>
      <c r="G488" s="21"/>
      <c r="H488" s="23"/>
      <c r="I488" s="23"/>
      <c r="J488" s="23"/>
      <c r="K488" s="23"/>
      <c r="L488" s="21"/>
      <c r="M488" s="21"/>
      <c r="N488" s="21"/>
      <c r="O488" s="21"/>
    </row>
    <row r="489" spans="2:15" s="3" customFormat="1" x14ac:dyDescent="0.2">
      <c r="B489" s="2"/>
      <c r="C489" s="2"/>
      <c r="D489" s="2"/>
      <c r="E489" s="21"/>
      <c r="F489" s="21"/>
      <c r="G489" s="21"/>
      <c r="H489" s="23"/>
      <c r="I489" s="23"/>
      <c r="J489" s="23"/>
      <c r="K489" s="23"/>
      <c r="L489" s="21"/>
      <c r="M489" s="21"/>
      <c r="N489" s="21"/>
      <c r="O489" s="21"/>
    </row>
    <row r="490" spans="2:15" s="3" customFormat="1" x14ac:dyDescent="0.2">
      <c r="B490" s="2"/>
      <c r="C490" s="2"/>
      <c r="D490" s="2"/>
      <c r="E490" s="21"/>
      <c r="F490" s="21"/>
      <c r="G490" s="21"/>
      <c r="H490" s="23"/>
      <c r="I490" s="23"/>
      <c r="J490" s="23"/>
      <c r="K490" s="23"/>
      <c r="L490" s="21"/>
      <c r="M490" s="21"/>
      <c r="N490" s="21"/>
      <c r="O490" s="21"/>
    </row>
    <row r="491" spans="2:15" s="3" customFormat="1" x14ac:dyDescent="0.2">
      <c r="B491" s="2"/>
      <c r="C491" s="2"/>
      <c r="D491" s="2"/>
      <c r="E491" s="21"/>
      <c r="F491" s="21"/>
      <c r="G491" s="21"/>
      <c r="H491" s="23"/>
      <c r="I491" s="23"/>
      <c r="J491" s="23"/>
      <c r="K491" s="23"/>
      <c r="L491" s="21"/>
      <c r="M491" s="21"/>
      <c r="N491" s="21"/>
      <c r="O491" s="21"/>
    </row>
    <row r="492" spans="2:15" s="3" customFormat="1" x14ac:dyDescent="0.2">
      <c r="B492" s="2"/>
      <c r="C492" s="2"/>
      <c r="D492" s="2"/>
      <c r="E492" s="21"/>
      <c r="F492" s="21"/>
      <c r="G492" s="21"/>
      <c r="H492" s="23"/>
      <c r="I492" s="23"/>
      <c r="J492" s="23"/>
      <c r="K492" s="23"/>
      <c r="L492" s="21"/>
      <c r="M492" s="21"/>
      <c r="N492" s="21"/>
      <c r="O492" s="21"/>
    </row>
    <row r="493" spans="2:15" s="3" customFormat="1" x14ac:dyDescent="0.2">
      <c r="B493" s="2"/>
      <c r="C493" s="2"/>
      <c r="D493" s="2"/>
      <c r="E493" s="21"/>
      <c r="F493" s="21"/>
      <c r="G493" s="21"/>
      <c r="H493" s="23"/>
      <c r="I493" s="23"/>
      <c r="J493" s="23"/>
      <c r="K493" s="23"/>
      <c r="L493" s="21"/>
      <c r="M493" s="21"/>
      <c r="N493" s="21"/>
      <c r="O493" s="21"/>
    </row>
    <row r="494" spans="2:15" s="3" customFormat="1" x14ac:dyDescent="0.2">
      <c r="B494" s="2"/>
      <c r="C494" s="2"/>
      <c r="D494" s="2"/>
      <c r="E494" s="21"/>
      <c r="F494" s="21"/>
      <c r="G494" s="21"/>
      <c r="H494" s="23"/>
      <c r="I494" s="23"/>
      <c r="J494" s="23"/>
      <c r="K494" s="23"/>
      <c r="L494" s="21"/>
      <c r="M494" s="21"/>
      <c r="N494" s="21"/>
      <c r="O494" s="21"/>
    </row>
    <row r="495" spans="2:15" s="3" customFormat="1" x14ac:dyDescent="0.2">
      <c r="B495" s="2"/>
      <c r="C495" s="2"/>
      <c r="D495" s="2"/>
      <c r="E495" s="21"/>
      <c r="F495" s="21"/>
      <c r="G495" s="21"/>
      <c r="H495" s="23"/>
      <c r="I495" s="23"/>
      <c r="J495" s="23"/>
      <c r="K495" s="23"/>
      <c r="L495" s="21"/>
      <c r="M495" s="21"/>
      <c r="N495" s="21"/>
      <c r="O495" s="21"/>
    </row>
    <row r="496" spans="2:15" s="3" customFormat="1" x14ac:dyDescent="0.2">
      <c r="B496" s="2"/>
      <c r="C496" s="2"/>
      <c r="D496" s="2"/>
      <c r="E496" s="21"/>
      <c r="F496" s="21"/>
      <c r="G496" s="21"/>
      <c r="H496" s="23"/>
      <c r="I496" s="23"/>
      <c r="J496" s="23"/>
      <c r="K496" s="23"/>
      <c r="L496" s="21"/>
      <c r="M496" s="21"/>
      <c r="N496" s="21"/>
      <c r="O496" s="21"/>
    </row>
    <row r="497" spans="2:15" s="3" customFormat="1" x14ac:dyDescent="0.2">
      <c r="B497" s="2"/>
      <c r="C497" s="2"/>
      <c r="D497" s="2"/>
      <c r="E497" s="21"/>
      <c r="F497" s="21"/>
      <c r="G497" s="21"/>
      <c r="H497" s="23"/>
      <c r="I497" s="23"/>
      <c r="J497" s="23"/>
      <c r="K497" s="23"/>
      <c r="L497" s="21"/>
      <c r="M497" s="21"/>
      <c r="N497" s="21"/>
      <c r="O497" s="21"/>
    </row>
    <row r="498" spans="2:15" s="3" customFormat="1" x14ac:dyDescent="0.2">
      <c r="B498" s="2"/>
      <c r="C498" s="2"/>
      <c r="D498" s="2"/>
      <c r="E498" s="21"/>
      <c r="F498" s="21"/>
      <c r="G498" s="21"/>
      <c r="H498" s="23"/>
      <c r="I498" s="23"/>
      <c r="J498" s="23"/>
      <c r="K498" s="23"/>
      <c r="L498" s="21"/>
      <c r="M498" s="21"/>
      <c r="N498" s="21"/>
      <c r="O498" s="21"/>
    </row>
    <row r="499" spans="2:15" s="3" customFormat="1" x14ac:dyDescent="0.2">
      <c r="B499" s="2"/>
      <c r="C499" s="2"/>
      <c r="D499" s="2"/>
      <c r="E499" s="21"/>
      <c r="F499" s="21"/>
      <c r="G499" s="21"/>
      <c r="H499" s="23"/>
      <c r="I499" s="23"/>
      <c r="J499" s="23"/>
      <c r="K499" s="23"/>
      <c r="L499" s="21"/>
      <c r="M499" s="21"/>
      <c r="N499" s="21"/>
      <c r="O499" s="21"/>
    </row>
    <row r="500" spans="2:15" s="3" customFormat="1" x14ac:dyDescent="0.2">
      <c r="B500" s="2"/>
      <c r="C500" s="2"/>
      <c r="D500" s="2"/>
      <c r="E500" s="21"/>
      <c r="F500" s="21"/>
      <c r="G500" s="21"/>
      <c r="H500" s="23"/>
      <c r="I500" s="23"/>
      <c r="J500" s="23"/>
      <c r="K500" s="23"/>
      <c r="L500" s="21"/>
      <c r="M500" s="21"/>
      <c r="N500" s="21"/>
      <c r="O500" s="21"/>
    </row>
    <row r="501" spans="2:15" s="3" customFormat="1" x14ac:dyDescent="0.2">
      <c r="B501" s="2"/>
      <c r="C501" s="2"/>
      <c r="D501" s="2"/>
      <c r="E501" s="21"/>
      <c r="F501" s="21"/>
      <c r="G501" s="21"/>
      <c r="H501" s="23"/>
      <c r="I501" s="23"/>
      <c r="J501" s="23"/>
      <c r="K501" s="23"/>
      <c r="L501" s="21"/>
      <c r="M501" s="21"/>
      <c r="N501" s="21"/>
      <c r="O501" s="21"/>
    </row>
    <row r="502" spans="2:15" s="3" customFormat="1" x14ac:dyDescent="0.2">
      <c r="B502" s="2"/>
      <c r="C502" s="2"/>
      <c r="D502" s="2"/>
      <c r="E502" s="21"/>
      <c r="F502" s="21"/>
      <c r="G502" s="21"/>
      <c r="H502" s="23"/>
      <c r="I502" s="23"/>
      <c r="J502" s="23"/>
      <c r="K502" s="23"/>
      <c r="L502" s="21"/>
      <c r="M502" s="21"/>
      <c r="N502" s="21"/>
      <c r="O502" s="21"/>
    </row>
    <row r="503" spans="2:15" s="3" customFormat="1" x14ac:dyDescent="0.2">
      <c r="B503" s="2"/>
      <c r="C503" s="2"/>
      <c r="D503" s="2"/>
      <c r="E503" s="21"/>
      <c r="F503" s="21"/>
      <c r="G503" s="21"/>
      <c r="H503" s="23"/>
      <c r="I503" s="23"/>
      <c r="J503" s="23"/>
      <c r="K503" s="23"/>
      <c r="L503" s="21"/>
      <c r="M503" s="21"/>
      <c r="N503" s="21"/>
      <c r="O503" s="21"/>
    </row>
    <row r="504" spans="2:15" s="3" customFormat="1" x14ac:dyDescent="0.2">
      <c r="B504" s="2"/>
      <c r="C504" s="2"/>
      <c r="D504" s="2"/>
      <c r="E504" s="21"/>
      <c r="F504" s="21"/>
      <c r="G504" s="21"/>
      <c r="H504" s="23"/>
      <c r="I504" s="23"/>
      <c r="J504" s="23"/>
      <c r="K504" s="23"/>
      <c r="L504" s="21"/>
      <c r="M504" s="21"/>
      <c r="N504" s="21"/>
      <c r="O504" s="21"/>
    </row>
    <row r="505" spans="2:15" s="3" customFormat="1" x14ac:dyDescent="0.2">
      <c r="B505" s="2"/>
      <c r="C505" s="2"/>
      <c r="D505" s="2"/>
      <c r="E505" s="21"/>
      <c r="F505" s="21"/>
      <c r="G505" s="21"/>
      <c r="H505" s="23"/>
      <c r="I505" s="23"/>
      <c r="J505" s="23"/>
      <c r="K505" s="23"/>
      <c r="L505" s="21"/>
      <c r="M505" s="21"/>
      <c r="N505" s="21"/>
      <c r="O505" s="21"/>
    </row>
    <row r="506" spans="2:15" s="3" customFormat="1" x14ac:dyDescent="0.2">
      <c r="B506" s="2"/>
      <c r="C506" s="2"/>
      <c r="D506" s="2"/>
      <c r="E506" s="21"/>
      <c r="F506" s="21"/>
      <c r="G506" s="21"/>
      <c r="H506" s="23"/>
      <c r="I506" s="23"/>
      <c r="J506" s="23"/>
      <c r="K506" s="23"/>
      <c r="L506" s="21"/>
      <c r="M506" s="21"/>
      <c r="N506" s="21"/>
      <c r="O506" s="21"/>
    </row>
    <row r="507" spans="2:15" s="3" customFormat="1" x14ac:dyDescent="0.2">
      <c r="B507" s="2"/>
      <c r="C507" s="2"/>
      <c r="D507" s="2"/>
      <c r="E507" s="21"/>
      <c r="F507" s="21"/>
      <c r="G507" s="21"/>
      <c r="H507" s="23"/>
      <c r="I507" s="23"/>
      <c r="J507" s="23"/>
      <c r="K507" s="23"/>
      <c r="L507" s="21"/>
      <c r="M507" s="21"/>
      <c r="N507" s="21"/>
      <c r="O507" s="21"/>
    </row>
    <row r="508" spans="2:15" s="3" customFormat="1" x14ac:dyDescent="0.2">
      <c r="B508" s="2"/>
      <c r="C508" s="2"/>
      <c r="D508" s="2"/>
      <c r="E508" s="21"/>
      <c r="F508" s="21"/>
      <c r="G508" s="21"/>
      <c r="H508" s="23"/>
      <c r="I508" s="23"/>
      <c r="J508" s="23"/>
      <c r="K508" s="23"/>
      <c r="L508" s="21"/>
      <c r="M508" s="21"/>
      <c r="N508" s="21"/>
      <c r="O508" s="21"/>
    </row>
    <row r="509" spans="2:15" s="3" customFormat="1" x14ac:dyDescent="0.2">
      <c r="B509" s="2"/>
      <c r="C509" s="2"/>
      <c r="D509" s="2"/>
      <c r="E509" s="21"/>
      <c r="F509" s="21"/>
      <c r="G509" s="21"/>
      <c r="H509" s="23"/>
      <c r="I509" s="23"/>
      <c r="J509" s="23"/>
      <c r="K509" s="23"/>
      <c r="L509" s="21"/>
      <c r="M509" s="21"/>
      <c r="N509" s="21"/>
      <c r="O509" s="21"/>
    </row>
    <row r="510" spans="2:15" s="3" customFormat="1" x14ac:dyDescent="0.2">
      <c r="B510" s="2"/>
      <c r="C510" s="2"/>
      <c r="D510" s="2"/>
      <c r="E510" s="21"/>
      <c r="F510" s="21"/>
      <c r="G510" s="21"/>
      <c r="H510" s="23"/>
      <c r="I510" s="23"/>
      <c r="J510" s="23"/>
      <c r="K510" s="23"/>
      <c r="L510" s="21"/>
      <c r="M510" s="21"/>
      <c r="N510" s="21"/>
      <c r="O510" s="21"/>
    </row>
    <row r="511" spans="2:15" s="3" customFormat="1" x14ac:dyDescent="0.2">
      <c r="B511" s="2"/>
      <c r="C511" s="2"/>
      <c r="D511" s="2"/>
      <c r="E511" s="21"/>
      <c r="F511" s="21"/>
      <c r="G511" s="21"/>
      <c r="H511" s="23"/>
      <c r="I511" s="23"/>
      <c r="J511" s="23"/>
      <c r="K511" s="23"/>
      <c r="L511" s="21"/>
      <c r="M511" s="21"/>
      <c r="N511" s="21"/>
      <c r="O511" s="21"/>
    </row>
    <row r="512" spans="2:15" s="3" customFormat="1" x14ac:dyDescent="0.2">
      <c r="B512" s="2"/>
      <c r="C512" s="2"/>
      <c r="D512" s="2"/>
      <c r="E512" s="21"/>
      <c r="F512" s="21"/>
      <c r="G512" s="21"/>
      <c r="H512" s="23"/>
      <c r="I512" s="23"/>
      <c r="J512" s="23"/>
      <c r="K512" s="23"/>
      <c r="L512" s="21"/>
      <c r="M512" s="21"/>
      <c r="N512" s="21"/>
      <c r="O512" s="21"/>
    </row>
    <row r="513" spans="2:15" s="3" customFormat="1" x14ac:dyDescent="0.2">
      <c r="B513" s="2"/>
      <c r="C513" s="2"/>
      <c r="D513" s="2"/>
      <c r="E513" s="21"/>
      <c r="F513" s="21"/>
      <c r="G513" s="21"/>
      <c r="H513" s="23"/>
      <c r="I513" s="23"/>
      <c r="J513" s="23"/>
      <c r="K513" s="23"/>
      <c r="L513" s="21"/>
      <c r="M513" s="21"/>
      <c r="N513" s="21"/>
      <c r="O513" s="21"/>
    </row>
    <row r="514" spans="2:15" s="3" customFormat="1" x14ac:dyDescent="0.2">
      <c r="B514" s="2"/>
      <c r="C514" s="2"/>
      <c r="D514" s="2"/>
      <c r="E514" s="21"/>
      <c r="F514" s="21"/>
      <c r="G514" s="21"/>
      <c r="H514" s="23"/>
      <c r="I514" s="23"/>
      <c r="J514" s="23"/>
      <c r="K514" s="23"/>
      <c r="L514" s="21"/>
      <c r="M514" s="21"/>
      <c r="N514" s="21"/>
      <c r="O514" s="21"/>
    </row>
    <row r="515" spans="2:15" s="3" customFormat="1" x14ac:dyDescent="0.2">
      <c r="B515" s="2"/>
      <c r="C515" s="2"/>
      <c r="D515" s="2"/>
      <c r="E515" s="21"/>
      <c r="F515" s="21"/>
      <c r="G515" s="21"/>
      <c r="H515" s="23"/>
      <c r="I515" s="23"/>
      <c r="J515" s="23"/>
      <c r="K515" s="23"/>
      <c r="L515" s="21"/>
      <c r="M515" s="21"/>
      <c r="N515" s="21"/>
      <c r="O515" s="21"/>
    </row>
    <row r="516" spans="2:15" s="3" customFormat="1" x14ac:dyDescent="0.2">
      <c r="B516" s="2"/>
      <c r="C516" s="2"/>
      <c r="D516" s="2"/>
      <c r="E516" s="21"/>
      <c r="F516" s="21"/>
      <c r="G516" s="21"/>
      <c r="H516" s="23"/>
      <c r="I516" s="23"/>
      <c r="J516" s="23"/>
      <c r="K516" s="23"/>
      <c r="L516" s="21"/>
      <c r="M516" s="21"/>
      <c r="N516" s="21"/>
      <c r="O516" s="21"/>
    </row>
    <row r="517" spans="2:15" s="3" customFormat="1" x14ac:dyDescent="0.2">
      <c r="B517" s="2"/>
      <c r="C517" s="2"/>
      <c r="D517" s="2"/>
      <c r="E517" s="21"/>
      <c r="F517" s="21"/>
      <c r="G517" s="21"/>
      <c r="H517" s="23"/>
      <c r="I517" s="23"/>
      <c r="J517" s="23"/>
      <c r="K517" s="23"/>
      <c r="L517" s="21"/>
      <c r="M517" s="21"/>
      <c r="N517" s="21"/>
      <c r="O517" s="21"/>
    </row>
    <row r="518" spans="2:15" s="3" customFormat="1" x14ac:dyDescent="0.2">
      <c r="B518" s="2"/>
      <c r="C518" s="2"/>
      <c r="D518" s="2"/>
      <c r="E518" s="21"/>
      <c r="F518" s="21"/>
      <c r="G518" s="21"/>
      <c r="H518" s="23"/>
      <c r="I518" s="23"/>
      <c r="J518" s="23"/>
      <c r="K518" s="23"/>
      <c r="L518" s="21"/>
      <c r="M518" s="21"/>
      <c r="N518" s="21"/>
      <c r="O518" s="21"/>
    </row>
    <row r="519" spans="2:15" s="3" customFormat="1" x14ac:dyDescent="0.2">
      <c r="B519" s="2"/>
      <c r="C519" s="2"/>
      <c r="D519" s="2"/>
      <c r="E519" s="21"/>
      <c r="F519" s="21"/>
      <c r="G519" s="21"/>
      <c r="H519" s="23"/>
      <c r="I519" s="23"/>
      <c r="J519" s="23"/>
      <c r="K519" s="23"/>
      <c r="L519" s="21"/>
      <c r="M519" s="21"/>
      <c r="N519" s="21"/>
      <c r="O519" s="21"/>
    </row>
    <row r="520" spans="2:15" s="3" customFormat="1" x14ac:dyDescent="0.2">
      <c r="B520" s="2"/>
      <c r="C520" s="2"/>
      <c r="D520" s="2"/>
      <c r="E520" s="21"/>
      <c r="F520" s="21"/>
      <c r="G520" s="21"/>
      <c r="H520" s="23"/>
      <c r="I520" s="23"/>
      <c r="J520" s="23"/>
      <c r="K520" s="23"/>
      <c r="L520" s="21"/>
      <c r="M520" s="21"/>
      <c r="N520" s="21"/>
      <c r="O520" s="21"/>
    </row>
    <row r="521" spans="2:15" s="3" customFormat="1" x14ac:dyDescent="0.2">
      <c r="B521" s="2"/>
      <c r="C521" s="2"/>
      <c r="D521" s="2"/>
      <c r="E521" s="21"/>
      <c r="F521" s="21"/>
      <c r="G521" s="21"/>
      <c r="H521" s="23"/>
      <c r="I521" s="23"/>
      <c r="J521" s="23"/>
      <c r="K521" s="23"/>
      <c r="L521" s="21"/>
      <c r="M521" s="21"/>
      <c r="N521" s="21"/>
      <c r="O521" s="21"/>
    </row>
    <row r="522" spans="2:15" s="3" customFormat="1" x14ac:dyDescent="0.2">
      <c r="B522" s="2"/>
      <c r="C522" s="2"/>
      <c r="D522" s="2"/>
      <c r="E522" s="21"/>
      <c r="F522" s="21"/>
      <c r="G522" s="21"/>
      <c r="H522" s="23"/>
      <c r="I522" s="23"/>
      <c r="J522" s="23"/>
      <c r="K522" s="23"/>
      <c r="L522" s="21"/>
      <c r="M522" s="21"/>
      <c r="N522" s="21"/>
      <c r="O522" s="21"/>
    </row>
    <row r="523" spans="2:15" s="3" customFormat="1" x14ac:dyDescent="0.2">
      <c r="B523" s="2"/>
      <c r="C523" s="2"/>
      <c r="D523" s="2"/>
      <c r="E523" s="21"/>
      <c r="F523" s="21"/>
      <c r="G523" s="21"/>
      <c r="H523" s="23"/>
      <c r="I523" s="23"/>
      <c r="J523" s="23"/>
      <c r="K523" s="23"/>
      <c r="L523" s="21"/>
      <c r="M523" s="21"/>
      <c r="N523" s="21"/>
      <c r="O523" s="21"/>
    </row>
    <row r="524" spans="2:15" s="3" customFormat="1" x14ac:dyDescent="0.2">
      <c r="B524" s="2"/>
      <c r="C524" s="2"/>
      <c r="D524" s="2"/>
      <c r="E524" s="21"/>
      <c r="F524" s="21"/>
      <c r="G524" s="21"/>
      <c r="H524" s="23"/>
      <c r="I524" s="23"/>
      <c r="J524" s="23"/>
      <c r="K524" s="23"/>
      <c r="L524" s="21"/>
      <c r="M524" s="21"/>
      <c r="N524" s="21"/>
      <c r="O524" s="21"/>
    </row>
    <row r="525" spans="2:15" s="3" customFormat="1" x14ac:dyDescent="0.2">
      <c r="B525" s="2"/>
      <c r="C525" s="2"/>
      <c r="D525" s="2"/>
      <c r="E525" s="21"/>
      <c r="F525" s="21"/>
      <c r="G525" s="21"/>
      <c r="H525" s="23"/>
      <c r="I525" s="23"/>
      <c r="J525" s="23"/>
      <c r="K525" s="23"/>
      <c r="L525" s="21"/>
      <c r="M525" s="21"/>
      <c r="N525" s="21"/>
      <c r="O525" s="21"/>
    </row>
    <row r="526" spans="2:15" s="3" customFormat="1" x14ac:dyDescent="0.2">
      <c r="B526" s="2"/>
      <c r="C526" s="2"/>
      <c r="D526" s="2"/>
      <c r="E526" s="21"/>
      <c r="F526" s="21"/>
      <c r="G526" s="21"/>
      <c r="H526" s="23"/>
      <c r="I526" s="23"/>
      <c r="J526" s="23"/>
      <c r="K526" s="23"/>
      <c r="L526" s="21"/>
      <c r="M526" s="21"/>
      <c r="N526" s="21"/>
      <c r="O526" s="21"/>
    </row>
    <row r="527" spans="2:15" s="3" customFormat="1" x14ac:dyDescent="0.2">
      <c r="B527" s="2"/>
      <c r="C527" s="2"/>
      <c r="D527" s="2"/>
      <c r="E527" s="21"/>
      <c r="F527" s="21"/>
      <c r="G527" s="21"/>
      <c r="H527" s="23"/>
      <c r="I527" s="23"/>
      <c r="J527" s="23"/>
      <c r="K527" s="23"/>
      <c r="L527" s="21"/>
      <c r="M527" s="21"/>
      <c r="N527" s="21"/>
      <c r="O527" s="21"/>
    </row>
    <row r="528" spans="2:15" s="3" customFormat="1" x14ac:dyDescent="0.2">
      <c r="B528" s="2"/>
      <c r="C528" s="2"/>
      <c r="D528" s="2"/>
      <c r="E528" s="21"/>
      <c r="F528" s="21"/>
      <c r="G528" s="21"/>
      <c r="H528" s="23"/>
      <c r="I528" s="23"/>
      <c r="J528" s="23"/>
      <c r="K528" s="23"/>
      <c r="L528" s="21"/>
      <c r="M528" s="21"/>
      <c r="N528" s="21"/>
      <c r="O528" s="21"/>
    </row>
    <row r="529" spans="2:15" s="3" customFormat="1" x14ac:dyDescent="0.2">
      <c r="B529" s="2"/>
      <c r="C529" s="2"/>
      <c r="D529" s="2"/>
      <c r="E529" s="21"/>
      <c r="F529" s="21"/>
      <c r="G529" s="21"/>
      <c r="H529" s="23"/>
      <c r="I529" s="23"/>
      <c r="J529" s="23"/>
      <c r="K529" s="23"/>
      <c r="L529" s="21"/>
      <c r="M529" s="21"/>
      <c r="N529" s="21"/>
      <c r="O529" s="21"/>
    </row>
    <row r="530" spans="2:15" s="3" customFormat="1" x14ac:dyDescent="0.2">
      <c r="B530" s="2"/>
      <c r="C530" s="2"/>
      <c r="D530" s="2"/>
      <c r="E530" s="21"/>
      <c r="F530" s="21"/>
      <c r="G530" s="21"/>
      <c r="H530" s="23"/>
      <c r="I530" s="23"/>
      <c r="J530" s="23"/>
      <c r="K530" s="23"/>
      <c r="L530" s="21"/>
      <c r="M530" s="21"/>
      <c r="N530" s="21"/>
      <c r="O530" s="21"/>
    </row>
    <row r="531" spans="2:15" s="3" customFormat="1" x14ac:dyDescent="0.2">
      <c r="B531" s="2"/>
      <c r="C531" s="2"/>
      <c r="D531" s="2"/>
      <c r="E531" s="21"/>
      <c r="F531" s="21"/>
      <c r="G531" s="21"/>
      <c r="H531" s="23"/>
      <c r="I531" s="23"/>
      <c r="J531" s="23"/>
      <c r="K531" s="23"/>
      <c r="L531" s="21"/>
      <c r="M531" s="21"/>
      <c r="N531" s="21"/>
      <c r="O531" s="21"/>
    </row>
    <row r="532" spans="2:15" s="3" customFormat="1" x14ac:dyDescent="0.2">
      <c r="B532" s="2"/>
      <c r="C532" s="2"/>
      <c r="D532" s="2"/>
      <c r="E532" s="21"/>
      <c r="F532" s="21"/>
      <c r="G532" s="21"/>
      <c r="H532" s="23"/>
      <c r="I532" s="23"/>
      <c r="J532" s="23"/>
      <c r="K532" s="23"/>
      <c r="L532" s="21"/>
      <c r="M532" s="21"/>
      <c r="N532" s="21"/>
      <c r="O532" s="21"/>
    </row>
    <row r="533" spans="2:15" s="3" customFormat="1" x14ac:dyDescent="0.2">
      <c r="B533" s="2"/>
      <c r="C533" s="2"/>
      <c r="D533" s="2"/>
      <c r="E533" s="21"/>
      <c r="F533" s="21"/>
      <c r="G533" s="21"/>
      <c r="H533" s="23"/>
      <c r="I533" s="23"/>
      <c r="J533" s="23"/>
      <c r="K533" s="23"/>
      <c r="L533" s="21"/>
      <c r="M533" s="21"/>
      <c r="N533" s="21"/>
      <c r="O533" s="21"/>
    </row>
    <row r="534" spans="2:15" s="3" customFormat="1" x14ac:dyDescent="0.2">
      <c r="B534" s="2"/>
      <c r="C534" s="2"/>
      <c r="D534" s="2"/>
      <c r="E534" s="21"/>
      <c r="F534" s="21"/>
      <c r="G534" s="21"/>
      <c r="H534" s="23"/>
      <c r="I534" s="23"/>
      <c r="J534" s="23"/>
      <c r="K534" s="23"/>
      <c r="L534" s="21"/>
      <c r="M534" s="21"/>
      <c r="N534" s="21"/>
      <c r="O534" s="21"/>
    </row>
    <row r="535" spans="2:15" s="3" customFormat="1" x14ac:dyDescent="0.2">
      <c r="B535" s="2"/>
      <c r="C535" s="2"/>
      <c r="D535" s="2"/>
      <c r="E535" s="21"/>
      <c r="F535" s="21"/>
      <c r="G535" s="21"/>
      <c r="H535" s="23"/>
      <c r="I535" s="23"/>
      <c r="J535" s="23"/>
      <c r="K535" s="23"/>
      <c r="L535" s="21"/>
      <c r="M535" s="21"/>
      <c r="N535" s="21"/>
      <c r="O535" s="21"/>
    </row>
    <row r="536" spans="2:15" s="3" customFormat="1" x14ac:dyDescent="0.2">
      <c r="B536" s="2"/>
      <c r="C536" s="2"/>
      <c r="D536" s="2"/>
      <c r="E536" s="21"/>
      <c r="F536" s="21"/>
      <c r="G536" s="21"/>
      <c r="H536" s="23"/>
      <c r="I536" s="23"/>
      <c r="J536" s="23"/>
      <c r="K536" s="23"/>
      <c r="L536" s="21"/>
      <c r="M536" s="21"/>
      <c r="N536" s="21"/>
      <c r="O536" s="21"/>
    </row>
    <row r="537" spans="2:15" s="3" customFormat="1" x14ac:dyDescent="0.2">
      <c r="B537" s="2"/>
      <c r="C537" s="2"/>
      <c r="D537" s="2"/>
      <c r="E537" s="21"/>
      <c r="F537" s="21"/>
      <c r="G537" s="21"/>
      <c r="H537" s="23"/>
      <c r="I537" s="23"/>
      <c r="J537" s="23"/>
      <c r="K537" s="23"/>
      <c r="L537" s="21"/>
      <c r="M537" s="21"/>
      <c r="N537" s="21"/>
      <c r="O537" s="21"/>
    </row>
    <row r="538" spans="2:15" s="3" customFormat="1" x14ac:dyDescent="0.2">
      <c r="B538" s="2"/>
      <c r="C538" s="2"/>
      <c r="D538" s="2"/>
      <c r="E538" s="21"/>
      <c r="F538" s="21"/>
      <c r="G538" s="21"/>
      <c r="H538" s="23"/>
      <c r="I538" s="23"/>
      <c r="J538" s="23"/>
      <c r="K538" s="23"/>
      <c r="L538" s="21"/>
      <c r="M538" s="21"/>
      <c r="N538" s="21"/>
      <c r="O538" s="21"/>
    </row>
    <row r="539" spans="2:15" s="3" customFormat="1" x14ac:dyDescent="0.2">
      <c r="B539" s="2"/>
      <c r="C539" s="2"/>
      <c r="D539" s="2"/>
      <c r="E539" s="21"/>
      <c r="F539" s="21"/>
      <c r="G539" s="21"/>
      <c r="H539" s="23"/>
      <c r="I539" s="23"/>
      <c r="J539" s="23"/>
      <c r="K539" s="23"/>
      <c r="L539" s="21"/>
      <c r="M539" s="21"/>
      <c r="N539" s="21"/>
      <c r="O539" s="21"/>
    </row>
    <row r="540" spans="2:15" s="3" customFormat="1" x14ac:dyDescent="0.2">
      <c r="B540" s="2"/>
      <c r="C540" s="2"/>
      <c r="D540" s="2"/>
      <c r="E540" s="21"/>
      <c r="F540" s="21"/>
      <c r="G540" s="21"/>
      <c r="H540" s="23"/>
      <c r="I540" s="23"/>
      <c r="J540" s="23"/>
      <c r="K540" s="23"/>
      <c r="L540" s="21"/>
      <c r="M540" s="21"/>
      <c r="N540" s="21"/>
      <c r="O540" s="21"/>
    </row>
    <row r="541" spans="2:15" s="3" customFormat="1" x14ac:dyDescent="0.2">
      <c r="B541" s="2"/>
      <c r="C541" s="2"/>
      <c r="D541" s="2"/>
      <c r="E541" s="21"/>
      <c r="F541" s="21"/>
      <c r="G541" s="21"/>
      <c r="H541" s="23"/>
      <c r="I541" s="23"/>
      <c r="J541" s="23"/>
      <c r="K541" s="23"/>
      <c r="L541" s="21"/>
      <c r="M541" s="21"/>
      <c r="N541" s="21"/>
      <c r="O541" s="21"/>
    </row>
    <row r="542" spans="2:15" s="3" customFormat="1" x14ac:dyDescent="0.2">
      <c r="B542" s="2"/>
      <c r="C542" s="2"/>
      <c r="D542" s="2"/>
      <c r="E542" s="21"/>
      <c r="F542" s="21"/>
      <c r="G542" s="21"/>
      <c r="H542" s="23"/>
      <c r="I542" s="23"/>
      <c r="J542" s="23"/>
      <c r="K542" s="23"/>
      <c r="L542" s="21"/>
      <c r="M542" s="21"/>
      <c r="N542" s="21"/>
      <c r="O542" s="21"/>
    </row>
    <row r="543" spans="2:15" s="3" customFormat="1" x14ac:dyDescent="0.2">
      <c r="B543" s="2"/>
      <c r="C543" s="2"/>
      <c r="D543" s="2"/>
      <c r="E543" s="21"/>
      <c r="F543" s="21"/>
      <c r="G543" s="21"/>
      <c r="H543" s="23"/>
      <c r="I543" s="23"/>
      <c r="J543" s="23"/>
      <c r="K543" s="23"/>
      <c r="L543" s="21"/>
      <c r="M543" s="21"/>
      <c r="N543" s="21"/>
      <c r="O543" s="21"/>
    </row>
    <row r="544" spans="2:15" s="3" customFormat="1" x14ac:dyDescent="0.2">
      <c r="B544" s="2"/>
      <c r="C544" s="2"/>
      <c r="D544" s="2"/>
      <c r="E544" s="21"/>
      <c r="F544" s="21"/>
      <c r="G544" s="21"/>
      <c r="H544" s="23"/>
      <c r="I544" s="23"/>
      <c r="J544" s="23"/>
      <c r="K544" s="23"/>
      <c r="L544" s="21"/>
      <c r="M544" s="21"/>
      <c r="N544" s="21"/>
      <c r="O544" s="21"/>
    </row>
    <row r="545" spans="2:15" s="3" customFormat="1" x14ac:dyDescent="0.2">
      <c r="B545" s="2"/>
      <c r="C545" s="2"/>
      <c r="D545" s="2"/>
      <c r="E545" s="21"/>
      <c r="F545" s="21"/>
      <c r="G545" s="21"/>
      <c r="H545" s="23"/>
      <c r="I545" s="23"/>
      <c r="J545" s="23"/>
      <c r="K545" s="23"/>
      <c r="L545" s="21"/>
      <c r="M545" s="21"/>
      <c r="N545" s="21"/>
      <c r="O545" s="21"/>
    </row>
    <row r="546" spans="2:15" s="3" customFormat="1" x14ac:dyDescent="0.2">
      <c r="B546" s="2"/>
      <c r="C546" s="2"/>
      <c r="D546" s="2"/>
      <c r="E546" s="21"/>
      <c r="F546" s="21"/>
      <c r="G546" s="21"/>
      <c r="H546" s="23"/>
      <c r="I546" s="23"/>
      <c r="J546" s="23"/>
      <c r="K546" s="23"/>
      <c r="L546" s="21"/>
      <c r="M546" s="21"/>
      <c r="N546" s="21"/>
      <c r="O546" s="21"/>
    </row>
    <row r="547" spans="2:15" s="3" customFormat="1" x14ac:dyDescent="0.2">
      <c r="B547" s="2"/>
      <c r="C547" s="2"/>
      <c r="D547" s="2"/>
      <c r="E547" s="21"/>
      <c r="F547" s="21"/>
      <c r="G547" s="21"/>
      <c r="H547" s="23"/>
      <c r="I547" s="23"/>
      <c r="J547" s="23"/>
      <c r="K547" s="23"/>
      <c r="L547" s="21"/>
      <c r="M547" s="21"/>
      <c r="N547" s="21"/>
      <c r="O547" s="21"/>
    </row>
    <row r="548" spans="2:15" s="3" customFormat="1" x14ac:dyDescent="0.2">
      <c r="B548" s="2"/>
      <c r="C548" s="2"/>
      <c r="D548" s="2"/>
      <c r="E548" s="21"/>
      <c r="F548" s="21"/>
      <c r="G548" s="21"/>
      <c r="H548" s="23"/>
      <c r="I548" s="23"/>
      <c r="J548" s="23"/>
      <c r="K548" s="23"/>
      <c r="L548" s="21"/>
      <c r="M548" s="21"/>
      <c r="N548" s="21"/>
      <c r="O548" s="21"/>
    </row>
    <row r="549" spans="2:15" s="3" customFormat="1" x14ac:dyDescent="0.2">
      <c r="B549" s="2"/>
      <c r="C549" s="2"/>
      <c r="D549" s="2"/>
      <c r="E549" s="21"/>
      <c r="F549" s="21"/>
      <c r="G549" s="21"/>
      <c r="H549" s="23"/>
      <c r="I549" s="23"/>
      <c r="J549" s="23"/>
      <c r="K549" s="23"/>
      <c r="L549" s="21"/>
      <c r="M549" s="21"/>
      <c r="N549" s="21"/>
      <c r="O549" s="21"/>
    </row>
    <row r="550" spans="2:15" s="3" customFormat="1" x14ac:dyDescent="0.2">
      <c r="B550" s="2"/>
      <c r="C550" s="2"/>
      <c r="D550" s="2"/>
      <c r="E550" s="21"/>
      <c r="F550" s="21"/>
      <c r="G550" s="21"/>
      <c r="H550" s="23"/>
      <c r="I550" s="23"/>
      <c r="J550" s="23"/>
      <c r="K550" s="23"/>
      <c r="L550" s="21"/>
      <c r="M550" s="21"/>
      <c r="N550" s="21"/>
      <c r="O550" s="21"/>
    </row>
    <row r="551" spans="2:15" s="3" customFormat="1" x14ac:dyDescent="0.2">
      <c r="B551" s="2"/>
      <c r="C551" s="2"/>
      <c r="D551" s="2"/>
      <c r="E551" s="21"/>
      <c r="F551" s="21"/>
      <c r="G551" s="21"/>
      <c r="H551" s="23"/>
      <c r="I551" s="23"/>
      <c r="J551" s="23"/>
      <c r="K551" s="23"/>
      <c r="L551" s="21"/>
      <c r="M551" s="21"/>
      <c r="N551" s="21"/>
      <c r="O551" s="21"/>
    </row>
    <row r="552" spans="2:15" s="3" customFormat="1" x14ac:dyDescent="0.2">
      <c r="B552" s="2"/>
      <c r="C552" s="2"/>
      <c r="D552" s="2"/>
      <c r="E552" s="21"/>
      <c r="F552" s="21"/>
      <c r="G552" s="21"/>
      <c r="H552" s="23"/>
      <c r="I552" s="23"/>
      <c r="J552" s="23"/>
      <c r="K552" s="23"/>
      <c r="L552" s="21"/>
      <c r="M552" s="21"/>
      <c r="N552" s="21"/>
      <c r="O552" s="21"/>
    </row>
    <row r="553" spans="2:15" s="3" customFormat="1" x14ac:dyDescent="0.2">
      <c r="B553" s="2"/>
      <c r="C553" s="2"/>
      <c r="D553" s="2"/>
      <c r="E553" s="21"/>
      <c r="F553" s="21"/>
      <c r="G553" s="21"/>
      <c r="H553" s="23"/>
      <c r="I553" s="23"/>
      <c r="J553" s="23"/>
      <c r="K553" s="23"/>
      <c r="L553" s="21"/>
      <c r="M553" s="21"/>
      <c r="N553" s="21"/>
      <c r="O553" s="21"/>
    </row>
    <row r="554" spans="2:15" s="3" customFormat="1" x14ac:dyDescent="0.2">
      <c r="B554" s="2"/>
      <c r="C554" s="2"/>
      <c r="D554" s="2"/>
      <c r="E554" s="21"/>
      <c r="F554" s="21"/>
      <c r="G554" s="21"/>
      <c r="H554" s="23"/>
      <c r="I554" s="23"/>
      <c r="J554" s="23"/>
      <c r="K554" s="23"/>
      <c r="L554" s="21"/>
      <c r="M554" s="21"/>
      <c r="N554" s="21"/>
      <c r="O554" s="21"/>
    </row>
    <row r="555" spans="2:15" s="3" customFormat="1" x14ac:dyDescent="0.2">
      <c r="B555" s="2"/>
      <c r="C555" s="2"/>
      <c r="D555" s="2"/>
      <c r="E555" s="21"/>
      <c r="F555" s="21"/>
      <c r="G555" s="21"/>
      <c r="H555" s="23"/>
      <c r="I555" s="23"/>
      <c r="J555" s="23"/>
      <c r="K555" s="23"/>
      <c r="L555" s="21"/>
      <c r="M555" s="21"/>
      <c r="N555" s="21"/>
      <c r="O555" s="21"/>
    </row>
    <row r="556" spans="2:15" s="3" customFormat="1" x14ac:dyDescent="0.2">
      <c r="B556" s="2"/>
      <c r="C556" s="2"/>
      <c r="D556" s="2"/>
      <c r="E556" s="21"/>
      <c r="F556" s="21"/>
      <c r="G556" s="21"/>
      <c r="H556" s="23"/>
      <c r="I556" s="23"/>
      <c r="J556" s="23"/>
      <c r="K556" s="23"/>
      <c r="L556" s="21"/>
      <c r="M556" s="21"/>
      <c r="N556" s="21"/>
      <c r="O556" s="21"/>
    </row>
    <row r="557" spans="2:15" s="3" customFormat="1" x14ac:dyDescent="0.2">
      <c r="B557" s="2"/>
      <c r="C557" s="2"/>
      <c r="D557" s="2"/>
      <c r="E557" s="21"/>
      <c r="F557" s="21"/>
      <c r="G557" s="21"/>
      <c r="H557" s="23"/>
      <c r="I557" s="23"/>
      <c r="J557" s="23"/>
      <c r="K557" s="23"/>
      <c r="L557" s="21"/>
      <c r="M557" s="21"/>
      <c r="N557" s="21"/>
      <c r="O557" s="21"/>
    </row>
    <row r="558" spans="2:15" s="3" customFormat="1" x14ac:dyDescent="0.2">
      <c r="B558" s="2"/>
      <c r="C558" s="2"/>
      <c r="D558" s="2"/>
      <c r="E558" s="21"/>
      <c r="F558" s="21"/>
      <c r="G558" s="21"/>
      <c r="H558" s="23"/>
      <c r="I558" s="23"/>
      <c r="J558" s="23"/>
      <c r="K558" s="23"/>
      <c r="L558" s="21"/>
      <c r="M558" s="21"/>
      <c r="N558" s="21"/>
      <c r="O558" s="21"/>
    </row>
    <row r="559" spans="2:15" s="3" customFormat="1" x14ac:dyDescent="0.2">
      <c r="B559" s="2"/>
      <c r="C559" s="2"/>
      <c r="D559" s="2"/>
      <c r="E559" s="21"/>
      <c r="F559" s="21"/>
      <c r="G559" s="21"/>
      <c r="H559" s="23"/>
      <c r="I559" s="23"/>
      <c r="J559" s="23"/>
      <c r="K559" s="23"/>
      <c r="L559" s="21"/>
      <c r="M559" s="21"/>
      <c r="N559" s="21"/>
      <c r="O559" s="21"/>
    </row>
    <row r="560" spans="2:15" s="3" customFormat="1" x14ac:dyDescent="0.2">
      <c r="B560" s="2"/>
      <c r="C560" s="2"/>
      <c r="D560" s="2"/>
      <c r="E560" s="21"/>
      <c r="F560" s="21"/>
      <c r="G560" s="21"/>
      <c r="H560" s="23"/>
      <c r="I560" s="23"/>
      <c r="J560" s="23"/>
      <c r="K560" s="23"/>
      <c r="L560" s="21"/>
      <c r="M560" s="21"/>
      <c r="N560" s="21"/>
      <c r="O560" s="21"/>
    </row>
    <row r="561" spans="2:15" s="3" customFormat="1" x14ac:dyDescent="0.2">
      <c r="B561" s="2"/>
      <c r="C561" s="2"/>
      <c r="D561" s="2"/>
      <c r="E561" s="21"/>
      <c r="F561" s="21"/>
      <c r="G561" s="21"/>
      <c r="H561" s="23"/>
      <c r="I561" s="23"/>
      <c r="J561" s="23"/>
      <c r="K561" s="23"/>
      <c r="L561" s="21"/>
      <c r="M561" s="21"/>
      <c r="N561" s="21"/>
      <c r="O561" s="21"/>
    </row>
    <row r="562" spans="2:15" s="3" customFormat="1" x14ac:dyDescent="0.2">
      <c r="B562" s="2"/>
      <c r="C562" s="2"/>
      <c r="D562" s="2"/>
      <c r="E562" s="21"/>
      <c r="F562" s="21"/>
      <c r="G562" s="21"/>
      <c r="H562" s="23"/>
      <c r="I562" s="23"/>
      <c r="J562" s="23"/>
      <c r="K562" s="23"/>
      <c r="L562" s="21"/>
      <c r="M562" s="21"/>
      <c r="N562" s="21"/>
      <c r="O562" s="21"/>
    </row>
    <row r="563" spans="2:15" s="3" customFormat="1" x14ac:dyDescent="0.2">
      <c r="B563" s="2"/>
      <c r="C563" s="2"/>
      <c r="D563" s="2"/>
      <c r="E563" s="21"/>
      <c r="F563" s="21"/>
      <c r="G563" s="21"/>
      <c r="H563" s="23"/>
      <c r="I563" s="23"/>
      <c r="J563" s="23"/>
      <c r="K563" s="23"/>
      <c r="L563" s="21"/>
      <c r="M563" s="21"/>
      <c r="N563" s="21"/>
      <c r="O563" s="21"/>
    </row>
    <row r="564" spans="2:15" s="3" customFormat="1" x14ac:dyDescent="0.2">
      <c r="B564" s="2"/>
      <c r="C564" s="2"/>
      <c r="D564" s="2"/>
      <c r="E564" s="21"/>
      <c r="F564" s="21"/>
      <c r="G564" s="21"/>
      <c r="H564" s="23"/>
      <c r="I564" s="23"/>
      <c r="J564" s="23"/>
      <c r="K564" s="23"/>
      <c r="L564" s="21"/>
      <c r="M564" s="21"/>
      <c r="N564" s="21"/>
      <c r="O564" s="21"/>
    </row>
    <row r="565" spans="2:15" s="3" customFormat="1" x14ac:dyDescent="0.2">
      <c r="B565" s="2"/>
      <c r="C565" s="2"/>
      <c r="D565" s="2"/>
      <c r="E565" s="21"/>
      <c r="F565" s="21"/>
      <c r="G565" s="21"/>
      <c r="H565" s="23"/>
      <c r="I565" s="23"/>
      <c r="J565" s="23"/>
      <c r="K565" s="23"/>
      <c r="L565" s="21"/>
      <c r="M565" s="21"/>
      <c r="N565" s="21"/>
      <c r="O565" s="21"/>
    </row>
    <row r="566" spans="2:15" s="3" customFormat="1" x14ac:dyDescent="0.2">
      <c r="B566" s="2"/>
      <c r="C566" s="2"/>
      <c r="D566" s="2"/>
      <c r="E566" s="21"/>
      <c r="F566" s="21"/>
      <c r="G566" s="21"/>
      <c r="H566" s="23"/>
      <c r="I566" s="23"/>
      <c r="J566" s="23"/>
      <c r="K566" s="23"/>
      <c r="L566" s="21"/>
      <c r="M566" s="21"/>
      <c r="N566" s="21"/>
      <c r="O566" s="21"/>
    </row>
    <row r="567" spans="2:15" s="3" customFormat="1" x14ac:dyDescent="0.2">
      <c r="B567" s="2"/>
      <c r="C567" s="2"/>
      <c r="D567" s="2"/>
      <c r="E567" s="21"/>
      <c r="F567" s="21"/>
      <c r="G567" s="21"/>
      <c r="H567" s="23"/>
      <c r="I567" s="23"/>
      <c r="J567" s="23"/>
      <c r="K567" s="23"/>
      <c r="L567" s="21"/>
      <c r="M567" s="21"/>
      <c r="N567" s="21"/>
      <c r="O567" s="21"/>
    </row>
    <row r="568" spans="2:15" s="3" customFormat="1" x14ac:dyDescent="0.2">
      <c r="B568" s="2"/>
      <c r="C568" s="2"/>
      <c r="D568" s="2"/>
      <c r="E568" s="21"/>
      <c r="F568" s="21"/>
      <c r="G568" s="21"/>
      <c r="H568" s="23"/>
      <c r="I568" s="23"/>
      <c r="J568" s="23"/>
      <c r="K568" s="23"/>
      <c r="L568" s="21"/>
      <c r="M568" s="21"/>
      <c r="N568" s="21"/>
      <c r="O568" s="21"/>
    </row>
    <row r="569" spans="2:15" s="3" customFormat="1" x14ac:dyDescent="0.2">
      <c r="B569" s="2"/>
      <c r="C569" s="2"/>
      <c r="D569" s="2"/>
      <c r="E569" s="21"/>
      <c r="F569" s="21"/>
      <c r="G569" s="21"/>
      <c r="H569" s="23"/>
      <c r="I569" s="23"/>
      <c r="J569" s="23"/>
      <c r="K569" s="23"/>
      <c r="L569" s="21"/>
      <c r="M569" s="21"/>
      <c r="N569" s="21"/>
      <c r="O569" s="21"/>
    </row>
    <row r="570" spans="2:15" s="3" customFormat="1" x14ac:dyDescent="0.2">
      <c r="B570" s="2"/>
      <c r="C570" s="2"/>
      <c r="D570" s="2"/>
      <c r="E570" s="21"/>
      <c r="F570" s="21"/>
      <c r="G570" s="21"/>
      <c r="H570" s="23"/>
      <c r="I570" s="23"/>
      <c r="J570" s="23"/>
      <c r="K570" s="23"/>
      <c r="L570" s="21"/>
      <c r="M570" s="21"/>
      <c r="N570" s="21"/>
      <c r="O570" s="21"/>
    </row>
    <row r="571" spans="2:15" s="3" customFormat="1" x14ac:dyDescent="0.2">
      <c r="B571" s="2"/>
      <c r="C571" s="2"/>
      <c r="D571" s="2"/>
      <c r="E571" s="21"/>
      <c r="F571" s="21"/>
      <c r="G571" s="21"/>
      <c r="H571" s="23"/>
      <c r="I571" s="23"/>
      <c r="J571" s="23"/>
      <c r="K571" s="23"/>
      <c r="L571" s="21"/>
      <c r="M571" s="21"/>
      <c r="N571" s="21"/>
      <c r="O571" s="21"/>
    </row>
    <row r="572" spans="2:15" s="3" customFormat="1" x14ac:dyDescent="0.2">
      <c r="B572" s="2"/>
      <c r="C572" s="2"/>
      <c r="D572" s="2"/>
      <c r="E572" s="21"/>
      <c r="F572" s="21"/>
      <c r="G572" s="21"/>
      <c r="H572" s="23"/>
      <c r="I572" s="23"/>
      <c r="J572" s="23"/>
      <c r="K572" s="23"/>
      <c r="L572" s="21"/>
      <c r="M572" s="21"/>
      <c r="N572" s="21"/>
      <c r="O572" s="21"/>
    </row>
    <row r="573" spans="2:15" s="3" customFormat="1" x14ac:dyDescent="0.2">
      <c r="B573" s="2"/>
      <c r="C573" s="2"/>
      <c r="D573" s="2"/>
      <c r="E573" s="21"/>
      <c r="F573" s="21"/>
      <c r="G573" s="21"/>
      <c r="H573" s="23"/>
      <c r="I573" s="23"/>
      <c r="J573" s="23"/>
      <c r="K573" s="23"/>
      <c r="L573" s="21"/>
      <c r="M573" s="21"/>
      <c r="N573" s="21"/>
      <c r="O573" s="21"/>
    </row>
    <row r="574" spans="2:15" s="3" customFormat="1" x14ac:dyDescent="0.2">
      <c r="B574" s="2"/>
      <c r="C574" s="2"/>
      <c r="D574" s="2"/>
      <c r="E574" s="21"/>
      <c r="F574" s="21"/>
      <c r="G574" s="21"/>
      <c r="H574" s="23"/>
      <c r="I574" s="23"/>
      <c r="J574" s="23"/>
      <c r="K574" s="23"/>
      <c r="L574" s="21"/>
      <c r="M574" s="21"/>
      <c r="N574" s="21"/>
      <c r="O574" s="21"/>
    </row>
    <row r="575" spans="2:15" s="3" customFormat="1" x14ac:dyDescent="0.2">
      <c r="B575" s="2"/>
      <c r="C575" s="2"/>
      <c r="D575" s="2"/>
      <c r="E575" s="21"/>
      <c r="F575" s="21"/>
      <c r="G575" s="21"/>
      <c r="H575" s="23"/>
      <c r="I575" s="23"/>
      <c r="J575" s="23"/>
      <c r="K575" s="23"/>
      <c r="L575" s="21"/>
      <c r="M575" s="21"/>
      <c r="N575" s="21"/>
      <c r="O575" s="21"/>
    </row>
    <row r="576" spans="2:15" s="3" customFormat="1" x14ac:dyDescent="0.2">
      <c r="B576" s="2"/>
      <c r="C576" s="2"/>
      <c r="D576" s="2"/>
      <c r="E576" s="21"/>
      <c r="F576" s="21"/>
      <c r="G576" s="21"/>
      <c r="H576" s="23"/>
      <c r="I576" s="23"/>
      <c r="J576" s="23"/>
      <c r="K576" s="23"/>
      <c r="L576" s="21"/>
      <c r="M576" s="21"/>
      <c r="N576" s="21"/>
      <c r="O576" s="21"/>
    </row>
    <row r="577" spans="2:15" s="3" customFormat="1" x14ac:dyDescent="0.2">
      <c r="B577" s="2"/>
      <c r="C577" s="2"/>
      <c r="D577" s="2"/>
      <c r="E577" s="21"/>
      <c r="F577" s="21"/>
      <c r="G577" s="21"/>
      <c r="H577" s="23"/>
      <c r="I577" s="23"/>
      <c r="J577" s="23"/>
      <c r="K577" s="23"/>
      <c r="L577" s="21"/>
      <c r="M577" s="21"/>
      <c r="N577" s="21"/>
      <c r="O577" s="21"/>
    </row>
    <row r="578" spans="2:15" s="3" customFormat="1" x14ac:dyDescent="0.2">
      <c r="B578" s="2"/>
      <c r="C578" s="2"/>
      <c r="D578" s="2"/>
      <c r="E578" s="21"/>
      <c r="F578" s="21"/>
      <c r="G578" s="21"/>
      <c r="H578" s="23"/>
      <c r="I578" s="23"/>
      <c r="J578" s="23"/>
      <c r="K578" s="23"/>
      <c r="L578" s="21"/>
      <c r="M578" s="21"/>
      <c r="N578" s="21"/>
      <c r="O578" s="21"/>
    </row>
    <row r="579" spans="2:15" s="3" customFormat="1" x14ac:dyDescent="0.2">
      <c r="B579" s="2"/>
      <c r="C579" s="2"/>
      <c r="D579" s="2"/>
      <c r="E579" s="21"/>
      <c r="F579" s="21"/>
      <c r="G579" s="21"/>
      <c r="H579" s="23"/>
      <c r="I579" s="23"/>
      <c r="J579" s="23"/>
      <c r="K579" s="23"/>
      <c r="L579" s="21"/>
      <c r="M579" s="21"/>
      <c r="N579" s="21"/>
      <c r="O579" s="21"/>
    </row>
    <row r="580" spans="2:15" s="3" customFormat="1" x14ac:dyDescent="0.2">
      <c r="B580" s="2"/>
      <c r="C580" s="2"/>
      <c r="D580" s="2"/>
      <c r="E580" s="21"/>
      <c r="F580" s="21"/>
      <c r="G580" s="21"/>
      <c r="H580" s="23"/>
      <c r="I580" s="23"/>
      <c r="J580" s="23"/>
      <c r="K580" s="23"/>
      <c r="L580" s="21"/>
      <c r="M580" s="21"/>
      <c r="N580" s="21"/>
      <c r="O580" s="21"/>
    </row>
    <row r="581" spans="2:15" s="3" customFormat="1" x14ac:dyDescent="0.2">
      <c r="B581" s="2"/>
      <c r="C581" s="2"/>
      <c r="D581" s="2"/>
      <c r="E581" s="21"/>
      <c r="F581" s="21"/>
      <c r="G581" s="21"/>
      <c r="H581" s="23"/>
      <c r="I581" s="23"/>
      <c r="J581" s="23"/>
      <c r="K581" s="23"/>
      <c r="L581" s="21"/>
      <c r="M581" s="21"/>
      <c r="N581" s="21"/>
      <c r="O581" s="21"/>
    </row>
    <row r="582" spans="2:15" s="3" customFormat="1" x14ac:dyDescent="0.2">
      <c r="B582" s="2"/>
      <c r="C582" s="2"/>
      <c r="D582" s="2"/>
      <c r="E582" s="21"/>
      <c r="F582" s="21"/>
      <c r="G582" s="21"/>
      <c r="H582" s="23"/>
      <c r="I582" s="23"/>
      <c r="J582" s="23"/>
      <c r="K582" s="23"/>
      <c r="L582" s="21"/>
      <c r="M582" s="21"/>
      <c r="N582" s="21"/>
      <c r="O582" s="21"/>
    </row>
    <row r="583" spans="2:15" s="3" customFormat="1" x14ac:dyDescent="0.2">
      <c r="B583" s="2"/>
      <c r="C583" s="2"/>
      <c r="D583" s="2"/>
      <c r="E583" s="21"/>
      <c r="F583" s="21"/>
      <c r="G583" s="21"/>
      <c r="H583" s="23"/>
      <c r="I583" s="23"/>
      <c r="J583" s="23"/>
      <c r="K583" s="23"/>
      <c r="L583" s="21"/>
      <c r="M583" s="21"/>
      <c r="N583" s="21"/>
      <c r="O583" s="21"/>
    </row>
    <row r="584" spans="2:15" s="3" customFormat="1" x14ac:dyDescent="0.2">
      <c r="B584" s="2"/>
      <c r="C584" s="2"/>
      <c r="D584" s="2"/>
      <c r="E584" s="21"/>
      <c r="F584" s="21"/>
      <c r="G584" s="21"/>
      <c r="H584" s="23"/>
      <c r="I584" s="23"/>
      <c r="J584" s="23"/>
      <c r="K584" s="23"/>
      <c r="L584" s="21"/>
      <c r="M584" s="21"/>
      <c r="N584" s="21"/>
      <c r="O584" s="21"/>
    </row>
    <row r="585" spans="2:15" s="3" customFormat="1" x14ac:dyDescent="0.2">
      <c r="B585" s="2"/>
      <c r="C585" s="2"/>
      <c r="D585" s="2"/>
      <c r="E585" s="21"/>
      <c r="F585" s="21"/>
      <c r="G585" s="21"/>
      <c r="H585" s="23"/>
      <c r="I585" s="23"/>
      <c r="J585" s="23"/>
      <c r="K585" s="23"/>
      <c r="L585" s="21"/>
      <c r="M585" s="21"/>
      <c r="N585" s="21"/>
      <c r="O585" s="21"/>
    </row>
    <row r="586" spans="2:15" s="3" customFormat="1" x14ac:dyDescent="0.2">
      <c r="B586" s="2"/>
      <c r="C586" s="2"/>
      <c r="D586" s="2"/>
      <c r="E586" s="21"/>
      <c r="F586" s="21"/>
      <c r="G586" s="21"/>
      <c r="H586" s="23"/>
      <c r="I586" s="23"/>
      <c r="J586" s="23"/>
      <c r="K586" s="23"/>
      <c r="L586" s="21"/>
      <c r="M586" s="21"/>
      <c r="N586" s="21"/>
      <c r="O586" s="21"/>
    </row>
    <row r="587" spans="2:15" s="3" customFormat="1" x14ac:dyDescent="0.2">
      <c r="B587" s="2"/>
      <c r="C587" s="2"/>
      <c r="D587" s="2"/>
      <c r="E587" s="21"/>
      <c r="F587" s="21"/>
      <c r="G587" s="21"/>
      <c r="H587" s="23"/>
      <c r="I587" s="23"/>
      <c r="J587" s="23"/>
      <c r="K587" s="23"/>
      <c r="L587" s="21"/>
      <c r="M587" s="21"/>
      <c r="N587" s="21"/>
      <c r="O587" s="21"/>
    </row>
    <row r="588" spans="2:15" s="3" customFormat="1" x14ac:dyDescent="0.2">
      <c r="B588" s="2"/>
      <c r="C588" s="2"/>
      <c r="D588" s="2"/>
      <c r="E588" s="21"/>
      <c r="F588" s="21"/>
      <c r="G588" s="21"/>
      <c r="H588" s="23"/>
      <c r="I588" s="23"/>
      <c r="J588" s="23"/>
      <c r="K588" s="23"/>
      <c r="L588" s="21"/>
      <c r="M588" s="21"/>
      <c r="N588" s="21"/>
      <c r="O588" s="21"/>
    </row>
    <row r="589" spans="2:15" s="3" customFormat="1" x14ac:dyDescent="0.2">
      <c r="B589" s="2"/>
      <c r="C589" s="2"/>
      <c r="D589" s="2"/>
      <c r="E589" s="21"/>
      <c r="F589" s="21"/>
      <c r="G589" s="21"/>
      <c r="H589" s="23"/>
      <c r="I589" s="23"/>
      <c r="J589" s="23"/>
      <c r="K589" s="23"/>
      <c r="L589" s="21"/>
      <c r="M589" s="21"/>
      <c r="N589" s="21"/>
      <c r="O589" s="21"/>
    </row>
    <row r="590" spans="2:15" s="3" customFormat="1" x14ac:dyDescent="0.2">
      <c r="B590" s="2"/>
      <c r="C590" s="2"/>
      <c r="D590" s="2"/>
      <c r="E590" s="21"/>
      <c r="F590" s="21"/>
      <c r="G590" s="21"/>
      <c r="H590" s="23"/>
      <c r="I590" s="23"/>
      <c r="J590" s="23"/>
      <c r="K590" s="23"/>
      <c r="L590" s="21"/>
      <c r="M590" s="21"/>
      <c r="N590" s="21"/>
      <c r="O590" s="21"/>
    </row>
    <row r="591" spans="2:15" s="3" customFormat="1" x14ac:dyDescent="0.2">
      <c r="B591" s="2"/>
      <c r="C591" s="2"/>
      <c r="D591" s="2"/>
      <c r="E591" s="21"/>
      <c r="F591" s="21"/>
      <c r="G591" s="21"/>
      <c r="H591" s="23"/>
      <c r="I591" s="23"/>
      <c r="J591" s="23"/>
      <c r="K591" s="23"/>
      <c r="L591" s="21"/>
      <c r="M591" s="21"/>
      <c r="N591" s="21"/>
      <c r="O591" s="21"/>
    </row>
    <row r="592" spans="2:15" s="3" customFormat="1" x14ac:dyDescent="0.2">
      <c r="B592" s="2"/>
      <c r="C592" s="2"/>
      <c r="D592" s="2"/>
      <c r="E592" s="21"/>
      <c r="F592" s="21"/>
      <c r="G592" s="21"/>
      <c r="H592" s="23"/>
      <c r="I592" s="23"/>
      <c r="J592" s="23"/>
      <c r="K592" s="23"/>
      <c r="L592" s="21"/>
      <c r="M592" s="21"/>
      <c r="N592" s="21"/>
      <c r="O592" s="21"/>
    </row>
    <row r="593" spans="2:15" s="3" customFormat="1" x14ac:dyDescent="0.2">
      <c r="B593" s="2"/>
      <c r="C593" s="2"/>
      <c r="D593" s="2"/>
      <c r="E593" s="21"/>
      <c r="F593" s="21"/>
      <c r="G593" s="21"/>
      <c r="H593" s="23"/>
      <c r="I593" s="23"/>
      <c r="J593" s="23"/>
      <c r="K593" s="23"/>
      <c r="L593" s="21"/>
      <c r="M593" s="21"/>
      <c r="N593" s="21"/>
      <c r="O593" s="21"/>
    </row>
    <row r="594" spans="2:15" s="3" customFormat="1" x14ac:dyDescent="0.2">
      <c r="B594" s="2"/>
      <c r="C594" s="2"/>
      <c r="D594" s="2"/>
      <c r="E594" s="21"/>
      <c r="F594" s="21"/>
      <c r="G594" s="21"/>
      <c r="H594" s="23"/>
      <c r="I594" s="23"/>
      <c r="J594" s="23"/>
      <c r="K594" s="23"/>
      <c r="L594" s="21"/>
      <c r="M594" s="21"/>
      <c r="N594" s="21"/>
      <c r="O594" s="21"/>
    </row>
    <row r="595" spans="2:15" s="3" customFormat="1" x14ac:dyDescent="0.2">
      <c r="B595" s="2"/>
      <c r="C595" s="2"/>
      <c r="D595" s="2"/>
      <c r="E595" s="21"/>
      <c r="F595" s="21"/>
      <c r="G595" s="21"/>
      <c r="H595" s="23"/>
      <c r="I595" s="23"/>
      <c r="J595" s="23"/>
      <c r="K595" s="23"/>
      <c r="L595" s="21"/>
      <c r="M595" s="21"/>
      <c r="N595" s="21"/>
      <c r="O595" s="21"/>
    </row>
    <row r="596" spans="2:15" s="3" customFormat="1" x14ac:dyDescent="0.2">
      <c r="B596" s="2"/>
      <c r="C596" s="2"/>
      <c r="D596" s="2"/>
      <c r="E596" s="21"/>
      <c r="F596" s="21"/>
      <c r="G596" s="21"/>
      <c r="H596" s="23"/>
      <c r="I596" s="23"/>
      <c r="J596" s="23"/>
      <c r="K596" s="23"/>
      <c r="L596" s="21"/>
      <c r="M596" s="21"/>
      <c r="N596" s="21"/>
      <c r="O596" s="21"/>
    </row>
    <row r="597" spans="2:15" s="3" customFormat="1" x14ac:dyDescent="0.2">
      <c r="B597" s="2"/>
      <c r="C597" s="2"/>
      <c r="D597" s="2"/>
      <c r="E597" s="21"/>
      <c r="F597" s="21"/>
      <c r="G597" s="21"/>
      <c r="H597" s="23"/>
      <c r="I597" s="23"/>
      <c r="J597" s="23"/>
      <c r="K597" s="23"/>
      <c r="L597" s="21"/>
      <c r="M597" s="21"/>
      <c r="N597" s="21"/>
      <c r="O597" s="21"/>
    </row>
    <row r="598" spans="2:15" s="3" customFormat="1" x14ac:dyDescent="0.2">
      <c r="B598" s="2"/>
      <c r="C598" s="2"/>
      <c r="D598" s="2"/>
      <c r="E598" s="21"/>
      <c r="F598" s="21"/>
      <c r="G598" s="21"/>
      <c r="H598" s="23"/>
      <c r="I598" s="23"/>
      <c r="J598" s="23"/>
      <c r="K598" s="23"/>
      <c r="L598" s="21"/>
      <c r="M598" s="21"/>
      <c r="N598" s="21"/>
      <c r="O598" s="21"/>
    </row>
    <row r="599" spans="2:15" s="3" customFormat="1" x14ac:dyDescent="0.2">
      <c r="B599" s="2"/>
      <c r="C599" s="2"/>
      <c r="D599" s="2"/>
      <c r="E599" s="21"/>
      <c r="F599" s="21"/>
      <c r="G599" s="21"/>
      <c r="H599" s="23"/>
      <c r="I599" s="23"/>
      <c r="J599" s="23"/>
      <c r="K599" s="23"/>
      <c r="L599" s="21"/>
      <c r="M599" s="21"/>
      <c r="N599" s="21"/>
      <c r="O599" s="21"/>
    </row>
    <row r="600" spans="2:15" s="3" customFormat="1" x14ac:dyDescent="0.2">
      <c r="B600" s="2"/>
      <c r="C600" s="2"/>
      <c r="D600" s="2"/>
      <c r="E600" s="21"/>
      <c r="F600" s="21"/>
      <c r="G600" s="21"/>
      <c r="H600" s="23"/>
      <c r="I600" s="23"/>
      <c r="J600" s="23"/>
      <c r="K600" s="23"/>
      <c r="L600" s="21"/>
      <c r="M600" s="21"/>
      <c r="N600" s="21"/>
      <c r="O600" s="21"/>
    </row>
    <row r="601" spans="2:15" s="3" customFormat="1" x14ac:dyDescent="0.2">
      <c r="B601" s="2"/>
      <c r="C601" s="2"/>
      <c r="D601" s="2"/>
      <c r="E601" s="21"/>
      <c r="F601" s="21"/>
      <c r="G601" s="21"/>
      <c r="H601" s="23"/>
      <c r="I601" s="23"/>
      <c r="J601" s="23"/>
      <c r="K601" s="23"/>
      <c r="L601" s="21"/>
      <c r="M601" s="21"/>
      <c r="N601" s="21"/>
      <c r="O601" s="21"/>
    </row>
    <row r="602" spans="2:15" s="3" customFormat="1" x14ac:dyDescent="0.2">
      <c r="B602" s="2"/>
      <c r="C602" s="2"/>
      <c r="D602" s="2"/>
      <c r="E602" s="21"/>
      <c r="F602" s="21"/>
      <c r="G602" s="21"/>
      <c r="H602" s="23"/>
      <c r="I602" s="23"/>
      <c r="J602" s="23"/>
      <c r="K602" s="23"/>
      <c r="L602" s="21"/>
      <c r="M602" s="21"/>
      <c r="N602" s="21"/>
      <c r="O602" s="21"/>
    </row>
    <row r="603" spans="2:15" s="3" customFormat="1" x14ac:dyDescent="0.2">
      <c r="B603" s="2"/>
      <c r="C603" s="2"/>
      <c r="D603" s="2"/>
      <c r="E603" s="21"/>
      <c r="F603" s="21"/>
      <c r="G603" s="21"/>
      <c r="H603" s="23"/>
      <c r="I603" s="23"/>
      <c r="J603" s="23"/>
      <c r="K603" s="23"/>
      <c r="L603" s="21"/>
      <c r="M603" s="21"/>
      <c r="N603" s="21"/>
      <c r="O603" s="21"/>
    </row>
    <row r="604" spans="2:15" s="3" customFormat="1" x14ac:dyDescent="0.2">
      <c r="B604" s="2"/>
      <c r="C604" s="2"/>
      <c r="D604" s="2"/>
      <c r="E604" s="21"/>
      <c r="F604" s="21"/>
      <c r="G604" s="21"/>
      <c r="H604" s="23"/>
      <c r="I604" s="23"/>
      <c r="J604" s="23"/>
      <c r="K604" s="23"/>
      <c r="L604" s="21"/>
      <c r="M604" s="21"/>
      <c r="N604" s="21"/>
      <c r="O604" s="21"/>
    </row>
    <row r="605" spans="2:15" s="3" customFormat="1" x14ac:dyDescent="0.2">
      <c r="B605" s="2"/>
      <c r="C605" s="2"/>
      <c r="D605" s="2"/>
      <c r="E605" s="21"/>
      <c r="F605" s="21"/>
      <c r="G605" s="21"/>
      <c r="H605" s="23"/>
      <c r="I605" s="23"/>
      <c r="J605" s="23"/>
      <c r="K605" s="23"/>
      <c r="L605" s="21"/>
      <c r="M605" s="21"/>
      <c r="N605" s="21"/>
      <c r="O605" s="21"/>
    </row>
    <row r="606" spans="2:15" s="3" customFormat="1" x14ac:dyDescent="0.2">
      <c r="B606" s="2"/>
      <c r="C606" s="2"/>
      <c r="D606" s="2"/>
      <c r="E606" s="21"/>
      <c r="F606" s="21"/>
      <c r="G606" s="21"/>
      <c r="H606" s="23"/>
      <c r="I606" s="23"/>
      <c r="J606" s="23"/>
      <c r="K606" s="23"/>
      <c r="L606" s="21"/>
      <c r="M606" s="21"/>
      <c r="N606" s="21"/>
      <c r="O606" s="21"/>
    </row>
    <row r="607" spans="2:15" s="3" customFormat="1" x14ac:dyDescent="0.2">
      <c r="B607" s="2"/>
      <c r="C607" s="2"/>
      <c r="D607" s="2"/>
      <c r="E607" s="21"/>
      <c r="F607" s="21"/>
      <c r="G607" s="21"/>
      <c r="H607" s="23"/>
      <c r="I607" s="23"/>
      <c r="J607" s="23"/>
      <c r="K607" s="23"/>
      <c r="L607" s="21"/>
      <c r="M607" s="21"/>
      <c r="N607" s="21"/>
      <c r="O607" s="21"/>
    </row>
    <row r="608" spans="2:15" s="3" customFormat="1" x14ac:dyDescent="0.2">
      <c r="B608" s="2"/>
      <c r="C608" s="2"/>
      <c r="D608" s="2"/>
      <c r="E608" s="21"/>
      <c r="F608" s="21"/>
      <c r="G608" s="21"/>
      <c r="H608" s="23"/>
      <c r="I608" s="23"/>
      <c r="J608" s="23"/>
      <c r="K608" s="23"/>
      <c r="L608" s="21"/>
      <c r="M608" s="21"/>
      <c r="N608" s="21"/>
      <c r="O608" s="21"/>
    </row>
    <row r="609" spans="2:15" s="3" customFormat="1" x14ac:dyDescent="0.2">
      <c r="B609" s="2"/>
      <c r="C609" s="2"/>
      <c r="D609" s="2"/>
      <c r="E609" s="21"/>
      <c r="F609" s="21"/>
      <c r="G609" s="21"/>
      <c r="H609" s="23"/>
      <c r="I609" s="23"/>
      <c r="J609" s="23"/>
      <c r="K609" s="23"/>
      <c r="L609" s="21"/>
      <c r="M609" s="21"/>
      <c r="N609" s="21"/>
      <c r="O609" s="21"/>
    </row>
    <row r="610" spans="2:15" s="3" customFormat="1" x14ac:dyDescent="0.2">
      <c r="B610" s="2"/>
      <c r="C610" s="2"/>
      <c r="D610" s="2"/>
      <c r="E610" s="21"/>
      <c r="F610" s="21"/>
      <c r="G610" s="21"/>
      <c r="H610" s="23"/>
      <c r="I610" s="23"/>
      <c r="J610" s="23"/>
      <c r="K610" s="23"/>
      <c r="L610" s="21"/>
      <c r="M610" s="21"/>
      <c r="N610" s="21"/>
      <c r="O610" s="21"/>
    </row>
    <row r="611" spans="2:15" s="3" customFormat="1" x14ac:dyDescent="0.2">
      <c r="B611" s="2"/>
      <c r="C611" s="2"/>
      <c r="D611" s="2"/>
      <c r="E611" s="21"/>
      <c r="F611" s="21"/>
      <c r="G611" s="21"/>
      <c r="H611" s="23"/>
      <c r="I611" s="23"/>
      <c r="J611" s="23"/>
      <c r="K611" s="23"/>
      <c r="L611" s="21"/>
      <c r="M611" s="21"/>
      <c r="N611" s="21"/>
      <c r="O611" s="21"/>
    </row>
    <row r="612" spans="2:15" s="3" customFormat="1" x14ac:dyDescent="0.2">
      <c r="B612" s="2"/>
      <c r="C612" s="2"/>
      <c r="D612" s="2"/>
      <c r="E612" s="21"/>
      <c r="F612" s="21"/>
      <c r="G612" s="21"/>
      <c r="H612" s="23"/>
      <c r="I612" s="23"/>
      <c r="J612" s="23"/>
      <c r="K612" s="23"/>
      <c r="L612" s="21"/>
      <c r="M612" s="21"/>
      <c r="N612" s="21"/>
      <c r="O612" s="21"/>
    </row>
    <row r="613" spans="2:15" s="3" customFormat="1" x14ac:dyDescent="0.2">
      <c r="B613" s="2"/>
      <c r="C613" s="2"/>
      <c r="D613" s="2"/>
      <c r="E613" s="21"/>
      <c r="F613" s="21"/>
      <c r="G613" s="21"/>
      <c r="H613" s="23"/>
      <c r="I613" s="23"/>
      <c r="J613" s="23"/>
      <c r="K613" s="23"/>
      <c r="L613" s="21"/>
      <c r="M613" s="21"/>
      <c r="N613" s="21"/>
      <c r="O613" s="21"/>
    </row>
    <row r="614" spans="2:15" s="3" customFormat="1" x14ac:dyDescent="0.2">
      <c r="B614" s="2"/>
      <c r="C614" s="2"/>
      <c r="D614" s="2"/>
      <c r="E614" s="21"/>
      <c r="F614" s="21"/>
      <c r="G614" s="21"/>
      <c r="H614" s="23"/>
      <c r="I614" s="23"/>
      <c r="J614" s="23"/>
      <c r="K614" s="23"/>
      <c r="L614" s="21"/>
      <c r="M614" s="21"/>
      <c r="N614" s="21"/>
      <c r="O614" s="21"/>
    </row>
    <row r="615" spans="2:15" s="3" customFormat="1" x14ac:dyDescent="0.2">
      <c r="B615" s="2"/>
      <c r="C615" s="2"/>
      <c r="D615" s="2"/>
      <c r="E615" s="21"/>
      <c r="F615" s="21"/>
      <c r="G615" s="21"/>
      <c r="H615" s="23"/>
      <c r="I615" s="23"/>
      <c r="J615" s="23"/>
      <c r="K615" s="23"/>
      <c r="L615" s="21"/>
      <c r="M615" s="21"/>
      <c r="N615" s="21"/>
      <c r="O615" s="21"/>
    </row>
    <row r="616" spans="2:15" s="3" customFormat="1" x14ac:dyDescent="0.2">
      <c r="B616" s="2"/>
      <c r="C616" s="2"/>
      <c r="D616" s="2"/>
      <c r="E616" s="21"/>
      <c r="F616" s="21"/>
      <c r="G616" s="21"/>
      <c r="H616" s="23"/>
      <c r="I616" s="23"/>
      <c r="J616" s="23"/>
      <c r="K616" s="23"/>
      <c r="L616" s="21"/>
      <c r="M616" s="21"/>
      <c r="N616" s="21"/>
      <c r="O616" s="21"/>
    </row>
    <row r="617" spans="2:15" s="3" customFormat="1" x14ac:dyDescent="0.2">
      <c r="B617" s="2"/>
      <c r="C617" s="2"/>
      <c r="D617" s="2"/>
      <c r="E617" s="21"/>
      <c r="F617" s="21"/>
      <c r="G617" s="21"/>
      <c r="H617" s="23"/>
      <c r="I617" s="23"/>
      <c r="J617" s="23"/>
      <c r="K617" s="23"/>
      <c r="L617" s="21"/>
      <c r="M617" s="21"/>
      <c r="N617" s="21"/>
      <c r="O617" s="21"/>
    </row>
    <row r="618" spans="2:15" s="3" customFormat="1" x14ac:dyDescent="0.2">
      <c r="B618" s="2"/>
      <c r="C618" s="2"/>
      <c r="D618" s="2"/>
      <c r="E618" s="21"/>
      <c r="F618" s="21"/>
      <c r="G618" s="21"/>
      <c r="H618" s="23"/>
      <c r="I618" s="23"/>
      <c r="J618" s="23"/>
      <c r="K618" s="23"/>
      <c r="L618" s="21"/>
      <c r="M618" s="21"/>
      <c r="N618" s="21"/>
      <c r="O618" s="21"/>
    </row>
    <row r="619" spans="2:15" s="3" customFormat="1" x14ac:dyDescent="0.2">
      <c r="B619" s="2"/>
      <c r="C619" s="2"/>
      <c r="D619" s="2"/>
      <c r="E619" s="21"/>
      <c r="F619" s="21"/>
      <c r="G619" s="21"/>
      <c r="H619" s="23"/>
      <c r="I619" s="23"/>
      <c r="J619" s="23"/>
      <c r="K619" s="23"/>
      <c r="L619" s="21"/>
      <c r="M619" s="21"/>
      <c r="N619" s="21"/>
      <c r="O619" s="21"/>
    </row>
    <row r="620" spans="2:15" s="3" customFormat="1" x14ac:dyDescent="0.2">
      <c r="B620" s="2"/>
      <c r="C620" s="2"/>
      <c r="D620" s="2"/>
      <c r="E620" s="21"/>
      <c r="F620" s="21"/>
      <c r="G620" s="21"/>
      <c r="H620" s="23"/>
      <c r="I620" s="23"/>
      <c r="J620" s="23"/>
      <c r="K620" s="23"/>
      <c r="L620" s="21"/>
      <c r="M620" s="21"/>
      <c r="N620" s="21"/>
      <c r="O620" s="21"/>
    </row>
    <row r="621" spans="2:15" s="3" customFormat="1" x14ac:dyDescent="0.2">
      <c r="B621" s="2"/>
      <c r="C621" s="2"/>
      <c r="D621" s="2"/>
      <c r="E621" s="21"/>
      <c r="F621" s="21"/>
      <c r="G621" s="21"/>
      <c r="H621" s="23"/>
      <c r="I621" s="23"/>
      <c r="J621" s="23"/>
      <c r="K621" s="23"/>
      <c r="L621" s="21"/>
      <c r="M621" s="21"/>
      <c r="N621" s="21"/>
      <c r="O621" s="21"/>
    </row>
    <row r="622" spans="2:15" s="3" customFormat="1" x14ac:dyDescent="0.2">
      <c r="B622" s="2"/>
      <c r="C622" s="2"/>
      <c r="D622" s="2"/>
      <c r="E622" s="21"/>
      <c r="F622" s="21"/>
      <c r="G622" s="21"/>
      <c r="H622" s="23"/>
      <c r="I622" s="23"/>
      <c r="J622" s="23"/>
      <c r="K622" s="23"/>
      <c r="L622" s="21"/>
      <c r="M622" s="21"/>
      <c r="N622" s="21"/>
      <c r="O622" s="21"/>
    </row>
    <row r="623" spans="2:15" s="3" customFormat="1" x14ac:dyDescent="0.2">
      <c r="B623" s="2"/>
      <c r="C623" s="2"/>
      <c r="D623" s="2"/>
      <c r="E623" s="21"/>
      <c r="F623" s="21"/>
      <c r="G623" s="21"/>
      <c r="H623" s="23"/>
      <c r="I623" s="23"/>
      <c r="J623" s="23"/>
      <c r="K623" s="23"/>
      <c r="L623" s="21"/>
      <c r="M623" s="21"/>
      <c r="N623" s="21"/>
      <c r="O623" s="21"/>
    </row>
    <row r="624" spans="2:15" s="3" customFormat="1" x14ac:dyDescent="0.2">
      <c r="B624" s="2"/>
      <c r="C624" s="2"/>
      <c r="D624" s="2"/>
      <c r="E624" s="21"/>
      <c r="F624" s="21"/>
      <c r="G624" s="21"/>
      <c r="H624" s="23"/>
      <c r="I624" s="23"/>
      <c r="J624" s="23"/>
      <c r="K624" s="23"/>
      <c r="L624" s="21"/>
      <c r="M624" s="21"/>
      <c r="N624" s="21"/>
      <c r="O624" s="21"/>
    </row>
    <row r="625" spans="2:15" s="3" customFormat="1" x14ac:dyDescent="0.2">
      <c r="B625" s="2"/>
      <c r="C625" s="2"/>
      <c r="D625" s="2"/>
      <c r="E625" s="21"/>
      <c r="F625" s="21"/>
      <c r="G625" s="21"/>
      <c r="H625" s="23"/>
      <c r="I625" s="23"/>
      <c r="J625" s="23"/>
      <c r="K625" s="23"/>
      <c r="L625" s="21"/>
      <c r="M625" s="21"/>
      <c r="N625" s="21"/>
      <c r="O625" s="21"/>
    </row>
    <row r="626" spans="2:15" s="3" customFormat="1" x14ac:dyDescent="0.2">
      <c r="B626" s="2"/>
      <c r="C626" s="2"/>
      <c r="D626" s="2"/>
      <c r="E626" s="21"/>
      <c r="F626" s="21"/>
      <c r="G626" s="21"/>
      <c r="H626" s="23"/>
      <c r="I626" s="23"/>
      <c r="J626" s="23"/>
      <c r="K626" s="23"/>
      <c r="L626" s="21"/>
      <c r="M626" s="21"/>
      <c r="N626" s="21"/>
      <c r="O626" s="21"/>
    </row>
    <row r="627" spans="2:15" s="3" customFormat="1" x14ac:dyDescent="0.2">
      <c r="B627" s="2"/>
      <c r="C627" s="2"/>
      <c r="D627" s="2"/>
      <c r="E627" s="21"/>
      <c r="F627" s="21"/>
      <c r="G627" s="21"/>
      <c r="H627" s="23"/>
      <c r="I627" s="23"/>
      <c r="J627" s="23"/>
      <c r="K627" s="23"/>
      <c r="L627" s="21"/>
      <c r="M627" s="21"/>
      <c r="N627" s="21"/>
      <c r="O627" s="21"/>
    </row>
    <row r="628" spans="2:15" s="3" customFormat="1" x14ac:dyDescent="0.2">
      <c r="B628" s="2"/>
      <c r="C628" s="2"/>
      <c r="D628" s="2"/>
      <c r="E628" s="21"/>
      <c r="F628" s="21"/>
      <c r="G628" s="21"/>
      <c r="H628" s="23"/>
      <c r="I628" s="23"/>
      <c r="J628" s="23"/>
      <c r="K628" s="23"/>
      <c r="L628" s="21"/>
      <c r="M628" s="21"/>
      <c r="N628" s="21"/>
      <c r="O628" s="21"/>
    </row>
    <row r="629" spans="2:15" s="3" customFormat="1" x14ac:dyDescent="0.2">
      <c r="B629" s="2"/>
      <c r="C629" s="2"/>
      <c r="D629" s="2"/>
      <c r="E629" s="21"/>
      <c r="F629" s="21"/>
      <c r="G629" s="21"/>
      <c r="H629" s="23"/>
      <c r="I629" s="23"/>
      <c r="J629" s="23"/>
      <c r="K629" s="23"/>
      <c r="L629" s="21"/>
      <c r="M629" s="21"/>
      <c r="N629" s="21"/>
      <c r="O629" s="21"/>
    </row>
    <row r="630" spans="2:15" s="3" customFormat="1" x14ac:dyDescent="0.2">
      <c r="B630" s="2"/>
      <c r="C630" s="2"/>
      <c r="D630" s="2"/>
      <c r="E630" s="21"/>
      <c r="F630" s="21"/>
      <c r="G630" s="21"/>
      <c r="H630" s="23"/>
      <c r="I630" s="23"/>
      <c r="J630" s="23"/>
      <c r="K630" s="23"/>
      <c r="L630" s="21"/>
      <c r="M630" s="21"/>
      <c r="N630" s="21"/>
      <c r="O630" s="21"/>
    </row>
    <row r="631" spans="2:15" s="3" customFormat="1" x14ac:dyDescent="0.2">
      <c r="B631" s="2"/>
      <c r="C631" s="2"/>
      <c r="D631" s="2"/>
      <c r="E631" s="21"/>
      <c r="F631" s="21"/>
      <c r="G631" s="21"/>
      <c r="H631" s="23"/>
      <c r="I631" s="23"/>
      <c r="J631" s="23"/>
      <c r="K631" s="23"/>
      <c r="L631" s="21"/>
      <c r="M631" s="21"/>
      <c r="N631" s="21"/>
      <c r="O631" s="21"/>
    </row>
    <row r="632" spans="2:15" s="3" customFormat="1" x14ac:dyDescent="0.2">
      <c r="B632" s="2"/>
      <c r="C632" s="2"/>
      <c r="D632" s="2"/>
      <c r="E632" s="21"/>
      <c r="F632" s="21"/>
      <c r="G632" s="21"/>
      <c r="H632" s="23"/>
      <c r="I632" s="23"/>
      <c r="J632" s="23"/>
      <c r="K632" s="23"/>
      <c r="L632" s="21"/>
      <c r="M632" s="21"/>
      <c r="N632" s="21"/>
      <c r="O632" s="21"/>
    </row>
    <row r="633" spans="2:15" s="3" customFormat="1" x14ac:dyDescent="0.2">
      <c r="B633" s="2"/>
      <c r="C633" s="2"/>
      <c r="D633" s="2"/>
      <c r="E633" s="21"/>
      <c r="F633" s="21"/>
      <c r="G633" s="21"/>
      <c r="H633" s="23"/>
      <c r="I633" s="23"/>
      <c r="J633" s="23"/>
      <c r="K633" s="23"/>
      <c r="L633" s="21"/>
      <c r="M633" s="21"/>
      <c r="N633" s="21"/>
      <c r="O633" s="21"/>
    </row>
    <row r="634" spans="2:15" s="3" customFormat="1" x14ac:dyDescent="0.2">
      <c r="B634" s="2"/>
      <c r="C634" s="2"/>
      <c r="D634" s="2"/>
      <c r="E634" s="21"/>
      <c r="F634" s="21"/>
      <c r="G634" s="21"/>
      <c r="H634" s="23"/>
      <c r="I634" s="23"/>
      <c r="J634" s="23"/>
      <c r="K634" s="23"/>
      <c r="L634" s="21"/>
      <c r="M634" s="21"/>
      <c r="N634" s="21"/>
      <c r="O634" s="21"/>
    </row>
    <row r="635" spans="2:15" s="3" customFormat="1" x14ac:dyDescent="0.2">
      <c r="B635" s="2"/>
      <c r="C635" s="2"/>
      <c r="D635" s="2"/>
      <c r="E635" s="21"/>
      <c r="F635" s="21"/>
      <c r="G635" s="21"/>
      <c r="H635" s="23"/>
      <c r="I635" s="23"/>
      <c r="J635" s="23"/>
      <c r="K635" s="23"/>
      <c r="L635" s="21"/>
      <c r="M635" s="21"/>
      <c r="N635" s="21"/>
      <c r="O635" s="21"/>
    </row>
    <row r="636" spans="2:15" s="3" customFormat="1" x14ac:dyDescent="0.2">
      <c r="B636" s="2"/>
      <c r="C636" s="2"/>
      <c r="D636" s="2"/>
      <c r="E636" s="21"/>
      <c r="F636" s="21"/>
      <c r="G636" s="21"/>
      <c r="H636" s="23"/>
      <c r="I636" s="23"/>
      <c r="J636" s="23"/>
      <c r="K636" s="23"/>
      <c r="L636" s="21"/>
      <c r="M636" s="21"/>
      <c r="N636" s="21"/>
      <c r="O636" s="21"/>
    </row>
    <row r="637" spans="2:15" s="3" customFormat="1" x14ac:dyDescent="0.2">
      <c r="B637" s="2"/>
      <c r="C637" s="2"/>
      <c r="D637" s="2"/>
      <c r="E637" s="21"/>
      <c r="F637" s="21"/>
      <c r="G637" s="21"/>
      <c r="H637" s="23"/>
      <c r="I637" s="23"/>
      <c r="J637" s="23"/>
      <c r="K637" s="23"/>
      <c r="L637" s="21"/>
      <c r="M637" s="21"/>
      <c r="N637" s="21"/>
      <c r="O637" s="21"/>
    </row>
    <row r="638" spans="2:15" s="3" customFormat="1" x14ac:dyDescent="0.2">
      <c r="B638" s="2"/>
      <c r="C638" s="2"/>
      <c r="D638" s="2"/>
      <c r="E638" s="21"/>
      <c r="F638" s="21"/>
      <c r="G638" s="21"/>
      <c r="H638" s="23"/>
      <c r="I638" s="23"/>
      <c r="J638" s="23"/>
      <c r="K638" s="23"/>
      <c r="L638" s="21"/>
      <c r="M638" s="21"/>
      <c r="N638" s="21"/>
      <c r="O638" s="21"/>
    </row>
    <row r="639" spans="2:15" s="3" customFormat="1" x14ac:dyDescent="0.2">
      <c r="B639" s="2"/>
      <c r="C639" s="2"/>
      <c r="D639" s="2"/>
      <c r="E639" s="21"/>
      <c r="F639" s="21"/>
      <c r="G639" s="21"/>
      <c r="H639" s="23"/>
      <c r="I639" s="23"/>
      <c r="J639" s="23"/>
      <c r="K639" s="23"/>
      <c r="L639" s="21"/>
      <c r="M639" s="21"/>
      <c r="N639" s="21"/>
      <c r="O639" s="21"/>
    </row>
    <row r="640" spans="2:15" s="3" customFormat="1" x14ac:dyDescent="0.2">
      <c r="B640" s="2"/>
      <c r="C640" s="2"/>
      <c r="D640" s="2"/>
      <c r="E640" s="21"/>
      <c r="F640" s="21"/>
      <c r="G640" s="21"/>
      <c r="H640" s="23"/>
      <c r="I640" s="23"/>
      <c r="J640" s="23"/>
      <c r="K640" s="23"/>
      <c r="L640" s="21"/>
      <c r="M640" s="21"/>
      <c r="N640" s="21"/>
      <c r="O640" s="21"/>
    </row>
    <row r="641" spans="2:15" s="3" customFormat="1" x14ac:dyDescent="0.2">
      <c r="B641" s="2"/>
      <c r="C641" s="2"/>
      <c r="D641" s="2"/>
      <c r="E641" s="21"/>
      <c r="F641" s="21"/>
      <c r="G641" s="21"/>
      <c r="H641" s="23"/>
      <c r="I641" s="23"/>
      <c r="J641" s="23"/>
      <c r="K641" s="23"/>
      <c r="L641" s="21"/>
      <c r="M641" s="21"/>
      <c r="N641" s="21"/>
      <c r="O641" s="21"/>
    </row>
    <row r="642" spans="2:15" s="3" customFormat="1" x14ac:dyDescent="0.2">
      <c r="B642" s="2"/>
      <c r="C642" s="2"/>
      <c r="D642" s="2"/>
      <c r="E642" s="21"/>
      <c r="F642" s="21"/>
      <c r="G642" s="21"/>
      <c r="H642" s="23"/>
      <c r="I642" s="23"/>
      <c r="J642" s="23"/>
      <c r="K642" s="23"/>
      <c r="L642" s="21"/>
      <c r="M642" s="21"/>
      <c r="N642" s="21"/>
      <c r="O642" s="21"/>
    </row>
    <row r="643" spans="2:15" s="3" customFormat="1" x14ac:dyDescent="0.2">
      <c r="B643" s="2"/>
      <c r="C643" s="2"/>
      <c r="D643" s="2"/>
      <c r="E643" s="21"/>
      <c r="F643" s="21"/>
      <c r="G643" s="21"/>
      <c r="H643" s="23"/>
      <c r="I643" s="23"/>
      <c r="J643" s="23"/>
      <c r="K643" s="23"/>
      <c r="L643" s="21"/>
      <c r="M643" s="21"/>
      <c r="N643" s="21"/>
      <c r="O643" s="21"/>
    </row>
    <row r="644" spans="2:15" s="3" customFormat="1" x14ac:dyDescent="0.2">
      <c r="B644" s="2"/>
      <c r="C644" s="2"/>
      <c r="D644" s="2"/>
      <c r="E644" s="21"/>
      <c r="F644" s="21"/>
      <c r="G644" s="21"/>
      <c r="H644" s="23"/>
      <c r="I644" s="23"/>
      <c r="J644" s="23"/>
      <c r="K644" s="23"/>
      <c r="L644" s="21"/>
      <c r="M644" s="21"/>
      <c r="N644" s="21"/>
      <c r="O644" s="21"/>
    </row>
    <row r="645" spans="2:15" s="3" customFormat="1" x14ac:dyDescent="0.2">
      <c r="B645" s="2"/>
      <c r="C645" s="2"/>
      <c r="D645" s="2"/>
      <c r="E645" s="21"/>
      <c r="F645" s="21"/>
      <c r="G645" s="21"/>
      <c r="H645" s="23"/>
      <c r="I645" s="23"/>
      <c r="J645" s="23"/>
      <c r="K645" s="23"/>
      <c r="L645" s="21"/>
      <c r="M645" s="21"/>
      <c r="N645" s="21"/>
      <c r="O645" s="21"/>
    </row>
    <row r="646" spans="2:15" s="3" customFormat="1" x14ac:dyDescent="0.2">
      <c r="B646" s="2"/>
      <c r="C646" s="2"/>
      <c r="D646" s="2"/>
      <c r="E646" s="21"/>
      <c r="F646" s="21"/>
      <c r="G646" s="21"/>
      <c r="H646" s="23"/>
      <c r="I646" s="23"/>
      <c r="J646" s="23"/>
      <c r="K646" s="23"/>
      <c r="L646" s="21"/>
      <c r="M646" s="21"/>
      <c r="N646" s="21"/>
      <c r="O646" s="21"/>
    </row>
    <row r="647" spans="2:15" s="3" customFormat="1" x14ac:dyDescent="0.2">
      <c r="B647" s="2"/>
      <c r="C647" s="2"/>
      <c r="D647" s="2"/>
      <c r="E647" s="21"/>
      <c r="F647" s="21"/>
      <c r="G647" s="21"/>
      <c r="H647" s="23"/>
      <c r="I647" s="23"/>
      <c r="J647" s="23"/>
      <c r="K647" s="23"/>
      <c r="L647" s="21"/>
      <c r="M647" s="21"/>
      <c r="N647" s="21"/>
      <c r="O647" s="21"/>
    </row>
    <row r="648" spans="2:15" s="3" customFormat="1" x14ac:dyDescent="0.2">
      <c r="B648" s="2"/>
      <c r="C648" s="2"/>
      <c r="D648" s="2"/>
      <c r="E648" s="21"/>
      <c r="F648" s="21"/>
      <c r="G648" s="21"/>
      <c r="H648" s="23"/>
      <c r="I648" s="23"/>
      <c r="J648" s="23"/>
      <c r="K648" s="23"/>
      <c r="L648" s="21"/>
      <c r="M648" s="21"/>
      <c r="N648" s="21"/>
      <c r="O648" s="21"/>
    </row>
    <row r="649" spans="2:15" s="3" customFormat="1" x14ac:dyDescent="0.2">
      <c r="B649" s="2"/>
      <c r="C649" s="2"/>
      <c r="D649" s="2"/>
      <c r="E649" s="21"/>
      <c r="F649" s="21"/>
      <c r="G649" s="21"/>
      <c r="H649" s="23"/>
      <c r="I649" s="23"/>
      <c r="J649" s="23"/>
      <c r="K649" s="23"/>
      <c r="L649" s="21"/>
      <c r="M649" s="21"/>
      <c r="N649" s="21"/>
      <c r="O649" s="21"/>
    </row>
    <row r="650" spans="2:15" s="3" customFormat="1" x14ac:dyDescent="0.2">
      <c r="B650" s="2"/>
      <c r="C650" s="2"/>
      <c r="D650" s="2"/>
      <c r="E650" s="21"/>
      <c r="F650" s="21"/>
      <c r="G650" s="21"/>
      <c r="H650" s="23"/>
      <c r="I650" s="23"/>
      <c r="J650" s="23"/>
      <c r="K650" s="23"/>
      <c r="L650" s="21"/>
      <c r="M650" s="21"/>
      <c r="N650" s="21"/>
      <c r="O650" s="21"/>
    </row>
    <row r="651" spans="2:15" s="3" customFormat="1" x14ac:dyDescent="0.2">
      <c r="B651" s="2"/>
      <c r="C651" s="2"/>
      <c r="D651" s="2"/>
      <c r="E651" s="21"/>
      <c r="F651" s="21"/>
      <c r="G651" s="21"/>
      <c r="H651" s="23"/>
      <c r="I651" s="23"/>
      <c r="J651" s="23"/>
      <c r="K651" s="23"/>
      <c r="L651" s="21"/>
      <c r="M651" s="21"/>
      <c r="N651" s="21"/>
      <c r="O651" s="21"/>
    </row>
    <row r="652" spans="2:15" s="3" customFormat="1" x14ac:dyDescent="0.2">
      <c r="B652" s="2"/>
      <c r="C652" s="2"/>
      <c r="D652" s="2"/>
      <c r="E652" s="21"/>
      <c r="F652" s="21"/>
      <c r="G652" s="21"/>
      <c r="H652" s="23"/>
      <c r="I652" s="23"/>
      <c r="J652" s="23"/>
      <c r="K652" s="23"/>
      <c r="L652" s="21"/>
      <c r="M652" s="21"/>
      <c r="N652" s="21"/>
      <c r="O652" s="21"/>
    </row>
    <row r="653" spans="2:15" s="3" customFormat="1" x14ac:dyDescent="0.2">
      <c r="B653" s="2"/>
      <c r="C653" s="2"/>
      <c r="D653" s="2"/>
      <c r="E653" s="21"/>
      <c r="F653" s="21"/>
      <c r="G653" s="21"/>
      <c r="H653" s="23"/>
      <c r="I653" s="23"/>
      <c r="J653" s="23"/>
      <c r="K653" s="23"/>
      <c r="L653" s="21"/>
      <c r="M653" s="21"/>
      <c r="N653" s="21"/>
      <c r="O653" s="21"/>
    </row>
    <row r="654" spans="2:15" s="3" customFormat="1" x14ac:dyDescent="0.2">
      <c r="B654" s="2"/>
      <c r="C654" s="2"/>
      <c r="D654" s="2"/>
      <c r="E654" s="21"/>
      <c r="F654" s="21"/>
      <c r="G654" s="21"/>
      <c r="H654" s="23"/>
      <c r="I654" s="23"/>
      <c r="J654" s="23"/>
      <c r="K654" s="23"/>
      <c r="L654" s="21"/>
      <c r="M654" s="21"/>
      <c r="N654" s="21"/>
      <c r="O654" s="21"/>
    </row>
    <row r="655" spans="2:15" s="3" customFormat="1" x14ac:dyDescent="0.2">
      <c r="B655" s="2"/>
      <c r="C655" s="2"/>
      <c r="D655" s="2"/>
      <c r="E655" s="21"/>
      <c r="F655" s="21"/>
      <c r="G655" s="21"/>
      <c r="H655" s="23"/>
      <c r="I655" s="23"/>
      <c r="J655" s="23"/>
      <c r="K655" s="23"/>
      <c r="L655" s="21"/>
      <c r="M655" s="21"/>
      <c r="N655" s="21"/>
      <c r="O655" s="21"/>
    </row>
    <row r="656" spans="2:15" s="3" customFormat="1" x14ac:dyDescent="0.2">
      <c r="B656" s="2"/>
      <c r="C656" s="2"/>
      <c r="D656" s="2"/>
      <c r="E656" s="21"/>
      <c r="F656" s="21"/>
      <c r="G656" s="21"/>
      <c r="H656" s="23"/>
      <c r="I656" s="23"/>
      <c r="J656" s="23"/>
      <c r="K656" s="23"/>
      <c r="L656" s="21"/>
      <c r="M656" s="21"/>
      <c r="N656" s="21"/>
      <c r="O656" s="21"/>
    </row>
    <row r="657" spans="2:15" s="3" customFormat="1" x14ac:dyDescent="0.2">
      <c r="B657" s="2"/>
      <c r="C657" s="2"/>
      <c r="D657" s="2"/>
      <c r="E657" s="21"/>
      <c r="F657" s="21"/>
      <c r="G657" s="21"/>
      <c r="H657" s="23"/>
      <c r="I657" s="23"/>
      <c r="J657" s="23"/>
      <c r="K657" s="23"/>
      <c r="L657" s="21"/>
      <c r="M657" s="21"/>
      <c r="N657" s="21"/>
      <c r="O657" s="21"/>
    </row>
    <row r="658" spans="2:15" s="3" customFormat="1" x14ac:dyDescent="0.2">
      <c r="B658" s="2"/>
      <c r="C658" s="2"/>
      <c r="D658" s="2"/>
      <c r="E658" s="21"/>
      <c r="F658" s="21"/>
      <c r="G658" s="21"/>
      <c r="H658" s="23"/>
      <c r="I658" s="23"/>
      <c r="J658" s="23"/>
      <c r="K658" s="23"/>
      <c r="L658" s="21"/>
      <c r="M658" s="21"/>
      <c r="N658" s="21"/>
      <c r="O658" s="21"/>
    </row>
    <row r="659" spans="2:15" s="3" customFormat="1" x14ac:dyDescent="0.2">
      <c r="B659" s="2"/>
      <c r="C659" s="2"/>
      <c r="D659" s="2"/>
      <c r="E659" s="21"/>
      <c r="F659" s="21"/>
      <c r="G659" s="21"/>
      <c r="H659" s="23"/>
      <c r="I659" s="23"/>
      <c r="J659" s="23"/>
      <c r="K659" s="23"/>
      <c r="L659" s="21"/>
      <c r="M659" s="21"/>
      <c r="N659" s="21"/>
      <c r="O659" s="21"/>
    </row>
    <row r="660" spans="2:15" s="3" customFormat="1" x14ac:dyDescent="0.2">
      <c r="B660" s="2"/>
      <c r="C660" s="2"/>
      <c r="D660" s="2"/>
      <c r="E660" s="21"/>
      <c r="F660" s="21"/>
      <c r="G660" s="21"/>
      <c r="H660" s="23"/>
      <c r="I660" s="23"/>
      <c r="J660" s="23"/>
      <c r="K660" s="23"/>
      <c r="L660" s="21"/>
      <c r="M660" s="21"/>
      <c r="N660" s="21"/>
      <c r="O660" s="21"/>
    </row>
    <row r="661" spans="2:15" s="3" customFormat="1" x14ac:dyDescent="0.2">
      <c r="B661" s="2"/>
      <c r="C661" s="2"/>
      <c r="D661" s="2"/>
      <c r="E661" s="21"/>
      <c r="F661" s="21"/>
      <c r="G661" s="21"/>
      <c r="H661" s="23"/>
      <c r="I661" s="23"/>
      <c r="J661" s="23"/>
      <c r="K661" s="23"/>
      <c r="L661" s="21"/>
      <c r="M661" s="21"/>
      <c r="N661" s="21"/>
      <c r="O661" s="21"/>
    </row>
    <row r="662" spans="2:15" s="3" customFormat="1" x14ac:dyDescent="0.2">
      <c r="B662" s="2"/>
      <c r="C662" s="2"/>
      <c r="D662" s="2"/>
      <c r="E662" s="21"/>
      <c r="F662" s="21"/>
      <c r="G662" s="21"/>
      <c r="H662" s="23"/>
      <c r="I662" s="23"/>
      <c r="J662" s="23"/>
      <c r="K662" s="23"/>
      <c r="L662" s="21"/>
      <c r="M662" s="21"/>
      <c r="N662" s="21"/>
      <c r="O662" s="21"/>
    </row>
    <row r="663" spans="2:15" s="3" customFormat="1" x14ac:dyDescent="0.2">
      <c r="B663" s="2"/>
      <c r="C663" s="2"/>
      <c r="D663" s="2"/>
      <c r="E663" s="21"/>
      <c r="F663" s="21"/>
      <c r="G663" s="21"/>
      <c r="H663" s="23"/>
      <c r="I663" s="23"/>
      <c r="J663" s="23"/>
      <c r="K663" s="23"/>
      <c r="L663" s="21"/>
      <c r="M663" s="21"/>
      <c r="N663" s="21"/>
      <c r="O663" s="21"/>
    </row>
    <row r="664" spans="2:15" s="3" customFormat="1" x14ac:dyDescent="0.2">
      <c r="B664" s="2"/>
      <c r="C664" s="2"/>
      <c r="D664" s="2"/>
      <c r="E664" s="21"/>
      <c r="F664" s="21"/>
      <c r="G664" s="21"/>
      <c r="H664" s="23"/>
      <c r="I664" s="23"/>
      <c r="J664" s="23"/>
      <c r="K664" s="23"/>
      <c r="L664" s="21"/>
      <c r="M664" s="21"/>
      <c r="N664" s="21"/>
      <c r="O664" s="21"/>
    </row>
    <row r="665" spans="2:15" s="3" customFormat="1" x14ac:dyDescent="0.2">
      <c r="B665" s="2"/>
      <c r="C665" s="2"/>
      <c r="D665" s="2"/>
      <c r="E665" s="21"/>
      <c r="F665" s="21"/>
      <c r="G665" s="21"/>
      <c r="H665" s="23"/>
      <c r="I665" s="23"/>
      <c r="J665" s="23"/>
      <c r="K665" s="23"/>
      <c r="L665" s="21"/>
      <c r="M665" s="21"/>
      <c r="N665" s="21"/>
      <c r="O665" s="21"/>
    </row>
    <row r="666" spans="2:15" s="3" customFormat="1" x14ac:dyDescent="0.2">
      <c r="B666" s="2"/>
      <c r="C666" s="2"/>
      <c r="D666" s="2"/>
      <c r="E666" s="21"/>
      <c r="F666" s="21"/>
      <c r="G666" s="21"/>
      <c r="H666" s="23"/>
      <c r="I666" s="23"/>
      <c r="J666" s="23"/>
      <c r="K666" s="23"/>
      <c r="L666" s="21"/>
      <c r="M666" s="21"/>
      <c r="N666" s="21"/>
      <c r="O666" s="21"/>
    </row>
    <row r="667" spans="2:15" s="3" customFormat="1" x14ac:dyDescent="0.2">
      <c r="B667" s="2"/>
      <c r="C667" s="2"/>
      <c r="D667" s="2"/>
      <c r="E667" s="21"/>
      <c r="F667" s="21"/>
      <c r="G667" s="21"/>
      <c r="H667" s="23"/>
      <c r="I667" s="23"/>
      <c r="J667" s="23"/>
      <c r="K667" s="23"/>
      <c r="L667" s="21"/>
      <c r="M667" s="21"/>
      <c r="N667" s="21"/>
      <c r="O667" s="21"/>
    </row>
    <row r="668" spans="2:15" s="3" customFormat="1" x14ac:dyDescent="0.2">
      <c r="B668" s="2"/>
      <c r="C668" s="2"/>
      <c r="D668" s="2"/>
      <c r="E668" s="21"/>
      <c r="F668" s="21"/>
      <c r="G668" s="21"/>
      <c r="H668" s="23"/>
      <c r="I668" s="23"/>
      <c r="J668" s="23"/>
      <c r="K668" s="23"/>
      <c r="L668" s="21"/>
      <c r="M668" s="21"/>
      <c r="N668" s="21"/>
      <c r="O668" s="21"/>
    </row>
    <row r="669" spans="2:15" s="3" customFormat="1" x14ac:dyDescent="0.2">
      <c r="B669" s="2"/>
      <c r="C669" s="2"/>
      <c r="D669" s="2"/>
      <c r="E669" s="21"/>
      <c r="F669" s="21"/>
      <c r="G669" s="21"/>
      <c r="H669" s="23"/>
      <c r="I669" s="23"/>
      <c r="J669" s="23"/>
      <c r="K669" s="23"/>
      <c r="L669" s="21"/>
      <c r="M669" s="21"/>
      <c r="N669" s="21"/>
      <c r="O669" s="21"/>
    </row>
    <row r="670" spans="2:15" s="3" customFormat="1" x14ac:dyDescent="0.2">
      <c r="B670" s="2"/>
      <c r="C670" s="2"/>
      <c r="D670" s="2"/>
      <c r="E670" s="21"/>
      <c r="F670" s="21"/>
      <c r="G670" s="21"/>
      <c r="H670" s="23"/>
      <c r="I670" s="23"/>
      <c r="J670" s="23"/>
      <c r="K670" s="23"/>
      <c r="L670" s="21"/>
      <c r="M670" s="21"/>
      <c r="N670" s="21"/>
      <c r="O670" s="21"/>
    </row>
    <row r="671" spans="2:15" s="3" customFormat="1" x14ac:dyDescent="0.2">
      <c r="B671" s="2"/>
      <c r="C671" s="2"/>
      <c r="D671" s="2"/>
      <c r="E671" s="21"/>
      <c r="F671" s="21"/>
      <c r="G671" s="21"/>
      <c r="H671" s="23"/>
      <c r="I671" s="23"/>
      <c r="J671" s="23"/>
      <c r="K671" s="23"/>
      <c r="L671" s="21"/>
      <c r="M671" s="21"/>
      <c r="N671" s="21"/>
      <c r="O671" s="21"/>
    </row>
    <row r="672" spans="2:15" s="3" customFormat="1" x14ac:dyDescent="0.2">
      <c r="B672" s="2"/>
      <c r="C672" s="2"/>
      <c r="D672" s="2"/>
      <c r="E672" s="21"/>
      <c r="F672" s="21"/>
      <c r="G672" s="21"/>
      <c r="H672" s="23"/>
      <c r="I672" s="23"/>
      <c r="J672" s="23"/>
      <c r="K672" s="23"/>
      <c r="L672" s="21"/>
      <c r="M672" s="21"/>
      <c r="N672" s="21"/>
      <c r="O672" s="21"/>
    </row>
    <row r="673" spans="2:15" s="3" customFormat="1" x14ac:dyDescent="0.2">
      <c r="B673" s="2"/>
      <c r="C673" s="2"/>
      <c r="D673" s="2"/>
      <c r="E673" s="21"/>
      <c r="F673" s="21"/>
      <c r="G673" s="21"/>
      <c r="H673" s="23"/>
      <c r="I673" s="23"/>
      <c r="J673" s="23"/>
      <c r="K673" s="23"/>
      <c r="L673" s="21"/>
      <c r="M673" s="21"/>
      <c r="N673" s="21"/>
      <c r="O673" s="21"/>
    </row>
    <row r="674" spans="2:15" s="3" customFormat="1" x14ac:dyDescent="0.2">
      <c r="B674" s="2"/>
      <c r="C674" s="2"/>
      <c r="D674" s="2"/>
      <c r="E674" s="21"/>
      <c r="F674" s="21"/>
      <c r="G674" s="21"/>
      <c r="H674" s="23"/>
      <c r="I674" s="23"/>
      <c r="J674" s="23"/>
      <c r="K674" s="23"/>
      <c r="L674" s="21"/>
      <c r="M674" s="21"/>
      <c r="N674" s="21"/>
      <c r="O674" s="21"/>
    </row>
    <row r="675" spans="2:15" s="3" customFormat="1" x14ac:dyDescent="0.2">
      <c r="B675" s="2"/>
      <c r="C675" s="2"/>
      <c r="D675" s="2"/>
      <c r="E675" s="21"/>
      <c r="F675" s="21"/>
      <c r="G675" s="21"/>
      <c r="H675" s="23"/>
      <c r="I675" s="23"/>
      <c r="J675" s="23"/>
      <c r="K675" s="23"/>
      <c r="L675" s="21"/>
      <c r="M675" s="21"/>
      <c r="N675" s="21"/>
      <c r="O675" s="21"/>
    </row>
    <row r="676" spans="2:15" s="3" customFormat="1" x14ac:dyDescent="0.2">
      <c r="B676" s="2"/>
      <c r="C676" s="2"/>
      <c r="D676" s="2"/>
      <c r="E676" s="21"/>
      <c r="F676" s="21"/>
      <c r="G676" s="21"/>
      <c r="H676" s="23"/>
      <c r="I676" s="23"/>
      <c r="J676" s="23"/>
      <c r="K676" s="23"/>
      <c r="L676" s="21"/>
      <c r="M676" s="21"/>
      <c r="N676" s="21"/>
      <c r="O676" s="21"/>
    </row>
    <row r="677" spans="2:15" s="3" customFormat="1" x14ac:dyDescent="0.2">
      <c r="B677" s="2"/>
      <c r="C677" s="2"/>
      <c r="D677" s="2"/>
      <c r="E677" s="21"/>
      <c r="F677" s="21"/>
      <c r="G677" s="21"/>
      <c r="H677" s="23"/>
      <c r="I677" s="23"/>
      <c r="J677" s="23"/>
      <c r="K677" s="23"/>
      <c r="L677" s="21"/>
      <c r="M677" s="21"/>
      <c r="N677" s="21"/>
      <c r="O677" s="21"/>
    </row>
    <row r="678" spans="2:15" s="3" customFormat="1" x14ac:dyDescent="0.2">
      <c r="B678" s="2"/>
      <c r="C678" s="2"/>
      <c r="D678" s="2"/>
      <c r="E678" s="21"/>
      <c r="F678" s="21"/>
      <c r="G678" s="21"/>
      <c r="H678" s="23"/>
      <c r="I678" s="23"/>
      <c r="J678" s="23"/>
      <c r="K678" s="23"/>
      <c r="L678" s="21"/>
      <c r="M678" s="21"/>
      <c r="N678" s="21"/>
      <c r="O678" s="21"/>
    </row>
    <row r="679" spans="2:15" s="3" customFormat="1" x14ac:dyDescent="0.2">
      <c r="B679" s="2"/>
      <c r="C679" s="2"/>
      <c r="D679" s="2"/>
      <c r="E679" s="21"/>
      <c r="F679" s="21"/>
      <c r="G679" s="21"/>
      <c r="H679" s="23"/>
      <c r="I679" s="23"/>
      <c r="J679" s="23"/>
      <c r="K679" s="23"/>
      <c r="L679" s="21"/>
      <c r="M679" s="21"/>
      <c r="N679" s="21"/>
      <c r="O679" s="21"/>
    </row>
    <row r="680" spans="2:15" s="3" customFormat="1" x14ac:dyDescent="0.2">
      <c r="B680" s="2"/>
      <c r="C680" s="2"/>
      <c r="D680" s="2"/>
      <c r="E680" s="21"/>
      <c r="F680" s="21"/>
      <c r="G680" s="21"/>
      <c r="H680" s="23"/>
      <c r="I680" s="23"/>
      <c r="J680" s="23"/>
      <c r="K680" s="23"/>
      <c r="L680" s="21"/>
      <c r="M680" s="21"/>
      <c r="N680" s="21"/>
      <c r="O680" s="21"/>
    </row>
    <row r="681" spans="2:15" s="3" customFormat="1" x14ac:dyDescent="0.2">
      <c r="B681" s="2"/>
      <c r="C681" s="2"/>
      <c r="D681" s="2"/>
      <c r="E681" s="21"/>
      <c r="F681" s="21"/>
      <c r="G681" s="21"/>
      <c r="H681" s="23"/>
      <c r="I681" s="23"/>
      <c r="J681" s="23"/>
      <c r="K681" s="23"/>
      <c r="L681" s="21"/>
      <c r="M681" s="21"/>
      <c r="N681" s="21"/>
      <c r="O681" s="21"/>
    </row>
    <row r="682" spans="2:15" s="3" customFormat="1" x14ac:dyDescent="0.2">
      <c r="B682" s="2"/>
      <c r="C682" s="2"/>
      <c r="D682" s="2"/>
      <c r="E682" s="21"/>
      <c r="F682" s="21"/>
      <c r="G682" s="21"/>
      <c r="H682" s="23"/>
      <c r="I682" s="23"/>
      <c r="J682" s="23"/>
      <c r="K682" s="23"/>
      <c r="L682" s="21"/>
      <c r="M682" s="21"/>
      <c r="N682" s="21"/>
      <c r="O682" s="21"/>
    </row>
    <row r="683" spans="2:15" s="3" customFormat="1" x14ac:dyDescent="0.2">
      <c r="B683" s="2"/>
      <c r="C683" s="2"/>
      <c r="D683" s="2"/>
      <c r="E683" s="21"/>
      <c r="F683" s="21"/>
      <c r="G683" s="21"/>
      <c r="H683" s="23"/>
      <c r="I683" s="23"/>
      <c r="J683" s="23"/>
      <c r="K683" s="23"/>
      <c r="L683" s="21"/>
      <c r="M683" s="21"/>
      <c r="N683" s="21"/>
      <c r="O683" s="21"/>
    </row>
    <row r="684" spans="2:15" s="3" customFormat="1" x14ac:dyDescent="0.2">
      <c r="B684" s="2"/>
      <c r="C684" s="2"/>
      <c r="D684" s="2"/>
      <c r="E684" s="21"/>
      <c r="F684" s="21"/>
      <c r="G684" s="21"/>
      <c r="H684" s="23"/>
      <c r="I684" s="23"/>
      <c r="J684" s="23"/>
      <c r="K684" s="23"/>
      <c r="L684" s="21"/>
      <c r="M684" s="21"/>
      <c r="N684" s="21"/>
      <c r="O684" s="21"/>
    </row>
    <row r="685" spans="2:15" s="3" customFormat="1" x14ac:dyDescent="0.2">
      <c r="B685" s="2"/>
      <c r="C685" s="2"/>
      <c r="D685" s="2"/>
      <c r="E685" s="21"/>
      <c r="F685" s="21"/>
      <c r="G685" s="21"/>
      <c r="H685" s="23"/>
      <c r="I685" s="23"/>
      <c r="J685" s="23"/>
      <c r="K685" s="23"/>
      <c r="L685" s="21"/>
      <c r="M685" s="21"/>
      <c r="N685" s="21"/>
      <c r="O685" s="21"/>
    </row>
    <row r="686" spans="2:15" s="3" customFormat="1" x14ac:dyDescent="0.2">
      <c r="B686" s="2"/>
      <c r="C686" s="2"/>
      <c r="D686" s="2"/>
      <c r="E686" s="21"/>
      <c r="F686" s="21"/>
      <c r="G686" s="21"/>
      <c r="H686" s="23"/>
      <c r="I686" s="23"/>
      <c r="J686" s="23"/>
      <c r="K686" s="23"/>
      <c r="L686" s="21"/>
      <c r="M686" s="21"/>
      <c r="N686" s="21"/>
      <c r="O686" s="21"/>
    </row>
    <row r="687" spans="2:15" s="3" customFormat="1" x14ac:dyDescent="0.2">
      <c r="B687" s="2"/>
      <c r="C687" s="2"/>
      <c r="D687" s="2"/>
      <c r="E687" s="21"/>
      <c r="F687" s="21"/>
      <c r="G687" s="21"/>
      <c r="H687" s="23"/>
      <c r="I687" s="23"/>
      <c r="J687" s="23"/>
      <c r="K687" s="23"/>
      <c r="L687" s="21"/>
      <c r="M687" s="21"/>
      <c r="N687" s="21"/>
      <c r="O687" s="21"/>
    </row>
    <row r="688" spans="2:15" s="3" customFormat="1" x14ac:dyDescent="0.2">
      <c r="B688" s="2"/>
      <c r="C688" s="2"/>
      <c r="D688" s="2"/>
      <c r="E688" s="21"/>
      <c r="F688" s="21"/>
      <c r="G688" s="21"/>
      <c r="H688" s="23"/>
      <c r="I688" s="23"/>
      <c r="J688" s="23"/>
      <c r="K688" s="23"/>
      <c r="L688" s="21"/>
      <c r="M688" s="21"/>
      <c r="N688" s="21"/>
      <c r="O688" s="21"/>
    </row>
    <row r="689" spans="2:15" s="3" customFormat="1" x14ac:dyDescent="0.2">
      <c r="B689" s="2"/>
      <c r="C689" s="2"/>
      <c r="D689" s="2"/>
      <c r="E689" s="21"/>
      <c r="F689" s="21"/>
      <c r="G689" s="21"/>
      <c r="H689" s="23"/>
      <c r="I689" s="23"/>
      <c r="J689" s="23"/>
      <c r="K689" s="23"/>
      <c r="L689" s="21"/>
      <c r="M689" s="21"/>
      <c r="N689" s="21"/>
      <c r="O689" s="21"/>
    </row>
    <row r="690" spans="2:15" s="3" customFormat="1" x14ac:dyDescent="0.2">
      <c r="B690" s="2"/>
      <c r="C690" s="2"/>
      <c r="D690" s="2"/>
      <c r="E690" s="21"/>
      <c r="F690" s="21"/>
      <c r="G690" s="21"/>
      <c r="H690" s="23"/>
      <c r="I690" s="23"/>
      <c r="J690" s="23"/>
      <c r="K690" s="23"/>
      <c r="L690" s="21"/>
      <c r="M690" s="21"/>
      <c r="N690" s="21"/>
      <c r="O690" s="21"/>
    </row>
    <row r="691" spans="2:15" s="3" customFormat="1" x14ac:dyDescent="0.2">
      <c r="B691" s="2"/>
      <c r="C691" s="2"/>
      <c r="D691" s="2"/>
      <c r="E691" s="21"/>
      <c r="F691" s="21"/>
      <c r="G691" s="21"/>
      <c r="H691" s="23"/>
      <c r="I691" s="23"/>
      <c r="J691" s="23"/>
      <c r="K691" s="23"/>
      <c r="L691" s="21"/>
      <c r="M691" s="21"/>
      <c r="N691" s="21"/>
      <c r="O691" s="21"/>
    </row>
    <row r="692" spans="2:15" s="3" customFormat="1" x14ac:dyDescent="0.2">
      <c r="B692" s="2"/>
      <c r="C692" s="2"/>
      <c r="D692" s="2"/>
      <c r="E692" s="21"/>
      <c r="F692" s="21"/>
      <c r="G692" s="21"/>
      <c r="H692" s="23"/>
      <c r="I692" s="23"/>
      <c r="J692" s="23"/>
      <c r="K692" s="23"/>
      <c r="L692" s="21"/>
      <c r="M692" s="21"/>
      <c r="N692" s="21"/>
      <c r="O692" s="21"/>
    </row>
    <row r="693" spans="2:15" s="3" customFormat="1" x14ac:dyDescent="0.2">
      <c r="B693" s="2"/>
      <c r="C693" s="2"/>
      <c r="D693" s="2"/>
      <c r="E693" s="21"/>
      <c r="F693" s="21"/>
      <c r="G693" s="21"/>
      <c r="H693" s="23"/>
      <c r="I693" s="23"/>
      <c r="J693" s="23"/>
      <c r="K693" s="23"/>
      <c r="L693" s="21"/>
      <c r="M693" s="21"/>
      <c r="N693" s="21"/>
      <c r="O693" s="21"/>
    </row>
    <row r="694" spans="2:15" s="3" customFormat="1" x14ac:dyDescent="0.2">
      <c r="B694" s="2"/>
      <c r="C694" s="2"/>
      <c r="D694" s="2"/>
      <c r="E694" s="21"/>
      <c r="F694" s="21"/>
      <c r="G694" s="21"/>
      <c r="H694" s="23"/>
      <c r="I694" s="23"/>
      <c r="J694" s="23"/>
      <c r="K694" s="23"/>
      <c r="L694" s="21"/>
      <c r="M694" s="21"/>
      <c r="N694" s="21"/>
      <c r="O694" s="21"/>
    </row>
    <row r="695" spans="2:15" s="3" customFormat="1" x14ac:dyDescent="0.2">
      <c r="B695" s="2"/>
      <c r="C695" s="2"/>
      <c r="D695" s="2"/>
      <c r="E695" s="21"/>
      <c r="F695" s="21"/>
      <c r="G695" s="21"/>
      <c r="H695" s="23"/>
      <c r="I695" s="23"/>
      <c r="J695" s="23"/>
      <c r="K695" s="23"/>
      <c r="L695" s="21"/>
      <c r="M695" s="21"/>
      <c r="N695" s="21"/>
      <c r="O695" s="21"/>
    </row>
    <row r="696" spans="2:15" s="3" customFormat="1" x14ac:dyDescent="0.2">
      <c r="B696" s="2"/>
      <c r="C696" s="2"/>
      <c r="D696" s="2"/>
      <c r="E696" s="21"/>
      <c r="F696" s="21"/>
      <c r="G696" s="21"/>
      <c r="H696" s="23"/>
      <c r="I696" s="23"/>
      <c r="J696" s="23"/>
      <c r="K696" s="23"/>
      <c r="L696" s="21"/>
      <c r="M696" s="21"/>
      <c r="N696" s="21"/>
      <c r="O696" s="21"/>
    </row>
    <row r="697" spans="2:15" s="3" customFormat="1" x14ac:dyDescent="0.2">
      <c r="B697" s="2"/>
      <c r="C697" s="2"/>
      <c r="D697" s="2"/>
      <c r="E697" s="21"/>
      <c r="F697" s="21"/>
      <c r="G697" s="21"/>
      <c r="H697" s="23"/>
      <c r="I697" s="23"/>
      <c r="J697" s="23"/>
      <c r="K697" s="23"/>
      <c r="L697" s="21"/>
      <c r="M697" s="21"/>
      <c r="N697" s="21"/>
      <c r="O697" s="21"/>
    </row>
    <row r="698" spans="2:15" s="3" customFormat="1" x14ac:dyDescent="0.2">
      <c r="B698" s="2"/>
      <c r="C698" s="2"/>
      <c r="D698" s="2"/>
      <c r="E698" s="21"/>
      <c r="F698" s="21"/>
      <c r="G698" s="21"/>
      <c r="H698" s="23"/>
      <c r="I698" s="23"/>
      <c r="J698" s="23"/>
      <c r="K698" s="23"/>
      <c r="L698" s="21"/>
      <c r="M698" s="21"/>
      <c r="N698" s="21"/>
      <c r="O698" s="21"/>
    </row>
    <row r="699" spans="2:15" s="3" customFormat="1" x14ac:dyDescent="0.2">
      <c r="B699" s="2"/>
      <c r="C699" s="2"/>
      <c r="D699" s="2"/>
      <c r="E699" s="21"/>
      <c r="F699" s="21"/>
      <c r="G699" s="21"/>
      <c r="H699" s="23"/>
      <c r="I699" s="23"/>
      <c r="J699" s="23"/>
      <c r="K699" s="23"/>
      <c r="L699" s="21"/>
      <c r="M699" s="21"/>
      <c r="N699" s="21"/>
      <c r="O699" s="21"/>
    </row>
    <row r="700" spans="2:15" s="3" customFormat="1" x14ac:dyDescent="0.2">
      <c r="B700" s="2"/>
      <c r="C700" s="2"/>
      <c r="D700" s="2"/>
      <c r="E700" s="21"/>
      <c r="F700" s="21"/>
      <c r="G700" s="21"/>
      <c r="H700" s="23"/>
      <c r="I700" s="23"/>
      <c r="J700" s="23"/>
      <c r="K700" s="23"/>
      <c r="L700" s="21"/>
      <c r="M700" s="21"/>
      <c r="N700" s="21"/>
      <c r="O700" s="21"/>
    </row>
    <row r="701" spans="2:15" s="3" customFormat="1" x14ac:dyDescent="0.2">
      <c r="B701" s="2"/>
      <c r="C701" s="2"/>
      <c r="D701" s="2"/>
      <c r="E701" s="21"/>
      <c r="F701" s="21"/>
      <c r="G701" s="21"/>
      <c r="H701" s="23"/>
      <c r="I701" s="23"/>
      <c r="J701" s="23"/>
      <c r="K701" s="23"/>
      <c r="L701" s="21"/>
      <c r="M701" s="21"/>
      <c r="N701" s="21"/>
      <c r="O701" s="21"/>
    </row>
    <row r="702" spans="2:15" s="3" customFormat="1" x14ac:dyDescent="0.2">
      <c r="B702" s="2"/>
      <c r="C702" s="2"/>
      <c r="D702" s="2"/>
      <c r="E702" s="21"/>
      <c r="F702" s="21"/>
      <c r="G702" s="21"/>
      <c r="H702" s="23"/>
      <c r="I702" s="23"/>
      <c r="J702" s="23"/>
      <c r="K702" s="23"/>
      <c r="L702" s="21"/>
      <c r="M702" s="21"/>
      <c r="N702" s="21"/>
      <c r="O702" s="21"/>
    </row>
    <row r="703" spans="2:15" s="3" customFormat="1" x14ac:dyDescent="0.2">
      <c r="B703" s="2"/>
      <c r="C703" s="2"/>
      <c r="D703" s="2"/>
      <c r="E703" s="21"/>
      <c r="F703" s="21"/>
      <c r="G703" s="21"/>
      <c r="H703" s="23"/>
      <c r="I703" s="23"/>
      <c r="J703" s="23"/>
      <c r="K703" s="23"/>
      <c r="L703" s="21"/>
      <c r="M703" s="21"/>
      <c r="N703" s="21"/>
      <c r="O703" s="21"/>
    </row>
    <row r="704" spans="2:15" s="3" customFormat="1" x14ac:dyDescent="0.2">
      <c r="B704" s="2"/>
      <c r="C704" s="2"/>
      <c r="D704" s="2"/>
      <c r="E704" s="21"/>
      <c r="F704" s="21"/>
      <c r="G704" s="21"/>
      <c r="H704" s="23"/>
      <c r="I704" s="23"/>
      <c r="J704" s="23"/>
      <c r="K704" s="23"/>
      <c r="L704" s="21"/>
      <c r="M704" s="21"/>
      <c r="N704" s="21"/>
      <c r="O704" s="21"/>
    </row>
    <row r="705" spans="2:15" s="3" customFormat="1" x14ac:dyDescent="0.2">
      <c r="B705" s="2"/>
      <c r="C705" s="2"/>
      <c r="D705" s="2"/>
      <c r="E705" s="21"/>
      <c r="F705" s="21"/>
      <c r="G705" s="21"/>
      <c r="H705" s="23"/>
      <c r="I705" s="23"/>
      <c r="J705" s="23"/>
      <c r="K705" s="23"/>
      <c r="L705" s="21"/>
      <c r="M705" s="21"/>
      <c r="N705" s="21"/>
      <c r="O705" s="21"/>
    </row>
    <row r="706" spans="2:15" s="3" customFormat="1" x14ac:dyDescent="0.2">
      <c r="B706" s="2"/>
      <c r="C706" s="2"/>
      <c r="D706" s="2"/>
      <c r="E706" s="21"/>
      <c r="F706" s="21"/>
      <c r="G706" s="21"/>
      <c r="H706" s="23"/>
      <c r="I706" s="23"/>
      <c r="J706" s="23"/>
      <c r="K706" s="23"/>
      <c r="L706" s="21"/>
      <c r="M706" s="21"/>
      <c r="N706" s="21"/>
      <c r="O706" s="21"/>
    </row>
    <row r="707" spans="2:15" s="3" customFormat="1" x14ac:dyDescent="0.2">
      <c r="B707" s="2"/>
      <c r="C707" s="2"/>
      <c r="D707" s="2"/>
      <c r="E707" s="21"/>
      <c r="F707" s="21"/>
      <c r="G707" s="21"/>
      <c r="H707" s="23"/>
      <c r="I707" s="23"/>
      <c r="J707" s="23"/>
      <c r="K707" s="23"/>
      <c r="L707" s="21"/>
      <c r="M707" s="21"/>
      <c r="N707" s="21"/>
      <c r="O707" s="21"/>
    </row>
    <row r="708" spans="2:15" s="3" customFormat="1" x14ac:dyDescent="0.2">
      <c r="B708" s="2"/>
      <c r="C708" s="2"/>
      <c r="D708" s="2"/>
      <c r="E708" s="21"/>
      <c r="F708" s="21"/>
      <c r="G708" s="21"/>
      <c r="H708" s="23"/>
      <c r="I708" s="23"/>
      <c r="J708" s="23"/>
      <c r="K708" s="23"/>
      <c r="L708" s="21"/>
      <c r="M708" s="21"/>
      <c r="N708" s="21"/>
      <c r="O708" s="21"/>
    </row>
    <row r="709" spans="2:15" s="3" customFormat="1" x14ac:dyDescent="0.2">
      <c r="B709" s="2"/>
      <c r="C709" s="2"/>
      <c r="D709" s="2"/>
      <c r="E709" s="21"/>
      <c r="F709" s="21"/>
      <c r="G709" s="21"/>
      <c r="H709" s="23"/>
      <c r="I709" s="23"/>
      <c r="J709" s="23"/>
      <c r="K709" s="23"/>
      <c r="L709" s="21"/>
      <c r="M709" s="21"/>
      <c r="N709" s="21"/>
      <c r="O709" s="21"/>
    </row>
    <row r="710" spans="2:15" s="3" customFormat="1" x14ac:dyDescent="0.2">
      <c r="B710" s="2"/>
      <c r="C710" s="2"/>
      <c r="D710" s="2"/>
      <c r="E710" s="21"/>
      <c r="F710" s="21"/>
      <c r="G710" s="21"/>
      <c r="H710" s="23"/>
      <c r="I710" s="23"/>
      <c r="J710" s="23"/>
      <c r="K710" s="23"/>
      <c r="L710" s="21"/>
      <c r="M710" s="21"/>
      <c r="N710" s="21"/>
      <c r="O710" s="21"/>
    </row>
    <row r="711" spans="2:15" s="3" customFormat="1" x14ac:dyDescent="0.2">
      <c r="B711" s="2"/>
      <c r="C711" s="2"/>
      <c r="D711" s="2"/>
      <c r="E711" s="21"/>
      <c r="F711" s="21"/>
      <c r="G711" s="21"/>
      <c r="H711" s="23"/>
      <c r="I711" s="23"/>
      <c r="J711" s="23"/>
      <c r="K711" s="23"/>
      <c r="L711" s="21"/>
      <c r="M711" s="21"/>
      <c r="N711" s="21"/>
      <c r="O711" s="21"/>
    </row>
    <row r="712" spans="2:15" s="3" customFormat="1" x14ac:dyDescent="0.2">
      <c r="B712" s="2"/>
      <c r="C712" s="2"/>
      <c r="D712" s="2"/>
      <c r="E712" s="21"/>
      <c r="F712" s="21"/>
      <c r="G712" s="21"/>
      <c r="H712" s="23"/>
      <c r="I712" s="23"/>
      <c r="J712" s="23"/>
      <c r="K712" s="23"/>
      <c r="L712" s="21"/>
      <c r="M712" s="21"/>
      <c r="N712" s="21"/>
      <c r="O712" s="21"/>
    </row>
    <row r="713" spans="2:15" s="3" customFormat="1" x14ac:dyDescent="0.2">
      <c r="B713" s="2"/>
      <c r="C713" s="2"/>
      <c r="D713" s="2"/>
      <c r="E713" s="21"/>
      <c r="F713" s="21"/>
      <c r="G713" s="21"/>
      <c r="H713" s="23"/>
      <c r="I713" s="23"/>
      <c r="J713" s="23"/>
      <c r="K713" s="23"/>
      <c r="L713" s="21"/>
      <c r="M713" s="21"/>
      <c r="N713" s="21"/>
      <c r="O713" s="21"/>
    </row>
    <row r="714" spans="2:15" s="3" customFormat="1" x14ac:dyDescent="0.2">
      <c r="B714" s="2"/>
      <c r="C714" s="2"/>
      <c r="D714" s="2"/>
      <c r="E714" s="21"/>
      <c r="F714" s="21"/>
      <c r="G714" s="21"/>
      <c r="H714" s="23"/>
      <c r="I714" s="23"/>
      <c r="J714" s="23"/>
      <c r="K714" s="23"/>
      <c r="L714" s="21"/>
      <c r="M714" s="21"/>
      <c r="N714" s="21"/>
      <c r="O714" s="21"/>
    </row>
    <row r="715" spans="2:15" s="3" customFormat="1" x14ac:dyDescent="0.2">
      <c r="B715" s="2"/>
      <c r="C715" s="2"/>
      <c r="D715" s="2"/>
      <c r="E715" s="21"/>
      <c r="F715" s="21"/>
      <c r="G715" s="21"/>
      <c r="H715" s="23"/>
      <c r="I715" s="23"/>
      <c r="J715" s="23"/>
      <c r="K715" s="23"/>
      <c r="L715" s="21"/>
      <c r="M715" s="21"/>
      <c r="N715" s="21"/>
      <c r="O715" s="21"/>
    </row>
    <row r="716" spans="2:15" s="3" customFormat="1" x14ac:dyDescent="0.2">
      <c r="B716" s="2"/>
      <c r="C716" s="2"/>
      <c r="D716" s="2"/>
      <c r="E716" s="21"/>
      <c r="F716" s="21"/>
      <c r="G716" s="21"/>
      <c r="H716" s="23"/>
      <c r="I716" s="23"/>
      <c r="J716" s="23"/>
      <c r="K716" s="23"/>
      <c r="L716" s="21"/>
      <c r="M716" s="21"/>
      <c r="N716" s="21"/>
      <c r="O716" s="21"/>
    </row>
    <row r="717" spans="2:15" s="3" customFormat="1" x14ac:dyDescent="0.2">
      <c r="B717" s="2"/>
      <c r="C717" s="2"/>
      <c r="D717" s="2"/>
      <c r="E717" s="21"/>
      <c r="F717" s="21"/>
      <c r="G717" s="21"/>
      <c r="H717" s="23"/>
      <c r="I717" s="23"/>
      <c r="J717" s="23"/>
      <c r="K717" s="23"/>
      <c r="L717" s="21"/>
      <c r="M717" s="21"/>
      <c r="N717" s="21"/>
      <c r="O717" s="21"/>
    </row>
    <row r="718" spans="2:15" s="3" customFormat="1" x14ac:dyDescent="0.2">
      <c r="B718" s="2"/>
      <c r="C718" s="2"/>
      <c r="D718" s="2"/>
      <c r="E718" s="21"/>
      <c r="F718" s="21"/>
      <c r="G718" s="21"/>
      <c r="H718" s="23"/>
      <c r="I718" s="23"/>
      <c r="J718" s="23"/>
      <c r="K718" s="23"/>
      <c r="L718" s="21"/>
      <c r="M718" s="21"/>
      <c r="N718" s="21"/>
      <c r="O718" s="21"/>
    </row>
    <row r="719" spans="2:15" s="3" customFormat="1" x14ac:dyDescent="0.2">
      <c r="B719" s="2"/>
      <c r="C719" s="2"/>
      <c r="D719" s="2"/>
      <c r="E719" s="21"/>
      <c r="F719" s="21"/>
      <c r="G719" s="21"/>
      <c r="H719" s="23"/>
      <c r="I719" s="23"/>
      <c r="J719" s="23"/>
      <c r="K719" s="23"/>
      <c r="L719" s="21"/>
      <c r="M719" s="21"/>
      <c r="N719" s="21"/>
      <c r="O719" s="21"/>
    </row>
    <row r="720" spans="2:15" s="3" customFormat="1" x14ac:dyDescent="0.2">
      <c r="B720" s="2"/>
      <c r="C720" s="2"/>
      <c r="D720" s="2"/>
      <c r="E720" s="21"/>
      <c r="F720" s="21"/>
      <c r="G720" s="21"/>
      <c r="H720" s="23"/>
      <c r="I720" s="23"/>
      <c r="J720" s="23"/>
      <c r="K720" s="23"/>
      <c r="L720" s="21"/>
      <c r="M720" s="21"/>
      <c r="N720" s="21"/>
      <c r="O720" s="21"/>
    </row>
    <row r="721" spans="2:15" s="3" customFormat="1" x14ac:dyDescent="0.2">
      <c r="B721" s="2"/>
      <c r="C721" s="2"/>
      <c r="D721" s="2"/>
      <c r="E721" s="21"/>
      <c r="F721" s="21"/>
      <c r="G721" s="21"/>
      <c r="H721" s="23"/>
      <c r="I721" s="23"/>
      <c r="J721" s="23"/>
      <c r="K721" s="23"/>
      <c r="L721" s="21"/>
      <c r="M721" s="21"/>
      <c r="N721" s="21"/>
      <c r="O721" s="21"/>
    </row>
    <row r="722" spans="2:15" s="3" customFormat="1" x14ac:dyDescent="0.2">
      <c r="B722" s="2"/>
      <c r="C722" s="2"/>
      <c r="D722" s="2"/>
      <c r="E722" s="21"/>
      <c r="F722" s="21"/>
      <c r="G722" s="21"/>
      <c r="H722" s="23"/>
      <c r="I722" s="23"/>
      <c r="J722" s="23"/>
      <c r="K722" s="23"/>
      <c r="L722" s="21"/>
      <c r="M722" s="21"/>
      <c r="N722" s="21"/>
      <c r="O722" s="21"/>
    </row>
    <row r="723" spans="2:15" s="3" customFormat="1" x14ac:dyDescent="0.2">
      <c r="B723" s="2"/>
      <c r="C723" s="2"/>
      <c r="D723" s="2"/>
      <c r="E723" s="21"/>
      <c r="F723" s="21"/>
      <c r="G723" s="21"/>
      <c r="H723" s="23"/>
      <c r="I723" s="23"/>
      <c r="J723" s="23"/>
      <c r="K723" s="23"/>
      <c r="L723" s="21"/>
      <c r="M723" s="21"/>
      <c r="N723" s="21"/>
      <c r="O723" s="21"/>
    </row>
    <row r="724" spans="2:15" s="3" customFormat="1" x14ac:dyDescent="0.2">
      <c r="B724" s="2"/>
      <c r="C724" s="2"/>
      <c r="D724" s="2"/>
      <c r="E724" s="21"/>
      <c r="F724" s="21"/>
      <c r="G724" s="21"/>
      <c r="H724" s="23"/>
      <c r="I724" s="23"/>
      <c r="J724" s="23"/>
      <c r="K724" s="23"/>
      <c r="L724" s="21"/>
      <c r="M724" s="21"/>
      <c r="N724" s="21"/>
      <c r="O724" s="21"/>
    </row>
    <row r="725" spans="2:15" s="3" customFormat="1" x14ac:dyDescent="0.2">
      <c r="B725" s="2"/>
      <c r="C725" s="2"/>
      <c r="D725" s="2"/>
      <c r="E725" s="21"/>
      <c r="F725" s="21"/>
      <c r="G725" s="21"/>
      <c r="H725" s="23"/>
      <c r="I725" s="23"/>
      <c r="J725" s="23"/>
      <c r="K725" s="23"/>
      <c r="L725" s="21"/>
      <c r="M725" s="21"/>
      <c r="N725" s="21"/>
      <c r="O725" s="21"/>
    </row>
    <row r="726" spans="2:15" s="3" customFormat="1" x14ac:dyDescent="0.2">
      <c r="B726" s="2"/>
      <c r="C726" s="2"/>
      <c r="D726" s="2"/>
      <c r="E726" s="21"/>
      <c r="F726" s="21"/>
      <c r="G726" s="21"/>
      <c r="H726" s="23"/>
      <c r="I726" s="23"/>
      <c r="J726" s="23"/>
      <c r="K726" s="23"/>
      <c r="L726" s="21"/>
      <c r="M726" s="21"/>
      <c r="N726" s="21"/>
      <c r="O726" s="21"/>
    </row>
    <row r="727" spans="2:15" s="3" customFormat="1" x14ac:dyDescent="0.2">
      <c r="B727" s="2"/>
      <c r="C727" s="2"/>
      <c r="D727" s="2"/>
      <c r="E727" s="21"/>
      <c r="F727" s="21"/>
      <c r="G727" s="21"/>
      <c r="H727" s="23"/>
      <c r="I727" s="23"/>
      <c r="J727" s="23"/>
      <c r="K727" s="23"/>
      <c r="L727" s="21"/>
      <c r="M727" s="21"/>
      <c r="N727" s="21"/>
      <c r="O727" s="21"/>
    </row>
    <row r="728" spans="2:15" s="3" customFormat="1" x14ac:dyDescent="0.2">
      <c r="B728" s="2"/>
      <c r="C728" s="2"/>
      <c r="D728" s="2"/>
      <c r="E728" s="21"/>
      <c r="F728" s="21"/>
      <c r="G728" s="21"/>
      <c r="H728" s="23"/>
      <c r="I728" s="23"/>
      <c r="J728" s="23"/>
      <c r="K728" s="23"/>
      <c r="L728" s="21"/>
      <c r="M728" s="21"/>
      <c r="N728" s="21"/>
      <c r="O728" s="21"/>
    </row>
    <row r="729" spans="2:15" s="3" customFormat="1" x14ac:dyDescent="0.2">
      <c r="B729" s="2"/>
      <c r="C729" s="2"/>
      <c r="D729" s="2"/>
      <c r="E729" s="21"/>
      <c r="F729" s="21"/>
      <c r="G729" s="21"/>
      <c r="H729" s="23"/>
      <c r="I729" s="23"/>
      <c r="J729" s="23"/>
      <c r="K729" s="23"/>
      <c r="L729" s="21"/>
      <c r="M729" s="21"/>
      <c r="N729" s="21"/>
      <c r="O729" s="21"/>
    </row>
    <row r="730" spans="2:15" s="3" customFormat="1" x14ac:dyDescent="0.2">
      <c r="B730" s="2"/>
      <c r="C730" s="2"/>
      <c r="D730" s="2"/>
      <c r="E730" s="21"/>
      <c r="F730" s="21"/>
      <c r="G730" s="21"/>
      <c r="H730" s="23"/>
      <c r="I730" s="23"/>
      <c r="J730" s="23"/>
      <c r="K730" s="23"/>
      <c r="L730" s="21"/>
      <c r="M730" s="21"/>
      <c r="N730" s="21"/>
      <c r="O730" s="21"/>
    </row>
    <row r="731" spans="2:15" s="3" customFormat="1" x14ac:dyDescent="0.2">
      <c r="B731" s="2"/>
      <c r="C731" s="2"/>
      <c r="D731" s="2"/>
      <c r="E731" s="21"/>
      <c r="F731" s="21"/>
      <c r="G731" s="21"/>
      <c r="H731" s="23"/>
      <c r="I731" s="23"/>
      <c r="J731" s="23"/>
      <c r="K731" s="23"/>
      <c r="L731" s="21"/>
      <c r="M731" s="21"/>
      <c r="N731" s="21"/>
      <c r="O731" s="21"/>
    </row>
    <row r="732" spans="2:15" s="3" customFormat="1" x14ac:dyDescent="0.2">
      <c r="B732" s="2"/>
      <c r="C732" s="2"/>
      <c r="D732" s="2"/>
      <c r="E732" s="21"/>
      <c r="F732" s="21"/>
      <c r="G732" s="21"/>
      <c r="H732" s="23"/>
      <c r="I732" s="23"/>
      <c r="J732" s="23"/>
      <c r="K732" s="23"/>
      <c r="L732" s="21"/>
      <c r="M732" s="21"/>
      <c r="N732" s="21"/>
      <c r="O732" s="21"/>
    </row>
    <row r="733" spans="2:15" s="3" customFormat="1" x14ac:dyDescent="0.2">
      <c r="B733" s="2"/>
      <c r="C733" s="2"/>
      <c r="D733" s="2"/>
      <c r="E733" s="21"/>
      <c r="F733" s="21"/>
      <c r="G733" s="21"/>
      <c r="H733" s="23"/>
      <c r="I733" s="23"/>
      <c r="J733" s="23"/>
      <c r="K733" s="23"/>
      <c r="L733" s="21"/>
      <c r="M733" s="21"/>
      <c r="N733" s="21"/>
      <c r="O733" s="21"/>
    </row>
    <row r="734" spans="2:15" s="3" customFormat="1" x14ac:dyDescent="0.2">
      <c r="B734" s="2"/>
      <c r="C734" s="2"/>
      <c r="D734" s="2"/>
      <c r="E734" s="21"/>
      <c r="F734" s="21"/>
      <c r="G734" s="21"/>
      <c r="H734" s="23"/>
      <c r="I734" s="23"/>
      <c r="J734" s="23"/>
      <c r="K734" s="23"/>
      <c r="L734" s="21"/>
      <c r="M734" s="21"/>
      <c r="N734" s="21"/>
      <c r="O734" s="21"/>
    </row>
    <row r="735" spans="2:15" s="3" customFormat="1" x14ac:dyDescent="0.2">
      <c r="B735" s="2"/>
      <c r="C735" s="2"/>
      <c r="D735" s="2"/>
      <c r="E735" s="21"/>
      <c r="F735" s="21"/>
      <c r="G735" s="21"/>
      <c r="H735" s="23"/>
      <c r="I735" s="23"/>
      <c r="J735" s="23"/>
      <c r="K735" s="23"/>
      <c r="L735" s="21"/>
      <c r="M735" s="21"/>
      <c r="N735" s="21"/>
      <c r="O735" s="21"/>
    </row>
    <row r="736" spans="2:15" s="3" customFormat="1" x14ac:dyDescent="0.2">
      <c r="B736" s="2"/>
      <c r="C736" s="2"/>
      <c r="D736" s="2"/>
      <c r="E736" s="21"/>
      <c r="F736" s="21"/>
      <c r="G736" s="21"/>
      <c r="H736" s="23"/>
      <c r="I736" s="23"/>
      <c r="J736" s="23"/>
      <c r="K736" s="23"/>
      <c r="L736" s="21"/>
      <c r="M736" s="21"/>
      <c r="N736" s="21"/>
      <c r="O736" s="21"/>
    </row>
    <row r="737" spans="2:15" s="3" customFormat="1" x14ac:dyDescent="0.2">
      <c r="B737" s="2"/>
      <c r="C737" s="2"/>
      <c r="D737" s="2"/>
      <c r="E737" s="21"/>
      <c r="F737" s="21"/>
      <c r="G737" s="21"/>
      <c r="H737" s="23"/>
      <c r="I737" s="23"/>
      <c r="J737" s="23"/>
      <c r="K737" s="23"/>
      <c r="L737" s="21"/>
      <c r="M737" s="21"/>
      <c r="N737" s="21"/>
      <c r="O737" s="21"/>
    </row>
    <row r="738" spans="2:15" s="3" customFormat="1" x14ac:dyDescent="0.2">
      <c r="B738" s="2"/>
      <c r="C738" s="2"/>
      <c r="D738" s="2"/>
      <c r="E738" s="21"/>
      <c r="F738" s="21"/>
      <c r="G738" s="21"/>
      <c r="H738" s="23"/>
      <c r="I738" s="23"/>
      <c r="J738" s="23"/>
      <c r="K738" s="23"/>
      <c r="L738" s="21"/>
      <c r="M738" s="21"/>
      <c r="N738" s="21"/>
      <c r="O738" s="21"/>
    </row>
    <row r="739" spans="2:15" s="3" customFormat="1" x14ac:dyDescent="0.2">
      <c r="B739" s="2"/>
      <c r="C739" s="2"/>
      <c r="D739" s="2"/>
      <c r="E739" s="21"/>
      <c r="F739" s="21"/>
      <c r="G739" s="21"/>
      <c r="H739" s="23"/>
      <c r="I739" s="23"/>
      <c r="J739" s="23"/>
      <c r="K739" s="23"/>
      <c r="L739" s="21"/>
      <c r="M739" s="21"/>
      <c r="N739" s="21"/>
      <c r="O739" s="21"/>
    </row>
    <row r="740" spans="2:15" s="3" customFormat="1" x14ac:dyDescent="0.2">
      <c r="B740" s="2"/>
      <c r="C740" s="2"/>
      <c r="D740" s="2"/>
      <c r="E740" s="21"/>
      <c r="F740" s="21"/>
      <c r="G740" s="21"/>
      <c r="H740" s="23"/>
      <c r="I740" s="23"/>
      <c r="J740" s="23"/>
      <c r="K740" s="23"/>
      <c r="L740" s="21"/>
      <c r="M740" s="21"/>
      <c r="N740" s="21"/>
      <c r="O740" s="21"/>
    </row>
    <row r="741" spans="2:15" s="3" customFormat="1" x14ac:dyDescent="0.2">
      <c r="B741" s="2"/>
      <c r="C741" s="2"/>
      <c r="D741" s="2"/>
      <c r="E741" s="21"/>
      <c r="F741" s="21"/>
      <c r="G741" s="21"/>
      <c r="H741" s="23"/>
      <c r="I741" s="23"/>
      <c r="J741" s="23"/>
      <c r="K741" s="23"/>
      <c r="L741" s="21"/>
      <c r="M741" s="21"/>
      <c r="N741" s="21"/>
      <c r="O741" s="21"/>
    </row>
    <row r="742" spans="2:15" s="3" customFormat="1" x14ac:dyDescent="0.2">
      <c r="B742" s="2"/>
      <c r="C742" s="2"/>
      <c r="D742" s="2"/>
      <c r="E742" s="21"/>
      <c r="F742" s="21"/>
      <c r="G742" s="21"/>
      <c r="H742" s="23"/>
      <c r="I742" s="23"/>
      <c r="J742" s="23"/>
      <c r="K742" s="23"/>
      <c r="L742" s="21"/>
      <c r="M742" s="21"/>
      <c r="N742" s="21"/>
      <c r="O742" s="21"/>
    </row>
    <row r="743" spans="2:15" s="3" customFormat="1" x14ac:dyDescent="0.2">
      <c r="B743" s="2"/>
      <c r="C743" s="2"/>
      <c r="D743" s="2"/>
      <c r="E743" s="21"/>
      <c r="F743" s="21"/>
      <c r="G743" s="21"/>
      <c r="H743" s="23"/>
      <c r="I743" s="23"/>
      <c r="J743" s="23"/>
      <c r="K743" s="23"/>
      <c r="L743" s="21"/>
      <c r="M743" s="21"/>
      <c r="N743" s="21"/>
      <c r="O743" s="21"/>
    </row>
    <row r="744" spans="2:15" s="3" customFormat="1" x14ac:dyDescent="0.2">
      <c r="B744" s="2"/>
      <c r="C744" s="2"/>
      <c r="D744" s="2"/>
      <c r="E744" s="21"/>
      <c r="F744" s="21"/>
      <c r="G744" s="21"/>
      <c r="H744" s="23"/>
      <c r="I744" s="23"/>
      <c r="J744" s="23"/>
      <c r="K744" s="23"/>
      <c r="L744" s="21"/>
      <c r="M744" s="21"/>
      <c r="N744" s="21"/>
      <c r="O744" s="21"/>
    </row>
    <row r="745" spans="2:15" s="3" customFormat="1" x14ac:dyDescent="0.2">
      <c r="B745" s="2"/>
      <c r="C745" s="2"/>
      <c r="D745" s="2"/>
      <c r="E745" s="21"/>
      <c r="F745" s="21"/>
      <c r="G745" s="21"/>
      <c r="H745" s="23"/>
      <c r="I745" s="23"/>
      <c r="J745" s="23"/>
      <c r="K745" s="23"/>
      <c r="L745" s="21"/>
      <c r="M745" s="21"/>
      <c r="N745" s="21"/>
      <c r="O745" s="21"/>
    </row>
    <row r="746" spans="2:15" s="3" customFormat="1" x14ac:dyDescent="0.2">
      <c r="B746" s="2"/>
      <c r="C746" s="2"/>
      <c r="D746" s="2"/>
      <c r="E746" s="21"/>
      <c r="F746" s="21"/>
      <c r="G746" s="21"/>
      <c r="H746" s="23"/>
      <c r="I746" s="23"/>
      <c r="J746" s="23"/>
      <c r="K746" s="23"/>
      <c r="L746" s="21"/>
      <c r="M746" s="21"/>
      <c r="N746" s="21"/>
      <c r="O746" s="21"/>
    </row>
    <row r="747" spans="2:15" s="3" customFormat="1" x14ac:dyDescent="0.2">
      <c r="B747" s="2"/>
      <c r="C747" s="2"/>
      <c r="D747" s="2"/>
      <c r="E747" s="21"/>
      <c r="F747" s="21"/>
      <c r="G747" s="21"/>
      <c r="H747" s="23"/>
      <c r="I747" s="23"/>
      <c r="J747" s="23"/>
      <c r="K747" s="23"/>
      <c r="L747" s="21"/>
      <c r="M747" s="21"/>
      <c r="N747" s="21"/>
      <c r="O747" s="21"/>
    </row>
    <row r="748" spans="2:15" s="3" customFormat="1" x14ac:dyDescent="0.2">
      <c r="B748" s="2"/>
      <c r="C748" s="2"/>
      <c r="D748" s="2"/>
      <c r="E748" s="21"/>
      <c r="F748" s="21"/>
      <c r="G748" s="21"/>
      <c r="H748" s="23"/>
      <c r="I748" s="23"/>
      <c r="J748" s="23"/>
      <c r="K748" s="23"/>
      <c r="L748" s="21"/>
      <c r="M748" s="21"/>
      <c r="N748" s="21"/>
      <c r="O748" s="21"/>
    </row>
    <row r="749" spans="2:15" s="3" customFormat="1" x14ac:dyDescent="0.2">
      <c r="B749" s="2"/>
      <c r="C749" s="2"/>
      <c r="D749" s="2"/>
      <c r="E749" s="21"/>
      <c r="F749" s="21"/>
      <c r="G749" s="21"/>
      <c r="H749" s="23"/>
      <c r="I749" s="23"/>
      <c r="J749" s="23"/>
      <c r="K749" s="23"/>
      <c r="L749" s="21"/>
      <c r="M749" s="21"/>
      <c r="N749" s="21"/>
      <c r="O749" s="21"/>
    </row>
    <row r="750" spans="2:15" s="3" customFormat="1" x14ac:dyDescent="0.2">
      <c r="B750" s="2"/>
      <c r="C750" s="2"/>
      <c r="D750" s="2"/>
      <c r="E750" s="21"/>
      <c r="F750" s="21"/>
      <c r="G750" s="21"/>
      <c r="H750" s="23"/>
      <c r="I750" s="23"/>
      <c r="J750" s="23"/>
      <c r="K750" s="23"/>
      <c r="L750" s="21"/>
      <c r="M750" s="21"/>
      <c r="N750" s="21"/>
      <c r="O750" s="21"/>
    </row>
    <row r="751" spans="2:15" s="3" customFormat="1" x14ac:dyDescent="0.2">
      <c r="B751" s="2"/>
      <c r="C751" s="2"/>
      <c r="D751" s="2"/>
      <c r="E751" s="21"/>
      <c r="F751" s="21"/>
      <c r="G751" s="21"/>
      <c r="H751" s="23"/>
      <c r="I751" s="23"/>
      <c r="J751" s="23"/>
      <c r="K751" s="23"/>
      <c r="L751" s="21"/>
      <c r="M751" s="21"/>
      <c r="N751" s="21"/>
      <c r="O751" s="21"/>
    </row>
    <row r="752" spans="2:15" s="3" customFormat="1" x14ac:dyDescent="0.2">
      <c r="B752" s="2"/>
      <c r="C752" s="2"/>
      <c r="D752" s="2"/>
      <c r="E752" s="21"/>
      <c r="F752" s="21"/>
      <c r="G752" s="21"/>
      <c r="H752" s="23"/>
      <c r="I752" s="23"/>
      <c r="J752" s="23"/>
      <c r="K752" s="23"/>
      <c r="L752" s="21"/>
      <c r="M752" s="21"/>
      <c r="N752" s="21"/>
      <c r="O752" s="21"/>
    </row>
    <row r="753" spans="2:15" s="3" customFormat="1" x14ac:dyDescent="0.2">
      <c r="B753" s="2"/>
      <c r="C753" s="2"/>
      <c r="D753" s="2"/>
      <c r="E753" s="21"/>
      <c r="F753" s="21"/>
      <c r="G753" s="21"/>
      <c r="H753" s="23"/>
      <c r="I753" s="23"/>
      <c r="J753" s="23"/>
      <c r="K753" s="23"/>
      <c r="L753" s="21"/>
      <c r="M753" s="21"/>
      <c r="N753" s="21"/>
      <c r="O753" s="21"/>
    </row>
    <row r="754" spans="2:15" s="3" customFormat="1" x14ac:dyDescent="0.2">
      <c r="B754" s="2"/>
      <c r="C754" s="2"/>
      <c r="D754" s="2"/>
      <c r="E754" s="21"/>
      <c r="F754" s="21"/>
      <c r="G754" s="21"/>
      <c r="H754" s="23"/>
      <c r="I754" s="23"/>
      <c r="J754" s="23"/>
      <c r="K754" s="23"/>
      <c r="L754" s="21"/>
      <c r="M754" s="21"/>
      <c r="N754" s="21"/>
      <c r="O754" s="21"/>
    </row>
    <row r="755" spans="2:15" s="3" customFormat="1" x14ac:dyDescent="0.2">
      <c r="B755" s="2"/>
      <c r="C755" s="2"/>
      <c r="D755" s="2"/>
      <c r="E755" s="21"/>
      <c r="F755" s="21"/>
      <c r="G755" s="21"/>
      <c r="H755" s="23"/>
      <c r="I755" s="23"/>
      <c r="J755" s="23"/>
      <c r="K755" s="23"/>
      <c r="L755" s="21"/>
      <c r="M755" s="21"/>
      <c r="N755" s="21"/>
      <c r="O755" s="21"/>
    </row>
    <row r="756" spans="2:15" s="3" customFormat="1" x14ac:dyDescent="0.2">
      <c r="B756" s="2"/>
      <c r="C756" s="2"/>
      <c r="D756" s="2"/>
      <c r="E756" s="21"/>
      <c r="F756" s="21"/>
      <c r="G756" s="21"/>
      <c r="H756" s="23"/>
      <c r="I756" s="23"/>
      <c r="J756" s="23"/>
      <c r="K756" s="23"/>
      <c r="L756" s="21"/>
      <c r="M756" s="21"/>
      <c r="N756" s="21"/>
      <c r="O756" s="21"/>
    </row>
    <row r="757" spans="2:15" s="3" customFormat="1" x14ac:dyDescent="0.2">
      <c r="B757" s="2"/>
      <c r="C757" s="2"/>
      <c r="D757" s="2"/>
      <c r="E757" s="21"/>
      <c r="F757" s="21"/>
      <c r="G757" s="21"/>
      <c r="H757" s="23"/>
      <c r="I757" s="23"/>
      <c r="J757" s="23"/>
      <c r="K757" s="23"/>
      <c r="L757" s="21"/>
      <c r="M757" s="21"/>
      <c r="N757" s="21"/>
      <c r="O757" s="21"/>
    </row>
    <row r="758" spans="2:15" s="3" customFormat="1" x14ac:dyDescent="0.2">
      <c r="B758" s="2"/>
      <c r="C758" s="2"/>
      <c r="D758" s="2"/>
      <c r="E758" s="21"/>
      <c r="F758" s="21"/>
      <c r="G758" s="21"/>
      <c r="H758" s="23"/>
      <c r="I758" s="23"/>
      <c r="J758" s="23"/>
      <c r="K758" s="23"/>
      <c r="L758" s="21"/>
      <c r="M758" s="21"/>
      <c r="N758" s="21"/>
      <c r="O758" s="21"/>
    </row>
    <row r="759" spans="2:15" s="3" customFormat="1" x14ac:dyDescent="0.2">
      <c r="B759" s="2"/>
      <c r="C759" s="2"/>
      <c r="D759" s="2"/>
      <c r="E759" s="21"/>
      <c r="F759" s="21"/>
      <c r="G759" s="21"/>
      <c r="H759" s="23"/>
      <c r="I759" s="23"/>
      <c r="J759" s="23"/>
      <c r="K759" s="23"/>
      <c r="L759" s="21"/>
      <c r="M759" s="21"/>
      <c r="N759" s="21"/>
      <c r="O759" s="21"/>
    </row>
    <row r="760" spans="2:15" s="3" customFormat="1" x14ac:dyDescent="0.2">
      <c r="B760" s="2"/>
      <c r="C760" s="2"/>
      <c r="D760" s="2"/>
      <c r="E760" s="21"/>
      <c r="F760" s="21"/>
      <c r="G760" s="21"/>
      <c r="H760" s="23"/>
      <c r="I760" s="23"/>
      <c r="J760" s="23"/>
      <c r="K760" s="23"/>
      <c r="L760" s="21"/>
      <c r="M760" s="21"/>
      <c r="N760" s="21"/>
      <c r="O760" s="21"/>
    </row>
    <row r="761" spans="2:15" s="3" customFormat="1" x14ac:dyDescent="0.2">
      <c r="B761" s="2"/>
      <c r="C761" s="2"/>
      <c r="D761" s="2"/>
      <c r="E761" s="21"/>
      <c r="F761" s="21"/>
      <c r="G761" s="21"/>
      <c r="H761" s="23"/>
      <c r="I761" s="23"/>
      <c r="J761" s="23"/>
      <c r="K761" s="23"/>
      <c r="L761" s="21"/>
      <c r="M761" s="21"/>
      <c r="N761" s="21"/>
      <c r="O761" s="21"/>
    </row>
    <row r="762" spans="2:15" s="3" customFormat="1" x14ac:dyDescent="0.2">
      <c r="B762" s="2"/>
      <c r="C762" s="2"/>
      <c r="D762" s="2"/>
      <c r="E762" s="21"/>
      <c r="F762" s="21"/>
      <c r="G762" s="21"/>
      <c r="H762" s="23"/>
      <c r="I762" s="23"/>
      <c r="J762" s="23"/>
      <c r="K762" s="23"/>
      <c r="L762" s="21"/>
      <c r="M762" s="21"/>
      <c r="N762" s="21"/>
      <c r="O762" s="21"/>
    </row>
    <row r="763" spans="2:15" s="3" customFormat="1" x14ac:dyDescent="0.2">
      <c r="B763" s="2"/>
      <c r="C763" s="2"/>
      <c r="D763" s="2"/>
      <c r="E763" s="21"/>
      <c r="F763" s="21"/>
      <c r="G763" s="21"/>
      <c r="H763" s="23"/>
      <c r="I763" s="23"/>
      <c r="J763" s="23"/>
      <c r="K763" s="23"/>
      <c r="L763" s="21"/>
      <c r="M763" s="21"/>
      <c r="N763" s="21"/>
      <c r="O763" s="21"/>
    </row>
    <row r="764" spans="2:15" s="3" customFormat="1" x14ac:dyDescent="0.2">
      <c r="B764" s="2"/>
      <c r="C764" s="2"/>
      <c r="D764" s="2"/>
      <c r="E764" s="21"/>
      <c r="F764" s="21"/>
      <c r="G764" s="21"/>
      <c r="H764" s="23"/>
      <c r="I764" s="23"/>
      <c r="J764" s="23"/>
      <c r="K764" s="23"/>
      <c r="L764" s="21"/>
      <c r="M764" s="21"/>
      <c r="N764" s="21"/>
      <c r="O764" s="21"/>
    </row>
    <row r="765" spans="2:15" s="3" customFormat="1" x14ac:dyDescent="0.2">
      <c r="B765" s="2"/>
      <c r="C765" s="2"/>
      <c r="D765" s="2"/>
      <c r="E765" s="21"/>
      <c r="F765" s="21"/>
      <c r="G765" s="21"/>
      <c r="H765" s="23"/>
      <c r="I765" s="23"/>
      <c r="J765" s="23"/>
      <c r="K765" s="23"/>
      <c r="L765" s="21"/>
      <c r="M765" s="21"/>
      <c r="N765" s="21"/>
      <c r="O765" s="21"/>
    </row>
    <row r="766" spans="2:15" s="3" customFormat="1" x14ac:dyDescent="0.2">
      <c r="B766" s="2"/>
      <c r="C766" s="2"/>
      <c r="D766" s="2"/>
      <c r="E766" s="21"/>
      <c r="F766" s="21"/>
      <c r="G766" s="21"/>
      <c r="H766" s="23"/>
      <c r="I766" s="23"/>
      <c r="J766" s="23"/>
      <c r="K766" s="23"/>
      <c r="L766" s="21"/>
      <c r="M766" s="21"/>
      <c r="N766" s="21"/>
      <c r="O766" s="21"/>
    </row>
    <row r="767" spans="2:15" s="3" customFormat="1" x14ac:dyDescent="0.2">
      <c r="B767" s="2"/>
      <c r="C767" s="2"/>
      <c r="D767" s="2"/>
      <c r="E767" s="21"/>
      <c r="F767" s="21"/>
      <c r="G767" s="21"/>
      <c r="H767" s="23"/>
      <c r="I767" s="23"/>
      <c r="J767" s="23"/>
      <c r="K767" s="23"/>
      <c r="L767" s="21"/>
      <c r="M767" s="21"/>
      <c r="N767" s="21"/>
      <c r="O767" s="21"/>
    </row>
    <row r="768" spans="2:15" s="3" customFormat="1" x14ac:dyDescent="0.2">
      <c r="B768" s="2"/>
      <c r="C768" s="2"/>
      <c r="D768" s="2"/>
      <c r="E768" s="21"/>
      <c r="F768" s="21"/>
      <c r="G768" s="21"/>
      <c r="H768" s="23"/>
      <c r="I768" s="23"/>
      <c r="J768" s="23"/>
      <c r="K768" s="23"/>
      <c r="L768" s="21"/>
      <c r="M768" s="21"/>
      <c r="N768" s="21"/>
      <c r="O768" s="21"/>
    </row>
    <row r="769" spans="2:15" s="3" customFormat="1" x14ac:dyDescent="0.2">
      <c r="B769" s="2"/>
      <c r="C769" s="2"/>
      <c r="D769" s="2"/>
      <c r="E769" s="21"/>
      <c r="F769" s="21"/>
      <c r="G769" s="21"/>
      <c r="H769" s="23"/>
      <c r="I769" s="23"/>
      <c r="J769" s="23"/>
      <c r="K769" s="23"/>
      <c r="L769" s="21"/>
      <c r="M769" s="21"/>
      <c r="N769" s="21"/>
      <c r="O769" s="21"/>
    </row>
    <row r="770" spans="2:15" s="3" customFormat="1" x14ac:dyDescent="0.2">
      <c r="B770" s="2"/>
      <c r="C770" s="2"/>
      <c r="D770" s="2"/>
      <c r="E770" s="21"/>
      <c r="F770" s="21"/>
      <c r="G770" s="21"/>
      <c r="H770" s="23"/>
      <c r="I770" s="23"/>
      <c r="J770" s="23"/>
      <c r="K770" s="23"/>
      <c r="L770" s="21"/>
      <c r="M770" s="21"/>
      <c r="N770" s="21"/>
      <c r="O770" s="21"/>
    </row>
    <row r="771" spans="2:15" s="3" customFormat="1" x14ac:dyDescent="0.2">
      <c r="B771" s="2"/>
      <c r="C771" s="2"/>
      <c r="D771" s="2"/>
      <c r="E771" s="21"/>
      <c r="F771" s="21"/>
      <c r="G771" s="21"/>
      <c r="H771" s="23"/>
      <c r="I771" s="23"/>
      <c r="J771" s="23"/>
      <c r="K771" s="23"/>
      <c r="L771" s="21"/>
      <c r="M771" s="21"/>
      <c r="N771" s="21"/>
      <c r="O771" s="21"/>
    </row>
    <row r="772" spans="2:15" s="3" customFormat="1" x14ac:dyDescent="0.2">
      <c r="B772" s="2"/>
      <c r="C772" s="2"/>
      <c r="D772" s="2"/>
      <c r="E772" s="21"/>
      <c r="F772" s="21"/>
      <c r="G772" s="21"/>
      <c r="H772" s="23"/>
      <c r="I772" s="23"/>
      <c r="J772" s="23"/>
      <c r="K772" s="23"/>
      <c r="L772" s="21"/>
      <c r="M772" s="21"/>
      <c r="N772" s="21"/>
      <c r="O772" s="21"/>
    </row>
    <row r="773" spans="2:15" s="3" customFormat="1" x14ac:dyDescent="0.2">
      <c r="B773" s="2"/>
      <c r="C773" s="2"/>
      <c r="D773" s="2"/>
      <c r="E773" s="21"/>
      <c r="F773" s="21"/>
      <c r="G773" s="21"/>
      <c r="H773" s="23"/>
      <c r="I773" s="23"/>
      <c r="J773" s="23"/>
      <c r="K773" s="23"/>
      <c r="L773" s="21"/>
      <c r="M773" s="21"/>
      <c r="N773" s="21"/>
      <c r="O773" s="21"/>
    </row>
    <row r="774" spans="2:15" s="3" customFormat="1" x14ac:dyDescent="0.2">
      <c r="B774" s="2"/>
      <c r="C774" s="2"/>
      <c r="D774" s="2"/>
      <c r="E774" s="21"/>
      <c r="F774" s="21"/>
      <c r="G774" s="21"/>
      <c r="H774" s="23"/>
      <c r="I774" s="23"/>
      <c r="J774" s="23"/>
      <c r="K774" s="23"/>
      <c r="L774" s="21"/>
      <c r="M774" s="21"/>
      <c r="N774" s="21"/>
      <c r="O774" s="21"/>
    </row>
    <row r="775" spans="2:15" s="3" customFormat="1" x14ac:dyDescent="0.2">
      <c r="B775" s="2"/>
      <c r="C775" s="2"/>
      <c r="D775" s="2"/>
      <c r="E775" s="21"/>
      <c r="F775" s="21"/>
      <c r="G775" s="21"/>
      <c r="H775" s="23"/>
      <c r="I775" s="23"/>
      <c r="J775" s="23"/>
      <c r="K775" s="23"/>
      <c r="L775" s="21"/>
      <c r="M775" s="21"/>
      <c r="N775" s="21"/>
      <c r="O775" s="21"/>
    </row>
    <row r="776" spans="2:15" s="3" customFormat="1" x14ac:dyDescent="0.2">
      <c r="B776" s="2"/>
      <c r="C776" s="2"/>
      <c r="D776" s="2"/>
      <c r="E776" s="21"/>
      <c r="F776" s="21"/>
      <c r="G776" s="21"/>
      <c r="H776" s="23"/>
      <c r="I776" s="23"/>
      <c r="J776" s="23"/>
      <c r="K776" s="23"/>
      <c r="L776" s="21"/>
      <c r="M776" s="21"/>
      <c r="N776" s="21"/>
      <c r="O776" s="21"/>
    </row>
    <row r="777" spans="2:15" s="3" customFormat="1" x14ac:dyDescent="0.2">
      <c r="B777" s="2"/>
      <c r="C777" s="2"/>
      <c r="D777" s="2"/>
      <c r="E777" s="21"/>
      <c r="F777" s="21"/>
      <c r="G777" s="21"/>
      <c r="H777" s="23"/>
      <c r="I777" s="23"/>
      <c r="J777" s="23"/>
      <c r="K777" s="23"/>
      <c r="L777" s="21"/>
      <c r="M777" s="21"/>
      <c r="N777" s="21"/>
      <c r="O777" s="21"/>
    </row>
    <row r="778" spans="2:15" s="3" customFormat="1" x14ac:dyDescent="0.2">
      <c r="B778" s="2"/>
      <c r="C778" s="2"/>
      <c r="D778" s="2"/>
      <c r="E778" s="21"/>
      <c r="F778" s="21"/>
      <c r="G778" s="21"/>
      <c r="H778" s="23"/>
      <c r="I778" s="23"/>
      <c r="J778" s="23"/>
      <c r="K778" s="23"/>
      <c r="L778" s="21"/>
      <c r="M778" s="21"/>
      <c r="N778" s="21"/>
      <c r="O778" s="21"/>
    </row>
    <row r="779" spans="2:15" s="3" customFormat="1" x14ac:dyDescent="0.2">
      <c r="B779" s="2"/>
      <c r="C779" s="2"/>
      <c r="D779" s="2"/>
      <c r="E779" s="21"/>
      <c r="F779" s="21"/>
      <c r="G779" s="21"/>
      <c r="H779" s="23"/>
      <c r="I779" s="23"/>
      <c r="J779" s="23"/>
      <c r="K779" s="23"/>
      <c r="L779" s="21"/>
      <c r="M779" s="21"/>
      <c r="N779" s="21"/>
      <c r="O779" s="21"/>
    </row>
    <row r="780" spans="2:15" s="3" customFormat="1" x14ac:dyDescent="0.2">
      <c r="B780" s="2"/>
      <c r="C780" s="2"/>
      <c r="D780" s="2"/>
      <c r="E780" s="21"/>
      <c r="F780" s="21"/>
      <c r="G780" s="21"/>
      <c r="H780" s="23"/>
      <c r="I780" s="23"/>
      <c r="J780" s="23"/>
      <c r="K780" s="23"/>
      <c r="L780" s="21"/>
      <c r="M780" s="21"/>
      <c r="N780" s="21"/>
      <c r="O780" s="21"/>
    </row>
    <row r="781" spans="2:15" s="3" customFormat="1" x14ac:dyDescent="0.2">
      <c r="B781" s="2"/>
      <c r="C781" s="2"/>
      <c r="D781" s="2"/>
      <c r="E781" s="21"/>
      <c r="F781" s="21"/>
      <c r="G781" s="21"/>
      <c r="H781" s="23"/>
      <c r="I781" s="23"/>
      <c r="J781" s="23"/>
      <c r="K781" s="23"/>
      <c r="L781" s="21"/>
      <c r="M781" s="21"/>
      <c r="N781" s="21"/>
      <c r="O781" s="21"/>
    </row>
    <row r="782" spans="2:15" s="3" customFormat="1" x14ac:dyDescent="0.2">
      <c r="B782" s="2"/>
      <c r="C782" s="2"/>
      <c r="D782" s="2"/>
      <c r="E782" s="21"/>
      <c r="F782" s="21"/>
      <c r="G782" s="21"/>
      <c r="H782" s="23"/>
      <c r="I782" s="23"/>
      <c r="J782" s="23"/>
      <c r="K782" s="23"/>
      <c r="L782" s="21"/>
      <c r="M782" s="21"/>
      <c r="N782" s="21"/>
      <c r="O782" s="21"/>
    </row>
    <row r="783" spans="2:15" s="3" customFormat="1" x14ac:dyDescent="0.2">
      <c r="B783" s="2"/>
      <c r="C783" s="2"/>
      <c r="D783" s="2"/>
      <c r="E783" s="21"/>
      <c r="F783" s="21"/>
      <c r="G783" s="21"/>
      <c r="H783" s="23"/>
      <c r="I783" s="23"/>
      <c r="J783" s="23"/>
      <c r="K783" s="23"/>
      <c r="L783" s="21"/>
      <c r="M783" s="21"/>
      <c r="N783" s="21"/>
      <c r="O783" s="21"/>
    </row>
    <row r="784" spans="2:15" s="3" customFormat="1" x14ac:dyDescent="0.2">
      <c r="B784" s="2"/>
      <c r="C784" s="2"/>
      <c r="D784" s="2"/>
      <c r="E784" s="21"/>
      <c r="F784" s="21"/>
      <c r="G784" s="21"/>
      <c r="H784" s="23"/>
      <c r="I784" s="23"/>
      <c r="J784" s="23"/>
      <c r="K784" s="23"/>
      <c r="L784" s="21"/>
      <c r="M784" s="21"/>
      <c r="N784" s="21"/>
      <c r="O784" s="21"/>
    </row>
    <row r="785" spans="2:15" s="3" customFormat="1" x14ac:dyDescent="0.2">
      <c r="B785" s="2"/>
      <c r="C785" s="2"/>
      <c r="D785" s="2"/>
      <c r="E785" s="21"/>
      <c r="F785" s="21"/>
      <c r="G785" s="21"/>
      <c r="H785" s="23"/>
      <c r="I785" s="23"/>
      <c r="J785" s="23"/>
      <c r="K785" s="23"/>
      <c r="L785" s="21"/>
      <c r="M785" s="21"/>
      <c r="N785" s="21"/>
      <c r="O785" s="21"/>
    </row>
    <row r="786" spans="2:15" s="3" customFormat="1" x14ac:dyDescent="0.2">
      <c r="B786" s="2"/>
      <c r="C786" s="2"/>
      <c r="D786" s="2"/>
      <c r="E786" s="21"/>
      <c r="F786" s="21"/>
      <c r="G786" s="21"/>
      <c r="H786" s="23"/>
      <c r="I786" s="23"/>
      <c r="J786" s="23"/>
      <c r="K786" s="23"/>
      <c r="L786" s="21"/>
      <c r="M786" s="21"/>
      <c r="N786" s="21"/>
      <c r="O786" s="21"/>
    </row>
    <row r="787" spans="2:15" s="3" customFormat="1" x14ac:dyDescent="0.2">
      <c r="B787" s="2"/>
      <c r="C787" s="2"/>
      <c r="D787" s="2"/>
      <c r="E787" s="21"/>
      <c r="F787" s="21"/>
      <c r="G787" s="21"/>
      <c r="H787" s="23"/>
      <c r="I787" s="23"/>
      <c r="J787" s="23"/>
      <c r="K787" s="23"/>
      <c r="L787" s="21"/>
      <c r="M787" s="21"/>
      <c r="N787" s="21"/>
      <c r="O787" s="21"/>
    </row>
    <row r="788" spans="2:15" s="3" customFormat="1" x14ac:dyDescent="0.2">
      <c r="B788" s="2"/>
      <c r="C788" s="2"/>
      <c r="D788" s="2"/>
      <c r="E788" s="21"/>
      <c r="F788" s="21"/>
      <c r="G788" s="21"/>
      <c r="H788" s="23"/>
      <c r="I788" s="23"/>
      <c r="J788" s="23"/>
      <c r="K788" s="23"/>
      <c r="L788" s="21"/>
      <c r="M788" s="21"/>
      <c r="N788" s="21"/>
      <c r="O788" s="21"/>
    </row>
    <row r="789" spans="2:15" s="3" customFormat="1" x14ac:dyDescent="0.2">
      <c r="B789" s="2"/>
      <c r="C789" s="2"/>
      <c r="D789" s="2"/>
      <c r="E789" s="21"/>
      <c r="F789" s="21"/>
      <c r="G789" s="21"/>
      <c r="H789" s="23"/>
      <c r="I789" s="23"/>
      <c r="J789" s="23"/>
      <c r="K789" s="23"/>
      <c r="L789" s="21"/>
      <c r="M789" s="21"/>
      <c r="N789" s="21"/>
      <c r="O789" s="21"/>
    </row>
    <row r="790" spans="2:15" s="3" customFormat="1" x14ac:dyDescent="0.2">
      <c r="B790" s="2"/>
      <c r="C790" s="2"/>
      <c r="D790" s="2"/>
      <c r="E790" s="21"/>
      <c r="F790" s="21"/>
      <c r="G790" s="21"/>
      <c r="H790" s="23"/>
      <c r="I790" s="23"/>
      <c r="J790" s="23"/>
      <c r="K790" s="23"/>
      <c r="L790" s="21"/>
      <c r="M790" s="21"/>
      <c r="N790" s="21"/>
      <c r="O790" s="21"/>
    </row>
    <row r="791" spans="2:15" s="3" customFormat="1" x14ac:dyDescent="0.2">
      <c r="B791" s="2"/>
      <c r="C791" s="2"/>
      <c r="D791" s="2"/>
      <c r="E791" s="21"/>
      <c r="F791" s="21"/>
      <c r="G791" s="21"/>
      <c r="H791" s="23"/>
      <c r="I791" s="23"/>
      <c r="J791" s="23"/>
      <c r="K791" s="23"/>
      <c r="L791" s="21"/>
      <c r="M791" s="21"/>
      <c r="N791" s="21"/>
      <c r="O791" s="21"/>
    </row>
    <row r="792" spans="2:15" s="3" customFormat="1" x14ac:dyDescent="0.2">
      <c r="B792" s="2"/>
      <c r="C792" s="2"/>
      <c r="D792" s="2"/>
      <c r="E792" s="21"/>
      <c r="F792" s="21"/>
      <c r="G792" s="21"/>
      <c r="H792" s="23"/>
      <c r="I792" s="23"/>
      <c r="J792" s="23"/>
      <c r="K792" s="23"/>
      <c r="L792" s="21"/>
      <c r="M792" s="21"/>
      <c r="N792" s="21"/>
      <c r="O792" s="21"/>
    </row>
    <row r="793" spans="2:15" s="3" customFormat="1" x14ac:dyDescent="0.2">
      <c r="B793" s="2"/>
      <c r="C793" s="2"/>
      <c r="D793" s="2"/>
      <c r="E793" s="21"/>
      <c r="F793" s="21"/>
      <c r="G793" s="21"/>
      <c r="H793" s="23"/>
      <c r="I793" s="23"/>
      <c r="J793" s="23"/>
      <c r="K793" s="23"/>
      <c r="L793" s="21"/>
      <c r="M793" s="21"/>
      <c r="N793" s="21"/>
      <c r="O793" s="21"/>
    </row>
    <row r="794" spans="2:15" s="3" customFormat="1" x14ac:dyDescent="0.2">
      <c r="B794" s="2"/>
      <c r="C794" s="2"/>
      <c r="D794" s="2"/>
      <c r="E794" s="21"/>
      <c r="F794" s="21"/>
      <c r="G794" s="21"/>
      <c r="H794" s="23"/>
      <c r="I794" s="23"/>
      <c r="J794" s="23"/>
      <c r="K794" s="23"/>
      <c r="L794" s="21"/>
      <c r="M794" s="21"/>
      <c r="N794" s="21"/>
      <c r="O794" s="21"/>
    </row>
    <row r="795" spans="2:15" s="3" customFormat="1" x14ac:dyDescent="0.2">
      <c r="B795" s="2"/>
      <c r="C795" s="2"/>
      <c r="D795" s="2"/>
      <c r="E795" s="21"/>
      <c r="F795" s="21"/>
      <c r="G795" s="21"/>
      <c r="H795" s="23"/>
      <c r="I795" s="23"/>
      <c r="J795" s="23"/>
      <c r="K795" s="23"/>
      <c r="L795" s="21"/>
      <c r="M795" s="21"/>
      <c r="N795" s="21"/>
      <c r="O795" s="21"/>
    </row>
    <row r="796" spans="2:15" s="3" customFormat="1" x14ac:dyDescent="0.2">
      <c r="B796" s="2"/>
      <c r="C796" s="2"/>
      <c r="D796" s="2"/>
      <c r="E796" s="21"/>
      <c r="F796" s="21"/>
      <c r="G796" s="21"/>
      <c r="H796" s="23"/>
      <c r="I796" s="23"/>
      <c r="J796" s="23"/>
      <c r="K796" s="23"/>
      <c r="L796" s="21"/>
      <c r="M796" s="21"/>
      <c r="N796" s="21"/>
      <c r="O796" s="21"/>
    </row>
    <row r="797" spans="2:15" s="3" customFormat="1" x14ac:dyDescent="0.2">
      <c r="B797" s="2"/>
      <c r="C797" s="2"/>
      <c r="D797" s="2"/>
      <c r="E797" s="21"/>
      <c r="F797" s="21"/>
      <c r="G797" s="21"/>
      <c r="H797" s="23"/>
      <c r="I797" s="23"/>
      <c r="J797" s="23"/>
      <c r="K797" s="23"/>
      <c r="L797" s="21"/>
      <c r="M797" s="21"/>
      <c r="N797" s="21"/>
      <c r="O797" s="21"/>
    </row>
    <row r="798" spans="2:15" s="3" customFormat="1" x14ac:dyDescent="0.2">
      <c r="B798" s="2"/>
      <c r="C798" s="2"/>
      <c r="D798" s="2"/>
      <c r="E798" s="21"/>
      <c r="F798" s="21"/>
      <c r="G798" s="21"/>
      <c r="H798" s="23"/>
      <c r="I798" s="23"/>
      <c r="J798" s="23"/>
      <c r="K798" s="23"/>
      <c r="L798" s="21"/>
      <c r="M798" s="21"/>
      <c r="N798" s="21"/>
      <c r="O798" s="21"/>
    </row>
    <row r="799" spans="2:15" s="3" customFormat="1" x14ac:dyDescent="0.2">
      <c r="B799" s="2"/>
      <c r="C799" s="2"/>
      <c r="D799" s="2"/>
      <c r="E799" s="21"/>
      <c r="F799" s="21"/>
      <c r="G799" s="21"/>
      <c r="H799" s="23"/>
      <c r="I799" s="23"/>
      <c r="J799" s="23"/>
      <c r="K799" s="23"/>
      <c r="L799" s="21"/>
      <c r="M799" s="21"/>
      <c r="N799" s="21"/>
      <c r="O799" s="21"/>
    </row>
    <row r="800" spans="2:15" s="3" customFormat="1" x14ac:dyDescent="0.2">
      <c r="B800" s="2"/>
      <c r="C800" s="2"/>
      <c r="D800" s="2"/>
      <c r="E800" s="21"/>
      <c r="F800" s="21"/>
      <c r="G800" s="21"/>
      <c r="H800" s="23"/>
      <c r="I800" s="23"/>
      <c r="J800" s="23"/>
      <c r="K800" s="23"/>
      <c r="L800" s="21"/>
      <c r="M800" s="21"/>
      <c r="N800" s="21"/>
      <c r="O800" s="21"/>
    </row>
    <row r="801" spans="2:15" s="3" customFormat="1" x14ac:dyDescent="0.2">
      <c r="B801" s="2"/>
      <c r="C801" s="2"/>
      <c r="D801" s="2"/>
      <c r="E801" s="21"/>
      <c r="F801" s="21"/>
      <c r="G801" s="21"/>
      <c r="H801" s="23"/>
      <c r="I801" s="23"/>
      <c r="J801" s="23"/>
      <c r="K801" s="23"/>
      <c r="L801" s="21"/>
      <c r="M801" s="21"/>
      <c r="N801" s="21"/>
      <c r="O801" s="21"/>
    </row>
    <row r="802" spans="2:15" s="3" customFormat="1" x14ac:dyDescent="0.2">
      <c r="B802" s="2"/>
      <c r="C802" s="2"/>
      <c r="D802" s="2"/>
      <c r="E802" s="21"/>
      <c r="F802" s="21"/>
      <c r="G802" s="21"/>
      <c r="H802" s="23"/>
      <c r="I802" s="23"/>
      <c r="J802" s="23"/>
      <c r="K802" s="23"/>
      <c r="L802" s="21"/>
      <c r="M802" s="21"/>
      <c r="N802" s="21"/>
      <c r="O802" s="21"/>
    </row>
    <row r="803" spans="2:15" s="3" customFormat="1" x14ac:dyDescent="0.2">
      <c r="B803" s="2"/>
      <c r="C803" s="2"/>
      <c r="D803" s="2"/>
      <c r="E803" s="21"/>
      <c r="F803" s="21"/>
      <c r="G803" s="21"/>
      <c r="H803" s="23"/>
      <c r="I803" s="23"/>
      <c r="J803" s="23"/>
      <c r="K803" s="23"/>
      <c r="L803" s="21"/>
      <c r="M803" s="21"/>
      <c r="N803" s="21"/>
      <c r="O803" s="21"/>
    </row>
    <row r="804" spans="2:15" s="3" customFormat="1" x14ac:dyDescent="0.2">
      <c r="B804" s="2"/>
      <c r="C804" s="2"/>
      <c r="D804" s="2"/>
      <c r="E804" s="21"/>
      <c r="F804" s="21"/>
      <c r="G804" s="21"/>
      <c r="H804" s="23"/>
      <c r="I804" s="23"/>
      <c r="J804" s="23"/>
      <c r="K804" s="23"/>
      <c r="L804" s="21"/>
      <c r="M804" s="21"/>
      <c r="N804" s="21"/>
      <c r="O804" s="21"/>
    </row>
    <row r="805" spans="2:15" s="3" customFormat="1" x14ac:dyDescent="0.2">
      <c r="B805" s="2"/>
      <c r="C805" s="2"/>
      <c r="D805" s="2"/>
      <c r="E805" s="21"/>
      <c r="F805" s="21"/>
      <c r="G805" s="21"/>
      <c r="H805" s="23"/>
      <c r="I805" s="23"/>
      <c r="J805" s="23"/>
      <c r="K805" s="23"/>
      <c r="L805" s="21"/>
      <c r="M805" s="21"/>
      <c r="N805" s="21"/>
      <c r="O805" s="21"/>
    </row>
    <row r="806" spans="2:15" s="3" customFormat="1" x14ac:dyDescent="0.2">
      <c r="B806" s="2"/>
      <c r="C806" s="2"/>
      <c r="D806" s="2"/>
      <c r="E806" s="21"/>
      <c r="F806" s="21"/>
      <c r="G806" s="21"/>
      <c r="H806" s="23"/>
      <c r="I806" s="23"/>
      <c r="J806" s="23"/>
      <c r="K806" s="23"/>
      <c r="L806" s="21"/>
      <c r="M806" s="21"/>
      <c r="N806" s="21"/>
      <c r="O806" s="21"/>
    </row>
    <row r="807" spans="2:15" s="3" customFormat="1" x14ac:dyDescent="0.2">
      <c r="B807" s="2"/>
      <c r="C807" s="2"/>
      <c r="D807" s="2"/>
      <c r="E807" s="21"/>
      <c r="F807" s="21"/>
      <c r="G807" s="21"/>
      <c r="H807" s="23"/>
      <c r="I807" s="23"/>
      <c r="J807" s="23"/>
      <c r="K807" s="23"/>
      <c r="L807" s="21"/>
      <c r="M807" s="21"/>
      <c r="N807" s="21"/>
      <c r="O807" s="21"/>
    </row>
    <row r="808" spans="2:15" s="3" customFormat="1" x14ac:dyDescent="0.2">
      <c r="B808" s="2"/>
      <c r="C808" s="2"/>
      <c r="D808" s="2"/>
      <c r="E808" s="21"/>
      <c r="F808" s="21"/>
      <c r="G808" s="21"/>
      <c r="H808" s="23"/>
      <c r="I808" s="23"/>
      <c r="J808" s="23"/>
      <c r="K808" s="23"/>
      <c r="L808" s="21"/>
      <c r="M808" s="21"/>
      <c r="N808" s="21"/>
      <c r="O808" s="21"/>
    </row>
    <row r="809" spans="2:15" s="3" customFormat="1" x14ac:dyDescent="0.2">
      <c r="B809" s="2"/>
      <c r="C809" s="2"/>
      <c r="D809" s="2"/>
      <c r="E809" s="21"/>
      <c r="F809" s="21"/>
      <c r="G809" s="21"/>
      <c r="H809" s="23"/>
      <c r="I809" s="23"/>
      <c r="J809" s="23"/>
      <c r="K809" s="23"/>
      <c r="L809" s="21"/>
      <c r="M809" s="21"/>
      <c r="N809" s="21"/>
      <c r="O809" s="21"/>
    </row>
    <row r="810" spans="2:15" s="3" customFormat="1" x14ac:dyDescent="0.2">
      <c r="B810" s="2"/>
      <c r="C810" s="2"/>
      <c r="D810" s="2"/>
      <c r="E810" s="21"/>
      <c r="F810" s="21"/>
      <c r="G810" s="21"/>
      <c r="H810" s="23"/>
      <c r="I810" s="23"/>
      <c r="J810" s="23"/>
      <c r="K810" s="23"/>
      <c r="L810" s="21"/>
      <c r="M810" s="21"/>
      <c r="N810" s="21"/>
      <c r="O810" s="21"/>
    </row>
    <row r="811" spans="2:15" s="3" customFormat="1" x14ac:dyDescent="0.2">
      <c r="B811" s="2"/>
      <c r="C811" s="2"/>
      <c r="D811" s="2"/>
      <c r="E811" s="21"/>
      <c r="F811" s="21"/>
      <c r="G811" s="21"/>
      <c r="H811" s="23"/>
      <c r="I811" s="23"/>
      <c r="J811" s="23"/>
      <c r="K811" s="23"/>
      <c r="L811" s="21"/>
      <c r="M811" s="21"/>
      <c r="N811" s="21"/>
      <c r="O811" s="21"/>
    </row>
    <row r="812" spans="2:15" s="3" customFormat="1" x14ac:dyDescent="0.2">
      <c r="B812" s="2"/>
      <c r="C812" s="2"/>
      <c r="D812" s="2"/>
      <c r="E812" s="21"/>
      <c r="F812" s="21"/>
      <c r="G812" s="21"/>
      <c r="H812" s="23"/>
      <c r="I812" s="23"/>
      <c r="J812" s="23"/>
      <c r="K812" s="23"/>
      <c r="L812" s="21"/>
      <c r="M812" s="21"/>
      <c r="N812" s="21"/>
      <c r="O812" s="21"/>
    </row>
    <row r="813" spans="2:15" s="3" customFormat="1" x14ac:dyDescent="0.2">
      <c r="B813" s="2"/>
      <c r="C813" s="2"/>
      <c r="D813" s="2"/>
      <c r="E813" s="21"/>
      <c r="F813" s="21"/>
      <c r="G813" s="21"/>
      <c r="H813" s="23"/>
      <c r="I813" s="23"/>
      <c r="J813" s="23"/>
      <c r="K813" s="23"/>
      <c r="L813" s="21"/>
      <c r="M813" s="21"/>
      <c r="N813" s="21"/>
      <c r="O813" s="21"/>
    </row>
    <row r="814" spans="2:15" s="3" customFormat="1" x14ac:dyDescent="0.2">
      <c r="B814" s="2"/>
      <c r="C814" s="2"/>
      <c r="D814" s="2"/>
      <c r="E814" s="21"/>
      <c r="F814" s="21"/>
      <c r="G814" s="21"/>
      <c r="H814" s="23"/>
      <c r="I814" s="23"/>
      <c r="J814" s="23"/>
      <c r="K814" s="23"/>
      <c r="L814" s="21"/>
      <c r="M814" s="21"/>
      <c r="N814" s="21"/>
      <c r="O814" s="21"/>
    </row>
    <row r="815" spans="2:15" s="3" customFormat="1" x14ac:dyDescent="0.2">
      <c r="B815" s="2"/>
      <c r="C815" s="2"/>
      <c r="D815" s="2"/>
      <c r="E815" s="21"/>
      <c r="F815" s="21"/>
      <c r="G815" s="21"/>
      <c r="H815" s="23"/>
      <c r="I815" s="23"/>
      <c r="J815" s="23"/>
      <c r="K815" s="23"/>
      <c r="L815" s="21"/>
      <c r="M815" s="21"/>
      <c r="N815" s="21"/>
      <c r="O815" s="21"/>
    </row>
    <row r="816" spans="2:15" s="3" customFormat="1" x14ac:dyDescent="0.2">
      <c r="B816" s="2"/>
      <c r="C816" s="2"/>
      <c r="D816" s="2"/>
      <c r="E816" s="21"/>
      <c r="F816" s="21"/>
      <c r="G816" s="21"/>
      <c r="H816" s="23"/>
      <c r="I816" s="23"/>
      <c r="J816" s="23"/>
      <c r="K816" s="23"/>
      <c r="L816" s="21"/>
      <c r="M816" s="21"/>
      <c r="N816" s="21"/>
      <c r="O816" s="21"/>
    </row>
    <row r="817" spans="2:15" s="3" customFormat="1" x14ac:dyDescent="0.2">
      <c r="B817" s="2"/>
      <c r="C817" s="2"/>
      <c r="D817" s="2"/>
      <c r="E817" s="21"/>
      <c r="F817" s="21"/>
      <c r="G817" s="21"/>
      <c r="H817" s="23"/>
      <c r="I817" s="23"/>
      <c r="J817" s="23"/>
      <c r="K817" s="23"/>
      <c r="L817" s="21"/>
      <c r="M817" s="21"/>
      <c r="N817" s="21"/>
      <c r="O817" s="21"/>
    </row>
    <row r="818" spans="2:15" s="3" customFormat="1" x14ac:dyDescent="0.2">
      <c r="B818" s="2"/>
      <c r="C818" s="2"/>
      <c r="D818" s="2"/>
      <c r="E818" s="21"/>
      <c r="F818" s="21"/>
      <c r="G818" s="21"/>
      <c r="H818" s="23"/>
      <c r="I818" s="23"/>
      <c r="J818" s="23"/>
      <c r="K818" s="23"/>
      <c r="L818" s="21"/>
      <c r="M818" s="21"/>
      <c r="N818" s="21"/>
      <c r="O818" s="21"/>
    </row>
    <row r="819" spans="2:15" s="3" customFormat="1" x14ac:dyDescent="0.2">
      <c r="B819" s="2"/>
      <c r="C819" s="2"/>
      <c r="D819" s="2"/>
      <c r="E819" s="21"/>
      <c r="F819" s="21"/>
      <c r="G819" s="21"/>
      <c r="H819" s="23"/>
      <c r="I819" s="23"/>
      <c r="J819" s="23"/>
      <c r="K819" s="23"/>
      <c r="L819" s="21"/>
      <c r="M819" s="21"/>
      <c r="N819" s="21"/>
      <c r="O819" s="21"/>
    </row>
    <row r="820" spans="2:15" s="3" customFormat="1" x14ac:dyDescent="0.2">
      <c r="B820" s="2"/>
      <c r="C820" s="2"/>
      <c r="D820" s="2"/>
      <c r="E820" s="21"/>
      <c r="F820" s="21"/>
      <c r="G820" s="21"/>
      <c r="H820" s="23"/>
      <c r="I820" s="23"/>
      <c r="J820" s="23"/>
      <c r="K820" s="23"/>
      <c r="L820" s="21"/>
      <c r="M820" s="21"/>
      <c r="N820" s="21"/>
      <c r="O820" s="21"/>
    </row>
    <row r="821" spans="2:15" s="3" customFormat="1" x14ac:dyDescent="0.2">
      <c r="B821" s="2"/>
      <c r="C821" s="2"/>
      <c r="D821" s="2"/>
      <c r="E821" s="21"/>
      <c r="F821" s="21"/>
      <c r="G821" s="21"/>
      <c r="H821" s="23"/>
      <c r="I821" s="23"/>
      <c r="J821" s="23"/>
      <c r="K821" s="23"/>
      <c r="L821" s="21"/>
      <c r="M821" s="21"/>
      <c r="N821" s="21"/>
      <c r="O821" s="21"/>
    </row>
    <row r="822" spans="2:15" s="3" customFormat="1" x14ac:dyDescent="0.2">
      <c r="B822" s="2"/>
      <c r="C822" s="2"/>
      <c r="D822" s="2"/>
      <c r="E822" s="21"/>
      <c r="F822" s="21"/>
      <c r="G822" s="21"/>
      <c r="H822" s="23"/>
      <c r="I822" s="23"/>
      <c r="J822" s="23"/>
      <c r="K822" s="23"/>
      <c r="L822" s="21"/>
      <c r="M822" s="21"/>
      <c r="N822" s="21"/>
      <c r="O822" s="21"/>
    </row>
    <row r="823" spans="2:15" s="3" customFormat="1" x14ac:dyDescent="0.2">
      <c r="B823" s="2"/>
      <c r="C823" s="2"/>
      <c r="D823" s="2"/>
      <c r="E823" s="21"/>
      <c r="F823" s="21"/>
      <c r="G823" s="21"/>
      <c r="H823" s="23"/>
      <c r="I823" s="23"/>
      <c r="J823" s="23"/>
      <c r="K823" s="23"/>
      <c r="L823" s="21"/>
      <c r="M823" s="21"/>
      <c r="N823" s="21"/>
      <c r="O823" s="21"/>
    </row>
    <row r="824" spans="2:15" s="3" customFormat="1" x14ac:dyDescent="0.2">
      <c r="B824" s="2"/>
      <c r="C824" s="2"/>
      <c r="D824" s="2"/>
      <c r="E824" s="21"/>
      <c r="F824" s="21"/>
      <c r="G824" s="21"/>
      <c r="H824" s="23"/>
      <c r="I824" s="23"/>
      <c r="J824" s="23"/>
      <c r="K824" s="23"/>
      <c r="L824" s="21"/>
      <c r="M824" s="21"/>
      <c r="N824" s="21"/>
      <c r="O824" s="21"/>
    </row>
    <row r="825" spans="2:15" s="3" customFormat="1" x14ac:dyDescent="0.2">
      <c r="B825" s="2"/>
      <c r="C825" s="2"/>
      <c r="D825" s="2"/>
      <c r="E825" s="21"/>
      <c r="F825" s="21"/>
      <c r="G825" s="21"/>
      <c r="H825" s="23"/>
      <c r="I825" s="23"/>
      <c r="J825" s="23"/>
      <c r="K825" s="23"/>
      <c r="L825" s="21"/>
      <c r="M825" s="21"/>
      <c r="N825" s="21"/>
      <c r="O825" s="21"/>
    </row>
    <row r="826" spans="2:15" s="3" customFormat="1" x14ac:dyDescent="0.2">
      <c r="B826" s="2"/>
      <c r="C826" s="2"/>
      <c r="D826" s="2"/>
      <c r="E826" s="21"/>
      <c r="F826" s="21"/>
      <c r="G826" s="21"/>
      <c r="H826" s="23"/>
      <c r="I826" s="23"/>
      <c r="J826" s="23"/>
      <c r="K826" s="23"/>
      <c r="L826" s="21"/>
      <c r="M826" s="21"/>
      <c r="N826" s="21"/>
      <c r="O826" s="21"/>
    </row>
    <row r="827" spans="2:15" s="3" customFormat="1" x14ac:dyDescent="0.2">
      <c r="B827" s="2"/>
      <c r="C827" s="2"/>
      <c r="D827" s="2"/>
      <c r="E827" s="21"/>
      <c r="F827" s="21"/>
      <c r="G827" s="21"/>
      <c r="H827" s="23"/>
      <c r="I827" s="23"/>
      <c r="J827" s="23"/>
      <c r="K827" s="23"/>
      <c r="L827" s="21"/>
      <c r="M827" s="21"/>
      <c r="N827" s="21"/>
      <c r="O827" s="21"/>
    </row>
    <row r="828" spans="2:15" s="3" customFormat="1" x14ac:dyDescent="0.2">
      <c r="B828" s="2"/>
      <c r="C828" s="2"/>
      <c r="D828" s="2"/>
      <c r="E828" s="21"/>
      <c r="F828" s="21"/>
      <c r="G828" s="21"/>
      <c r="H828" s="23"/>
      <c r="I828" s="23"/>
      <c r="J828" s="23"/>
      <c r="K828" s="23"/>
      <c r="L828" s="21"/>
      <c r="M828" s="21"/>
      <c r="N828" s="21"/>
      <c r="O828" s="21"/>
    </row>
    <row r="829" spans="2:15" s="3" customFormat="1" x14ac:dyDescent="0.2">
      <c r="B829" s="2"/>
      <c r="C829" s="2"/>
      <c r="D829" s="2"/>
      <c r="E829" s="21"/>
      <c r="F829" s="21"/>
      <c r="G829" s="21"/>
      <c r="H829" s="23"/>
      <c r="I829" s="23"/>
      <c r="J829" s="23"/>
      <c r="K829" s="23"/>
      <c r="L829" s="21"/>
      <c r="M829" s="21"/>
      <c r="N829" s="21"/>
      <c r="O829" s="21"/>
    </row>
    <row r="830" spans="2:15" s="3" customFormat="1" x14ac:dyDescent="0.2">
      <c r="B830" s="2"/>
      <c r="C830" s="2"/>
      <c r="D830" s="2"/>
      <c r="E830" s="21"/>
      <c r="F830" s="21"/>
      <c r="G830" s="21"/>
      <c r="H830" s="23"/>
      <c r="I830" s="23"/>
      <c r="J830" s="23"/>
      <c r="K830" s="23"/>
      <c r="L830" s="21"/>
      <c r="M830" s="21"/>
      <c r="N830" s="21"/>
      <c r="O830" s="21"/>
    </row>
    <row r="831" spans="2:15" s="3" customFormat="1" x14ac:dyDescent="0.2">
      <c r="B831" s="2"/>
      <c r="C831" s="2"/>
      <c r="D831" s="2"/>
      <c r="E831" s="21"/>
      <c r="F831" s="21"/>
      <c r="G831" s="21"/>
      <c r="H831" s="23"/>
      <c r="I831" s="23"/>
      <c r="J831" s="23"/>
      <c r="K831" s="23"/>
      <c r="L831" s="21"/>
      <c r="M831" s="21"/>
      <c r="N831" s="21"/>
      <c r="O831" s="21"/>
    </row>
    <row r="832" spans="2:15" s="3" customFormat="1" x14ac:dyDescent="0.2">
      <c r="B832" s="2"/>
      <c r="C832" s="2"/>
      <c r="D832" s="2"/>
      <c r="E832" s="21"/>
      <c r="F832" s="21"/>
      <c r="G832" s="21"/>
      <c r="H832" s="23"/>
      <c r="I832" s="23"/>
      <c r="J832" s="23"/>
      <c r="K832" s="23"/>
      <c r="L832" s="21"/>
      <c r="M832" s="21"/>
      <c r="N832" s="21"/>
      <c r="O832" s="21"/>
    </row>
    <row r="833" spans="2:15" s="3" customFormat="1" x14ac:dyDescent="0.2">
      <c r="B833" s="2"/>
      <c r="C833" s="2"/>
      <c r="D833" s="2"/>
      <c r="E833" s="21"/>
      <c r="F833" s="21"/>
      <c r="G833" s="21"/>
      <c r="H833" s="23"/>
      <c r="I833" s="23"/>
      <c r="J833" s="23"/>
      <c r="K833" s="23"/>
      <c r="L833" s="21"/>
      <c r="M833" s="21"/>
      <c r="N833" s="21"/>
      <c r="O833" s="21"/>
    </row>
    <row r="834" spans="2:15" s="3" customFormat="1" x14ac:dyDescent="0.2">
      <c r="B834" s="2"/>
      <c r="C834" s="2"/>
      <c r="D834" s="2"/>
      <c r="E834" s="21"/>
      <c r="F834" s="21"/>
      <c r="G834" s="21"/>
      <c r="H834" s="23"/>
      <c r="I834" s="23"/>
      <c r="J834" s="23"/>
      <c r="K834" s="23"/>
      <c r="L834" s="21"/>
      <c r="M834" s="21"/>
      <c r="N834" s="21"/>
      <c r="O834" s="21"/>
    </row>
    <row r="835" spans="2:15" s="3" customFormat="1" x14ac:dyDescent="0.2">
      <c r="B835" s="2"/>
      <c r="C835" s="2"/>
      <c r="D835" s="2"/>
      <c r="E835" s="21"/>
      <c r="F835" s="21"/>
      <c r="G835" s="21"/>
      <c r="H835" s="23"/>
      <c r="I835" s="23"/>
      <c r="J835" s="23"/>
      <c r="K835" s="23"/>
      <c r="L835" s="21"/>
      <c r="M835" s="21"/>
      <c r="N835" s="21"/>
      <c r="O835" s="21"/>
    </row>
    <row r="836" spans="2:15" s="3" customFormat="1" x14ac:dyDescent="0.2">
      <c r="B836" s="2"/>
      <c r="C836" s="2"/>
      <c r="D836" s="2"/>
      <c r="E836" s="21"/>
      <c r="F836" s="21"/>
      <c r="G836" s="21"/>
      <c r="H836" s="23"/>
      <c r="I836" s="23"/>
      <c r="J836" s="23"/>
      <c r="K836" s="23"/>
      <c r="L836" s="21"/>
      <c r="M836" s="21"/>
      <c r="N836" s="21"/>
      <c r="O836" s="21"/>
    </row>
    <row r="837" spans="2:15" s="3" customFormat="1" x14ac:dyDescent="0.2">
      <c r="B837" s="2"/>
      <c r="C837" s="2"/>
      <c r="D837" s="2"/>
      <c r="E837" s="21"/>
      <c r="F837" s="21"/>
      <c r="G837" s="21"/>
      <c r="H837" s="23"/>
      <c r="I837" s="23"/>
      <c r="J837" s="23"/>
      <c r="K837" s="23"/>
      <c r="L837" s="21"/>
      <c r="M837" s="21"/>
      <c r="N837" s="21"/>
      <c r="O837" s="21"/>
    </row>
    <row r="838" spans="2:15" s="3" customFormat="1" x14ac:dyDescent="0.2">
      <c r="B838" s="2"/>
      <c r="C838" s="2"/>
      <c r="D838" s="2"/>
      <c r="E838" s="21"/>
      <c r="F838" s="21"/>
      <c r="G838" s="21"/>
      <c r="H838" s="23"/>
      <c r="I838" s="23"/>
      <c r="J838" s="23"/>
      <c r="K838" s="23"/>
      <c r="L838" s="21"/>
      <c r="M838" s="21"/>
      <c r="N838" s="21"/>
      <c r="O838" s="21"/>
    </row>
    <row r="839" spans="2:15" s="3" customFormat="1" x14ac:dyDescent="0.2">
      <c r="B839" s="2"/>
      <c r="C839" s="2"/>
      <c r="D839" s="2"/>
      <c r="E839" s="21"/>
      <c r="F839" s="21"/>
      <c r="G839" s="21"/>
      <c r="H839" s="23"/>
      <c r="I839" s="23"/>
      <c r="J839" s="23"/>
      <c r="K839" s="23"/>
      <c r="L839" s="21"/>
      <c r="M839" s="21"/>
      <c r="N839" s="21"/>
      <c r="O839" s="21"/>
    </row>
    <row r="840" spans="2:15" s="3" customFormat="1" x14ac:dyDescent="0.2">
      <c r="B840" s="2"/>
      <c r="C840" s="2"/>
      <c r="D840" s="2"/>
      <c r="E840" s="21"/>
      <c r="F840" s="21"/>
      <c r="G840" s="21"/>
      <c r="H840" s="23"/>
      <c r="I840" s="23"/>
      <c r="J840" s="23"/>
      <c r="K840" s="23"/>
      <c r="L840" s="21"/>
      <c r="M840" s="21"/>
      <c r="N840" s="21"/>
      <c r="O840" s="21"/>
    </row>
    <row r="841" spans="2:15" s="3" customFormat="1" x14ac:dyDescent="0.2">
      <c r="B841" s="2"/>
      <c r="C841" s="2"/>
      <c r="D841" s="2"/>
      <c r="E841" s="21"/>
      <c r="F841" s="21"/>
      <c r="G841" s="21"/>
      <c r="H841" s="23"/>
      <c r="I841" s="23"/>
      <c r="J841" s="23"/>
      <c r="K841" s="23"/>
      <c r="L841" s="21"/>
      <c r="M841" s="21"/>
      <c r="N841" s="21"/>
      <c r="O841" s="21"/>
    </row>
    <row r="842" spans="2:15" s="3" customFormat="1" x14ac:dyDescent="0.2">
      <c r="B842" s="2"/>
      <c r="C842" s="2"/>
      <c r="D842" s="2"/>
      <c r="E842" s="21"/>
      <c r="F842" s="21"/>
      <c r="G842" s="21"/>
      <c r="H842" s="23"/>
      <c r="I842" s="23"/>
      <c r="J842" s="23"/>
      <c r="K842" s="23"/>
      <c r="L842" s="21"/>
      <c r="M842" s="21"/>
      <c r="N842" s="21"/>
      <c r="O842" s="21"/>
    </row>
    <row r="843" spans="2:15" s="3" customFormat="1" x14ac:dyDescent="0.2">
      <c r="B843" s="2"/>
      <c r="C843" s="2"/>
      <c r="D843" s="2"/>
      <c r="E843" s="21"/>
      <c r="F843" s="21"/>
      <c r="G843" s="21"/>
      <c r="H843" s="23"/>
      <c r="I843" s="23"/>
      <c r="J843" s="23"/>
      <c r="K843" s="23"/>
      <c r="L843" s="21"/>
      <c r="M843" s="21"/>
      <c r="N843" s="21"/>
      <c r="O843" s="21"/>
    </row>
    <row r="844" spans="2:15" s="3" customFormat="1" x14ac:dyDescent="0.2">
      <c r="B844" s="2"/>
      <c r="C844" s="2"/>
      <c r="D844" s="2"/>
      <c r="E844" s="21"/>
      <c r="F844" s="21"/>
      <c r="G844" s="21"/>
      <c r="H844" s="23"/>
      <c r="I844" s="23"/>
      <c r="J844" s="23"/>
      <c r="K844" s="23"/>
      <c r="L844" s="21"/>
      <c r="M844" s="21"/>
      <c r="N844" s="21"/>
      <c r="O844" s="21"/>
    </row>
    <row r="845" spans="2:15" s="3" customFormat="1" x14ac:dyDescent="0.2">
      <c r="B845" s="2"/>
      <c r="C845" s="2"/>
      <c r="D845" s="2"/>
      <c r="E845" s="21"/>
      <c r="F845" s="21"/>
      <c r="G845" s="21"/>
      <c r="H845" s="23"/>
      <c r="I845" s="23"/>
      <c r="J845" s="23"/>
      <c r="K845" s="23"/>
      <c r="L845" s="21"/>
      <c r="M845" s="21"/>
      <c r="N845" s="21"/>
      <c r="O845" s="21"/>
    </row>
    <row r="846" spans="2:15" s="3" customFormat="1" x14ac:dyDescent="0.2">
      <c r="B846" s="2"/>
      <c r="C846" s="2"/>
      <c r="D846" s="2"/>
      <c r="E846" s="21"/>
      <c r="F846" s="21"/>
      <c r="G846" s="21"/>
      <c r="H846" s="23"/>
      <c r="I846" s="23"/>
      <c r="J846" s="23"/>
      <c r="K846" s="23"/>
      <c r="L846" s="21"/>
      <c r="M846" s="21"/>
      <c r="N846" s="21"/>
      <c r="O846" s="21"/>
    </row>
    <row r="847" spans="2:15" s="3" customFormat="1" x14ac:dyDescent="0.2">
      <c r="B847" s="2"/>
      <c r="C847" s="2"/>
      <c r="D847" s="2"/>
      <c r="E847" s="21"/>
      <c r="F847" s="21"/>
      <c r="G847" s="21"/>
      <c r="H847" s="23"/>
      <c r="I847" s="23"/>
      <c r="J847" s="23"/>
      <c r="K847" s="23"/>
      <c r="L847" s="21"/>
      <c r="M847" s="21"/>
      <c r="N847" s="21"/>
      <c r="O847" s="21"/>
    </row>
    <row r="848" spans="2:15" s="3" customFormat="1" x14ac:dyDescent="0.2">
      <c r="B848" s="2"/>
      <c r="C848" s="2"/>
      <c r="D848" s="2"/>
      <c r="E848" s="21"/>
      <c r="F848" s="21"/>
      <c r="G848" s="21"/>
      <c r="H848" s="23"/>
      <c r="I848" s="23"/>
      <c r="J848" s="23"/>
      <c r="K848" s="23"/>
      <c r="L848" s="21"/>
      <c r="M848" s="21"/>
      <c r="N848" s="21"/>
      <c r="O848" s="21"/>
    </row>
    <row r="849" spans="2:15" s="3" customFormat="1" x14ac:dyDescent="0.2">
      <c r="B849" s="2"/>
      <c r="C849" s="2"/>
      <c r="D849" s="2"/>
      <c r="E849" s="21"/>
      <c r="F849" s="21"/>
      <c r="G849" s="21"/>
      <c r="H849" s="23"/>
      <c r="I849" s="23"/>
      <c r="J849" s="23"/>
      <c r="K849" s="23"/>
      <c r="L849" s="21"/>
      <c r="M849" s="21"/>
      <c r="N849" s="21"/>
      <c r="O849" s="21"/>
    </row>
    <row r="850" spans="2:15" s="3" customFormat="1" x14ac:dyDescent="0.2">
      <c r="B850" s="2"/>
      <c r="C850" s="2"/>
      <c r="D850" s="2"/>
      <c r="E850" s="21"/>
      <c r="F850" s="21"/>
      <c r="G850" s="21"/>
      <c r="H850" s="23"/>
      <c r="I850" s="23"/>
      <c r="J850" s="23"/>
      <c r="K850" s="23"/>
      <c r="L850" s="21"/>
      <c r="M850" s="21"/>
      <c r="N850" s="21"/>
      <c r="O850" s="21"/>
    </row>
    <row r="851" spans="2:15" s="3" customFormat="1" x14ac:dyDescent="0.2">
      <c r="B851" s="2"/>
      <c r="C851" s="2"/>
      <c r="D851" s="2"/>
      <c r="E851" s="21"/>
      <c r="F851" s="21"/>
      <c r="G851" s="21"/>
      <c r="H851" s="23"/>
      <c r="I851" s="23"/>
      <c r="J851" s="23"/>
      <c r="K851" s="23"/>
      <c r="L851" s="21"/>
      <c r="M851" s="21"/>
      <c r="N851" s="21"/>
      <c r="O851" s="21"/>
    </row>
    <row r="852" spans="2:15" s="3" customFormat="1" x14ac:dyDescent="0.2">
      <c r="B852" s="2"/>
      <c r="C852" s="2"/>
      <c r="D852" s="2"/>
      <c r="E852" s="21"/>
      <c r="F852" s="21"/>
      <c r="G852" s="21"/>
      <c r="H852" s="23"/>
      <c r="I852" s="23"/>
      <c r="J852" s="23"/>
      <c r="K852" s="23"/>
      <c r="L852" s="21"/>
      <c r="M852" s="21"/>
      <c r="N852" s="21"/>
      <c r="O852" s="21"/>
    </row>
    <row r="853" spans="2:15" s="3" customFormat="1" x14ac:dyDescent="0.2">
      <c r="B853" s="2"/>
      <c r="C853" s="2"/>
      <c r="D853" s="2"/>
      <c r="E853" s="21"/>
      <c r="F853" s="21"/>
      <c r="G853" s="21"/>
      <c r="H853" s="23"/>
      <c r="I853" s="23"/>
      <c r="J853" s="23"/>
      <c r="K853" s="23"/>
      <c r="L853" s="21"/>
      <c r="M853" s="21"/>
      <c r="N853" s="21"/>
      <c r="O853" s="21"/>
    </row>
    <row r="854" spans="2:15" s="3" customFormat="1" x14ac:dyDescent="0.2">
      <c r="B854" s="2"/>
      <c r="C854" s="2"/>
      <c r="D854" s="2"/>
      <c r="E854" s="21"/>
      <c r="F854" s="21"/>
      <c r="G854" s="21"/>
      <c r="H854" s="23"/>
      <c r="I854" s="23"/>
      <c r="J854" s="23"/>
      <c r="K854" s="23"/>
      <c r="L854" s="21"/>
      <c r="M854" s="21"/>
      <c r="N854" s="21"/>
      <c r="O854" s="21"/>
    </row>
    <row r="855" spans="2:15" s="3" customFormat="1" x14ac:dyDescent="0.2">
      <c r="B855" s="2"/>
      <c r="C855" s="2"/>
      <c r="D855" s="2"/>
      <c r="E855" s="21"/>
      <c r="F855" s="21"/>
      <c r="G855" s="21"/>
      <c r="H855" s="23"/>
      <c r="I855" s="23"/>
      <c r="J855" s="23"/>
      <c r="K855" s="23"/>
      <c r="L855" s="21"/>
      <c r="M855" s="21"/>
      <c r="N855" s="21"/>
      <c r="O855" s="21"/>
    </row>
    <row r="856" spans="2:15" s="3" customFormat="1" x14ac:dyDescent="0.2">
      <c r="B856" s="2"/>
      <c r="C856" s="2"/>
      <c r="D856" s="2"/>
      <c r="E856" s="21"/>
      <c r="F856" s="21"/>
      <c r="G856" s="21"/>
      <c r="H856" s="23"/>
      <c r="I856" s="23"/>
      <c r="J856" s="23"/>
      <c r="K856" s="23"/>
      <c r="L856" s="21"/>
      <c r="M856" s="21"/>
      <c r="N856" s="21"/>
      <c r="O856" s="21"/>
    </row>
    <row r="857" spans="2:15" s="3" customFormat="1" x14ac:dyDescent="0.2">
      <c r="B857" s="2"/>
      <c r="C857" s="2"/>
      <c r="D857" s="2"/>
      <c r="E857" s="21"/>
      <c r="F857" s="21"/>
      <c r="G857" s="21"/>
      <c r="H857" s="23"/>
      <c r="I857" s="23"/>
      <c r="J857" s="23"/>
      <c r="K857" s="23"/>
      <c r="L857" s="21"/>
      <c r="M857" s="21"/>
      <c r="N857" s="21"/>
      <c r="O857" s="21"/>
    </row>
    <row r="858" spans="2:15" s="3" customFormat="1" x14ac:dyDescent="0.2">
      <c r="B858" s="2"/>
      <c r="C858" s="2"/>
      <c r="D858" s="2"/>
      <c r="E858" s="21"/>
      <c r="F858" s="21"/>
      <c r="G858" s="21"/>
      <c r="H858" s="23"/>
      <c r="I858" s="23"/>
      <c r="J858" s="23"/>
      <c r="K858" s="23"/>
      <c r="L858" s="21"/>
      <c r="M858" s="21"/>
      <c r="N858" s="21"/>
      <c r="O858" s="21"/>
    </row>
    <row r="859" spans="2:15" s="3" customFormat="1" x14ac:dyDescent="0.2">
      <c r="B859" s="2"/>
      <c r="C859" s="2"/>
      <c r="D859" s="2"/>
      <c r="E859" s="21"/>
      <c r="F859" s="21"/>
      <c r="G859" s="21"/>
      <c r="H859" s="23"/>
      <c r="I859" s="23"/>
      <c r="J859" s="23"/>
      <c r="K859" s="23"/>
      <c r="L859" s="21"/>
      <c r="M859" s="21"/>
      <c r="N859" s="21"/>
      <c r="O859" s="21"/>
    </row>
    <row r="860" spans="2:15" s="3" customFormat="1" x14ac:dyDescent="0.2">
      <c r="B860" s="2"/>
      <c r="C860" s="2"/>
      <c r="D860" s="2"/>
      <c r="E860" s="21"/>
      <c r="F860" s="21"/>
      <c r="G860" s="21"/>
      <c r="H860" s="23"/>
      <c r="I860" s="23"/>
      <c r="J860" s="23"/>
      <c r="K860" s="23"/>
      <c r="L860" s="21"/>
      <c r="M860" s="21"/>
      <c r="N860" s="21"/>
      <c r="O860" s="21"/>
    </row>
    <row r="861" spans="2:15" s="3" customFormat="1" x14ac:dyDescent="0.2">
      <c r="B861" s="2"/>
      <c r="C861" s="2"/>
      <c r="D861" s="2"/>
      <c r="E861" s="21"/>
      <c r="F861" s="21"/>
      <c r="G861" s="21"/>
      <c r="H861" s="23"/>
      <c r="I861" s="23"/>
      <c r="J861" s="23"/>
      <c r="K861" s="23"/>
      <c r="L861" s="21"/>
      <c r="M861" s="21"/>
      <c r="N861" s="21"/>
      <c r="O861" s="21"/>
    </row>
    <row r="862" spans="2:15" s="3" customFormat="1" x14ac:dyDescent="0.2">
      <c r="B862" s="2"/>
      <c r="C862" s="2"/>
      <c r="D862" s="2"/>
      <c r="E862" s="21"/>
      <c r="F862" s="21"/>
      <c r="G862" s="21"/>
      <c r="H862" s="23"/>
      <c r="I862" s="23"/>
      <c r="J862" s="23"/>
      <c r="K862" s="23"/>
      <c r="L862" s="21"/>
      <c r="M862" s="21"/>
      <c r="N862" s="21"/>
      <c r="O862" s="21"/>
    </row>
    <row r="863" spans="2:15" s="3" customFormat="1" x14ac:dyDescent="0.2">
      <c r="B863" s="2"/>
      <c r="C863" s="2"/>
      <c r="D863" s="2"/>
      <c r="E863" s="21"/>
      <c r="F863" s="21"/>
      <c r="G863" s="21"/>
      <c r="H863" s="23"/>
      <c r="I863" s="23"/>
      <c r="J863" s="23"/>
      <c r="K863" s="23"/>
      <c r="L863" s="21"/>
      <c r="M863" s="21"/>
      <c r="N863" s="21"/>
      <c r="O863" s="21"/>
    </row>
    <row r="864" spans="2:15" s="3" customFormat="1" x14ac:dyDescent="0.2">
      <c r="B864" s="2"/>
      <c r="C864" s="2"/>
      <c r="D864" s="2"/>
      <c r="E864" s="21"/>
      <c r="F864" s="21"/>
      <c r="G864" s="21"/>
      <c r="H864" s="23"/>
      <c r="I864" s="23"/>
      <c r="J864" s="23"/>
      <c r="K864" s="23"/>
      <c r="L864" s="21"/>
      <c r="M864" s="21"/>
      <c r="N864" s="21"/>
      <c r="O864" s="21"/>
    </row>
    <row r="865" spans="2:15" s="3" customFormat="1" x14ac:dyDescent="0.2">
      <c r="B865" s="2"/>
      <c r="C865" s="2"/>
      <c r="D865" s="2"/>
      <c r="E865" s="21"/>
      <c r="F865" s="21"/>
      <c r="G865" s="21"/>
      <c r="H865" s="23"/>
      <c r="I865" s="23"/>
      <c r="J865" s="23"/>
      <c r="K865" s="23"/>
      <c r="L865" s="21"/>
      <c r="M865" s="21"/>
      <c r="N865" s="21"/>
      <c r="O865" s="21"/>
    </row>
    <row r="866" spans="2:15" s="3" customFormat="1" x14ac:dyDescent="0.2">
      <c r="B866" s="2"/>
      <c r="C866" s="2"/>
      <c r="D866" s="2"/>
      <c r="E866" s="21"/>
      <c r="F866" s="21"/>
      <c r="G866" s="21"/>
      <c r="H866" s="23"/>
      <c r="I866" s="23"/>
      <c r="J866" s="23"/>
      <c r="K866" s="23"/>
      <c r="L866" s="21"/>
      <c r="M866" s="21"/>
      <c r="N866" s="21"/>
      <c r="O866" s="21"/>
    </row>
    <row r="867" spans="2:15" s="3" customFormat="1" x14ac:dyDescent="0.2">
      <c r="B867" s="2"/>
      <c r="C867" s="2"/>
      <c r="D867" s="2"/>
      <c r="E867" s="21"/>
      <c r="F867" s="21"/>
      <c r="G867" s="21"/>
      <c r="H867" s="23"/>
      <c r="I867" s="23"/>
      <c r="J867" s="23"/>
      <c r="K867" s="23"/>
      <c r="L867" s="21"/>
      <c r="M867" s="21"/>
      <c r="N867" s="21"/>
      <c r="O867" s="21"/>
    </row>
    <row r="868" spans="2:15" s="3" customFormat="1" x14ac:dyDescent="0.2">
      <c r="B868" s="2"/>
      <c r="C868" s="2"/>
      <c r="D868" s="2"/>
      <c r="E868" s="21"/>
      <c r="F868" s="21"/>
      <c r="G868" s="21"/>
      <c r="H868" s="23"/>
      <c r="I868" s="23"/>
      <c r="J868" s="23"/>
      <c r="K868" s="23"/>
      <c r="L868" s="21"/>
      <c r="M868" s="21"/>
      <c r="N868" s="21"/>
      <c r="O868" s="21"/>
    </row>
    <row r="869" spans="2:15" s="3" customFormat="1" x14ac:dyDescent="0.2">
      <c r="B869" s="2"/>
      <c r="C869" s="2"/>
      <c r="D869" s="2"/>
      <c r="E869" s="21"/>
      <c r="F869" s="21"/>
      <c r="G869" s="21"/>
      <c r="H869" s="23"/>
      <c r="I869" s="23"/>
      <c r="J869" s="23"/>
      <c r="K869" s="23"/>
      <c r="L869" s="21"/>
      <c r="M869" s="21"/>
      <c r="N869" s="21"/>
      <c r="O869" s="21"/>
    </row>
    <row r="870" spans="2:15" s="3" customFormat="1" x14ac:dyDescent="0.2">
      <c r="B870" s="2"/>
      <c r="C870" s="2"/>
      <c r="D870" s="2"/>
      <c r="E870" s="21"/>
      <c r="F870" s="21"/>
      <c r="G870" s="21"/>
      <c r="H870" s="23"/>
      <c r="I870" s="23"/>
      <c r="J870" s="23"/>
      <c r="K870" s="23"/>
      <c r="L870" s="21"/>
      <c r="M870" s="21"/>
      <c r="N870" s="21"/>
      <c r="O870" s="21"/>
    </row>
    <row r="871" spans="2:15" s="3" customFormat="1" x14ac:dyDescent="0.2">
      <c r="B871" s="2"/>
      <c r="C871" s="2"/>
      <c r="D871" s="2"/>
      <c r="E871" s="21"/>
      <c r="F871" s="21"/>
      <c r="G871" s="21"/>
      <c r="H871" s="23"/>
      <c r="I871" s="23"/>
      <c r="J871" s="23"/>
      <c r="K871" s="23"/>
      <c r="L871" s="21"/>
      <c r="M871" s="21"/>
      <c r="N871" s="21"/>
      <c r="O871" s="21"/>
    </row>
    <row r="872" spans="2:15" s="3" customFormat="1" x14ac:dyDescent="0.2">
      <c r="B872" s="2"/>
      <c r="C872" s="2"/>
      <c r="D872" s="2"/>
      <c r="E872" s="21"/>
      <c r="F872" s="21"/>
      <c r="G872" s="21"/>
      <c r="H872" s="23"/>
      <c r="I872" s="23"/>
      <c r="J872" s="23"/>
      <c r="K872" s="23"/>
      <c r="L872" s="21"/>
      <c r="M872" s="21"/>
      <c r="N872" s="21"/>
      <c r="O872" s="21"/>
    </row>
    <row r="873" spans="2:15" s="3" customFormat="1" x14ac:dyDescent="0.2">
      <c r="B873" s="2"/>
      <c r="C873" s="2"/>
      <c r="D873" s="2"/>
      <c r="E873" s="21"/>
      <c r="F873" s="21"/>
      <c r="G873" s="21"/>
      <c r="H873" s="23"/>
      <c r="I873" s="23"/>
      <c r="J873" s="23"/>
      <c r="K873" s="23"/>
      <c r="L873" s="21"/>
      <c r="M873" s="21"/>
      <c r="N873" s="21"/>
      <c r="O873" s="21"/>
    </row>
    <row r="874" spans="2:15" s="3" customFormat="1" x14ac:dyDescent="0.2">
      <c r="B874" s="2"/>
      <c r="C874" s="2"/>
      <c r="D874" s="2"/>
      <c r="E874" s="21"/>
      <c r="F874" s="21"/>
      <c r="G874" s="21"/>
      <c r="H874" s="23"/>
      <c r="I874" s="23"/>
      <c r="J874" s="23"/>
      <c r="K874" s="23"/>
      <c r="L874" s="21"/>
      <c r="M874" s="21"/>
      <c r="N874" s="21"/>
      <c r="O874" s="21"/>
    </row>
    <row r="875" spans="2:15" s="3" customFormat="1" x14ac:dyDescent="0.2">
      <c r="B875" s="2"/>
      <c r="C875" s="2"/>
      <c r="D875" s="2"/>
      <c r="E875" s="21"/>
      <c r="F875" s="21"/>
      <c r="G875" s="21"/>
      <c r="H875" s="23"/>
      <c r="I875" s="23"/>
      <c r="J875" s="23"/>
      <c r="K875" s="23"/>
      <c r="L875" s="21"/>
      <c r="M875" s="21"/>
      <c r="N875" s="21"/>
      <c r="O875" s="21"/>
    </row>
    <row r="876" spans="2:15" s="3" customFormat="1" x14ac:dyDescent="0.2">
      <c r="B876" s="2"/>
      <c r="C876" s="2"/>
      <c r="D876" s="2"/>
      <c r="E876" s="21"/>
      <c r="F876" s="21"/>
      <c r="G876" s="21"/>
      <c r="H876" s="23"/>
      <c r="I876" s="23"/>
      <c r="J876" s="23"/>
      <c r="K876" s="23"/>
      <c r="L876" s="21"/>
      <c r="M876" s="21"/>
      <c r="N876" s="21"/>
      <c r="O876" s="21"/>
    </row>
    <row r="877" spans="2:15" s="3" customFormat="1" x14ac:dyDescent="0.2">
      <c r="B877" s="2"/>
      <c r="C877" s="2"/>
      <c r="D877" s="2"/>
      <c r="E877" s="21"/>
      <c r="F877" s="21"/>
      <c r="G877" s="21"/>
      <c r="H877" s="23"/>
      <c r="I877" s="23"/>
      <c r="J877" s="23"/>
      <c r="K877" s="23"/>
      <c r="L877" s="21"/>
      <c r="M877" s="21"/>
      <c r="N877" s="21"/>
      <c r="O877" s="21"/>
    </row>
    <row r="878" spans="2:15" s="3" customFormat="1" x14ac:dyDescent="0.2">
      <c r="B878" s="2"/>
      <c r="C878" s="2"/>
      <c r="D878" s="2"/>
      <c r="E878" s="21"/>
      <c r="F878" s="21"/>
      <c r="G878" s="21"/>
      <c r="H878" s="23"/>
      <c r="I878" s="23"/>
      <c r="J878" s="23"/>
      <c r="K878" s="23"/>
      <c r="L878" s="21"/>
      <c r="M878" s="21"/>
      <c r="N878" s="21"/>
      <c r="O878" s="21"/>
    </row>
    <row r="879" spans="2:15" s="3" customFormat="1" x14ac:dyDescent="0.2">
      <c r="B879" s="2"/>
      <c r="C879" s="2"/>
      <c r="D879" s="2"/>
      <c r="E879" s="21"/>
      <c r="F879" s="21"/>
      <c r="G879" s="21"/>
      <c r="H879" s="23"/>
      <c r="I879" s="23"/>
      <c r="J879" s="23"/>
      <c r="K879" s="23"/>
      <c r="L879" s="21"/>
      <c r="M879" s="21"/>
      <c r="N879" s="21"/>
      <c r="O879" s="21"/>
    </row>
    <row r="880" spans="2:15" s="3" customFormat="1" x14ac:dyDescent="0.2">
      <c r="B880" s="2"/>
      <c r="C880" s="2"/>
      <c r="D880" s="2"/>
      <c r="E880" s="21"/>
      <c r="F880" s="21"/>
      <c r="G880" s="21"/>
      <c r="H880" s="23"/>
      <c r="I880" s="23"/>
      <c r="J880" s="23"/>
      <c r="K880" s="23"/>
      <c r="L880" s="21"/>
      <c r="M880" s="21"/>
      <c r="N880" s="21"/>
      <c r="O880" s="21"/>
    </row>
    <row r="881" spans="2:15" s="3" customFormat="1" x14ac:dyDescent="0.2">
      <c r="B881" s="2"/>
      <c r="C881" s="2"/>
      <c r="D881" s="2"/>
      <c r="E881" s="21"/>
      <c r="F881" s="21"/>
      <c r="G881" s="21"/>
      <c r="H881" s="23"/>
      <c r="I881" s="23"/>
      <c r="J881" s="23"/>
      <c r="K881" s="23"/>
      <c r="L881" s="21"/>
      <c r="M881" s="21"/>
      <c r="N881" s="21"/>
      <c r="O881" s="21"/>
    </row>
    <row r="882" spans="2:15" s="3" customFormat="1" x14ac:dyDescent="0.2">
      <c r="B882" s="2"/>
      <c r="C882" s="2"/>
      <c r="D882" s="2"/>
      <c r="E882" s="21"/>
      <c r="F882" s="21"/>
      <c r="G882" s="21"/>
      <c r="H882" s="23"/>
      <c r="I882" s="23"/>
      <c r="J882" s="23"/>
      <c r="K882" s="23"/>
      <c r="L882" s="21"/>
      <c r="M882" s="21"/>
      <c r="N882" s="21"/>
      <c r="O882" s="21"/>
    </row>
    <row r="883" spans="2:15" s="3" customFormat="1" x14ac:dyDescent="0.2">
      <c r="B883" s="2"/>
      <c r="C883" s="2"/>
      <c r="D883" s="2"/>
      <c r="E883" s="21"/>
      <c r="F883" s="21"/>
      <c r="G883" s="21"/>
      <c r="H883" s="23"/>
      <c r="I883" s="23"/>
      <c r="J883" s="23"/>
      <c r="K883" s="23"/>
      <c r="L883" s="21"/>
      <c r="M883" s="21"/>
      <c r="N883" s="21"/>
      <c r="O883" s="21"/>
    </row>
    <row r="884" spans="2:15" s="3" customFormat="1" x14ac:dyDescent="0.2">
      <c r="B884" s="2"/>
      <c r="C884" s="2"/>
      <c r="D884" s="2"/>
      <c r="E884" s="21"/>
      <c r="F884" s="21"/>
      <c r="G884" s="21"/>
      <c r="H884" s="23"/>
      <c r="I884" s="23"/>
      <c r="J884" s="23"/>
      <c r="K884" s="23"/>
      <c r="L884" s="21"/>
      <c r="M884" s="21"/>
      <c r="N884" s="21"/>
      <c r="O884" s="21"/>
    </row>
    <row r="885" spans="2:15" s="3" customFormat="1" x14ac:dyDescent="0.2">
      <c r="B885" s="2"/>
      <c r="C885" s="2"/>
      <c r="D885" s="2"/>
      <c r="E885" s="21"/>
      <c r="F885" s="21"/>
      <c r="G885" s="21"/>
      <c r="H885" s="23"/>
      <c r="I885" s="23"/>
      <c r="J885" s="23"/>
      <c r="K885" s="23"/>
      <c r="L885" s="21"/>
      <c r="M885" s="21"/>
      <c r="N885" s="21"/>
      <c r="O885" s="21"/>
    </row>
    <row r="886" spans="2:15" s="3" customFormat="1" x14ac:dyDescent="0.2">
      <c r="B886" s="2"/>
      <c r="C886" s="2"/>
      <c r="D886" s="2"/>
      <c r="E886" s="21"/>
      <c r="F886" s="21"/>
      <c r="G886" s="21"/>
      <c r="H886" s="23"/>
      <c r="I886" s="23"/>
      <c r="J886" s="23"/>
      <c r="K886" s="23"/>
      <c r="L886" s="21"/>
      <c r="M886" s="21"/>
      <c r="N886" s="21"/>
      <c r="O886" s="21"/>
    </row>
    <row r="887" spans="2:15" s="3" customFormat="1" x14ac:dyDescent="0.2">
      <c r="B887" s="2"/>
      <c r="C887" s="2"/>
      <c r="D887" s="2"/>
      <c r="E887" s="21"/>
      <c r="F887" s="21"/>
      <c r="G887" s="21"/>
      <c r="H887" s="23"/>
      <c r="I887" s="23"/>
      <c r="J887" s="23"/>
      <c r="K887" s="23"/>
      <c r="L887" s="21"/>
      <c r="M887" s="21"/>
      <c r="N887" s="21"/>
      <c r="O887" s="21"/>
    </row>
    <row r="888" spans="2:15" s="3" customFormat="1" x14ac:dyDescent="0.2">
      <c r="B888" s="2"/>
      <c r="C888" s="2"/>
      <c r="D888" s="2"/>
      <c r="E888" s="21"/>
      <c r="F888" s="21"/>
      <c r="G888" s="21"/>
      <c r="H888" s="23"/>
      <c r="I888" s="23"/>
      <c r="J888" s="23"/>
      <c r="K888" s="23"/>
      <c r="L888" s="21"/>
      <c r="M888" s="21"/>
      <c r="N888" s="21"/>
      <c r="O888" s="21"/>
    </row>
    <row r="889" spans="2:15" s="3" customFormat="1" x14ac:dyDescent="0.2">
      <c r="B889" s="2"/>
      <c r="C889" s="2"/>
      <c r="D889" s="2"/>
      <c r="E889" s="21"/>
      <c r="F889" s="21"/>
      <c r="G889" s="21"/>
      <c r="H889" s="23"/>
      <c r="I889" s="23"/>
      <c r="J889" s="23"/>
      <c r="K889" s="23"/>
      <c r="L889" s="21"/>
      <c r="M889" s="21"/>
      <c r="N889" s="21"/>
      <c r="O889" s="21"/>
    </row>
    <row r="890" spans="2:15" s="3" customFormat="1" x14ac:dyDescent="0.2">
      <c r="B890" s="2"/>
      <c r="C890" s="2"/>
      <c r="D890" s="2"/>
      <c r="E890" s="21"/>
      <c r="F890" s="21"/>
      <c r="G890" s="21"/>
      <c r="H890" s="23"/>
      <c r="I890" s="23"/>
      <c r="J890" s="23"/>
      <c r="K890" s="23"/>
      <c r="L890" s="21"/>
      <c r="M890" s="21"/>
      <c r="N890" s="21"/>
      <c r="O890" s="21"/>
    </row>
    <row r="891" spans="2:15" s="3" customFormat="1" x14ac:dyDescent="0.2">
      <c r="B891" s="2"/>
      <c r="C891" s="2"/>
      <c r="D891" s="2"/>
      <c r="E891" s="21"/>
      <c r="F891" s="21"/>
      <c r="G891" s="21"/>
      <c r="H891" s="23"/>
      <c r="I891" s="23"/>
      <c r="J891" s="23"/>
      <c r="K891" s="23"/>
      <c r="L891" s="21"/>
      <c r="M891" s="21"/>
      <c r="N891" s="21"/>
      <c r="O891" s="21"/>
    </row>
    <row r="892" spans="2:15" s="3" customFormat="1" x14ac:dyDescent="0.2">
      <c r="B892" s="2"/>
      <c r="C892" s="2"/>
      <c r="D892" s="2"/>
      <c r="E892" s="21"/>
      <c r="F892" s="21"/>
      <c r="G892" s="21"/>
      <c r="H892" s="23"/>
      <c r="I892" s="23"/>
      <c r="J892" s="23"/>
      <c r="K892" s="23"/>
      <c r="L892" s="21"/>
      <c r="M892" s="21"/>
      <c r="N892" s="21"/>
      <c r="O892" s="21"/>
    </row>
    <row r="893" spans="2:15" s="3" customFormat="1" x14ac:dyDescent="0.2">
      <c r="B893" s="2"/>
      <c r="C893" s="2"/>
      <c r="D893" s="2"/>
      <c r="E893" s="21"/>
      <c r="F893" s="21"/>
      <c r="G893" s="21"/>
      <c r="H893" s="23"/>
      <c r="I893" s="23"/>
      <c r="J893" s="23"/>
      <c r="K893" s="23"/>
      <c r="L893" s="21"/>
      <c r="M893" s="21"/>
      <c r="N893" s="21"/>
      <c r="O893" s="21"/>
    </row>
    <row r="894" spans="2:15" s="3" customFormat="1" x14ac:dyDescent="0.2">
      <c r="B894" s="2"/>
      <c r="C894" s="2"/>
      <c r="D894" s="2"/>
      <c r="E894" s="21"/>
      <c r="F894" s="21"/>
      <c r="G894" s="21"/>
      <c r="H894" s="23"/>
      <c r="I894" s="23"/>
      <c r="J894" s="23"/>
      <c r="K894" s="23"/>
      <c r="L894" s="21"/>
      <c r="M894" s="21"/>
      <c r="N894" s="21"/>
      <c r="O894" s="21"/>
    </row>
    <row r="895" spans="2:15" s="3" customFormat="1" x14ac:dyDescent="0.2">
      <c r="B895" s="2"/>
      <c r="C895" s="2"/>
      <c r="D895" s="2"/>
      <c r="E895" s="21"/>
      <c r="F895" s="21"/>
      <c r="G895" s="21"/>
      <c r="H895" s="23"/>
      <c r="I895" s="23"/>
      <c r="J895" s="23"/>
      <c r="K895" s="23"/>
      <c r="L895" s="21"/>
      <c r="M895" s="21"/>
      <c r="N895" s="21"/>
      <c r="O895" s="21"/>
    </row>
    <row r="896" spans="2:15" s="3" customFormat="1" x14ac:dyDescent="0.2">
      <c r="B896" s="2"/>
      <c r="C896" s="2"/>
      <c r="D896" s="2"/>
      <c r="E896" s="21"/>
      <c r="F896" s="21"/>
      <c r="G896" s="21"/>
      <c r="H896" s="23"/>
      <c r="I896" s="23"/>
      <c r="J896" s="23"/>
      <c r="K896" s="23"/>
      <c r="L896" s="21"/>
      <c r="M896" s="21"/>
      <c r="N896" s="21"/>
      <c r="O896" s="21"/>
    </row>
    <row r="897" spans="2:15" s="3" customFormat="1" x14ac:dyDescent="0.2">
      <c r="B897" s="2"/>
      <c r="C897" s="2"/>
      <c r="D897" s="2"/>
      <c r="E897" s="21"/>
      <c r="F897" s="21"/>
      <c r="G897" s="21"/>
      <c r="H897" s="23"/>
      <c r="I897" s="23"/>
      <c r="J897" s="23"/>
      <c r="K897" s="23"/>
      <c r="L897" s="21"/>
      <c r="M897" s="21"/>
      <c r="N897" s="21"/>
      <c r="O897" s="21"/>
    </row>
    <row r="898" spans="2:15" s="3" customFormat="1" x14ac:dyDescent="0.2">
      <c r="B898" s="2"/>
      <c r="C898" s="2"/>
      <c r="D898" s="2"/>
      <c r="E898" s="21"/>
      <c r="F898" s="21"/>
      <c r="G898" s="21"/>
      <c r="H898" s="23"/>
      <c r="I898" s="23"/>
      <c r="J898" s="23"/>
      <c r="K898" s="23"/>
      <c r="L898" s="21"/>
      <c r="M898" s="21"/>
      <c r="N898" s="21"/>
      <c r="O898" s="21"/>
    </row>
    <row r="899" spans="2:15" s="3" customFormat="1" x14ac:dyDescent="0.2">
      <c r="B899" s="2"/>
      <c r="C899" s="2"/>
      <c r="D899" s="2"/>
      <c r="E899" s="21"/>
      <c r="F899" s="21"/>
      <c r="G899" s="21"/>
      <c r="H899" s="23"/>
      <c r="I899" s="23"/>
      <c r="J899" s="23"/>
      <c r="K899" s="23"/>
      <c r="L899" s="21"/>
      <c r="M899" s="21"/>
      <c r="N899" s="21"/>
      <c r="O899" s="21"/>
    </row>
    <row r="900" spans="2:15" s="3" customFormat="1" x14ac:dyDescent="0.2">
      <c r="B900" s="2"/>
      <c r="C900" s="2"/>
      <c r="D900" s="2"/>
      <c r="E900" s="21"/>
      <c r="F900" s="21"/>
      <c r="G900" s="21"/>
      <c r="H900" s="23"/>
      <c r="I900" s="23"/>
      <c r="J900" s="23"/>
      <c r="K900" s="23"/>
      <c r="L900" s="21"/>
      <c r="M900" s="21"/>
      <c r="N900" s="21"/>
      <c r="O900" s="21"/>
    </row>
    <row r="901" spans="2:15" s="3" customFormat="1" x14ac:dyDescent="0.2">
      <c r="B901" s="2"/>
      <c r="C901" s="2"/>
      <c r="D901" s="2"/>
      <c r="E901" s="21"/>
      <c r="F901" s="21"/>
      <c r="G901" s="21"/>
      <c r="H901" s="23"/>
      <c r="I901" s="23"/>
      <c r="J901" s="23"/>
      <c r="K901" s="23"/>
      <c r="L901" s="21"/>
      <c r="M901" s="21"/>
      <c r="N901" s="21"/>
      <c r="O901" s="21"/>
    </row>
    <row r="902" spans="2:15" s="3" customFormat="1" x14ac:dyDescent="0.2">
      <c r="B902" s="2"/>
      <c r="C902" s="2"/>
      <c r="D902" s="2"/>
      <c r="E902" s="21"/>
      <c r="F902" s="21"/>
      <c r="G902" s="21"/>
      <c r="H902" s="23"/>
      <c r="I902" s="23"/>
      <c r="J902" s="23"/>
      <c r="K902" s="23"/>
      <c r="L902" s="21"/>
      <c r="M902" s="21"/>
      <c r="N902" s="21"/>
      <c r="O902" s="21"/>
    </row>
    <row r="903" spans="2:15" s="3" customFormat="1" x14ac:dyDescent="0.2">
      <c r="B903" s="2"/>
      <c r="C903" s="2"/>
      <c r="D903" s="2"/>
      <c r="E903" s="21"/>
      <c r="F903" s="21"/>
      <c r="G903" s="21"/>
      <c r="H903" s="23"/>
      <c r="I903" s="23"/>
      <c r="J903" s="23"/>
      <c r="K903" s="23"/>
      <c r="L903" s="21"/>
      <c r="M903" s="21"/>
      <c r="N903" s="21"/>
      <c r="O903" s="21"/>
    </row>
    <row r="904" spans="2:15" s="3" customFormat="1" x14ac:dyDescent="0.2">
      <c r="B904" s="2"/>
      <c r="C904" s="2"/>
      <c r="D904" s="2"/>
      <c r="E904" s="21"/>
      <c r="F904" s="21"/>
      <c r="G904" s="21"/>
      <c r="H904" s="23"/>
      <c r="I904" s="23"/>
      <c r="J904" s="23"/>
      <c r="K904" s="23"/>
      <c r="L904" s="21"/>
      <c r="M904" s="21"/>
      <c r="N904" s="21"/>
      <c r="O904" s="21"/>
    </row>
    <row r="905" spans="2:15" s="3" customFormat="1" x14ac:dyDescent="0.2">
      <c r="B905" s="2"/>
      <c r="C905" s="2"/>
      <c r="D905" s="2"/>
      <c r="E905" s="21"/>
      <c r="F905" s="21"/>
      <c r="G905" s="21"/>
      <c r="H905" s="23"/>
      <c r="I905" s="23"/>
      <c r="J905" s="23"/>
      <c r="K905" s="23"/>
      <c r="L905" s="21"/>
      <c r="M905" s="21"/>
      <c r="N905" s="21"/>
      <c r="O905" s="21"/>
    </row>
    <row r="906" spans="2:15" s="3" customFormat="1" x14ac:dyDescent="0.2">
      <c r="B906" s="2"/>
      <c r="C906" s="2"/>
      <c r="D906" s="2"/>
      <c r="E906" s="21"/>
      <c r="F906" s="21"/>
      <c r="G906" s="21"/>
      <c r="H906" s="23"/>
      <c r="I906" s="23"/>
      <c r="J906" s="23"/>
      <c r="K906" s="23"/>
      <c r="L906" s="21"/>
      <c r="M906" s="21"/>
      <c r="N906" s="21"/>
      <c r="O906" s="21"/>
    </row>
    <row r="907" spans="2:15" s="3" customFormat="1" x14ac:dyDescent="0.2">
      <c r="B907" s="2"/>
      <c r="C907" s="2"/>
      <c r="D907" s="2"/>
      <c r="E907" s="21"/>
      <c r="F907" s="21"/>
      <c r="G907" s="21"/>
      <c r="H907" s="23"/>
      <c r="I907" s="23"/>
      <c r="J907" s="23"/>
      <c r="K907" s="23"/>
      <c r="L907" s="21"/>
      <c r="M907" s="21"/>
      <c r="N907" s="21"/>
      <c r="O907" s="21"/>
    </row>
    <row r="908" spans="2:15" s="3" customFormat="1" x14ac:dyDescent="0.2">
      <c r="B908" s="2"/>
      <c r="C908" s="2"/>
      <c r="D908" s="2"/>
      <c r="E908" s="21"/>
      <c r="F908" s="21"/>
      <c r="G908" s="21"/>
      <c r="H908" s="23"/>
      <c r="I908" s="23"/>
      <c r="J908" s="23"/>
      <c r="K908" s="23"/>
      <c r="L908" s="21"/>
      <c r="M908" s="21"/>
      <c r="N908" s="21"/>
      <c r="O908" s="21"/>
    </row>
    <row r="909" spans="2:15" s="3" customFormat="1" x14ac:dyDescent="0.2">
      <c r="B909" s="2"/>
      <c r="C909" s="2"/>
      <c r="D909" s="2"/>
      <c r="E909" s="21"/>
      <c r="F909" s="21"/>
      <c r="G909" s="21"/>
      <c r="H909" s="23"/>
      <c r="I909" s="23"/>
      <c r="J909" s="23"/>
      <c r="K909" s="23"/>
      <c r="L909" s="21"/>
      <c r="M909" s="21"/>
      <c r="N909" s="21"/>
      <c r="O909" s="21"/>
    </row>
    <row r="910" spans="2:15" s="3" customFormat="1" x14ac:dyDescent="0.2">
      <c r="B910" s="2"/>
      <c r="C910" s="2"/>
      <c r="D910" s="2"/>
      <c r="E910" s="21"/>
      <c r="F910" s="21"/>
      <c r="G910" s="21"/>
      <c r="H910" s="23"/>
      <c r="I910" s="23"/>
      <c r="J910" s="23"/>
      <c r="K910" s="23"/>
      <c r="L910" s="21"/>
      <c r="M910" s="21"/>
      <c r="N910" s="21"/>
      <c r="O910" s="21"/>
    </row>
    <row r="911" spans="2:15" s="3" customFormat="1" x14ac:dyDescent="0.2">
      <c r="B911" s="2"/>
      <c r="C911" s="2"/>
      <c r="D911" s="2"/>
      <c r="E911" s="21"/>
      <c r="F911" s="21"/>
      <c r="G911" s="21"/>
      <c r="H911" s="23"/>
      <c r="I911" s="23"/>
      <c r="J911" s="23"/>
      <c r="K911" s="23"/>
      <c r="L911" s="21"/>
      <c r="M911" s="21"/>
      <c r="N911" s="21"/>
      <c r="O911" s="21"/>
    </row>
    <row r="912" spans="2:15" s="3" customFormat="1" x14ac:dyDescent="0.2">
      <c r="B912" s="2"/>
      <c r="C912" s="2"/>
      <c r="D912" s="2"/>
      <c r="E912" s="21"/>
      <c r="F912" s="21"/>
      <c r="G912" s="21"/>
      <c r="H912" s="23"/>
      <c r="I912" s="23"/>
      <c r="J912" s="23"/>
      <c r="K912" s="23"/>
      <c r="L912" s="21"/>
      <c r="M912" s="21"/>
      <c r="N912" s="21"/>
      <c r="O912" s="21"/>
    </row>
    <row r="913" spans="2:15" s="3" customFormat="1" x14ac:dyDescent="0.2">
      <c r="B913" s="2"/>
      <c r="C913" s="2"/>
      <c r="D913" s="2"/>
      <c r="E913" s="21"/>
      <c r="F913" s="21"/>
      <c r="G913" s="21"/>
      <c r="H913" s="23"/>
      <c r="I913" s="23"/>
      <c r="J913" s="23"/>
      <c r="K913" s="23"/>
      <c r="L913" s="21"/>
      <c r="M913" s="21"/>
      <c r="N913" s="21"/>
      <c r="O913" s="21"/>
    </row>
    <row r="914" spans="2:15" s="3" customFormat="1" x14ac:dyDescent="0.2">
      <c r="B914" s="2"/>
      <c r="C914" s="2"/>
      <c r="D914" s="2"/>
      <c r="E914" s="21"/>
      <c r="F914" s="21"/>
      <c r="G914" s="21"/>
      <c r="H914" s="23"/>
      <c r="I914" s="23"/>
      <c r="J914" s="23"/>
      <c r="K914" s="23"/>
      <c r="L914" s="21"/>
      <c r="M914" s="21"/>
      <c r="N914" s="21"/>
      <c r="O914" s="21"/>
    </row>
    <row r="915" spans="2:15" s="3" customFormat="1" x14ac:dyDescent="0.2">
      <c r="B915" s="2"/>
      <c r="C915" s="2"/>
      <c r="D915" s="2"/>
      <c r="E915" s="21"/>
      <c r="F915" s="21"/>
      <c r="G915" s="21"/>
      <c r="H915" s="23"/>
      <c r="I915" s="23"/>
      <c r="J915" s="23"/>
      <c r="K915" s="23"/>
      <c r="L915" s="21"/>
      <c r="M915" s="21"/>
      <c r="N915" s="21"/>
      <c r="O915" s="21"/>
    </row>
    <row r="916" spans="2:15" s="3" customFormat="1" x14ac:dyDescent="0.2">
      <c r="B916" s="2"/>
      <c r="C916" s="2"/>
      <c r="D916" s="2"/>
      <c r="E916" s="21"/>
      <c r="F916" s="21"/>
      <c r="G916" s="21"/>
      <c r="H916" s="23"/>
      <c r="I916" s="23"/>
      <c r="J916" s="23"/>
      <c r="K916" s="23"/>
      <c r="L916" s="21"/>
      <c r="M916" s="21"/>
      <c r="N916" s="21"/>
      <c r="O916" s="21"/>
    </row>
    <row r="917" spans="2:15" s="3" customFormat="1" x14ac:dyDescent="0.2">
      <c r="B917" s="2"/>
      <c r="C917" s="2"/>
      <c r="D917" s="2"/>
      <c r="E917" s="21"/>
      <c r="F917" s="21"/>
      <c r="G917" s="21"/>
      <c r="H917" s="23"/>
      <c r="I917" s="23"/>
      <c r="J917" s="23"/>
      <c r="K917" s="23"/>
      <c r="L917" s="21"/>
      <c r="M917" s="21"/>
      <c r="N917" s="21"/>
      <c r="O917" s="21"/>
    </row>
    <row r="918" spans="2:15" s="3" customFormat="1" x14ac:dyDescent="0.2">
      <c r="B918" s="2"/>
      <c r="C918" s="2"/>
      <c r="D918" s="2"/>
      <c r="E918" s="21"/>
      <c r="F918" s="21"/>
      <c r="G918" s="21"/>
      <c r="H918" s="23"/>
      <c r="I918" s="23"/>
      <c r="J918" s="23"/>
      <c r="K918" s="23"/>
      <c r="L918" s="21"/>
      <c r="M918" s="21"/>
      <c r="N918" s="21"/>
      <c r="O918" s="21"/>
    </row>
    <row r="919" spans="2:15" s="3" customFormat="1" x14ac:dyDescent="0.2">
      <c r="B919" s="2"/>
      <c r="C919" s="2"/>
      <c r="D919" s="2"/>
      <c r="E919" s="21"/>
      <c r="F919" s="21"/>
      <c r="G919" s="21"/>
      <c r="H919" s="23"/>
      <c r="I919" s="23"/>
      <c r="J919" s="23"/>
      <c r="K919" s="23"/>
      <c r="L919" s="21"/>
      <c r="M919" s="21"/>
      <c r="N919" s="21"/>
      <c r="O919" s="21"/>
    </row>
    <row r="920" spans="2:15" s="3" customFormat="1" x14ac:dyDescent="0.2">
      <c r="B920" s="2"/>
      <c r="C920" s="2"/>
      <c r="D920" s="2"/>
      <c r="E920" s="21"/>
      <c r="F920" s="21"/>
      <c r="G920" s="21"/>
      <c r="H920" s="23"/>
      <c r="I920" s="23"/>
      <c r="J920" s="23"/>
      <c r="K920" s="23"/>
      <c r="L920" s="21"/>
      <c r="M920" s="21"/>
      <c r="N920" s="21"/>
      <c r="O920" s="21"/>
    </row>
    <row r="921" spans="2:15" s="3" customFormat="1" x14ac:dyDescent="0.2">
      <c r="B921" s="2"/>
      <c r="C921" s="2"/>
      <c r="D921" s="2"/>
      <c r="E921" s="21"/>
      <c r="F921" s="21"/>
      <c r="G921" s="21"/>
      <c r="H921" s="23"/>
      <c r="I921" s="23"/>
      <c r="J921" s="23"/>
      <c r="K921" s="23"/>
      <c r="L921" s="21"/>
      <c r="M921" s="21"/>
      <c r="N921" s="21"/>
      <c r="O921" s="21"/>
    </row>
    <row r="922" spans="2:15" s="3" customFormat="1" x14ac:dyDescent="0.2">
      <c r="B922" s="2"/>
      <c r="C922" s="2"/>
      <c r="D922" s="2"/>
      <c r="E922" s="21"/>
      <c r="F922" s="21"/>
      <c r="G922" s="21"/>
      <c r="H922" s="23"/>
      <c r="I922" s="23"/>
      <c r="J922" s="23"/>
      <c r="K922" s="23"/>
      <c r="L922" s="21"/>
      <c r="M922" s="21"/>
      <c r="N922" s="21"/>
      <c r="O922" s="21"/>
    </row>
    <row r="923" spans="2:15" s="3" customFormat="1" x14ac:dyDescent="0.2">
      <c r="B923" s="2"/>
      <c r="C923" s="2"/>
      <c r="D923" s="2"/>
      <c r="E923" s="21"/>
      <c r="F923" s="21"/>
      <c r="G923" s="21"/>
      <c r="H923" s="23"/>
      <c r="I923" s="23"/>
      <c r="J923" s="23"/>
      <c r="K923" s="23"/>
      <c r="L923" s="21"/>
      <c r="M923" s="21"/>
      <c r="N923" s="21"/>
      <c r="O923" s="21"/>
    </row>
    <row r="924" spans="2:15" s="3" customFormat="1" x14ac:dyDescent="0.2">
      <c r="B924" s="2"/>
      <c r="C924" s="2"/>
      <c r="D924" s="2"/>
      <c r="E924" s="21"/>
      <c r="F924" s="21"/>
      <c r="G924" s="21"/>
      <c r="H924" s="23"/>
      <c r="I924" s="23"/>
      <c r="J924" s="23"/>
      <c r="K924" s="23"/>
      <c r="L924" s="21"/>
      <c r="M924" s="21"/>
      <c r="N924" s="21"/>
      <c r="O924" s="21"/>
    </row>
    <row r="925" spans="2:15" s="3" customFormat="1" x14ac:dyDescent="0.2">
      <c r="B925" s="2"/>
      <c r="C925" s="2"/>
      <c r="D925" s="2"/>
      <c r="E925" s="21"/>
      <c r="F925" s="21"/>
      <c r="G925" s="21"/>
      <c r="H925" s="23"/>
      <c r="I925" s="23"/>
      <c r="J925" s="23"/>
      <c r="K925" s="23"/>
      <c r="L925" s="21"/>
      <c r="M925" s="21"/>
      <c r="N925" s="21"/>
      <c r="O925" s="21"/>
    </row>
    <row r="926" spans="2:15" s="3" customFormat="1" x14ac:dyDescent="0.2">
      <c r="B926" s="2"/>
      <c r="C926" s="2"/>
      <c r="D926" s="2"/>
      <c r="E926" s="21"/>
      <c r="F926" s="21"/>
      <c r="G926" s="21"/>
      <c r="H926" s="23"/>
      <c r="I926" s="23"/>
      <c r="J926" s="23"/>
      <c r="K926" s="23"/>
      <c r="L926" s="21"/>
      <c r="M926" s="21"/>
      <c r="N926" s="21"/>
      <c r="O926" s="21"/>
    </row>
    <row r="927" spans="2:15" s="3" customFormat="1" x14ac:dyDescent="0.2">
      <c r="B927" s="2"/>
      <c r="C927" s="2"/>
      <c r="D927" s="2"/>
      <c r="E927" s="21"/>
      <c r="F927" s="21"/>
      <c r="G927" s="21"/>
      <c r="H927" s="23"/>
      <c r="I927" s="23"/>
      <c r="J927" s="23"/>
      <c r="K927" s="23"/>
      <c r="L927" s="21"/>
      <c r="M927" s="21"/>
      <c r="N927" s="21"/>
      <c r="O927" s="21"/>
    </row>
    <row r="928" spans="2:15" s="3" customFormat="1" x14ac:dyDescent="0.2">
      <c r="B928" s="2"/>
      <c r="C928" s="2"/>
      <c r="D928" s="2"/>
      <c r="E928" s="21"/>
      <c r="F928" s="21"/>
      <c r="G928" s="21"/>
      <c r="H928" s="23"/>
      <c r="I928" s="23"/>
      <c r="J928" s="23"/>
      <c r="K928" s="23"/>
      <c r="L928" s="21"/>
      <c r="M928" s="21"/>
      <c r="N928" s="21"/>
      <c r="O928" s="21"/>
    </row>
    <row r="929" spans="2:15" s="3" customFormat="1" x14ac:dyDescent="0.2">
      <c r="B929" s="2"/>
      <c r="C929" s="2"/>
      <c r="D929" s="2"/>
      <c r="E929" s="21"/>
      <c r="F929" s="21"/>
      <c r="G929" s="21"/>
      <c r="H929" s="23"/>
      <c r="I929" s="23"/>
      <c r="J929" s="23"/>
      <c r="K929" s="23"/>
      <c r="L929" s="21"/>
      <c r="M929" s="21"/>
      <c r="N929" s="21"/>
      <c r="O929" s="21"/>
    </row>
    <row r="930" spans="2:15" s="3" customFormat="1" x14ac:dyDescent="0.2">
      <c r="B930" s="2"/>
      <c r="C930" s="2"/>
      <c r="D930" s="2"/>
      <c r="E930" s="21"/>
      <c r="F930" s="21"/>
      <c r="G930" s="21"/>
      <c r="H930" s="23"/>
      <c r="I930" s="23"/>
      <c r="J930" s="23"/>
      <c r="K930" s="23"/>
      <c r="L930" s="21"/>
      <c r="M930" s="21"/>
      <c r="N930" s="21"/>
      <c r="O930" s="21"/>
    </row>
    <row r="931" spans="2:15" s="3" customFormat="1" x14ac:dyDescent="0.2">
      <c r="B931" s="2"/>
      <c r="C931" s="2"/>
      <c r="D931" s="2"/>
      <c r="E931" s="21"/>
      <c r="F931" s="21"/>
      <c r="G931" s="21"/>
      <c r="H931" s="23"/>
      <c r="I931" s="23"/>
      <c r="J931" s="23"/>
      <c r="K931" s="23"/>
      <c r="L931" s="21"/>
      <c r="M931" s="21"/>
      <c r="N931" s="21"/>
      <c r="O931" s="21"/>
    </row>
    <row r="932" spans="2:15" s="3" customFormat="1" x14ac:dyDescent="0.2">
      <c r="B932" s="2"/>
      <c r="C932" s="2"/>
      <c r="D932" s="2"/>
      <c r="E932" s="21"/>
      <c r="F932" s="21"/>
      <c r="G932" s="21"/>
      <c r="H932" s="23"/>
      <c r="I932" s="23"/>
      <c r="J932" s="23"/>
      <c r="K932" s="23"/>
      <c r="L932" s="21"/>
      <c r="M932" s="21"/>
      <c r="N932" s="21"/>
      <c r="O932" s="21"/>
    </row>
    <row r="933" spans="2:15" s="3" customFormat="1" x14ac:dyDescent="0.2">
      <c r="B933" s="2"/>
      <c r="C933" s="2"/>
      <c r="D933" s="2"/>
      <c r="E933" s="21"/>
      <c r="F933" s="21"/>
      <c r="G933" s="21"/>
      <c r="H933" s="23"/>
      <c r="I933" s="23"/>
      <c r="J933" s="23"/>
      <c r="K933" s="23"/>
      <c r="L933" s="21"/>
      <c r="M933" s="21"/>
      <c r="N933" s="21"/>
      <c r="O933" s="21"/>
    </row>
    <row r="934" spans="2:15" s="3" customFormat="1" x14ac:dyDescent="0.2">
      <c r="B934" s="2"/>
      <c r="C934" s="2"/>
      <c r="D934" s="2"/>
      <c r="E934" s="21"/>
      <c r="F934" s="21"/>
      <c r="G934" s="21"/>
      <c r="H934" s="23"/>
      <c r="I934" s="23"/>
      <c r="J934" s="23"/>
      <c r="K934" s="23"/>
      <c r="L934" s="21"/>
      <c r="M934" s="21"/>
      <c r="N934" s="21"/>
      <c r="O934" s="21"/>
    </row>
    <row r="935" spans="2:15" s="3" customFormat="1" x14ac:dyDescent="0.2">
      <c r="B935" s="2"/>
      <c r="C935" s="2"/>
      <c r="D935" s="2"/>
      <c r="E935" s="21"/>
      <c r="F935" s="21"/>
      <c r="G935" s="21"/>
      <c r="H935" s="23"/>
      <c r="I935" s="23"/>
      <c r="J935" s="23"/>
      <c r="K935" s="23"/>
      <c r="L935" s="21"/>
      <c r="M935" s="21"/>
      <c r="N935" s="21"/>
      <c r="O935" s="21"/>
    </row>
    <row r="936" spans="2:15" s="3" customFormat="1" x14ac:dyDescent="0.2">
      <c r="B936" s="2"/>
      <c r="C936" s="2"/>
      <c r="D936" s="2"/>
      <c r="E936" s="21"/>
      <c r="F936" s="21"/>
      <c r="G936" s="21"/>
      <c r="H936" s="23"/>
      <c r="I936" s="23"/>
      <c r="J936" s="23"/>
      <c r="K936" s="23"/>
      <c r="L936" s="21"/>
      <c r="M936" s="21"/>
      <c r="N936" s="21"/>
      <c r="O936" s="21"/>
    </row>
    <row r="937" spans="2:15" s="3" customFormat="1" x14ac:dyDescent="0.2">
      <c r="B937" s="2"/>
      <c r="C937" s="2"/>
      <c r="D937" s="2"/>
      <c r="E937" s="21"/>
      <c r="F937" s="21"/>
      <c r="G937" s="21"/>
      <c r="H937" s="23"/>
      <c r="I937" s="23"/>
      <c r="J937" s="23"/>
      <c r="K937" s="23"/>
      <c r="L937" s="21"/>
      <c r="M937" s="21"/>
      <c r="N937" s="21"/>
      <c r="O937" s="21"/>
    </row>
    <row r="938" spans="2:15" s="3" customFormat="1" x14ac:dyDescent="0.2">
      <c r="B938" s="2"/>
      <c r="C938" s="2"/>
      <c r="D938" s="2"/>
      <c r="E938" s="21"/>
      <c r="F938" s="21"/>
      <c r="G938" s="21"/>
      <c r="H938" s="23"/>
      <c r="I938" s="23"/>
      <c r="J938" s="23"/>
      <c r="K938" s="23"/>
      <c r="L938" s="21"/>
      <c r="M938" s="21"/>
      <c r="N938" s="21"/>
      <c r="O938" s="21"/>
    </row>
    <row r="939" spans="2:15" s="3" customFormat="1" x14ac:dyDescent="0.2">
      <c r="B939" s="2"/>
      <c r="C939" s="2"/>
      <c r="D939" s="2"/>
      <c r="E939" s="21"/>
      <c r="F939" s="21"/>
      <c r="G939" s="21"/>
      <c r="H939" s="23"/>
      <c r="I939" s="23"/>
      <c r="J939" s="23"/>
      <c r="K939" s="23"/>
      <c r="L939" s="21"/>
      <c r="M939" s="21"/>
      <c r="N939" s="21"/>
      <c r="O939" s="21"/>
    </row>
    <row r="940" spans="2:15" s="3" customFormat="1" x14ac:dyDescent="0.2">
      <c r="B940" s="2"/>
      <c r="C940" s="2"/>
      <c r="D940" s="2"/>
      <c r="E940" s="21"/>
      <c r="F940" s="21"/>
      <c r="G940" s="21"/>
      <c r="H940" s="23"/>
      <c r="I940" s="23"/>
      <c r="J940" s="23"/>
      <c r="K940" s="23"/>
      <c r="L940" s="21"/>
      <c r="M940" s="21"/>
      <c r="N940" s="21"/>
      <c r="O940" s="21"/>
    </row>
    <row r="941" spans="2:15" s="3" customFormat="1" x14ac:dyDescent="0.2">
      <c r="B941" s="2"/>
      <c r="C941" s="2"/>
      <c r="D941" s="2"/>
      <c r="E941" s="21"/>
      <c r="F941" s="21"/>
      <c r="G941" s="21"/>
      <c r="H941" s="23"/>
      <c r="I941" s="23"/>
      <c r="J941" s="23"/>
      <c r="K941" s="23"/>
      <c r="L941" s="21"/>
      <c r="M941" s="21"/>
      <c r="N941" s="21"/>
      <c r="O941" s="21"/>
    </row>
    <row r="942" spans="2:15" s="3" customFormat="1" x14ac:dyDescent="0.2">
      <c r="B942" s="2"/>
      <c r="C942" s="2"/>
      <c r="D942" s="2"/>
      <c r="E942" s="21"/>
      <c r="F942" s="21"/>
      <c r="G942" s="21"/>
      <c r="H942" s="23"/>
      <c r="I942" s="23"/>
      <c r="J942" s="23"/>
      <c r="K942" s="23"/>
      <c r="L942" s="21"/>
      <c r="M942" s="21"/>
      <c r="N942" s="21"/>
      <c r="O942" s="21"/>
    </row>
    <row r="943" spans="2:15" s="3" customFormat="1" x14ac:dyDescent="0.2">
      <c r="B943" s="2"/>
      <c r="C943" s="2"/>
      <c r="D943" s="2"/>
      <c r="E943" s="21"/>
      <c r="F943" s="21"/>
      <c r="G943" s="21"/>
      <c r="H943" s="23"/>
      <c r="I943" s="23"/>
      <c r="J943" s="23"/>
      <c r="K943" s="23"/>
      <c r="L943" s="21"/>
      <c r="M943" s="21"/>
      <c r="N943" s="21"/>
      <c r="O943" s="21"/>
    </row>
    <row r="944" spans="2:15" s="3" customFormat="1" x14ac:dyDescent="0.2">
      <c r="B944" s="2"/>
      <c r="C944" s="2"/>
      <c r="D944" s="2"/>
      <c r="E944" s="21"/>
      <c r="F944" s="21"/>
      <c r="G944" s="21"/>
      <c r="H944" s="23"/>
      <c r="I944" s="23"/>
      <c r="J944" s="23"/>
      <c r="K944" s="23"/>
      <c r="L944" s="21"/>
      <c r="M944" s="21"/>
      <c r="N944" s="21"/>
      <c r="O944" s="21"/>
    </row>
    <row r="945" spans="2:15" s="3" customFormat="1" x14ac:dyDescent="0.2">
      <c r="B945" s="2"/>
      <c r="C945" s="2"/>
      <c r="D945" s="2"/>
      <c r="E945" s="21"/>
      <c r="F945" s="21"/>
      <c r="G945" s="21"/>
      <c r="H945" s="23"/>
      <c r="I945" s="23"/>
      <c r="J945" s="23"/>
      <c r="K945" s="23"/>
      <c r="L945" s="21"/>
      <c r="M945" s="21"/>
      <c r="N945" s="21"/>
      <c r="O945" s="21"/>
    </row>
    <row r="946" spans="2:15" s="3" customFormat="1" x14ac:dyDescent="0.2">
      <c r="B946" s="2"/>
      <c r="C946" s="2"/>
      <c r="D946" s="2"/>
      <c r="E946" s="21"/>
      <c r="F946" s="21"/>
      <c r="G946" s="21"/>
      <c r="H946" s="23"/>
      <c r="I946" s="23"/>
      <c r="J946" s="23"/>
      <c r="K946" s="23"/>
      <c r="L946" s="21"/>
      <c r="M946" s="21"/>
      <c r="N946" s="21"/>
      <c r="O946" s="21"/>
    </row>
    <row r="947" spans="2:15" s="3" customFormat="1" x14ac:dyDescent="0.2">
      <c r="B947" s="2"/>
      <c r="C947" s="2"/>
      <c r="D947" s="2"/>
      <c r="E947" s="21"/>
      <c r="F947" s="21"/>
      <c r="G947" s="21"/>
      <c r="H947" s="23"/>
      <c r="I947" s="23"/>
      <c r="J947" s="23"/>
      <c r="K947" s="23"/>
      <c r="L947" s="21"/>
      <c r="M947" s="21"/>
      <c r="N947" s="21"/>
      <c r="O947" s="21"/>
    </row>
    <row r="948" spans="2:15" s="3" customFormat="1" x14ac:dyDescent="0.2">
      <c r="B948" s="2"/>
      <c r="C948" s="2"/>
      <c r="D948" s="2"/>
      <c r="E948" s="21"/>
      <c r="F948" s="21"/>
      <c r="G948" s="21"/>
      <c r="H948" s="23"/>
      <c r="I948" s="23"/>
      <c r="J948" s="23"/>
      <c r="K948" s="23"/>
      <c r="L948" s="21"/>
      <c r="M948" s="21"/>
      <c r="N948" s="21"/>
      <c r="O948" s="21"/>
    </row>
    <row r="949" spans="2:15" s="3" customFormat="1" x14ac:dyDescent="0.2">
      <c r="B949" s="2"/>
      <c r="C949" s="2"/>
      <c r="D949" s="2"/>
      <c r="E949" s="21"/>
      <c r="F949" s="21"/>
      <c r="G949" s="21"/>
      <c r="H949" s="23"/>
      <c r="I949" s="23"/>
      <c r="J949" s="23"/>
      <c r="K949" s="23"/>
      <c r="L949" s="21"/>
      <c r="M949" s="21"/>
      <c r="N949" s="21"/>
      <c r="O949" s="21"/>
    </row>
    <row r="950" spans="2:15" s="3" customFormat="1" x14ac:dyDescent="0.2">
      <c r="B950" s="2"/>
      <c r="C950" s="2"/>
      <c r="D950" s="2"/>
      <c r="E950" s="21"/>
      <c r="F950" s="21"/>
      <c r="G950" s="21"/>
      <c r="H950" s="23"/>
      <c r="I950" s="23"/>
      <c r="J950" s="23"/>
      <c r="K950" s="23"/>
      <c r="L950" s="21"/>
      <c r="M950" s="21"/>
      <c r="N950" s="21"/>
      <c r="O950" s="21"/>
    </row>
    <row r="951" spans="2:15" s="3" customFormat="1" x14ac:dyDescent="0.2">
      <c r="B951" s="2"/>
      <c r="C951" s="2"/>
      <c r="D951" s="2"/>
      <c r="E951" s="21"/>
      <c r="F951" s="21"/>
      <c r="G951" s="21"/>
      <c r="H951" s="23"/>
      <c r="I951" s="23"/>
      <c r="J951" s="23"/>
      <c r="K951" s="23"/>
      <c r="L951" s="21"/>
      <c r="M951" s="21"/>
      <c r="N951" s="21"/>
      <c r="O951" s="21"/>
    </row>
    <row r="952" spans="2:15" s="3" customFormat="1" x14ac:dyDescent="0.2">
      <c r="B952" s="2"/>
      <c r="C952" s="2"/>
      <c r="D952" s="2"/>
      <c r="E952" s="21"/>
      <c r="F952" s="21"/>
      <c r="G952" s="21"/>
      <c r="H952" s="23"/>
      <c r="I952" s="23"/>
      <c r="J952" s="23"/>
      <c r="K952" s="23"/>
      <c r="L952" s="21"/>
      <c r="M952" s="21"/>
      <c r="N952" s="21"/>
      <c r="O952" s="21"/>
    </row>
    <row r="953" spans="2:15" s="3" customFormat="1" x14ac:dyDescent="0.2">
      <c r="B953" s="2"/>
      <c r="C953" s="2"/>
      <c r="D953" s="2"/>
      <c r="E953" s="21"/>
      <c r="F953" s="21"/>
      <c r="G953" s="21"/>
      <c r="H953" s="23"/>
      <c r="I953" s="23"/>
      <c r="J953" s="23"/>
      <c r="K953" s="23"/>
      <c r="L953" s="21"/>
      <c r="M953" s="21"/>
      <c r="N953" s="21"/>
      <c r="O953" s="21"/>
    </row>
    <row r="954" spans="2:15" s="3" customFormat="1" x14ac:dyDescent="0.2">
      <c r="B954" s="2"/>
      <c r="C954" s="2"/>
      <c r="D954" s="2"/>
      <c r="E954" s="21"/>
      <c r="F954" s="21"/>
      <c r="G954" s="21"/>
      <c r="H954" s="23"/>
      <c r="I954" s="23"/>
      <c r="J954" s="23"/>
      <c r="K954" s="23"/>
      <c r="L954" s="21"/>
      <c r="M954" s="21"/>
      <c r="N954" s="21"/>
      <c r="O954" s="21"/>
    </row>
    <row r="955" spans="2:15" s="3" customFormat="1" x14ac:dyDescent="0.2">
      <c r="B955" s="2"/>
      <c r="C955" s="2"/>
      <c r="D955" s="2"/>
      <c r="E955" s="21"/>
      <c r="F955" s="21"/>
      <c r="G955" s="21"/>
      <c r="H955" s="23"/>
      <c r="I955" s="23"/>
      <c r="J955" s="23"/>
      <c r="K955" s="23"/>
      <c r="L955" s="21"/>
      <c r="M955" s="21"/>
      <c r="N955" s="21"/>
      <c r="O955" s="21"/>
    </row>
    <row r="956" spans="2:15" s="3" customFormat="1" x14ac:dyDescent="0.2">
      <c r="B956" s="2"/>
      <c r="C956" s="2"/>
      <c r="D956" s="2"/>
      <c r="E956" s="21"/>
      <c r="F956" s="21"/>
      <c r="G956" s="21"/>
      <c r="H956" s="23"/>
      <c r="I956" s="23"/>
      <c r="J956" s="23"/>
      <c r="K956" s="23"/>
      <c r="L956" s="21"/>
      <c r="M956" s="21"/>
      <c r="N956" s="21"/>
      <c r="O956" s="21"/>
    </row>
    <row r="957" spans="2:15" s="3" customFormat="1" x14ac:dyDescent="0.2">
      <c r="B957" s="2"/>
      <c r="C957" s="2"/>
      <c r="D957" s="2"/>
      <c r="E957" s="21"/>
      <c r="F957" s="21"/>
      <c r="G957" s="21"/>
      <c r="H957" s="23"/>
      <c r="I957" s="23"/>
      <c r="J957" s="23"/>
      <c r="K957" s="23"/>
      <c r="L957" s="21"/>
      <c r="M957" s="21"/>
      <c r="N957" s="21"/>
      <c r="O957" s="21"/>
    </row>
    <row r="958" spans="2:15" s="3" customFormat="1" x14ac:dyDescent="0.2">
      <c r="B958" s="2"/>
      <c r="C958" s="2"/>
      <c r="D958" s="2"/>
      <c r="E958" s="21"/>
      <c r="F958" s="21"/>
      <c r="G958" s="21"/>
      <c r="H958" s="23"/>
      <c r="I958" s="23"/>
      <c r="J958" s="23"/>
      <c r="K958" s="23"/>
      <c r="L958" s="21"/>
      <c r="M958" s="21"/>
      <c r="N958" s="21"/>
      <c r="O958" s="21"/>
    </row>
    <row r="959" spans="2:15" s="3" customFormat="1" x14ac:dyDescent="0.2">
      <c r="B959" s="2"/>
      <c r="C959" s="2"/>
      <c r="D959" s="2"/>
      <c r="E959" s="21"/>
      <c r="F959" s="21"/>
      <c r="G959" s="21"/>
      <c r="H959" s="23"/>
      <c r="I959" s="23"/>
      <c r="J959" s="23"/>
      <c r="K959" s="23"/>
      <c r="L959" s="21"/>
      <c r="M959" s="21"/>
      <c r="N959" s="21"/>
      <c r="O959" s="21"/>
    </row>
    <row r="960" spans="2:15" s="3" customFormat="1" x14ac:dyDescent="0.2">
      <c r="B960" s="2"/>
      <c r="C960" s="2"/>
      <c r="D960" s="2"/>
      <c r="E960" s="21"/>
      <c r="F960" s="21"/>
      <c r="G960" s="21"/>
      <c r="H960" s="23"/>
      <c r="I960" s="23"/>
      <c r="J960" s="23"/>
      <c r="K960" s="23"/>
      <c r="L960" s="21"/>
      <c r="M960" s="21"/>
      <c r="N960" s="21"/>
      <c r="O960" s="21"/>
    </row>
    <row r="961" spans="2:15" s="3" customFormat="1" x14ac:dyDescent="0.2">
      <c r="B961" s="2"/>
      <c r="C961" s="2"/>
      <c r="D961" s="2"/>
      <c r="E961" s="21"/>
      <c r="F961" s="21"/>
      <c r="G961" s="21"/>
      <c r="H961" s="23"/>
      <c r="I961" s="23"/>
      <c r="J961" s="23"/>
      <c r="K961" s="23"/>
      <c r="L961" s="21"/>
      <c r="M961" s="21"/>
      <c r="N961" s="21"/>
      <c r="O961" s="21"/>
    </row>
    <row r="962" spans="2:15" s="3" customFormat="1" x14ac:dyDescent="0.2">
      <c r="B962" s="2"/>
      <c r="C962" s="2"/>
      <c r="D962" s="2"/>
      <c r="E962" s="21"/>
      <c r="F962" s="21"/>
      <c r="G962" s="21"/>
      <c r="H962" s="23"/>
      <c r="I962" s="23"/>
      <c r="J962" s="23"/>
      <c r="K962" s="23"/>
      <c r="L962" s="21"/>
      <c r="M962" s="21"/>
      <c r="N962" s="21"/>
      <c r="O962" s="21"/>
    </row>
    <row r="963" spans="2:15" s="3" customFormat="1" x14ac:dyDescent="0.2">
      <c r="B963" s="2"/>
      <c r="C963" s="2"/>
      <c r="D963" s="2"/>
      <c r="E963" s="21"/>
      <c r="F963" s="21"/>
      <c r="G963" s="21"/>
      <c r="H963" s="23"/>
      <c r="I963" s="23"/>
      <c r="J963" s="23"/>
      <c r="K963" s="23"/>
      <c r="L963" s="21"/>
      <c r="M963" s="21"/>
      <c r="N963" s="21"/>
      <c r="O963" s="21"/>
    </row>
    <row r="964" spans="2:15" s="3" customFormat="1" x14ac:dyDescent="0.2">
      <c r="B964" s="2"/>
      <c r="C964" s="2"/>
      <c r="D964" s="2"/>
      <c r="E964" s="21"/>
      <c r="F964" s="21"/>
      <c r="G964" s="21"/>
      <c r="H964" s="23"/>
      <c r="I964" s="23"/>
      <c r="J964" s="23"/>
      <c r="K964" s="23"/>
      <c r="L964" s="21"/>
      <c r="M964" s="21"/>
      <c r="N964" s="21"/>
      <c r="O964" s="21"/>
    </row>
    <row r="965" spans="2:15" s="3" customFormat="1" x14ac:dyDescent="0.2">
      <c r="B965" s="2"/>
      <c r="C965" s="2"/>
      <c r="D965" s="2"/>
      <c r="E965" s="21"/>
      <c r="F965" s="21"/>
      <c r="G965" s="21"/>
      <c r="H965" s="23"/>
      <c r="I965" s="23"/>
      <c r="J965" s="23"/>
      <c r="K965" s="23"/>
      <c r="L965" s="21"/>
      <c r="M965" s="21"/>
      <c r="N965" s="21"/>
      <c r="O965" s="21"/>
    </row>
    <row r="966" spans="2:15" s="3" customFormat="1" x14ac:dyDescent="0.2">
      <c r="B966" s="2"/>
      <c r="C966" s="2"/>
      <c r="D966" s="2"/>
      <c r="E966" s="21"/>
      <c r="F966" s="21"/>
      <c r="G966" s="21"/>
      <c r="H966" s="23"/>
      <c r="I966" s="23"/>
      <c r="J966" s="23"/>
      <c r="K966" s="23"/>
      <c r="L966" s="21"/>
      <c r="M966" s="21"/>
      <c r="N966" s="21"/>
      <c r="O966" s="21"/>
    </row>
    <row r="967" spans="2:15" s="3" customFormat="1" x14ac:dyDescent="0.2">
      <c r="B967" s="2"/>
      <c r="C967" s="2"/>
      <c r="D967" s="2"/>
      <c r="E967" s="21"/>
      <c r="F967" s="21"/>
      <c r="G967" s="21"/>
      <c r="H967" s="23"/>
      <c r="I967" s="23"/>
      <c r="J967" s="23"/>
      <c r="K967" s="23"/>
      <c r="L967" s="21"/>
      <c r="M967" s="21"/>
      <c r="N967" s="21"/>
      <c r="O967" s="21"/>
    </row>
    <row r="968" spans="2:15" s="3" customFormat="1" x14ac:dyDescent="0.2">
      <c r="B968" s="2"/>
      <c r="C968" s="2"/>
      <c r="D968" s="2"/>
      <c r="E968" s="21"/>
      <c r="F968" s="21"/>
      <c r="G968" s="21"/>
      <c r="H968" s="23"/>
      <c r="I968" s="23"/>
      <c r="J968" s="23"/>
      <c r="K968" s="23"/>
      <c r="L968" s="21"/>
      <c r="M968" s="21"/>
      <c r="N968" s="21"/>
      <c r="O968" s="21"/>
    </row>
    <row r="969" spans="2:15" s="3" customFormat="1" x14ac:dyDescent="0.2">
      <c r="B969" s="2"/>
      <c r="C969" s="2"/>
      <c r="D969" s="2"/>
      <c r="E969" s="21"/>
      <c r="F969" s="21"/>
      <c r="G969" s="21"/>
      <c r="H969" s="23"/>
      <c r="I969" s="23"/>
      <c r="J969" s="23"/>
      <c r="K969" s="23"/>
      <c r="L969" s="21"/>
      <c r="M969" s="21"/>
      <c r="N969" s="21"/>
      <c r="O969" s="21"/>
    </row>
    <row r="970" spans="2:15" s="3" customFormat="1" x14ac:dyDescent="0.2">
      <c r="B970" s="2"/>
      <c r="C970" s="2"/>
      <c r="D970" s="2"/>
      <c r="E970" s="21"/>
      <c r="F970" s="21"/>
      <c r="G970" s="21"/>
      <c r="H970" s="23"/>
      <c r="I970" s="23"/>
      <c r="J970" s="23"/>
      <c r="K970" s="23"/>
      <c r="L970" s="21"/>
      <c r="M970" s="21"/>
      <c r="N970" s="21"/>
      <c r="O970" s="21"/>
    </row>
    <row r="971" spans="2:15" s="3" customFormat="1" x14ac:dyDescent="0.2">
      <c r="B971" s="2"/>
      <c r="C971" s="2"/>
      <c r="D971" s="2"/>
      <c r="E971" s="21"/>
      <c r="F971" s="21"/>
      <c r="G971" s="21"/>
      <c r="H971" s="23"/>
      <c r="I971" s="23"/>
      <c r="J971" s="23"/>
      <c r="K971" s="23"/>
      <c r="L971" s="21"/>
      <c r="M971" s="21"/>
      <c r="N971" s="21"/>
      <c r="O971" s="21"/>
    </row>
    <row r="972" spans="2:15" s="3" customFormat="1" x14ac:dyDescent="0.2">
      <c r="B972" s="2"/>
      <c r="C972" s="2"/>
      <c r="D972" s="2"/>
      <c r="E972" s="21"/>
      <c r="F972" s="21"/>
      <c r="G972" s="21"/>
      <c r="H972" s="23"/>
      <c r="I972" s="23"/>
      <c r="J972" s="23"/>
      <c r="K972" s="23"/>
      <c r="L972" s="21"/>
      <c r="M972" s="21"/>
      <c r="N972" s="21"/>
      <c r="O972" s="21"/>
    </row>
    <row r="973" spans="2:15" s="3" customFormat="1" x14ac:dyDescent="0.2">
      <c r="B973" s="2"/>
      <c r="C973" s="2"/>
      <c r="D973" s="2"/>
      <c r="E973" s="21"/>
      <c r="F973" s="21"/>
      <c r="G973" s="21"/>
      <c r="H973" s="23"/>
      <c r="I973" s="23"/>
      <c r="J973" s="23"/>
      <c r="K973" s="23"/>
      <c r="L973" s="21"/>
      <c r="M973" s="21"/>
      <c r="N973" s="21"/>
      <c r="O973" s="21"/>
    </row>
    <row r="974" spans="2:15" s="3" customFormat="1" x14ac:dyDescent="0.2">
      <c r="B974" s="2"/>
      <c r="C974" s="2"/>
      <c r="D974" s="2"/>
      <c r="E974" s="21"/>
      <c r="F974" s="21"/>
      <c r="G974" s="21"/>
      <c r="H974" s="23"/>
      <c r="I974" s="23"/>
      <c r="J974" s="23"/>
      <c r="K974" s="23"/>
      <c r="L974" s="21"/>
      <c r="M974" s="21"/>
      <c r="N974" s="21"/>
      <c r="O974" s="21"/>
    </row>
    <row r="975" spans="2:15" s="3" customFormat="1" x14ac:dyDescent="0.2">
      <c r="B975" s="2"/>
      <c r="C975" s="2"/>
      <c r="D975" s="2"/>
      <c r="E975" s="21"/>
      <c r="F975" s="21"/>
      <c r="G975" s="21"/>
      <c r="H975" s="23"/>
      <c r="I975" s="23"/>
      <c r="J975" s="23"/>
      <c r="K975" s="23"/>
      <c r="L975" s="21"/>
      <c r="M975" s="21"/>
      <c r="N975" s="21"/>
      <c r="O975" s="21"/>
    </row>
    <row r="976" spans="2:15" s="3" customFormat="1" x14ac:dyDescent="0.2">
      <c r="B976" s="2"/>
      <c r="C976" s="2"/>
      <c r="D976" s="2"/>
      <c r="E976" s="21"/>
      <c r="F976" s="21"/>
      <c r="G976" s="21"/>
      <c r="H976" s="23"/>
      <c r="I976" s="23"/>
      <c r="J976" s="23"/>
      <c r="K976" s="23"/>
      <c r="L976" s="21"/>
      <c r="M976" s="21"/>
      <c r="N976" s="21"/>
      <c r="O976" s="21"/>
    </row>
    <row r="977" spans="2:15" s="3" customFormat="1" x14ac:dyDescent="0.2">
      <c r="B977" s="2"/>
      <c r="C977" s="2"/>
      <c r="D977" s="2"/>
      <c r="E977" s="21"/>
      <c r="F977" s="21"/>
      <c r="G977" s="21"/>
      <c r="H977" s="23"/>
      <c r="I977" s="23"/>
      <c r="J977" s="23"/>
      <c r="K977" s="23"/>
      <c r="L977" s="21"/>
      <c r="M977" s="21"/>
      <c r="N977" s="21"/>
      <c r="O977" s="21"/>
    </row>
    <row r="978" spans="2:15" s="3" customFormat="1" x14ac:dyDescent="0.2">
      <c r="B978" s="2"/>
      <c r="C978" s="2"/>
      <c r="D978" s="2"/>
      <c r="E978" s="21"/>
      <c r="F978" s="21"/>
      <c r="G978" s="21"/>
      <c r="H978" s="23"/>
      <c r="I978" s="23"/>
      <c r="J978" s="23"/>
      <c r="K978" s="23"/>
      <c r="L978" s="21"/>
      <c r="M978" s="21"/>
      <c r="N978" s="21"/>
      <c r="O978" s="21"/>
    </row>
    <row r="979" spans="2:15" s="3" customFormat="1" x14ac:dyDescent="0.2">
      <c r="B979" s="2"/>
      <c r="C979" s="2"/>
      <c r="D979" s="2"/>
      <c r="E979" s="21"/>
      <c r="F979" s="21"/>
      <c r="G979" s="21"/>
      <c r="H979" s="23"/>
      <c r="I979" s="23"/>
      <c r="J979" s="23"/>
      <c r="K979" s="23"/>
      <c r="L979" s="21"/>
      <c r="M979" s="21"/>
      <c r="N979" s="21"/>
      <c r="O979" s="21"/>
    </row>
    <row r="980" spans="2:15" s="3" customFormat="1" x14ac:dyDescent="0.2">
      <c r="B980" s="2"/>
      <c r="C980" s="2"/>
      <c r="D980" s="2"/>
      <c r="E980" s="21"/>
      <c r="F980" s="21"/>
      <c r="G980" s="21"/>
      <c r="H980" s="23"/>
      <c r="I980" s="23"/>
      <c r="J980" s="23"/>
      <c r="K980" s="23"/>
      <c r="L980" s="21"/>
      <c r="M980" s="21"/>
      <c r="N980" s="21"/>
      <c r="O980" s="21"/>
    </row>
    <row r="981" spans="2:15" s="3" customFormat="1" x14ac:dyDescent="0.2">
      <c r="B981" s="2"/>
      <c r="C981" s="2"/>
      <c r="D981" s="2"/>
      <c r="E981" s="21"/>
      <c r="F981" s="21"/>
      <c r="G981" s="21"/>
      <c r="H981" s="23"/>
      <c r="I981" s="23"/>
      <c r="J981" s="23"/>
      <c r="K981" s="23"/>
      <c r="L981" s="21"/>
      <c r="M981" s="21"/>
      <c r="N981" s="21"/>
      <c r="O981" s="21"/>
    </row>
    <row r="982" spans="2:15" s="3" customFormat="1" x14ac:dyDescent="0.2">
      <c r="B982" s="2"/>
      <c r="C982" s="2"/>
      <c r="D982" s="2"/>
      <c r="E982" s="21"/>
      <c r="F982" s="21"/>
      <c r="G982" s="21"/>
      <c r="H982" s="23"/>
      <c r="I982" s="23"/>
      <c r="J982" s="23"/>
      <c r="K982" s="23"/>
      <c r="L982" s="21"/>
      <c r="M982" s="21"/>
      <c r="N982" s="21"/>
      <c r="O982" s="21"/>
    </row>
    <row r="983" spans="2:15" s="3" customFormat="1" x14ac:dyDescent="0.2">
      <c r="B983" s="2"/>
      <c r="C983" s="2"/>
      <c r="D983" s="2"/>
      <c r="E983" s="21"/>
      <c r="F983" s="21"/>
      <c r="G983" s="21"/>
      <c r="H983" s="23"/>
      <c r="I983" s="23"/>
      <c r="J983" s="23"/>
      <c r="K983" s="23"/>
      <c r="L983" s="21"/>
      <c r="M983" s="21"/>
      <c r="N983" s="21"/>
      <c r="O983" s="21"/>
    </row>
    <row r="984" spans="2:15" s="3" customFormat="1" x14ac:dyDescent="0.2">
      <c r="B984" s="2"/>
      <c r="C984" s="2"/>
      <c r="D984" s="2"/>
      <c r="E984" s="21"/>
      <c r="F984" s="21"/>
      <c r="G984" s="21"/>
      <c r="H984" s="23"/>
      <c r="I984" s="23"/>
      <c r="J984" s="23"/>
      <c r="K984" s="23"/>
      <c r="L984" s="21"/>
      <c r="M984" s="21"/>
      <c r="N984" s="21"/>
      <c r="O984" s="21"/>
    </row>
    <row r="985" spans="2:15" s="3" customFormat="1" x14ac:dyDescent="0.2">
      <c r="B985" s="2"/>
      <c r="C985" s="2"/>
      <c r="D985" s="2"/>
      <c r="E985" s="21"/>
      <c r="F985" s="21"/>
      <c r="G985" s="21"/>
      <c r="H985" s="23"/>
      <c r="I985" s="23"/>
      <c r="J985" s="23"/>
      <c r="K985" s="23"/>
      <c r="L985" s="21"/>
      <c r="M985" s="21"/>
      <c r="N985" s="21"/>
      <c r="O985" s="21"/>
    </row>
    <row r="986" spans="2:15" s="3" customFormat="1" x14ac:dyDescent="0.2">
      <c r="B986" s="2"/>
      <c r="C986" s="2"/>
      <c r="D986" s="2"/>
      <c r="E986" s="21"/>
      <c r="F986" s="21"/>
      <c r="G986" s="21"/>
      <c r="H986" s="23"/>
      <c r="I986" s="23"/>
      <c r="J986" s="23"/>
      <c r="K986" s="23"/>
      <c r="L986" s="21"/>
      <c r="M986" s="21"/>
      <c r="N986" s="21"/>
      <c r="O986" s="21"/>
    </row>
    <row r="987" spans="2:15" s="3" customFormat="1" x14ac:dyDescent="0.2">
      <c r="B987" s="2"/>
      <c r="C987" s="2"/>
      <c r="D987" s="2"/>
      <c r="E987" s="21"/>
      <c r="F987" s="21"/>
      <c r="G987" s="21"/>
      <c r="H987" s="23"/>
      <c r="I987" s="23"/>
      <c r="J987" s="23"/>
      <c r="K987" s="23"/>
      <c r="L987" s="21"/>
      <c r="M987" s="21"/>
      <c r="N987" s="21"/>
      <c r="O987" s="21"/>
    </row>
    <row r="988" spans="2:15" s="3" customFormat="1" x14ac:dyDescent="0.2">
      <c r="B988" s="2"/>
      <c r="C988" s="2"/>
      <c r="D988" s="2"/>
      <c r="E988" s="21"/>
      <c r="F988" s="21"/>
      <c r="G988" s="21"/>
      <c r="H988" s="23"/>
      <c r="I988" s="23"/>
      <c r="J988" s="23"/>
      <c r="K988" s="23"/>
      <c r="L988" s="21"/>
      <c r="M988" s="21"/>
      <c r="N988" s="21"/>
      <c r="O988" s="21"/>
    </row>
    <row r="989" spans="2:15" s="3" customFormat="1" x14ac:dyDescent="0.2">
      <c r="B989" s="2"/>
      <c r="C989" s="2"/>
      <c r="D989" s="2"/>
      <c r="E989" s="21"/>
      <c r="F989" s="21"/>
      <c r="G989" s="21"/>
      <c r="H989" s="23"/>
      <c r="I989" s="23"/>
      <c r="J989" s="23"/>
      <c r="K989" s="23"/>
      <c r="L989" s="21"/>
      <c r="M989" s="21"/>
      <c r="N989" s="21"/>
      <c r="O989" s="21"/>
    </row>
    <row r="990" spans="2:15" s="3" customFormat="1" x14ac:dyDescent="0.2">
      <c r="B990" s="2"/>
      <c r="C990" s="2"/>
      <c r="D990" s="2"/>
      <c r="E990" s="21"/>
      <c r="F990" s="21"/>
      <c r="G990" s="21"/>
      <c r="H990" s="23"/>
      <c r="I990" s="23"/>
      <c r="J990" s="23"/>
      <c r="K990" s="23"/>
      <c r="L990" s="21"/>
      <c r="M990" s="21"/>
      <c r="N990" s="21"/>
      <c r="O990" s="21"/>
    </row>
    <row r="991" spans="2:15" s="3" customFormat="1" x14ac:dyDescent="0.2">
      <c r="B991" s="2"/>
      <c r="C991" s="2"/>
      <c r="D991" s="2"/>
      <c r="E991" s="21"/>
      <c r="F991" s="21"/>
      <c r="G991" s="21"/>
      <c r="H991" s="23"/>
      <c r="I991" s="23"/>
      <c r="J991" s="23"/>
      <c r="K991" s="23"/>
      <c r="L991" s="21"/>
      <c r="M991" s="21"/>
      <c r="N991" s="21"/>
      <c r="O991" s="21"/>
    </row>
    <row r="992" spans="2:15" s="3" customFormat="1" x14ac:dyDescent="0.2">
      <c r="B992" s="2"/>
      <c r="C992" s="2"/>
      <c r="D992" s="2"/>
      <c r="E992" s="21"/>
      <c r="F992" s="21"/>
      <c r="G992" s="21"/>
      <c r="H992" s="23"/>
      <c r="I992" s="23"/>
      <c r="J992" s="23"/>
      <c r="K992" s="23"/>
      <c r="L992" s="21"/>
      <c r="M992" s="21"/>
      <c r="N992" s="21"/>
      <c r="O992" s="21"/>
    </row>
    <row r="993" spans="2:15" s="3" customFormat="1" x14ac:dyDescent="0.2">
      <c r="B993" s="2"/>
      <c r="C993" s="2"/>
      <c r="D993" s="2"/>
      <c r="E993" s="21"/>
      <c r="F993" s="21"/>
      <c r="G993" s="21"/>
      <c r="H993" s="23"/>
      <c r="I993" s="23"/>
      <c r="J993" s="23"/>
      <c r="K993" s="23"/>
      <c r="L993" s="21"/>
      <c r="M993" s="21"/>
      <c r="N993" s="21"/>
      <c r="O993" s="21"/>
    </row>
    <row r="994" spans="2:15" s="3" customFormat="1" x14ac:dyDescent="0.2">
      <c r="B994" s="2"/>
      <c r="C994" s="2"/>
      <c r="D994" s="2"/>
      <c r="E994" s="21"/>
      <c r="F994" s="21"/>
      <c r="G994" s="21"/>
      <c r="H994" s="23"/>
      <c r="I994" s="23"/>
      <c r="J994" s="23"/>
      <c r="K994" s="23"/>
      <c r="L994" s="21"/>
      <c r="M994" s="21"/>
      <c r="N994" s="21"/>
      <c r="O994" s="21"/>
    </row>
    <row r="995" spans="2:15" s="3" customFormat="1" x14ac:dyDescent="0.2">
      <c r="B995" s="2"/>
      <c r="C995" s="2"/>
      <c r="D995" s="2"/>
      <c r="E995" s="21"/>
      <c r="F995" s="21"/>
      <c r="G995" s="21"/>
      <c r="H995" s="23"/>
      <c r="I995" s="23"/>
      <c r="J995" s="23"/>
      <c r="K995" s="23"/>
      <c r="L995" s="21"/>
      <c r="M995" s="21"/>
      <c r="N995" s="21"/>
      <c r="O995" s="21"/>
    </row>
    <row r="996" spans="2:15" s="3" customFormat="1" x14ac:dyDescent="0.2">
      <c r="B996" s="2"/>
      <c r="C996" s="2"/>
      <c r="D996" s="2"/>
      <c r="E996" s="21"/>
      <c r="F996" s="21"/>
      <c r="G996" s="21"/>
      <c r="H996" s="23"/>
      <c r="I996" s="23"/>
      <c r="J996" s="23"/>
      <c r="K996" s="23"/>
      <c r="L996" s="21"/>
      <c r="M996" s="21"/>
      <c r="N996" s="21"/>
      <c r="O996" s="21"/>
    </row>
    <row r="997" spans="2:15" s="3" customFormat="1" x14ac:dyDescent="0.2">
      <c r="B997" s="2"/>
      <c r="C997" s="2"/>
      <c r="D997" s="2"/>
      <c r="E997" s="21"/>
      <c r="F997" s="21"/>
      <c r="G997" s="21"/>
      <c r="H997" s="23"/>
      <c r="I997" s="23"/>
      <c r="J997" s="23"/>
      <c r="K997" s="23"/>
      <c r="L997" s="21"/>
      <c r="M997" s="21"/>
      <c r="N997" s="21"/>
      <c r="O997" s="21"/>
    </row>
    <row r="998" spans="2:15" s="3" customFormat="1" x14ac:dyDescent="0.2">
      <c r="B998" s="2"/>
      <c r="C998" s="2"/>
      <c r="D998" s="2"/>
      <c r="E998" s="21"/>
      <c r="F998" s="21"/>
      <c r="G998" s="21"/>
      <c r="H998" s="23"/>
      <c r="I998" s="23"/>
      <c r="J998" s="23"/>
      <c r="K998" s="23"/>
      <c r="L998" s="21"/>
      <c r="M998" s="21"/>
      <c r="N998" s="21"/>
      <c r="O998" s="21"/>
    </row>
    <row r="999" spans="2:15" s="3" customFormat="1" x14ac:dyDescent="0.2">
      <c r="B999" s="2"/>
      <c r="C999" s="2"/>
      <c r="D999" s="2"/>
      <c r="E999" s="21"/>
      <c r="F999" s="21"/>
      <c r="G999" s="21"/>
      <c r="H999" s="23"/>
      <c r="I999" s="23"/>
      <c r="J999" s="23"/>
      <c r="K999" s="23"/>
      <c r="L999" s="21"/>
      <c r="M999" s="21"/>
      <c r="N999" s="21"/>
      <c r="O999" s="21"/>
    </row>
    <row r="1000" spans="2:15" s="3" customFormat="1" x14ac:dyDescent="0.2">
      <c r="B1000" s="2"/>
      <c r="C1000" s="2"/>
      <c r="D1000" s="2"/>
      <c r="E1000" s="21"/>
      <c r="F1000" s="21"/>
      <c r="G1000" s="21"/>
      <c r="H1000" s="23"/>
      <c r="I1000" s="23"/>
      <c r="J1000" s="23"/>
      <c r="K1000" s="23"/>
      <c r="L1000" s="21"/>
      <c r="M1000" s="21"/>
      <c r="N1000" s="21"/>
      <c r="O1000" s="21"/>
    </row>
    <row r="1001" spans="2:15" s="3" customFormat="1" x14ac:dyDescent="0.2">
      <c r="B1001" s="2"/>
      <c r="C1001" s="2"/>
      <c r="D1001" s="2"/>
      <c r="E1001" s="21"/>
      <c r="F1001" s="21"/>
      <c r="G1001" s="21"/>
      <c r="H1001" s="23"/>
      <c r="I1001" s="23"/>
      <c r="J1001" s="23"/>
      <c r="K1001" s="23"/>
      <c r="L1001" s="21"/>
      <c r="M1001" s="21"/>
      <c r="N1001" s="21"/>
      <c r="O1001" s="21"/>
    </row>
    <row r="1002" spans="2:15" s="3" customFormat="1" x14ac:dyDescent="0.2">
      <c r="B1002" s="2"/>
      <c r="C1002" s="2"/>
      <c r="D1002" s="2"/>
      <c r="E1002" s="21"/>
      <c r="F1002" s="21"/>
      <c r="G1002" s="21"/>
      <c r="H1002" s="23"/>
      <c r="I1002" s="23"/>
      <c r="J1002" s="23"/>
      <c r="K1002" s="23"/>
      <c r="L1002" s="21"/>
      <c r="M1002" s="21"/>
      <c r="N1002" s="21"/>
      <c r="O1002" s="21"/>
    </row>
    <row r="1003" spans="2:15" s="3" customFormat="1" x14ac:dyDescent="0.2">
      <c r="B1003" s="2"/>
      <c r="C1003" s="2"/>
      <c r="D1003" s="2"/>
      <c r="E1003" s="21"/>
      <c r="F1003" s="21"/>
      <c r="G1003" s="21"/>
      <c r="H1003" s="23"/>
      <c r="I1003" s="23"/>
      <c r="J1003" s="23"/>
      <c r="K1003" s="23"/>
      <c r="L1003" s="21"/>
      <c r="M1003" s="21"/>
      <c r="N1003" s="21"/>
      <c r="O1003" s="21"/>
    </row>
    <row r="1004" spans="2:15" s="3" customFormat="1" x14ac:dyDescent="0.2">
      <c r="B1004" s="2"/>
      <c r="C1004" s="2"/>
      <c r="D1004" s="2"/>
      <c r="E1004" s="21"/>
      <c r="F1004" s="21"/>
      <c r="G1004" s="21"/>
      <c r="H1004" s="23"/>
      <c r="I1004" s="23"/>
      <c r="J1004" s="23"/>
      <c r="K1004" s="23"/>
      <c r="L1004" s="21"/>
      <c r="M1004" s="21"/>
      <c r="N1004" s="21"/>
      <c r="O1004" s="21"/>
    </row>
    <row r="1005" spans="2:15" s="3" customFormat="1" x14ac:dyDescent="0.2">
      <c r="B1005" s="2"/>
      <c r="C1005" s="2"/>
      <c r="D1005" s="2"/>
      <c r="E1005" s="21"/>
      <c r="F1005" s="21"/>
      <c r="G1005" s="21"/>
      <c r="H1005" s="23"/>
      <c r="I1005" s="23"/>
      <c r="J1005" s="23"/>
      <c r="K1005" s="23"/>
      <c r="L1005" s="21"/>
      <c r="M1005" s="21"/>
      <c r="N1005" s="21"/>
      <c r="O1005" s="21"/>
    </row>
    <row r="1006" spans="2:15" s="3" customFormat="1" x14ac:dyDescent="0.2">
      <c r="B1006" s="2"/>
      <c r="C1006" s="2"/>
      <c r="D1006" s="2"/>
      <c r="E1006" s="21"/>
      <c r="F1006" s="21"/>
      <c r="G1006" s="21"/>
      <c r="H1006" s="23"/>
      <c r="I1006" s="23"/>
      <c r="J1006" s="23"/>
      <c r="K1006" s="23"/>
      <c r="L1006" s="21"/>
      <c r="M1006" s="21"/>
      <c r="N1006" s="21"/>
      <c r="O1006" s="21"/>
    </row>
    <row r="1007" spans="2:15" s="3" customFormat="1" x14ac:dyDescent="0.2">
      <c r="B1007" s="2"/>
      <c r="C1007" s="2"/>
      <c r="D1007" s="2"/>
      <c r="E1007" s="21"/>
      <c r="F1007" s="21"/>
      <c r="G1007" s="21"/>
      <c r="H1007" s="23"/>
      <c r="I1007" s="23"/>
      <c r="J1007" s="23"/>
      <c r="K1007" s="23"/>
      <c r="L1007" s="21"/>
      <c r="M1007" s="21"/>
      <c r="N1007" s="21"/>
      <c r="O1007" s="21"/>
    </row>
    <row r="1008" spans="2:15" s="3" customFormat="1" x14ac:dyDescent="0.2">
      <c r="B1008" s="2"/>
      <c r="C1008" s="2"/>
      <c r="D1008" s="2"/>
      <c r="E1008" s="21"/>
      <c r="F1008" s="21"/>
      <c r="G1008" s="21"/>
      <c r="H1008" s="23"/>
      <c r="I1008" s="23"/>
      <c r="J1008" s="23"/>
      <c r="K1008" s="23"/>
      <c r="L1008" s="21"/>
      <c r="M1008" s="21"/>
      <c r="N1008" s="21"/>
      <c r="O1008" s="21"/>
    </row>
    <row r="1009" spans="2:15" s="3" customFormat="1" x14ac:dyDescent="0.2">
      <c r="B1009" s="2"/>
      <c r="C1009" s="2"/>
      <c r="D1009" s="2"/>
      <c r="E1009" s="21"/>
      <c r="F1009" s="21"/>
      <c r="G1009" s="21"/>
      <c r="H1009" s="23"/>
      <c r="I1009" s="23"/>
      <c r="J1009" s="23"/>
      <c r="K1009" s="23"/>
      <c r="L1009" s="21"/>
      <c r="M1009" s="21"/>
      <c r="N1009" s="21"/>
      <c r="O1009" s="21"/>
    </row>
    <row r="1010" spans="2:15" s="3" customFormat="1" x14ac:dyDescent="0.2">
      <c r="B1010" s="2"/>
      <c r="C1010" s="2"/>
      <c r="D1010" s="2"/>
      <c r="E1010" s="21"/>
      <c r="F1010" s="21"/>
      <c r="G1010" s="21"/>
      <c r="H1010" s="23"/>
      <c r="I1010" s="23"/>
      <c r="J1010" s="23"/>
      <c r="K1010" s="23"/>
      <c r="L1010" s="21"/>
      <c r="M1010" s="21"/>
      <c r="N1010" s="21"/>
      <c r="O1010" s="21"/>
    </row>
    <row r="1011" spans="2:15" s="3" customFormat="1" x14ac:dyDescent="0.2">
      <c r="B1011" s="2"/>
      <c r="C1011" s="2"/>
      <c r="D1011" s="2"/>
      <c r="E1011" s="21"/>
      <c r="F1011" s="21"/>
      <c r="G1011" s="21"/>
      <c r="H1011" s="23"/>
      <c r="I1011" s="23"/>
      <c r="J1011" s="23"/>
      <c r="K1011" s="23"/>
      <c r="L1011" s="21"/>
      <c r="M1011" s="21"/>
      <c r="N1011" s="21"/>
      <c r="O1011" s="21"/>
    </row>
    <row r="1012" spans="2:15" s="3" customFormat="1" x14ac:dyDescent="0.2">
      <c r="B1012" s="2"/>
      <c r="C1012" s="2"/>
      <c r="D1012" s="2"/>
      <c r="E1012" s="21"/>
      <c r="F1012" s="21"/>
      <c r="G1012" s="21"/>
      <c r="H1012" s="23"/>
      <c r="I1012" s="23"/>
      <c r="J1012" s="23"/>
      <c r="K1012" s="23"/>
      <c r="L1012" s="21"/>
      <c r="M1012" s="21"/>
      <c r="N1012" s="21"/>
      <c r="O1012" s="21"/>
    </row>
    <row r="1013" spans="2:15" s="3" customFormat="1" x14ac:dyDescent="0.2">
      <c r="B1013" s="2"/>
      <c r="C1013" s="2"/>
      <c r="D1013" s="2"/>
      <c r="E1013" s="21"/>
      <c r="F1013" s="21"/>
      <c r="G1013" s="21"/>
      <c r="H1013" s="23"/>
      <c r="I1013" s="23"/>
      <c r="J1013" s="23"/>
      <c r="K1013" s="23"/>
      <c r="L1013" s="21"/>
      <c r="M1013" s="21"/>
      <c r="N1013" s="21"/>
      <c r="O1013" s="21"/>
    </row>
    <row r="1014" spans="2:15" s="3" customFormat="1" x14ac:dyDescent="0.2">
      <c r="B1014" s="2"/>
      <c r="C1014" s="2"/>
      <c r="D1014" s="2"/>
      <c r="E1014" s="21"/>
      <c r="F1014" s="21"/>
      <c r="G1014" s="21"/>
      <c r="H1014" s="23"/>
      <c r="I1014" s="23"/>
      <c r="J1014" s="23"/>
      <c r="K1014" s="23"/>
      <c r="L1014" s="21"/>
      <c r="M1014" s="21"/>
      <c r="N1014" s="21"/>
      <c r="O1014" s="21"/>
    </row>
    <row r="1015" spans="2:15" s="3" customFormat="1" x14ac:dyDescent="0.2">
      <c r="B1015" s="2"/>
      <c r="C1015" s="2"/>
      <c r="D1015" s="2"/>
      <c r="E1015" s="21"/>
      <c r="F1015" s="21"/>
      <c r="G1015" s="21"/>
      <c r="H1015" s="23"/>
      <c r="I1015" s="23"/>
      <c r="J1015" s="23"/>
      <c r="K1015" s="23"/>
      <c r="L1015" s="21"/>
      <c r="M1015" s="21"/>
      <c r="N1015" s="21"/>
      <c r="O1015" s="21"/>
    </row>
    <row r="1016" spans="2:15" s="3" customFormat="1" x14ac:dyDescent="0.2">
      <c r="B1016" s="2"/>
      <c r="C1016" s="2"/>
      <c r="D1016" s="2"/>
      <c r="E1016" s="21"/>
      <c r="F1016" s="21"/>
      <c r="G1016" s="21"/>
      <c r="H1016" s="23"/>
      <c r="I1016" s="23"/>
      <c r="J1016" s="23"/>
      <c r="K1016" s="23"/>
      <c r="L1016" s="21"/>
      <c r="M1016" s="21"/>
      <c r="N1016" s="21"/>
      <c r="O1016" s="21"/>
    </row>
    <row r="1017" spans="2:15" s="3" customFormat="1" x14ac:dyDescent="0.2">
      <c r="B1017" s="2"/>
      <c r="C1017" s="2"/>
      <c r="D1017" s="2"/>
      <c r="E1017" s="21"/>
      <c r="F1017" s="21"/>
      <c r="G1017" s="21"/>
      <c r="H1017" s="23"/>
      <c r="I1017" s="23"/>
      <c r="J1017" s="23"/>
      <c r="K1017" s="23"/>
      <c r="L1017" s="21"/>
      <c r="M1017" s="21"/>
      <c r="N1017" s="21"/>
      <c r="O1017" s="21"/>
    </row>
    <row r="1018" spans="2:15" s="3" customFormat="1" x14ac:dyDescent="0.2">
      <c r="B1018" s="2"/>
      <c r="C1018" s="2"/>
      <c r="D1018" s="2"/>
      <c r="E1018" s="21"/>
      <c r="F1018" s="21"/>
      <c r="G1018" s="21"/>
      <c r="H1018" s="23"/>
      <c r="I1018" s="23"/>
      <c r="J1018" s="23"/>
      <c r="K1018" s="23"/>
      <c r="L1018" s="21"/>
      <c r="M1018" s="21"/>
      <c r="N1018" s="21"/>
      <c r="O1018" s="21"/>
    </row>
    <row r="1019" spans="2:15" s="3" customFormat="1" x14ac:dyDescent="0.2">
      <c r="B1019" s="2"/>
      <c r="C1019" s="2"/>
      <c r="D1019" s="2"/>
      <c r="E1019" s="21"/>
      <c r="F1019" s="21"/>
      <c r="G1019" s="21"/>
      <c r="H1019" s="23"/>
      <c r="I1019" s="23"/>
      <c r="J1019" s="23"/>
      <c r="K1019" s="23"/>
      <c r="L1019" s="21"/>
      <c r="M1019" s="21"/>
      <c r="N1019" s="21"/>
      <c r="O1019" s="21"/>
    </row>
    <row r="1020" spans="2:15" s="3" customFormat="1" x14ac:dyDescent="0.2">
      <c r="B1020" s="2"/>
      <c r="C1020" s="2"/>
      <c r="D1020" s="2"/>
      <c r="E1020" s="21"/>
      <c r="F1020" s="21"/>
      <c r="G1020" s="21"/>
      <c r="H1020" s="23"/>
      <c r="I1020" s="23"/>
      <c r="J1020" s="23"/>
      <c r="K1020" s="23"/>
      <c r="L1020" s="21"/>
      <c r="M1020" s="21"/>
      <c r="N1020" s="21"/>
      <c r="O1020" s="21"/>
    </row>
    <row r="1021" spans="2:15" s="3" customFormat="1" x14ac:dyDescent="0.2">
      <c r="B1021" s="2"/>
      <c r="C1021" s="2"/>
      <c r="D1021" s="2"/>
      <c r="E1021" s="21"/>
      <c r="F1021" s="21"/>
      <c r="G1021" s="21"/>
      <c r="H1021" s="23"/>
      <c r="I1021" s="23"/>
      <c r="J1021" s="23"/>
      <c r="K1021" s="23"/>
      <c r="L1021" s="21"/>
      <c r="M1021" s="21"/>
      <c r="N1021" s="21"/>
      <c r="O1021" s="21"/>
    </row>
    <row r="1022" spans="2:15" s="3" customFormat="1" x14ac:dyDescent="0.2">
      <c r="B1022" s="2"/>
      <c r="C1022" s="2"/>
      <c r="D1022" s="2"/>
      <c r="E1022" s="21"/>
      <c r="F1022" s="21"/>
      <c r="G1022" s="21"/>
      <c r="H1022" s="23"/>
      <c r="I1022" s="23"/>
      <c r="J1022" s="23"/>
      <c r="K1022" s="23"/>
      <c r="L1022" s="21"/>
      <c r="M1022" s="21"/>
      <c r="N1022" s="21"/>
      <c r="O1022" s="21"/>
    </row>
    <row r="1023" spans="2:15" s="3" customFormat="1" x14ac:dyDescent="0.2">
      <c r="B1023" s="2"/>
      <c r="C1023" s="2"/>
      <c r="D1023" s="2"/>
      <c r="E1023" s="21"/>
      <c r="F1023" s="21"/>
      <c r="G1023" s="21"/>
      <c r="H1023" s="23"/>
      <c r="I1023" s="23"/>
      <c r="J1023" s="23"/>
      <c r="K1023" s="23"/>
      <c r="L1023" s="21"/>
      <c r="M1023" s="21"/>
      <c r="N1023" s="21"/>
      <c r="O1023" s="21"/>
    </row>
    <row r="1024" spans="2:15" s="3" customFormat="1" x14ac:dyDescent="0.2">
      <c r="B1024" s="2"/>
      <c r="C1024" s="2"/>
      <c r="D1024" s="2"/>
      <c r="E1024" s="21"/>
      <c r="F1024" s="21"/>
      <c r="G1024" s="21"/>
      <c r="H1024" s="23"/>
      <c r="I1024" s="23"/>
      <c r="J1024" s="23"/>
      <c r="K1024" s="23"/>
      <c r="L1024" s="21"/>
      <c r="M1024" s="21"/>
      <c r="N1024" s="21"/>
      <c r="O1024" s="21"/>
    </row>
    <row r="1025" spans="2:15" s="3" customFormat="1" x14ac:dyDescent="0.2">
      <c r="B1025" s="2"/>
      <c r="C1025" s="2"/>
      <c r="D1025" s="2"/>
      <c r="E1025" s="21"/>
      <c r="F1025" s="21"/>
      <c r="G1025" s="21"/>
      <c r="H1025" s="23"/>
      <c r="I1025" s="23"/>
      <c r="J1025" s="23"/>
      <c r="K1025" s="23"/>
      <c r="L1025" s="21"/>
      <c r="M1025" s="21"/>
      <c r="N1025" s="21"/>
      <c r="O1025" s="21"/>
    </row>
    <row r="1026" spans="2:15" s="3" customFormat="1" x14ac:dyDescent="0.2">
      <c r="B1026" s="2"/>
      <c r="C1026" s="2"/>
      <c r="D1026" s="2"/>
      <c r="E1026" s="21"/>
      <c r="F1026" s="21"/>
      <c r="G1026" s="21"/>
      <c r="H1026" s="23"/>
      <c r="I1026" s="23"/>
      <c r="J1026" s="23"/>
      <c r="K1026" s="23"/>
      <c r="L1026" s="21"/>
      <c r="M1026" s="21"/>
      <c r="N1026" s="21"/>
      <c r="O1026" s="21"/>
    </row>
    <row r="1027" spans="2:15" s="3" customFormat="1" x14ac:dyDescent="0.2">
      <c r="B1027" s="2"/>
      <c r="C1027" s="2"/>
      <c r="D1027" s="2"/>
      <c r="E1027" s="21"/>
      <c r="F1027" s="21"/>
      <c r="G1027" s="21"/>
      <c r="H1027" s="23"/>
      <c r="I1027" s="23"/>
      <c r="J1027" s="23"/>
      <c r="K1027" s="23"/>
      <c r="L1027" s="21"/>
      <c r="M1027" s="21"/>
      <c r="N1027" s="21"/>
      <c r="O1027" s="21"/>
    </row>
    <row r="1028" spans="2:15" s="3" customFormat="1" x14ac:dyDescent="0.2">
      <c r="B1028" s="2"/>
      <c r="C1028" s="2"/>
      <c r="D1028" s="2"/>
      <c r="E1028" s="21"/>
      <c r="F1028" s="21"/>
      <c r="G1028" s="21"/>
      <c r="H1028" s="23"/>
      <c r="I1028" s="23"/>
      <c r="J1028" s="23"/>
      <c r="K1028" s="23"/>
      <c r="L1028" s="21"/>
      <c r="M1028" s="21"/>
      <c r="N1028" s="21"/>
      <c r="O1028" s="21"/>
    </row>
    <row r="1029" spans="2:15" s="3" customFormat="1" x14ac:dyDescent="0.2">
      <c r="B1029" s="2"/>
      <c r="C1029" s="2"/>
      <c r="D1029" s="2"/>
      <c r="E1029" s="21"/>
      <c r="F1029" s="21"/>
      <c r="G1029" s="21"/>
      <c r="H1029" s="23"/>
      <c r="I1029" s="23"/>
      <c r="J1029" s="23"/>
      <c r="K1029" s="23"/>
      <c r="L1029" s="21"/>
      <c r="M1029" s="21"/>
      <c r="N1029" s="21"/>
      <c r="O1029" s="21"/>
    </row>
    <row r="1030" spans="2:15" s="3" customFormat="1" x14ac:dyDescent="0.2">
      <c r="B1030" s="2"/>
      <c r="C1030" s="2"/>
      <c r="D1030" s="2"/>
      <c r="E1030" s="21"/>
      <c r="F1030" s="21"/>
      <c r="G1030" s="21"/>
      <c r="H1030" s="23"/>
      <c r="I1030" s="23"/>
      <c r="J1030" s="23"/>
      <c r="K1030" s="23"/>
      <c r="L1030" s="21"/>
      <c r="M1030" s="21"/>
      <c r="N1030" s="21"/>
      <c r="O1030" s="21"/>
    </row>
    <row r="1031" spans="2:15" s="3" customFormat="1" x14ac:dyDescent="0.2">
      <c r="B1031" s="2"/>
      <c r="C1031" s="2"/>
      <c r="D1031" s="2"/>
      <c r="E1031" s="21"/>
      <c r="F1031" s="21"/>
      <c r="G1031" s="21"/>
      <c r="H1031" s="23"/>
      <c r="I1031" s="23"/>
      <c r="J1031" s="23"/>
      <c r="K1031" s="23"/>
      <c r="L1031" s="21"/>
      <c r="M1031" s="21"/>
      <c r="N1031" s="21"/>
      <c r="O1031" s="21"/>
    </row>
    <row r="1032" spans="2:15" s="3" customFormat="1" x14ac:dyDescent="0.2">
      <c r="B1032" s="2"/>
      <c r="C1032" s="2"/>
      <c r="D1032" s="2"/>
      <c r="E1032" s="21"/>
      <c r="F1032" s="21"/>
      <c r="G1032" s="21"/>
      <c r="H1032" s="23"/>
      <c r="I1032" s="23"/>
      <c r="J1032" s="23"/>
      <c r="K1032" s="23"/>
      <c r="L1032" s="21"/>
      <c r="M1032" s="21"/>
      <c r="N1032" s="21"/>
      <c r="O1032" s="21"/>
    </row>
    <row r="1033" spans="2:15" s="3" customFormat="1" x14ac:dyDescent="0.2">
      <c r="B1033" s="2"/>
      <c r="C1033" s="2"/>
      <c r="D1033" s="2"/>
      <c r="E1033" s="21"/>
      <c r="F1033" s="21"/>
      <c r="G1033" s="21"/>
      <c r="H1033" s="23"/>
      <c r="I1033" s="23"/>
      <c r="J1033" s="23"/>
      <c r="K1033" s="23"/>
      <c r="L1033" s="21"/>
      <c r="M1033" s="21"/>
      <c r="N1033" s="21"/>
      <c r="O1033" s="21"/>
    </row>
    <row r="1034" spans="2:15" s="3" customFormat="1" x14ac:dyDescent="0.2">
      <c r="B1034" s="2"/>
      <c r="C1034" s="2"/>
      <c r="D1034" s="2"/>
      <c r="E1034" s="21"/>
      <c r="F1034" s="21"/>
      <c r="G1034" s="21"/>
      <c r="H1034" s="23"/>
      <c r="I1034" s="23"/>
      <c r="J1034" s="23"/>
      <c r="K1034" s="23"/>
      <c r="L1034" s="21"/>
      <c r="M1034" s="21"/>
      <c r="N1034" s="21"/>
      <c r="O1034" s="21"/>
    </row>
    <row r="1035" spans="2:15" s="3" customFormat="1" x14ac:dyDescent="0.2">
      <c r="B1035" s="2"/>
      <c r="C1035" s="2"/>
      <c r="D1035" s="2"/>
      <c r="E1035" s="21"/>
      <c r="F1035" s="21"/>
      <c r="G1035" s="21"/>
      <c r="H1035" s="23"/>
      <c r="I1035" s="23"/>
      <c r="J1035" s="23"/>
      <c r="K1035" s="23"/>
      <c r="L1035" s="21"/>
      <c r="M1035" s="21"/>
      <c r="N1035" s="21"/>
      <c r="O1035" s="21"/>
    </row>
    <row r="1036" spans="2:15" s="3" customFormat="1" x14ac:dyDescent="0.2">
      <c r="B1036" s="2"/>
      <c r="C1036" s="2"/>
      <c r="D1036" s="2"/>
      <c r="E1036" s="21"/>
      <c r="F1036" s="21"/>
      <c r="G1036" s="21"/>
      <c r="H1036" s="23"/>
      <c r="I1036" s="23"/>
      <c r="J1036" s="23"/>
      <c r="K1036" s="23"/>
      <c r="L1036" s="21"/>
      <c r="M1036" s="21"/>
      <c r="N1036" s="21"/>
      <c r="O1036" s="21"/>
    </row>
    <row r="1037" spans="2:15" s="3" customFormat="1" x14ac:dyDescent="0.2">
      <c r="B1037" s="2"/>
      <c r="C1037" s="2"/>
      <c r="D1037" s="2"/>
      <c r="E1037" s="21"/>
      <c r="F1037" s="21"/>
      <c r="G1037" s="21"/>
      <c r="H1037" s="23"/>
      <c r="I1037" s="23"/>
      <c r="J1037" s="23"/>
      <c r="K1037" s="23"/>
      <c r="L1037" s="21"/>
      <c r="M1037" s="21"/>
      <c r="N1037" s="21"/>
      <c r="O1037" s="21"/>
    </row>
    <row r="1038" spans="2:15" s="3" customFormat="1" x14ac:dyDescent="0.2">
      <c r="B1038" s="2"/>
      <c r="C1038" s="2"/>
      <c r="D1038" s="2"/>
      <c r="E1038" s="21"/>
      <c r="F1038" s="21"/>
      <c r="G1038" s="21"/>
      <c r="H1038" s="23"/>
      <c r="I1038" s="23"/>
      <c r="J1038" s="23"/>
      <c r="K1038" s="23"/>
      <c r="L1038" s="21"/>
      <c r="M1038" s="21"/>
      <c r="N1038" s="21"/>
      <c r="O1038" s="21"/>
    </row>
    <row r="1039" spans="2:15" s="3" customFormat="1" x14ac:dyDescent="0.2">
      <c r="B1039" s="2"/>
      <c r="C1039" s="2"/>
      <c r="D1039" s="2"/>
      <c r="E1039" s="21"/>
      <c r="F1039" s="21"/>
      <c r="G1039" s="21"/>
      <c r="H1039" s="23"/>
      <c r="I1039" s="23"/>
      <c r="J1039" s="23"/>
      <c r="K1039" s="23"/>
      <c r="L1039" s="21"/>
      <c r="M1039" s="21"/>
      <c r="N1039" s="21"/>
      <c r="O1039" s="21"/>
    </row>
    <row r="1040" spans="2:15" s="3" customFormat="1" x14ac:dyDescent="0.2">
      <c r="B1040" s="2"/>
      <c r="C1040" s="2"/>
      <c r="D1040" s="2"/>
      <c r="E1040" s="21"/>
      <c r="F1040" s="21"/>
      <c r="G1040" s="21"/>
      <c r="H1040" s="23"/>
      <c r="I1040" s="23"/>
      <c r="J1040" s="23"/>
      <c r="K1040" s="23"/>
      <c r="L1040" s="21"/>
      <c r="M1040" s="21"/>
      <c r="N1040" s="21"/>
      <c r="O1040" s="21"/>
    </row>
    <row r="1041" spans="2:15" s="3" customFormat="1" x14ac:dyDescent="0.2">
      <c r="B1041" s="2"/>
      <c r="C1041" s="2"/>
      <c r="D1041" s="2"/>
      <c r="E1041" s="21"/>
      <c r="F1041" s="21"/>
      <c r="G1041" s="21"/>
      <c r="H1041" s="23"/>
      <c r="I1041" s="23"/>
      <c r="J1041" s="23"/>
      <c r="K1041" s="23"/>
      <c r="L1041" s="21"/>
      <c r="M1041" s="21"/>
      <c r="N1041" s="21"/>
      <c r="O1041" s="21"/>
    </row>
    <row r="1042" spans="2:15" s="3" customFormat="1" x14ac:dyDescent="0.2">
      <c r="B1042" s="2"/>
      <c r="C1042" s="2"/>
      <c r="D1042" s="2"/>
      <c r="E1042" s="21"/>
      <c r="F1042" s="21"/>
      <c r="G1042" s="21"/>
      <c r="H1042" s="23"/>
      <c r="I1042" s="23"/>
      <c r="J1042" s="23"/>
      <c r="K1042" s="23"/>
      <c r="L1042" s="21"/>
      <c r="M1042" s="21"/>
      <c r="N1042" s="21"/>
      <c r="O1042" s="21"/>
    </row>
    <row r="1043" spans="2:15" s="3" customFormat="1" x14ac:dyDescent="0.2">
      <c r="B1043" s="2"/>
      <c r="C1043" s="2"/>
      <c r="D1043" s="2"/>
      <c r="E1043" s="21"/>
      <c r="F1043" s="21"/>
      <c r="G1043" s="21"/>
      <c r="H1043" s="23"/>
      <c r="I1043" s="23"/>
      <c r="J1043" s="23"/>
      <c r="K1043" s="23"/>
      <c r="L1043" s="21"/>
      <c r="M1043" s="21"/>
      <c r="N1043" s="21"/>
      <c r="O1043" s="21"/>
    </row>
    <row r="1044" spans="2:15" s="3" customFormat="1" x14ac:dyDescent="0.2">
      <c r="B1044" s="2"/>
      <c r="C1044" s="2"/>
      <c r="D1044" s="2"/>
      <c r="E1044" s="21"/>
      <c r="F1044" s="21"/>
      <c r="G1044" s="21"/>
      <c r="H1044" s="23"/>
      <c r="I1044" s="23"/>
      <c r="J1044" s="23"/>
      <c r="K1044" s="23"/>
      <c r="L1044" s="21"/>
      <c r="M1044" s="21"/>
      <c r="N1044" s="21"/>
      <c r="O1044" s="21"/>
    </row>
    <row r="1045" spans="2:15" s="3" customFormat="1" x14ac:dyDescent="0.2">
      <c r="B1045" s="2"/>
      <c r="C1045" s="2"/>
      <c r="D1045" s="2"/>
      <c r="E1045" s="21"/>
      <c r="F1045" s="21"/>
      <c r="G1045" s="21"/>
      <c r="H1045" s="23"/>
      <c r="I1045" s="23"/>
      <c r="J1045" s="23"/>
      <c r="K1045" s="23"/>
      <c r="L1045" s="21"/>
      <c r="M1045" s="21"/>
      <c r="N1045" s="21"/>
      <c r="O1045" s="21"/>
    </row>
    <row r="1046" spans="2:15" s="3" customFormat="1" x14ac:dyDescent="0.2">
      <c r="B1046" s="2"/>
      <c r="C1046" s="2"/>
      <c r="D1046" s="2"/>
      <c r="E1046" s="21"/>
      <c r="F1046" s="21"/>
      <c r="G1046" s="21"/>
      <c r="H1046" s="23"/>
      <c r="I1046" s="23"/>
      <c r="J1046" s="23"/>
      <c r="K1046" s="23"/>
      <c r="L1046" s="21"/>
      <c r="M1046" s="21"/>
      <c r="N1046" s="21"/>
      <c r="O1046" s="21"/>
    </row>
    <row r="1047" spans="2:15" s="3" customFormat="1" x14ac:dyDescent="0.2">
      <c r="B1047" s="2"/>
      <c r="C1047" s="2"/>
      <c r="D1047" s="2"/>
      <c r="E1047" s="21"/>
      <c r="F1047" s="21"/>
      <c r="G1047" s="21"/>
      <c r="H1047" s="23"/>
      <c r="I1047" s="23"/>
      <c r="J1047" s="23"/>
      <c r="K1047" s="23"/>
      <c r="L1047" s="21"/>
      <c r="M1047" s="21"/>
      <c r="N1047" s="21"/>
      <c r="O1047" s="21"/>
    </row>
    <row r="1048" spans="2:15" s="3" customFormat="1" x14ac:dyDescent="0.2">
      <c r="B1048" s="2"/>
      <c r="C1048" s="2"/>
      <c r="D1048" s="2"/>
      <c r="E1048" s="21"/>
      <c r="F1048" s="21"/>
      <c r="G1048" s="21"/>
      <c r="H1048" s="23"/>
      <c r="I1048" s="23"/>
      <c r="J1048" s="23"/>
      <c r="K1048" s="23"/>
      <c r="L1048" s="21"/>
      <c r="M1048" s="21"/>
      <c r="N1048" s="21"/>
      <c r="O1048" s="21"/>
    </row>
    <row r="1049" spans="2:15" s="3" customFormat="1" x14ac:dyDescent="0.2">
      <c r="B1049" s="2"/>
      <c r="C1049" s="2"/>
      <c r="D1049" s="2"/>
      <c r="E1049" s="21"/>
      <c r="F1049" s="21"/>
      <c r="G1049" s="21"/>
      <c r="H1049" s="23"/>
      <c r="I1049" s="23"/>
      <c r="J1049" s="23"/>
      <c r="K1049" s="23"/>
      <c r="L1049" s="21"/>
      <c r="M1049" s="21"/>
      <c r="N1049" s="21"/>
      <c r="O1049" s="21"/>
    </row>
    <row r="1050" spans="2:15" s="3" customFormat="1" x14ac:dyDescent="0.2">
      <c r="B1050" s="2"/>
      <c r="C1050" s="2"/>
      <c r="D1050" s="2"/>
      <c r="E1050" s="21"/>
      <c r="F1050" s="21"/>
      <c r="G1050" s="21"/>
      <c r="H1050" s="23"/>
      <c r="I1050" s="23"/>
      <c r="J1050" s="23"/>
      <c r="K1050" s="23"/>
      <c r="L1050" s="21"/>
      <c r="M1050" s="21"/>
      <c r="N1050" s="21"/>
      <c r="O1050" s="21"/>
    </row>
    <row r="1051" spans="2:15" s="3" customFormat="1" x14ac:dyDescent="0.2">
      <c r="B1051" s="2"/>
      <c r="C1051" s="2"/>
      <c r="D1051" s="2"/>
      <c r="E1051" s="21"/>
      <c r="F1051" s="21"/>
      <c r="G1051" s="21"/>
      <c r="H1051" s="23"/>
      <c r="I1051" s="23"/>
      <c r="J1051" s="23"/>
      <c r="K1051" s="23"/>
      <c r="L1051" s="21"/>
      <c r="M1051" s="21"/>
      <c r="N1051" s="21"/>
      <c r="O1051" s="21"/>
    </row>
    <row r="1052" spans="2:15" s="3" customFormat="1" x14ac:dyDescent="0.2">
      <c r="B1052" s="2"/>
      <c r="C1052" s="2"/>
      <c r="D1052" s="2"/>
      <c r="E1052" s="21"/>
      <c r="F1052" s="21"/>
      <c r="G1052" s="21"/>
      <c r="H1052" s="23"/>
      <c r="I1052" s="23"/>
      <c r="J1052" s="23"/>
      <c r="K1052" s="23"/>
      <c r="L1052" s="21"/>
      <c r="M1052" s="21"/>
      <c r="N1052" s="21"/>
      <c r="O1052" s="21"/>
    </row>
    <row r="1053" spans="2:15" s="3" customFormat="1" x14ac:dyDescent="0.2">
      <c r="B1053" s="2"/>
      <c r="C1053" s="2"/>
      <c r="D1053" s="2"/>
      <c r="E1053" s="21"/>
      <c r="F1053" s="21"/>
      <c r="G1053" s="21"/>
      <c r="H1053" s="23"/>
      <c r="I1053" s="23"/>
      <c r="J1053" s="23"/>
      <c r="K1053" s="23"/>
      <c r="L1053" s="21"/>
      <c r="M1053" s="21"/>
      <c r="N1053" s="21"/>
      <c r="O1053" s="21"/>
    </row>
    <row r="1054" spans="2:15" s="3" customFormat="1" x14ac:dyDescent="0.2">
      <c r="B1054" s="2"/>
      <c r="C1054" s="2"/>
      <c r="D1054" s="2"/>
      <c r="E1054" s="21"/>
      <c r="F1054" s="21"/>
      <c r="G1054" s="21"/>
      <c r="H1054" s="23"/>
      <c r="I1054" s="23"/>
      <c r="J1054" s="23"/>
      <c r="K1054" s="23"/>
      <c r="L1054" s="21"/>
      <c r="M1054" s="21"/>
      <c r="N1054" s="21"/>
      <c r="O1054" s="21"/>
    </row>
    <row r="1055" spans="2:15" s="3" customFormat="1" x14ac:dyDescent="0.2">
      <c r="B1055" s="2"/>
      <c r="C1055" s="2"/>
      <c r="D1055" s="2"/>
      <c r="E1055" s="21"/>
      <c r="F1055" s="21"/>
      <c r="G1055" s="21"/>
      <c r="H1055" s="23"/>
      <c r="I1055" s="23"/>
      <c r="J1055" s="23"/>
      <c r="K1055" s="23"/>
      <c r="L1055" s="21"/>
      <c r="M1055" s="21"/>
      <c r="N1055" s="21"/>
      <c r="O1055" s="21"/>
    </row>
    <row r="1056" spans="2:15" s="3" customFormat="1" x14ac:dyDescent="0.2">
      <c r="B1056" s="2"/>
      <c r="C1056" s="2"/>
      <c r="D1056" s="2"/>
      <c r="E1056" s="21"/>
      <c r="F1056" s="21"/>
      <c r="G1056" s="21"/>
      <c r="H1056" s="23"/>
      <c r="I1056" s="23"/>
      <c r="J1056" s="23"/>
      <c r="K1056" s="23"/>
      <c r="L1056" s="21"/>
      <c r="M1056" s="21"/>
      <c r="N1056" s="21"/>
      <c r="O1056" s="21"/>
    </row>
    <row r="1057" spans="2:15" s="3" customFormat="1" x14ac:dyDescent="0.2">
      <c r="B1057" s="2"/>
      <c r="C1057" s="2"/>
      <c r="D1057" s="2"/>
      <c r="E1057" s="21"/>
      <c r="F1057" s="21"/>
      <c r="G1057" s="21"/>
      <c r="H1057" s="23"/>
      <c r="I1057" s="23"/>
      <c r="J1057" s="23"/>
      <c r="K1057" s="23"/>
      <c r="L1057" s="21"/>
      <c r="M1057" s="21"/>
      <c r="N1057" s="21"/>
      <c r="O1057" s="21"/>
    </row>
    <row r="1058" spans="2:15" s="3" customFormat="1" x14ac:dyDescent="0.2">
      <c r="B1058" s="2"/>
      <c r="C1058" s="2"/>
      <c r="D1058" s="2"/>
      <c r="E1058" s="21"/>
      <c r="F1058" s="21"/>
      <c r="G1058" s="21"/>
      <c r="H1058" s="23"/>
      <c r="I1058" s="23"/>
      <c r="J1058" s="23"/>
      <c r="K1058" s="23"/>
      <c r="L1058" s="21"/>
      <c r="M1058" s="21"/>
      <c r="N1058" s="21"/>
      <c r="O1058" s="21"/>
    </row>
    <row r="1059" spans="2:15" s="3" customFormat="1" x14ac:dyDescent="0.2">
      <c r="B1059" s="2"/>
      <c r="C1059" s="2"/>
      <c r="D1059" s="2"/>
      <c r="E1059" s="21"/>
      <c r="F1059" s="21"/>
      <c r="G1059" s="21"/>
      <c r="H1059" s="23"/>
      <c r="I1059" s="23"/>
      <c r="J1059" s="23"/>
      <c r="K1059" s="23"/>
      <c r="L1059" s="21"/>
      <c r="M1059" s="21"/>
      <c r="N1059" s="21"/>
      <c r="O1059" s="21"/>
    </row>
    <row r="1060" spans="2:15" s="3" customFormat="1" x14ac:dyDescent="0.2">
      <c r="B1060" s="2"/>
      <c r="C1060" s="2"/>
      <c r="D1060" s="2"/>
      <c r="E1060" s="21"/>
      <c r="F1060" s="21"/>
      <c r="G1060" s="21"/>
      <c r="H1060" s="23"/>
      <c r="I1060" s="23"/>
      <c r="J1060" s="23"/>
      <c r="K1060" s="23"/>
      <c r="L1060" s="21"/>
      <c r="M1060" s="21"/>
      <c r="N1060" s="21"/>
      <c r="O1060" s="21"/>
    </row>
    <row r="1061" spans="2:15" s="3" customFormat="1" x14ac:dyDescent="0.2">
      <c r="B1061" s="2"/>
      <c r="C1061" s="2"/>
      <c r="D1061" s="2"/>
      <c r="E1061" s="21"/>
      <c r="F1061" s="21"/>
      <c r="G1061" s="21"/>
      <c r="H1061" s="23"/>
      <c r="I1061" s="23"/>
      <c r="J1061" s="23"/>
      <c r="K1061" s="23"/>
      <c r="L1061" s="21"/>
      <c r="M1061" s="21"/>
      <c r="N1061" s="21"/>
      <c r="O1061" s="21"/>
    </row>
    <row r="1062" spans="2:15" s="3" customFormat="1" x14ac:dyDescent="0.2">
      <c r="B1062" s="2"/>
      <c r="C1062" s="2"/>
      <c r="D1062" s="2"/>
      <c r="E1062" s="21"/>
      <c r="F1062" s="21"/>
      <c r="G1062" s="21"/>
      <c r="H1062" s="23"/>
      <c r="I1062" s="23"/>
      <c r="J1062" s="23"/>
      <c r="K1062" s="23"/>
      <c r="L1062" s="21"/>
      <c r="M1062" s="21"/>
      <c r="N1062" s="21"/>
      <c r="O1062" s="21"/>
    </row>
    <row r="1063" spans="2:15" s="3" customFormat="1" x14ac:dyDescent="0.2">
      <c r="B1063" s="2"/>
      <c r="C1063" s="2"/>
      <c r="D1063" s="2"/>
      <c r="E1063" s="21"/>
      <c r="F1063" s="21"/>
      <c r="G1063" s="21"/>
      <c r="H1063" s="23"/>
      <c r="I1063" s="23"/>
      <c r="J1063" s="23"/>
      <c r="K1063" s="23"/>
      <c r="L1063" s="21"/>
      <c r="M1063" s="21"/>
      <c r="N1063" s="21"/>
      <c r="O1063" s="21"/>
    </row>
    <row r="1064" spans="2:15" s="3" customFormat="1" x14ac:dyDescent="0.2">
      <c r="B1064" s="2"/>
      <c r="C1064" s="2"/>
      <c r="D1064" s="2"/>
      <c r="E1064" s="21"/>
      <c r="F1064" s="21"/>
      <c r="G1064" s="21"/>
      <c r="H1064" s="23"/>
      <c r="I1064" s="23"/>
      <c r="J1064" s="23"/>
      <c r="K1064" s="23"/>
      <c r="L1064" s="21"/>
      <c r="M1064" s="21"/>
      <c r="N1064" s="21"/>
      <c r="O1064" s="21"/>
    </row>
    <row r="1065" spans="2:15" s="3" customFormat="1" x14ac:dyDescent="0.2">
      <c r="B1065" s="2"/>
      <c r="C1065" s="2"/>
      <c r="D1065" s="2"/>
      <c r="E1065" s="21"/>
      <c r="F1065" s="21"/>
      <c r="G1065" s="21"/>
      <c r="H1065" s="23"/>
      <c r="I1065" s="23"/>
      <c r="J1065" s="23"/>
      <c r="K1065" s="23"/>
      <c r="L1065" s="21"/>
      <c r="M1065" s="21"/>
      <c r="N1065" s="21"/>
      <c r="O1065" s="21"/>
    </row>
    <row r="1066" spans="2:15" s="3" customFormat="1" x14ac:dyDescent="0.2">
      <c r="B1066" s="2"/>
      <c r="C1066" s="2"/>
      <c r="D1066" s="2"/>
      <c r="E1066" s="21"/>
      <c r="F1066" s="21"/>
      <c r="G1066" s="21"/>
      <c r="H1066" s="23"/>
      <c r="I1066" s="23"/>
      <c r="J1066" s="23"/>
      <c r="K1066" s="23"/>
      <c r="L1066" s="21"/>
      <c r="M1066" s="21"/>
      <c r="N1066" s="21"/>
      <c r="O1066" s="21"/>
    </row>
    <row r="1067" spans="2:15" s="3" customFormat="1" x14ac:dyDescent="0.2">
      <c r="B1067" s="2"/>
      <c r="C1067" s="2"/>
      <c r="D1067" s="2"/>
      <c r="E1067" s="21"/>
      <c r="F1067" s="21"/>
      <c r="G1067" s="21"/>
      <c r="H1067" s="23"/>
      <c r="I1067" s="23"/>
      <c r="J1067" s="23"/>
      <c r="K1067" s="23"/>
      <c r="L1067" s="21"/>
      <c r="M1067" s="21"/>
      <c r="N1067" s="21"/>
      <c r="O1067" s="21"/>
    </row>
    <row r="1068" spans="2:15" s="3" customFormat="1" x14ac:dyDescent="0.2">
      <c r="B1068" s="2"/>
      <c r="C1068" s="2"/>
      <c r="D1068" s="2"/>
      <c r="E1068" s="21"/>
      <c r="F1068" s="21"/>
      <c r="G1068" s="21"/>
      <c r="H1068" s="23"/>
      <c r="I1068" s="23"/>
      <c r="J1068" s="23"/>
      <c r="K1068" s="23"/>
      <c r="L1068" s="21"/>
      <c r="M1068" s="21"/>
      <c r="N1068" s="21"/>
      <c r="O1068" s="21"/>
    </row>
    <row r="1069" spans="2:15" s="3" customFormat="1" x14ac:dyDescent="0.2">
      <c r="B1069" s="2"/>
      <c r="C1069" s="2"/>
      <c r="D1069" s="2"/>
      <c r="E1069" s="21"/>
      <c r="F1069" s="21"/>
      <c r="G1069" s="21"/>
      <c r="H1069" s="23"/>
      <c r="I1069" s="23"/>
      <c r="J1069" s="23"/>
      <c r="K1069" s="23"/>
      <c r="L1069" s="21"/>
      <c r="M1069" s="21"/>
      <c r="N1069" s="21"/>
      <c r="O1069" s="21"/>
    </row>
    <row r="1070" spans="2:15" s="3" customFormat="1" x14ac:dyDescent="0.2">
      <c r="B1070" s="2"/>
      <c r="C1070" s="2"/>
      <c r="D1070" s="2"/>
      <c r="E1070" s="21"/>
      <c r="F1070" s="21"/>
      <c r="G1070" s="21"/>
      <c r="H1070" s="23"/>
      <c r="I1070" s="23"/>
      <c r="J1070" s="23"/>
      <c r="K1070" s="23"/>
      <c r="L1070" s="21"/>
      <c r="M1070" s="21"/>
      <c r="N1070" s="21"/>
      <c r="O1070" s="21"/>
    </row>
    <row r="1071" spans="2:15" s="3" customFormat="1" x14ac:dyDescent="0.2">
      <c r="B1071" s="2"/>
      <c r="C1071" s="2"/>
      <c r="D1071" s="2"/>
      <c r="E1071" s="21"/>
      <c r="F1071" s="21"/>
      <c r="G1071" s="21"/>
      <c r="H1071" s="23"/>
      <c r="I1071" s="23"/>
      <c r="J1071" s="23"/>
      <c r="K1071" s="23"/>
      <c r="L1071" s="21"/>
      <c r="M1071" s="21"/>
      <c r="N1071" s="21"/>
      <c r="O1071" s="21"/>
    </row>
    <row r="1072" spans="2:15" s="3" customFormat="1" x14ac:dyDescent="0.2">
      <c r="B1072" s="2"/>
      <c r="C1072" s="2"/>
      <c r="D1072" s="2"/>
      <c r="E1072" s="21"/>
      <c r="F1072" s="21"/>
      <c r="G1072" s="21"/>
      <c r="H1072" s="23"/>
      <c r="I1072" s="23"/>
      <c r="J1072" s="23"/>
      <c r="K1072" s="23"/>
      <c r="L1072" s="21"/>
      <c r="M1072" s="21"/>
      <c r="N1072" s="21"/>
      <c r="O1072" s="21"/>
    </row>
    <row r="1073" spans="2:15" s="3" customFormat="1" x14ac:dyDescent="0.2">
      <c r="B1073" s="2"/>
      <c r="C1073" s="2"/>
      <c r="D1073" s="2"/>
      <c r="E1073" s="21"/>
      <c r="F1073" s="21"/>
      <c r="G1073" s="21"/>
      <c r="H1073" s="23"/>
      <c r="I1073" s="23"/>
      <c r="J1073" s="23"/>
      <c r="K1073" s="23"/>
      <c r="L1073" s="21"/>
      <c r="M1073" s="21"/>
      <c r="N1073" s="21"/>
      <c r="O1073" s="21"/>
    </row>
    <row r="1074" spans="2:15" s="3" customFormat="1" x14ac:dyDescent="0.2">
      <c r="B1074" s="2"/>
      <c r="C1074" s="2"/>
      <c r="D1074" s="2"/>
      <c r="E1074" s="21"/>
      <c r="F1074" s="21"/>
      <c r="G1074" s="21"/>
      <c r="H1074" s="23"/>
      <c r="I1074" s="23"/>
      <c r="J1074" s="23"/>
      <c r="K1074" s="23"/>
      <c r="L1074" s="21"/>
      <c r="M1074" s="21"/>
      <c r="N1074" s="21"/>
      <c r="O1074" s="21"/>
    </row>
    <row r="1075" spans="2:15" s="3" customFormat="1" x14ac:dyDescent="0.2">
      <c r="B1075" s="2"/>
      <c r="C1075" s="2"/>
      <c r="D1075" s="2"/>
      <c r="E1075" s="21"/>
      <c r="F1075" s="21"/>
      <c r="G1075" s="21"/>
      <c r="H1075" s="23"/>
      <c r="I1075" s="23"/>
      <c r="J1075" s="23"/>
      <c r="K1075" s="23"/>
      <c r="L1075" s="21"/>
      <c r="M1075" s="21"/>
      <c r="N1075" s="21"/>
      <c r="O1075" s="21"/>
    </row>
    <row r="1076" spans="2:15" s="3" customFormat="1" x14ac:dyDescent="0.2">
      <c r="B1076" s="2"/>
      <c r="C1076" s="2"/>
      <c r="D1076" s="2"/>
      <c r="E1076" s="21"/>
      <c r="F1076" s="21"/>
      <c r="G1076" s="21"/>
      <c r="H1076" s="23"/>
      <c r="I1076" s="23"/>
      <c r="J1076" s="23"/>
      <c r="K1076" s="23"/>
      <c r="L1076" s="21"/>
      <c r="M1076" s="21"/>
      <c r="N1076" s="21"/>
      <c r="O1076" s="21"/>
    </row>
    <row r="1077" spans="2:15" s="3" customFormat="1" x14ac:dyDescent="0.2">
      <c r="B1077" s="2"/>
      <c r="C1077" s="2"/>
      <c r="D1077" s="2"/>
      <c r="E1077" s="21"/>
      <c r="F1077" s="21"/>
      <c r="G1077" s="21"/>
      <c r="H1077" s="23"/>
      <c r="I1077" s="23"/>
      <c r="J1077" s="23"/>
      <c r="K1077" s="23"/>
      <c r="L1077" s="21"/>
      <c r="M1077" s="21"/>
      <c r="N1077" s="21"/>
      <c r="O1077" s="21"/>
    </row>
    <row r="1078" spans="2:15" s="3" customFormat="1" x14ac:dyDescent="0.2">
      <c r="B1078" s="2"/>
      <c r="C1078" s="2"/>
      <c r="D1078" s="2"/>
      <c r="E1078" s="21"/>
      <c r="F1078" s="21"/>
      <c r="G1078" s="21"/>
      <c r="H1078" s="23"/>
      <c r="I1078" s="23"/>
      <c r="J1078" s="23"/>
      <c r="K1078" s="23"/>
      <c r="L1078" s="21"/>
      <c r="M1078" s="21"/>
      <c r="N1078" s="21"/>
      <c r="O1078" s="21"/>
    </row>
    <row r="1079" spans="2:15" s="3" customFormat="1" x14ac:dyDescent="0.2">
      <c r="B1079" s="2"/>
      <c r="C1079" s="2"/>
      <c r="D1079" s="2"/>
      <c r="E1079" s="21"/>
      <c r="F1079" s="21"/>
      <c r="G1079" s="21"/>
      <c r="H1079" s="23"/>
      <c r="I1079" s="23"/>
      <c r="J1079" s="23"/>
      <c r="K1079" s="23"/>
      <c r="L1079" s="21"/>
      <c r="M1079" s="21"/>
      <c r="N1079" s="21"/>
      <c r="O1079" s="21"/>
    </row>
    <row r="1080" spans="2:15" s="3" customFormat="1" x14ac:dyDescent="0.2">
      <c r="B1080" s="2"/>
      <c r="C1080" s="2"/>
      <c r="D1080" s="2"/>
      <c r="E1080" s="21"/>
      <c r="F1080" s="21"/>
      <c r="G1080" s="21"/>
      <c r="H1080" s="23"/>
      <c r="I1080" s="23"/>
      <c r="J1080" s="23"/>
      <c r="K1080" s="23"/>
      <c r="L1080" s="21"/>
      <c r="M1080" s="21"/>
      <c r="N1080" s="21"/>
      <c r="O1080" s="21"/>
    </row>
    <row r="1081" spans="2:15" s="3" customFormat="1" x14ac:dyDescent="0.2">
      <c r="B1081" s="2"/>
      <c r="C1081" s="2"/>
      <c r="D1081" s="2"/>
      <c r="E1081" s="21"/>
      <c r="F1081" s="21"/>
      <c r="G1081" s="21"/>
      <c r="H1081" s="23"/>
      <c r="I1081" s="23"/>
      <c r="J1081" s="23"/>
      <c r="K1081" s="23"/>
      <c r="L1081" s="21"/>
      <c r="M1081" s="21"/>
      <c r="N1081" s="21"/>
      <c r="O1081" s="21"/>
    </row>
    <row r="1082" spans="2:15" s="3" customFormat="1" x14ac:dyDescent="0.2">
      <c r="B1082" s="2"/>
      <c r="C1082" s="2"/>
      <c r="D1082" s="2"/>
      <c r="E1082" s="21"/>
      <c r="F1082" s="21"/>
      <c r="G1082" s="21"/>
      <c r="H1082" s="23"/>
      <c r="I1082" s="23"/>
      <c r="J1082" s="23"/>
      <c r="K1082" s="23"/>
      <c r="L1082" s="21"/>
      <c r="M1082" s="21"/>
      <c r="N1082" s="21"/>
      <c r="O1082" s="21"/>
    </row>
    <row r="1083" spans="2:15" s="3" customFormat="1" x14ac:dyDescent="0.2">
      <c r="B1083" s="2"/>
      <c r="C1083" s="2"/>
      <c r="D1083" s="2"/>
      <c r="E1083" s="21"/>
      <c r="F1083" s="21"/>
      <c r="G1083" s="21"/>
      <c r="H1083" s="23"/>
      <c r="I1083" s="23"/>
      <c r="J1083" s="23"/>
      <c r="K1083" s="23"/>
      <c r="L1083" s="21"/>
      <c r="M1083" s="21"/>
      <c r="N1083" s="21"/>
      <c r="O1083" s="21"/>
    </row>
    <row r="1084" spans="2:15" s="3" customFormat="1" x14ac:dyDescent="0.2">
      <c r="B1084" s="2"/>
      <c r="C1084" s="2"/>
      <c r="D1084" s="2"/>
      <c r="E1084" s="21"/>
      <c r="F1084" s="21"/>
      <c r="G1084" s="21"/>
      <c r="H1084" s="23"/>
      <c r="I1084" s="23"/>
      <c r="J1084" s="23"/>
      <c r="K1084" s="23"/>
      <c r="L1084" s="21"/>
      <c r="M1084" s="21"/>
      <c r="N1084" s="21"/>
      <c r="O1084" s="21"/>
    </row>
    <row r="1085" spans="2:15" s="3" customFormat="1" x14ac:dyDescent="0.2">
      <c r="B1085" s="2"/>
      <c r="C1085" s="2"/>
      <c r="D1085" s="2"/>
      <c r="E1085" s="21"/>
      <c r="F1085" s="21"/>
      <c r="G1085" s="21"/>
      <c r="H1085" s="23"/>
      <c r="I1085" s="23"/>
      <c r="J1085" s="23"/>
      <c r="K1085" s="23"/>
      <c r="L1085" s="21"/>
      <c r="M1085" s="21"/>
      <c r="N1085" s="21"/>
      <c r="O1085" s="21"/>
    </row>
    <row r="1086" spans="2:15" s="3" customFormat="1" x14ac:dyDescent="0.2">
      <c r="B1086" s="2"/>
      <c r="C1086" s="2"/>
      <c r="D1086" s="2"/>
      <c r="E1086" s="21"/>
      <c r="F1086" s="21"/>
      <c r="G1086" s="21"/>
      <c r="H1086" s="23"/>
      <c r="I1086" s="23"/>
      <c r="J1086" s="23"/>
      <c r="K1086" s="23"/>
      <c r="L1086" s="21"/>
      <c r="M1086" s="21"/>
      <c r="N1086" s="21"/>
      <c r="O1086" s="21"/>
    </row>
    <row r="1087" spans="2:15" s="3" customFormat="1" x14ac:dyDescent="0.2">
      <c r="B1087" s="2"/>
      <c r="C1087" s="2"/>
      <c r="D1087" s="2"/>
      <c r="E1087" s="21"/>
      <c r="F1087" s="21"/>
      <c r="G1087" s="21"/>
      <c r="H1087" s="23"/>
      <c r="I1087" s="23"/>
      <c r="J1087" s="23"/>
      <c r="K1087" s="23"/>
      <c r="L1087" s="21"/>
      <c r="M1087" s="21"/>
      <c r="N1087" s="21"/>
      <c r="O1087" s="21"/>
    </row>
    <row r="1088" spans="2:15" s="3" customFormat="1" x14ac:dyDescent="0.2">
      <c r="B1088" s="2"/>
      <c r="C1088" s="2"/>
      <c r="D1088" s="2"/>
      <c r="E1088" s="21"/>
      <c r="F1088" s="21"/>
      <c r="G1088" s="21"/>
      <c r="H1088" s="23"/>
      <c r="I1088" s="23"/>
      <c r="J1088" s="23"/>
      <c r="K1088" s="23"/>
      <c r="L1088" s="21"/>
      <c r="M1088" s="21"/>
      <c r="N1088" s="21"/>
      <c r="O1088" s="21"/>
    </row>
    <row r="1089" spans="2:15" s="3" customFormat="1" x14ac:dyDescent="0.2">
      <c r="B1089" s="2"/>
      <c r="C1089" s="2"/>
      <c r="D1089" s="2"/>
      <c r="E1089" s="21"/>
      <c r="F1089" s="21"/>
      <c r="G1089" s="21"/>
      <c r="H1089" s="23"/>
      <c r="I1089" s="23"/>
      <c r="J1089" s="23"/>
      <c r="K1089" s="23"/>
      <c r="L1089" s="21"/>
      <c r="M1089" s="21"/>
      <c r="N1089" s="21"/>
      <c r="O1089" s="21"/>
    </row>
    <row r="1090" spans="2:15" s="3" customFormat="1" x14ac:dyDescent="0.2">
      <c r="B1090" s="2"/>
      <c r="C1090" s="2"/>
      <c r="D1090" s="2"/>
      <c r="E1090" s="21"/>
      <c r="F1090" s="21"/>
      <c r="G1090" s="21"/>
      <c r="H1090" s="23"/>
      <c r="I1090" s="23"/>
      <c r="J1090" s="23"/>
      <c r="K1090" s="23"/>
      <c r="L1090" s="21"/>
      <c r="M1090" s="21"/>
      <c r="N1090" s="21"/>
      <c r="O1090" s="21"/>
    </row>
    <row r="1091" spans="2:15" s="3" customFormat="1" x14ac:dyDescent="0.2">
      <c r="B1091" s="2"/>
      <c r="C1091" s="2"/>
      <c r="D1091" s="2"/>
      <c r="E1091" s="21"/>
      <c r="F1091" s="21"/>
      <c r="G1091" s="21"/>
      <c r="H1091" s="23"/>
      <c r="I1091" s="23"/>
      <c r="J1091" s="23"/>
      <c r="K1091" s="23"/>
      <c r="L1091" s="21"/>
      <c r="M1091" s="21"/>
      <c r="N1091" s="21"/>
      <c r="O1091" s="21"/>
    </row>
    <row r="1092" spans="2:15" s="3" customFormat="1" x14ac:dyDescent="0.2">
      <c r="B1092" s="2"/>
      <c r="C1092" s="2"/>
      <c r="D1092" s="2"/>
      <c r="E1092" s="21"/>
      <c r="F1092" s="21"/>
      <c r="G1092" s="21"/>
      <c r="H1092" s="23"/>
      <c r="I1092" s="23"/>
      <c r="J1092" s="23"/>
      <c r="K1092" s="23"/>
      <c r="L1092" s="21"/>
      <c r="M1092" s="21"/>
      <c r="N1092" s="21"/>
      <c r="O1092" s="21"/>
    </row>
    <row r="1093" spans="2:15" s="3" customFormat="1" x14ac:dyDescent="0.2">
      <c r="B1093" s="2"/>
      <c r="C1093" s="2"/>
      <c r="D1093" s="2"/>
      <c r="E1093" s="21"/>
      <c r="F1093" s="21"/>
      <c r="G1093" s="21"/>
      <c r="H1093" s="23"/>
      <c r="I1093" s="23"/>
      <c r="J1093" s="23"/>
      <c r="K1093" s="23"/>
      <c r="L1093" s="21"/>
      <c r="M1093" s="21"/>
      <c r="N1093" s="21"/>
      <c r="O1093" s="21"/>
    </row>
    <row r="1094" spans="2:15" s="3" customFormat="1" x14ac:dyDescent="0.2">
      <c r="B1094" s="2"/>
      <c r="C1094" s="2"/>
      <c r="D1094" s="2"/>
      <c r="E1094" s="21"/>
      <c r="F1094" s="21"/>
      <c r="G1094" s="21"/>
      <c r="H1094" s="23"/>
      <c r="I1094" s="23"/>
      <c r="J1094" s="23"/>
      <c r="K1094" s="23"/>
      <c r="L1094" s="21"/>
      <c r="M1094" s="21"/>
      <c r="N1094" s="21"/>
      <c r="O1094" s="21"/>
    </row>
    <row r="1095" spans="2:15" s="3" customFormat="1" x14ac:dyDescent="0.2">
      <c r="B1095" s="2"/>
      <c r="C1095" s="2"/>
      <c r="D1095" s="2"/>
      <c r="E1095" s="21"/>
      <c r="F1095" s="21"/>
      <c r="G1095" s="21"/>
      <c r="H1095" s="23"/>
      <c r="I1095" s="23"/>
      <c r="J1095" s="23"/>
      <c r="K1095" s="23"/>
      <c r="L1095" s="21"/>
      <c r="M1095" s="21"/>
      <c r="N1095" s="21"/>
      <c r="O1095" s="21"/>
    </row>
    <row r="1096" spans="2:15" s="3" customFormat="1" x14ac:dyDescent="0.2">
      <c r="B1096" s="2"/>
      <c r="C1096" s="2"/>
      <c r="D1096" s="2"/>
      <c r="E1096" s="21"/>
      <c r="F1096" s="21"/>
      <c r="G1096" s="21"/>
      <c r="H1096" s="23"/>
      <c r="I1096" s="23"/>
      <c r="J1096" s="23"/>
      <c r="K1096" s="23"/>
      <c r="L1096" s="21"/>
      <c r="M1096" s="21"/>
      <c r="N1096" s="21"/>
      <c r="O1096" s="21"/>
    </row>
    <row r="1097" spans="2:15" s="3" customFormat="1" x14ac:dyDescent="0.2">
      <c r="B1097" s="2"/>
      <c r="C1097" s="2"/>
      <c r="D1097" s="2"/>
      <c r="E1097" s="21"/>
      <c r="F1097" s="21"/>
      <c r="G1097" s="21"/>
      <c r="H1097" s="23"/>
      <c r="I1097" s="23"/>
      <c r="J1097" s="23"/>
      <c r="K1097" s="23"/>
      <c r="L1097" s="21"/>
      <c r="M1097" s="21"/>
      <c r="N1097" s="21"/>
      <c r="O1097" s="21"/>
    </row>
    <row r="1098" spans="2:15" s="3" customFormat="1" x14ac:dyDescent="0.2">
      <c r="B1098" s="2"/>
      <c r="C1098" s="2"/>
      <c r="D1098" s="2"/>
      <c r="E1098" s="21"/>
      <c r="F1098" s="21"/>
      <c r="G1098" s="21"/>
      <c r="H1098" s="23"/>
      <c r="I1098" s="23"/>
      <c r="J1098" s="23"/>
      <c r="K1098" s="23"/>
      <c r="L1098" s="21"/>
      <c r="M1098" s="21"/>
      <c r="N1098" s="21"/>
      <c r="O1098" s="21"/>
    </row>
    <row r="1099" spans="2:15" s="3" customFormat="1" x14ac:dyDescent="0.2">
      <c r="B1099" s="2"/>
      <c r="C1099" s="2"/>
      <c r="D1099" s="2"/>
      <c r="E1099" s="21"/>
      <c r="F1099" s="21"/>
      <c r="G1099" s="21"/>
      <c r="H1099" s="23"/>
      <c r="I1099" s="23"/>
      <c r="J1099" s="23"/>
      <c r="K1099" s="23"/>
      <c r="L1099" s="21"/>
      <c r="M1099" s="21"/>
      <c r="N1099" s="21"/>
      <c r="O1099" s="21"/>
    </row>
    <row r="1100" spans="2:15" s="3" customFormat="1" x14ac:dyDescent="0.2">
      <c r="B1100" s="2"/>
      <c r="C1100" s="2"/>
      <c r="D1100" s="2"/>
      <c r="E1100" s="21"/>
      <c r="F1100" s="21"/>
      <c r="G1100" s="21"/>
      <c r="H1100" s="23"/>
      <c r="I1100" s="23"/>
      <c r="J1100" s="23"/>
      <c r="K1100" s="23"/>
      <c r="L1100" s="21"/>
      <c r="M1100" s="21"/>
      <c r="N1100" s="21"/>
      <c r="O1100" s="21"/>
    </row>
    <row r="1101" spans="2:15" s="3" customFormat="1" x14ac:dyDescent="0.2">
      <c r="B1101" s="2"/>
      <c r="C1101" s="2"/>
      <c r="D1101" s="2"/>
      <c r="E1101" s="21"/>
      <c r="F1101" s="21"/>
      <c r="G1101" s="21"/>
      <c r="H1101" s="23"/>
      <c r="I1101" s="23"/>
      <c r="J1101" s="23"/>
      <c r="K1101" s="23"/>
      <c r="L1101" s="21"/>
      <c r="M1101" s="21"/>
      <c r="N1101" s="21"/>
      <c r="O1101" s="21"/>
    </row>
    <row r="1102" spans="2:15" s="3" customFormat="1" x14ac:dyDescent="0.2">
      <c r="B1102" s="2"/>
      <c r="C1102" s="2"/>
      <c r="D1102" s="2"/>
      <c r="E1102" s="21"/>
      <c r="F1102" s="21"/>
      <c r="G1102" s="21"/>
      <c r="H1102" s="23"/>
      <c r="I1102" s="23"/>
      <c r="J1102" s="23"/>
      <c r="K1102" s="23"/>
      <c r="L1102" s="21"/>
      <c r="M1102" s="21"/>
      <c r="N1102" s="21"/>
      <c r="O1102" s="21"/>
    </row>
    <row r="1103" spans="2:15" s="3" customFormat="1" x14ac:dyDescent="0.2">
      <c r="B1103" s="2"/>
      <c r="C1103" s="2"/>
      <c r="D1103" s="2"/>
      <c r="E1103" s="21"/>
      <c r="F1103" s="21"/>
      <c r="G1103" s="21"/>
      <c r="H1103" s="23"/>
      <c r="I1103" s="23"/>
      <c r="J1103" s="23"/>
      <c r="K1103" s="23"/>
      <c r="L1103" s="21"/>
      <c r="M1103" s="21"/>
      <c r="N1103" s="21"/>
      <c r="O1103" s="21"/>
    </row>
    <row r="1104" spans="2:15" s="3" customFormat="1" x14ac:dyDescent="0.2">
      <c r="B1104" s="2"/>
      <c r="C1104" s="2"/>
      <c r="D1104" s="2"/>
      <c r="E1104" s="21"/>
      <c r="F1104" s="21"/>
      <c r="G1104" s="21"/>
      <c r="H1104" s="23"/>
      <c r="I1104" s="23"/>
      <c r="J1104" s="23"/>
      <c r="K1104" s="23"/>
      <c r="L1104" s="21"/>
      <c r="M1104" s="21"/>
      <c r="N1104" s="21"/>
      <c r="O1104" s="21"/>
    </row>
    <row r="1105" spans="2:15" s="3" customFormat="1" x14ac:dyDescent="0.2">
      <c r="B1105" s="2"/>
      <c r="C1105" s="2"/>
      <c r="D1105" s="2"/>
      <c r="E1105" s="21"/>
      <c r="F1105" s="21"/>
      <c r="G1105" s="21"/>
      <c r="H1105" s="23"/>
      <c r="I1105" s="23"/>
      <c r="J1105" s="23"/>
      <c r="K1105" s="23"/>
      <c r="L1105" s="21"/>
      <c r="M1105" s="21"/>
      <c r="N1105" s="21"/>
      <c r="O1105" s="21"/>
    </row>
    <row r="1106" spans="2:15" s="3" customFormat="1" x14ac:dyDescent="0.2">
      <c r="B1106" s="2"/>
      <c r="C1106" s="2"/>
      <c r="D1106" s="2"/>
      <c r="E1106" s="21"/>
      <c r="F1106" s="21"/>
      <c r="G1106" s="21"/>
      <c r="H1106" s="23"/>
      <c r="I1106" s="23"/>
      <c r="J1106" s="23"/>
      <c r="K1106" s="23"/>
      <c r="L1106" s="21"/>
      <c r="M1106" s="21"/>
      <c r="N1106" s="21"/>
      <c r="O1106" s="21"/>
    </row>
    <row r="1107" spans="2:15" s="3" customFormat="1" x14ac:dyDescent="0.2">
      <c r="B1107" s="2"/>
      <c r="C1107" s="2"/>
      <c r="D1107" s="2"/>
      <c r="E1107" s="21"/>
      <c r="F1107" s="21"/>
      <c r="G1107" s="21"/>
      <c r="H1107" s="23"/>
      <c r="I1107" s="23"/>
      <c r="J1107" s="23"/>
      <c r="K1107" s="23"/>
      <c r="L1107" s="21"/>
      <c r="M1107" s="21"/>
      <c r="N1107" s="21"/>
      <c r="O1107" s="21"/>
    </row>
    <row r="1108" spans="2:15" s="3" customFormat="1" x14ac:dyDescent="0.2">
      <c r="B1108" s="2"/>
      <c r="C1108" s="2"/>
      <c r="D1108" s="2"/>
      <c r="E1108" s="21"/>
      <c r="F1108" s="21"/>
      <c r="G1108" s="21"/>
      <c r="H1108" s="23"/>
      <c r="I1108" s="23"/>
      <c r="J1108" s="23"/>
      <c r="K1108" s="23"/>
      <c r="L1108" s="21"/>
      <c r="M1108" s="21"/>
      <c r="N1108" s="21"/>
      <c r="O1108" s="21"/>
    </row>
    <row r="1109" spans="2:15" s="3" customFormat="1" x14ac:dyDescent="0.2">
      <c r="B1109" s="2"/>
      <c r="C1109" s="2"/>
      <c r="D1109" s="2"/>
      <c r="E1109" s="21"/>
      <c r="F1109" s="21"/>
      <c r="G1109" s="21"/>
      <c r="H1109" s="23"/>
      <c r="I1109" s="23"/>
      <c r="J1109" s="23"/>
      <c r="K1109" s="23"/>
      <c r="L1109" s="21"/>
      <c r="M1109" s="21"/>
      <c r="N1109" s="21"/>
      <c r="O1109" s="21"/>
    </row>
    <row r="1110" spans="2:15" s="3" customFormat="1" x14ac:dyDescent="0.2">
      <c r="B1110" s="2"/>
      <c r="C1110" s="2"/>
      <c r="D1110" s="2"/>
      <c r="E1110" s="21"/>
      <c r="F1110" s="21"/>
      <c r="G1110" s="21"/>
      <c r="H1110" s="23"/>
      <c r="I1110" s="23"/>
      <c r="J1110" s="23"/>
      <c r="K1110" s="23"/>
      <c r="L1110" s="21"/>
      <c r="M1110" s="21"/>
      <c r="N1110" s="21"/>
      <c r="O1110" s="21"/>
    </row>
    <row r="1111" spans="2:15" s="3" customFormat="1" x14ac:dyDescent="0.2">
      <c r="B1111" s="2"/>
      <c r="C1111" s="2"/>
      <c r="D1111" s="2"/>
      <c r="E1111" s="21"/>
      <c r="F1111" s="21"/>
      <c r="G1111" s="21"/>
      <c r="H1111" s="23"/>
      <c r="I1111" s="23"/>
      <c r="J1111" s="23"/>
      <c r="K1111" s="23"/>
      <c r="L1111" s="21"/>
      <c r="M1111" s="21"/>
      <c r="N1111" s="21"/>
      <c r="O1111" s="21"/>
    </row>
    <row r="1112" spans="2:15" s="3" customFormat="1" x14ac:dyDescent="0.2">
      <c r="B1112" s="2"/>
      <c r="C1112" s="2"/>
      <c r="D1112" s="2"/>
      <c r="E1112" s="21"/>
      <c r="F1112" s="21"/>
      <c r="G1112" s="21"/>
      <c r="H1112" s="23"/>
      <c r="I1112" s="23"/>
      <c r="J1112" s="23"/>
      <c r="K1112" s="23"/>
      <c r="L1112" s="21"/>
      <c r="M1112" s="21"/>
      <c r="N1112" s="21"/>
      <c r="O1112" s="21"/>
    </row>
    <row r="1113" spans="2:15" s="3" customFormat="1" x14ac:dyDescent="0.2">
      <c r="B1113" s="2"/>
      <c r="C1113" s="2"/>
      <c r="D1113" s="2"/>
      <c r="E1113" s="21"/>
      <c r="F1113" s="21"/>
      <c r="G1113" s="21"/>
      <c r="H1113" s="23"/>
      <c r="I1113" s="23"/>
      <c r="J1113" s="23"/>
      <c r="K1113" s="23"/>
      <c r="L1113" s="21"/>
      <c r="M1113" s="21"/>
      <c r="N1113" s="21"/>
      <c r="O1113" s="21"/>
    </row>
    <row r="1114" spans="2:15" s="3" customFormat="1" x14ac:dyDescent="0.2">
      <c r="B1114" s="2"/>
      <c r="C1114" s="2"/>
      <c r="D1114" s="2"/>
      <c r="E1114" s="21"/>
      <c r="F1114" s="21"/>
      <c r="G1114" s="21"/>
      <c r="H1114" s="23"/>
      <c r="I1114" s="23"/>
      <c r="J1114" s="23"/>
      <c r="K1114" s="23"/>
      <c r="L1114" s="21"/>
      <c r="M1114" s="21"/>
      <c r="N1114" s="21"/>
      <c r="O1114" s="21"/>
    </row>
    <row r="1115" spans="2:15" s="3" customFormat="1" x14ac:dyDescent="0.2">
      <c r="B1115" s="2"/>
      <c r="C1115" s="2"/>
      <c r="D1115" s="2"/>
      <c r="E1115" s="21"/>
      <c r="F1115" s="21"/>
      <c r="G1115" s="21"/>
      <c r="H1115" s="23"/>
      <c r="I1115" s="23"/>
      <c r="J1115" s="23"/>
      <c r="K1115" s="23"/>
      <c r="L1115" s="21"/>
      <c r="M1115" s="21"/>
      <c r="N1115" s="21"/>
      <c r="O1115" s="21"/>
    </row>
    <row r="1116" spans="2:15" s="3" customFormat="1" x14ac:dyDescent="0.2">
      <c r="B1116" s="2"/>
      <c r="C1116" s="2"/>
      <c r="D1116" s="2"/>
      <c r="E1116" s="21"/>
      <c r="F1116" s="21"/>
      <c r="G1116" s="21"/>
      <c r="H1116" s="23"/>
      <c r="I1116" s="23"/>
      <c r="J1116" s="23"/>
      <c r="K1116" s="23"/>
      <c r="L1116" s="21"/>
      <c r="M1116" s="21"/>
      <c r="N1116" s="21"/>
      <c r="O1116" s="21"/>
    </row>
    <row r="1117" spans="2:15" s="3" customFormat="1" x14ac:dyDescent="0.2">
      <c r="B1117" s="2"/>
      <c r="C1117" s="2"/>
      <c r="D1117" s="2"/>
      <c r="E1117" s="21"/>
      <c r="F1117" s="21"/>
      <c r="G1117" s="21"/>
      <c r="H1117" s="23"/>
      <c r="I1117" s="23"/>
      <c r="J1117" s="23"/>
      <c r="K1117" s="23"/>
      <c r="L1117" s="21"/>
      <c r="M1117" s="21"/>
      <c r="N1117" s="21"/>
      <c r="O1117" s="21"/>
    </row>
    <row r="1118" spans="2:15" s="3" customFormat="1" x14ac:dyDescent="0.2">
      <c r="B1118" s="2"/>
      <c r="C1118" s="2"/>
      <c r="D1118" s="2"/>
      <c r="E1118" s="21"/>
      <c r="F1118" s="21"/>
      <c r="G1118" s="21"/>
      <c r="H1118" s="23"/>
      <c r="I1118" s="23"/>
      <c r="J1118" s="23"/>
      <c r="K1118" s="23"/>
      <c r="L1118" s="21"/>
      <c r="M1118" s="21"/>
      <c r="N1118" s="21"/>
      <c r="O1118" s="21"/>
    </row>
    <row r="1119" spans="2:15" s="3" customFormat="1" x14ac:dyDescent="0.2">
      <c r="B1119" s="2"/>
      <c r="C1119" s="2"/>
      <c r="D1119" s="2"/>
      <c r="E1119" s="21"/>
      <c r="F1119" s="21"/>
      <c r="G1119" s="21"/>
      <c r="H1119" s="23"/>
      <c r="I1119" s="23"/>
      <c r="J1119" s="23"/>
      <c r="K1119" s="23"/>
      <c r="L1119" s="21"/>
      <c r="M1119" s="21"/>
      <c r="N1119" s="21"/>
      <c r="O1119" s="21"/>
    </row>
    <row r="1120" spans="2:15" s="3" customFormat="1" x14ac:dyDescent="0.2">
      <c r="B1120" s="2"/>
      <c r="C1120" s="2"/>
      <c r="D1120" s="2"/>
      <c r="E1120" s="21"/>
      <c r="F1120" s="21"/>
      <c r="G1120" s="21"/>
      <c r="H1120" s="23"/>
      <c r="I1120" s="23"/>
      <c r="J1120" s="23"/>
      <c r="K1120" s="23"/>
      <c r="L1120" s="21"/>
      <c r="M1120" s="21"/>
      <c r="N1120" s="21"/>
      <c r="O1120" s="21"/>
    </row>
    <row r="1121" spans="2:15" s="3" customFormat="1" x14ac:dyDescent="0.2">
      <c r="B1121" s="2"/>
      <c r="C1121" s="2"/>
      <c r="D1121" s="2"/>
      <c r="E1121" s="21"/>
      <c r="F1121" s="21"/>
      <c r="G1121" s="21"/>
      <c r="H1121" s="23"/>
      <c r="I1121" s="23"/>
      <c r="J1121" s="23"/>
      <c r="K1121" s="23"/>
      <c r="L1121" s="21"/>
      <c r="M1121" s="21"/>
      <c r="N1121" s="21"/>
      <c r="O1121" s="21"/>
    </row>
    <row r="1122" spans="2:15" s="3" customFormat="1" x14ac:dyDescent="0.2">
      <c r="B1122" s="2"/>
      <c r="C1122" s="2"/>
      <c r="D1122" s="2"/>
      <c r="E1122" s="21"/>
      <c r="F1122" s="21"/>
      <c r="G1122" s="21"/>
      <c r="H1122" s="23"/>
      <c r="I1122" s="23"/>
      <c r="J1122" s="23"/>
      <c r="K1122" s="23"/>
      <c r="L1122" s="21"/>
      <c r="M1122" s="21"/>
      <c r="N1122" s="21"/>
      <c r="O1122" s="21"/>
    </row>
    <row r="1123" spans="2:15" s="3" customFormat="1" x14ac:dyDescent="0.2">
      <c r="B1123" s="2"/>
      <c r="C1123" s="2"/>
      <c r="D1123" s="2"/>
      <c r="E1123" s="21"/>
      <c r="F1123" s="21"/>
      <c r="G1123" s="21"/>
      <c r="H1123" s="23"/>
      <c r="I1123" s="23"/>
      <c r="J1123" s="23"/>
      <c r="K1123" s="23"/>
      <c r="L1123" s="21"/>
      <c r="M1123" s="21"/>
      <c r="N1123" s="21"/>
      <c r="O1123" s="21"/>
    </row>
    <row r="1124" spans="2:15" s="3" customFormat="1" x14ac:dyDescent="0.2">
      <c r="B1124" s="2"/>
      <c r="C1124" s="2"/>
      <c r="D1124" s="2"/>
      <c r="E1124" s="21"/>
      <c r="F1124" s="21"/>
      <c r="G1124" s="21"/>
      <c r="H1124" s="23"/>
      <c r="I1124" s="23"/>
      <c r="J1124" s="23"/>
      <c r="K1124" s="23"/>
      <c r="L1124" s="21"/>
      <c r="M1124" s="21"/>
      <c r="N1124" s="21"/>
      <c r="O1124" s="21"/>
    </row>
    <row r="1125" spans="2:15" s="3" customFormat="1" x14ac:dyDescent="0.2">
      <c r="B1125" s="2"/>
      <c r="C1125" s="2"/>
      <c r="D1125" s="2"/>
      <c r="E1125" s="21"/>
      <c r="F1125" s="21"/>
      <c r="G1125" s="21"/>
      <c r="H1125" s="23"/>
      <c r="I1125" s="23"/>
      <c r="J1125" s="23"/>
      <c r="K1125" s="23"/>
      <c r="L1125" s="21"/>
      <c r="M1125" s="21"/>
      <c r="N1125" s="21"/>
      <c r="O1125" s="21"/>
    </row>
    <row r="1126" spans="2:15" s="3" customFormat="1" x14ac:dyDescent="0.2">
      <c r="B1126" s="2"/>
      <c r="C1126" s="2"/>
      <c r="D1126" s="2"/>
      <c r="E1126" s="21"/>
      <c r="F1126" s="21"/>
      <c r="G1126" s="21"/>
      <c r="H1126" s="23"/>
      <c r="I1126" s="23"/>
      <c r="J1126" s="23"/>
      <c r="K1126" s="23"/>
      <c r="L1126" s="21"/>
      <c r="M1126" s="21"/>
      <c r="N1126" s="21"/>
      <c r="O1126" s="21"/>
    </row>
    <row r="1127" spans="2:15" s="3" customFormat="1" x14ac:dyDescent="0.2">
      <c r="B1127" s="2"/>
      <c r="C1127" s="2"/>
      <c r="D1127" s="2"/>
      <c r="E1127" s="21"/>
      <c r="F1127" s="21"/>
      <c r="G1127" s="21"/>
      <c r="H1127" s="23"/>
      <c r="I1127" s="23"/>
      <c r="J1127" s="23"/>
      <c r="K1127" s="23"/>
      <c r="L1127" s="21"/>
      <c r="M1127" s="21"/>
      <c r="N1127" s="21"/>
      <c r="O1127" s="21"/>
    </row>
    <row r="1128" spans="2:15" s="3" customFormat="1" x14ac:dyDescent="0.2">
      <c r="B1128" s="2"/>
      <c r="C1128" s="2"/>
      <c r="D1128" s="2"/>
      <c r="E1128" s="21"/>
      <c r="F1128" s="21"/>
      <c r="G1128" s="21"/>
      <c r="H1128" s="23"/>
      <c r="I1128" s="23"/>
      <c r="J1128" s="23"/>
      <c r="K1128" s="23"/>
      <c r="L1128" s="21"/>
      <c r="M1128" s="21"/>
      <c r="N1128" s="21"/>
      <c r="O1128" s="21"/>
    </row>
    <row r="1129" spans="2:15" s="3" customFormat="1" x14ac:dyDescent="0.2">
      <c r="B1129" s="2"/>
      <c r="C1129" s="2"/>
      <c r="D1129" s="2"/>
      <c r="E1129" s="21"/>
      <c r="F1129" s="21"/>
      <c r="G1129" s="21"/>
      <c r="H1129" s="23"/>
      <c r="I1129" s="23"/>
      <c r="J1129" s="23"/>
      <c r="K1129" s="23"/>
      <c r="L1129" s="21"/>
      <c r="M1129" s="21"/>
      <c r="N1129" s="21"/>
      <c r="O1129" s="21"/>
    </row>
    <row r="1130" spans="2:15" s="3" customFormat="1" x14ac:dyDescent="0.2">
      <c r="B1130" s="2"/>
      <c r="C1130" s="2"/>
      <c r="D1130" s="2"/>
      <c r="E1130" s="21"/>
      <c r="F1130" s="21"/>
      <c r="G1130" s="21"/>
      <c r="H1130" s="23"/>
      <c r="I1130" s="23"/>
      <c r="J1130" s="23"/>
      <c r="K1130" s="23"/>
      <c r="L1130" s="21"/>
      <c r="M1130" s="21"/>
      <c r="N1130" s="21"/>
      <c r="O1130" s="21"/>
    </row>
    <row r="1131" spans="2:15" s="3" customFormat="1" x14ac:dyDescent="0.2">
      <c r="B1131" s="2"/>
      <c r="C1131" s="2"/>
      <c r="D1131" s="2"/>
      <c r="E1131" s="21"/>
      <c r="F1131" s="21"/>
      <c r="G1131" s="21"/>
      <c r="H1131" s="23"/>
      <c r="I1131" s="23"/>
      <c r="J1131" s="23"/>
      <c r="K1131" s="23"/>
      <c r="L1131" s="21"/>
      <c r="M1131" s="21"/>
      <c r="N1131" s="21"/>
      <c r="O1131" s="21"/>
    </row>
    <row r="1132" spans="2:15" s="3" customFormat="1" x14ac:dyDescent="0.2">
      <c r="B1132" s="2"/>
      <c r="C1132" s="2"/>
      <c r="D1132" s="2"/>
      <c r="E1132" s="21"/>
      <c r="F1132" s="21"/>
      <c r="G1132" s="21"/>
      <c r="H1132" s="23"/>
      <c r="I1132" s="23"/>
      <c r="J1132" s="23"/>
      <c r="K1132" s="23"/>
      <c r="L1132" s="21"/>
      <c r="M1132" s="21"/>
      <c r="N1132" s="21"/>
      <c r="O1132" s="21"/>
    </row>
    <row r="1133" spans="2:15" s="3" customFormat="1" x14ac:dyDescent="0.2">
      <c r="B1133" s="2"/>
      <c r="C1133" s="2"/>
      <c r="D1133" s="2"/>
      <c r="E1133" s="21"/>
      <c r="F1133" s="21"/>
      <c r="G1133" s="21"/>
      <c r="H1133" s="23"/>
      <c r="I1133" s="23"/>
      <c r="J1133" s="23"/>
      <c r="K1133" s="23"/>
      <c r="L1133" s="21"/>
      <c r="M1133" s="21"/>
      <c r="N1133" s="21"/>
      <c r="O1133" s="21"/>
    </row>
    <row r="1134" spans="2:15" s="3" customFormat="1" x14ac:dyDescent="0.2">
      <c r="B1134" s="2"/>
      <c r="C1134" s="2"/>
      <c r="D1134" s="2"/>
      <c r="E1134" s="21"/>
      <c r="F1134" s="21"/>
      <c r="G1134" s="21"/>
      <c r="H1134" s="23"/>
      <c r="I1134" s="23"/>
      <c r="J1134" s="23"/>
      <c r="K1134" s="23"/>
      <c r="L1134" s="21"/>
      <c r="M1134" s="21"/>
      <c r="N1134" s="21"/>
      <c r="O1134" s="21"/>
    </row>
    <row r="1135" spans="2:15" s="3" customFormat="1" x14ac:dyDescent="0.2">
      <c r="B1135" s="2"/>
      <c r="C1135" s="2"/>
      <c r="D1135" s="2"/>
      <c r="E1135" s="21"/>
      <c r="F1135" s="21"/>
      <c r="G1135" s="21"/>
      <c r="H1135" s="23"/>
      <c r="I1135" s="23"/>
      <c r="J1135" s="23"/>
      <c r="K1135" s="23"/>
      <c r="L1135" s="21"/>
      <c r="M1135" s="21"/>
      <c r="N1135" s="21"/>
      <c r="O1135" s="21"/>
    </row>
    <row r="1136" spans="2:15" s="3" customFormat="1" x14ac:dyDescent="0.2">
      <c r="B1136" s="2"/>
      <c r="C1136" s="2"/>
      <c r="D1136" s="2"/>
      <c r="E1136" s="21"/>
      <c r="F1136" s="21"/>
      <c r="G1136" s="21"/>
      <c r="H1136" s="23"/>
      <c r="I1136" s="23"/>
      <c r="J1136" s="23"/>
      <c r="K1136" s="23"/>
      <c r="L1136" s="21"/>
      <c r="M1136" s="21"/>
      <c r="N1136" s="21"/>
      <c r="O1136" s="21"/>
    </row>
    <row r="1137" spans="2:15" s="3" customFormat="1" x14ac:dyDescent="0.2">
      <c r="B1137" s="2"/>
      <c r="C1137" s="2"/>
      <c r="D1137" s="2"/>
      <c r="E1137" s="21"/>
      <c r="F1137" s="21"/>
      <c r="G1137" s="21"/>
      <c r="H1137" s="23"/>
      <c r="I1137" s="23"/>
      <c r="J1137" s="23"/>
      <c r="K1137" s="23"/>
      <c r="L1137" s="21"/>
      <c r="M1137" s="21"/>
      <c r="N1137" s="21"/>
      <c r="O1137" s="21"/>
    </row>
    <row r="1138" spans="2:15" s="3" customFormat="1" x14ac:dyDescent="0.2">
      <c r="B1138" s="2"/>
      <c r="C1138" s="2"/>
      <c r="D1138" s="2"/>
      <c r="E1138" s="21"/>
      <c r="F1138" s="21"/>
      <c r="G1138" s="21"/>
      <c r="H1138" s="23"/>
      <c r="I1138" s="23"/>
      <c r="J1138" s="23"/>
      <c r="K1138" s="23"/>
      <c r="L1138" s="21"/>
      <c r="M1138" s="21"/>
      <c r="N1138" s="21"/>
      <c r="O1138" s="21"/>
    </row>
    <row r="1139" spans="2:15" s="3" customFormat="1" x14ac:dyDescent="0.2">
      <c r="B1139" s="2"/>
      <c r="C1139" s="2"/>
      <c r="D1139" s="2"/>
      <c r="E1139" s="21"/>
      <c r="F1139" s="21"/>
      <c r="G1139" s="21"/>
      <c r="H1139" s="23"/>
      <c r="I1139" s="23"/>
      <c r="J1139" s="23"/>
      <c r="K1139" s="23"/>
      <c r="L1139" s="21"/>
      <c r="M1139" s="21"/>
      <c r="N1139" s="21"/>
      <c r="O1139" s="21"/>
    </row>
    <row r="1140" spans="2:15" s="3" customFormat="1" x14ac:dyDescent="0.2">
      <c r="B1140" s="2"/>
      <c r="C1140" s="2"/>
      <c r="D1140" s="2"/>
      <c r="E1140" s="21"/>
      <c r="F1140" s="21"/>
      <c r="G1140" s="21"/>
      <c r="H1140" s="23"/>
      <c r="I1140" s="23"/>
      <c r="J1140" s="23"/>
      <c r="K1140" s="23"/>
      <c r="L1140" s="21"/>
      <c r="M1140" s="21"/>
      <c r="N1140" s="21"/>
      <c r="O1140" s="21"/>
    </row>
    <row r="1141" spans="2:15" s="3" customFormat="1" x14ac:dyDescent="0.2">
      <c r="B1141" s="2"/>
      <c r="C1141" s="2"/>
      <c r="D1141" s="2"/>
      <c r="E1141" s="21"/>
      <c r="F1141" s="21"/>
      <c r="G1141" s="21"/>
      <c r="H1141" s="23"/>
      <c r="I1141" s="23"/>
      <c r="J1141" s="23"/>
      <c r="K1141" s="23"/>
      <c r="L1141" s="21"/>
      <c r="M1141" s="21"/>
      <c r="N1141" s="21"/>
      <c r="O1141" s="21"/>
    </row>
    <row r="1142" spans="2:15" s="3" customFormat="1" x14ac:dyDescent="0.2">
      <c r="B1142" s="2"/>
      <c r="C1142" s="2"/>
      <c r="D1142" s="2"/>
      <c r="E1142" s="21"/>
      <c r="F1142" s="21"/>
      <c r="G1142" s="21"/>
      <c r="H1142" s="23"/>
      <c r="I1142" s="23"/>
      <c r="J1142" s="23"/>
      <c r="K1142" s="23"/>
      <c r="L1142" s="21"/>
      <c r="M1142" s="21"/>
      <c r="N1142" s="21"/>
      <c r="O1142" s="21"/>
    </row>
    <row r="1143" spans="2:15" s="3" customFormat="1" x14ac:dyDescent="0.2">
      <c r="B1143" s="2"/>
      <c r="C1143" s="2"/>
      <c r="D1143" s="2"/>
      <c r="E1143" s="21"/>
      <c r="F1143" s="21"/>
      <c r="G1143" s="21"/>
      <c r="H1143" s="23"/>
      <c r="I1143" s="23"/>
      <c r="J1143" s="23"/>
      <c r="K1143" s="23"/>
      <c r="L1143" s="21"/>
      <c r="M1143" s="21"/>
      <c r="N1143" s="21"/>
      <c r="O1143" s="21"/>
    </row>
    <row r="1144" spans="2:15" s="3" customFormat="1" x14ac:dyDescent="0.2">
      <c r="B1144" s="2"/>
      <c r="C1144" s="2"/>
      <c r="D1144" s="2"/>
      <c r="E1144" s="21"/>
      <c r="F1144" s="21"/>
      <c r="G1144" s="21"/>
      <c r="H1144" s="23"/>
      <c r="I1144" s="23"/>
      <c r="J1144" s="23"/>
      <c r="K1144" s="23"/>
      <c r="L1144" s="21"/>
      <c r="M1144" s="21"/>
      <c r="N1144" s="21"/>
      <c r="O1144" s="21"/>
    </row>
    <row r="1145" spans="2:15" s="3" customFormat="1" x14ac:dyDescent="0.2">
      <c r="B1145" s="2"/>
      <c r="C1145" s="2"/>
      <c r="D1145" s="2"/>
      <c r="E1145" s="21"/>
      <c r="F1145" s="21"/>
      <c r="G1145" s="21"/>
      <c r="H1145" s="23"/>
      <c r="I1145" s="23"/>
      <c r="J1145" s="23"/>
      <c r="K1145" s="23"/>
      <c r="L1145" s="21"/>
      <c r="M1145" s="21"/>
      <c r="N1145" s="21"/>
      <c r="O1145" s="21"/>
    </row>
    <row r="1146" spans="2:15" s="3" customFormat="1" x14ac:dyDescent="0.2">
      <c r="B1146" s="2"/>
      <c r="C1146" s="2"/>
      <c r="D1146" s="2"/>
      <c r="E1146" s="21"/>
      <c r="F1146" s="21"/>
      <c r="G1146" s="21"/>
      <c r="H1146" s="23"/>
      <c r="I1146" s="23"/>
      <c r="J1146" s="23"/>
      <c r="K1146" s="23"/>
      <c r="L1146" s="21"/>
      <c r="M1146" s="21"/>
      <c r="N1146" s="21"/>
      <c r="O1146" s="21"/>
    </row>
    <row r="1147" spans="2:15" s="3" customFormat="1" x14ac:dyDescent="0.2">
      <c r="B1147" s="2"/>
      <c r="C1147" s="2"/>
      <c r="D1147" s="2"/>
      <c r="E1147" s="21"/>
      <c r="F1147" s="21"/>
      <c r="G1147" s="21"/>
      <c r="H1147" s="23"/>
      <c r="I1147" s="23"/>
      <c r="J1147" s="23"/>
      <c r="K1147" s="23"/>
      <c r="L1147" s="21"/>
      <c r="M1147" s="21"/>
      <c r="N1147" s="21"/>
      <c r="O1147" s="21"/>
    </row>
    <row r="1148" spans="2:15" s="3" customFormat="1" x14ac:dyDescent="0.2">
      <c r="B1148" s="2"/>
      <c r="C1148" s="2"/>
      <c r="D1148" s="2"/>
      <c r="E1148" s="21"/>
      <c r="F1148" s="21"/>
      <c r="G1148" s="21"/>
      <c r="H1148" s="23"/>
      <c r="I1148" s="23"/>
      <c r="J1148" s="23"/>
      <c r="K1148" s="23"/>
      <c r="L1148" s="21"/>
      <c r="M1148" s="21"/>
      <c r="N1148" s="21"/>
      <c r="O1148" s="21"/>
    </row>
    <row r="1149" spans="2:15" s="3" customFormat="1" x14ac:dyDescent="0.2">
      <c r="B1149" s="2"/>
      <c r="C1149" s="2"/>
      <c r="D1149" s="2"/>
      <c r="E1149" s="21"/>
      <c r="F1149" s="21"/>
      <c r="G1149" s="21"/>
      <c r="H1149" s="23"/>
      <c r="I1149" s="23"/>
      <c r="J1149" s="23"/>
      <c r="K1149" s="23"/>
      <c r="L1149" s="21"/>
      <c r="M1149" s="21"/>
      <c r="N1149" s="21"/>
      <c r="O1149" s="21"/>
    </row>
    <row r="1150" spans="2:15" s="3" customFormat="1" x14ac:dyDescent="0.2">
      <c r="B1150" s="2"/>
      <c r="C1150" s="2"/>
      <c r="D1150" s="2"/>
      <c r="E1150" s="21"/>
      <c r="F1150" s="21"/>
      <c r="G1150" s="21"/>
      <c r="H1150" s="23"/>
      <c r="I1150" s="23"/>
      <c r="J1150" s="23"/>
      <c r="K1150" s="23"/>
      <c r="L1150" s="21"/>
      <c r="M1150" s="21"/>
      <c r="N1150" s="21"/>
      <c r="O1150" s="21"/>
    </row>
    <row r="1151" spans="2:15" s="3" customFormat="1" x14ac:dyDescent="0.2">
      <c r="B1151" s="2"/>
      <c r="C1151" s="2"/>
      <c r="D1151" s="2"/>
      <c r="E1151" s="21"/>
      <c r="F1151" s="21"/>
      <c r="G1151" s="21"/>
      <c r="H1151" s="23"/>
      <c r="I1151" s="23"/>
      <c r="J1151" s="23"/>
      <c r="K1151" s="23"/>
      <c r="L1151" s="21"/>
      <c r="M1151" s="21"/>
      <c r="N1151" s="21"/>
      <c r="O1151" s="21"/>
    </row>
    <row r="1152" spans="2:15" s="3" customFormat="1" x14ac:dyDescent="0.2">
      <c r="B1152" s="2"/>
      <c r="C1152" s="2"/>
      <c r="D1152" s="2"/>
      <c r="E1152" s="21"/>
      <c r="F1152" s="21"/>
      <c r="G1152" s="21"/>
      <c r="H1152" s="23"/>
      <c r="I1152" s="23"/>
      <c r="J1152" s="23"/>
      <c r="K1152" s="23"/>
      <c r="L1152" s="21"/>
      <c r="M1152" s="21"/>
      <c r="N1152" s="21"/>
      <c r="O1152" s="21"/>
    </row>
    <row r="1153" spans="2:15" s="3" customFormat="1" x14ac:dyDescent="0.2">
      <c r="B1153" s="2"/>
      <c r="C1153" s="2"/>
      <c r="D1153" s="2"/>
      <c r="E1153" s="21"/>
      <c r="F1153" s="21"/>
      <c r="G1153" s="21"/>
      <c r="H1153" s="23"/>
      <c r="I1153" s="23"/>
      <c r="J1153" s="23"/>
      <c r="K1153" s="23"/>
      <c r="L1153" s="21"/>
      <c r="M1153" s="21"/>
      <c r="N1153" s="21"/>
      <c r="O1153" s="21"/>
    </row>
    <row r="1154" spans="2:15" s="3" customFormat="1" x14ac:dyDescent="0.2">
      <c r="B1154" s="2"/>
      <c r="C1154" s="2"/>
      <c r="D1154" s="2"/>
      <c r="E1154" s="21"/>
      <c r="F1154" s="21"/>
      <c r="G1154" s="21"/>
      <c r="H1154" s="23"/>
      <c r="I1154" s="23"/>
      <c r="J1154" s="23"/>
      <c r="K1154" s="23"/>
      <c r="L1154" s="21"/>
      <c r="M1154" s="21"/>
      <c r="N1154" s="21"/>
      <c r="O1154" s="21"/>
    </row>
    <row r="1155" spans="2:15" s="3" customFormat="1" x14ac:dyDescent="0.2">
      <c r="B1155" s="2"/>
      <c r="C1155" s="2"/>
      <c r="D1155" s="2"/>
      <c r="E1155" s="21"/>
      <c r="F1155" s="21"/>
      <c r="G1155" s="21"/>
      <c r="H1155" s="23"/>
      <c r="I1155" s="23"/>
      <c r="J1155" s="23"/>
      <c r="K1155" s="23"/>
      <c r="L1155" s="21"/>
      <c r="M1155" s="21"/>
      <c r="N1155" s="21"/>
      <c r="O1155" s="21"/>
    </row>
    <row r="1156" spans="2:15" s="3" customFormat="1" x14ac:dyDescent="0.2">
      <c r="B1156" s="2"/>
      <c r="C1156" s="2"/>
      <c r="D1156" s="2"/>
      <c r="E1156" s="21"/>
      <c r="F1156" s="21"/>
      <c r="G1156" s="21"/>
      <c r="H1156" s="23"/>
      <c r="I1156" s="23"/>
      <c r="J1156" s="23"/>
      <c r="K1156" s="23"/>
      <c r="L1156" s="21"/>
      <c r="M1156" s="21"/>
      <c r="N1156" s="21"/>
      <c r="O1156" s="21"/>
    </row>
    <row r="1157" spans="2:15" s="3" customFormat="1" x14ac:dyDescent="0.2">
      <c r="B1157" s="2"/>
      <c r="C1157" s="2"/>
      <c r="D1157" s="2"/>
      <c r="E1157" s="21"/>
      <c r="F1157" s="21"/>
      <c r="G1157" s="21"/>
      <c r="H1157" s="23"/>
      <c r="I1157" s="23"/>
      <c r="J1157" s="23"/>
      <c r="K1157" s="23"/>
      <c r="L1157" s="21"/>
      <c r="M1157" s="21"/>
      <c r="N1157" s="21"/>
      <c r="O1157" s="21"/>
    </row>
    <row r="1158" spans="2:15" s="3" customFormat="1" x14ac:dyDescent="0.2">
      <c r="B1158" s="2"/>
      <c r="C1158" s="2"/>
      <c r="D1158" s="2"/>
      <c r="E1158" s="21"/>
      <c r="F1158" s="21"/>
      <c r="G1158" s="21"/>
      <c r="H1158" s="23"/>
      <c r="I1158" s="23"/>
      <c r="J1158" s="23"/>
      <c r="K1158" s="23"/>
      <c r="L1158" s="21"/>
      <c r="M1158" s="21"/>
      <c r="N1158" s="21"/>
      <c r="O1158" s="21"/>
    </row>
    <row r="1159" spans="2:15" s="3" customFormat="1" x14ac:dyDescent="0.2">
      <c r="B1159" s="2"/>
      <c r="C1159" s="2"/>
      <c r="D1159" s="2"/>
      <c r="E1159" s="21"/>
      <c r="F1159" s="21"/>
      <c r="G1159" s="21"/>
      <c r="H1159" s="23"/>
      <c r="I1159" s="23"/>
      <c r="J1159" s="23"/>
      <c r="K1159" s="23"/>
      <c r="L1159" s="21"/>
      <c r="M1159" s="21"/>
      <c r="N1159" s="21"/>
      <c r="O1159" s="21"/>
    </row>
    <row r="1160" spans="2:15" s="3" customFormat="1" x14ac:dyDescent="0.2">
      <c r="B1160" s="2"/>
      <c r="C1160" s="2"/>
      <c r="D1160" s="2"/>
      <c r="E1160" s="21"/>
      <c r="F1160" s="21"/>
      <c r="G1160" s="21"/>
      <c r="H1160" s="23"/>
      <c r="I1160" s="23"/>
      <c r="J1160" s="23"/>
      <c r="K1160" s="23"/>
      <c r="L1160" s="21"/>
      <c r="M1160" s="21"/>
      <c r="N1160" s="21"/>
      <c r="O1160" s="21"/>
    </row>
    <row r="1161" spans="2:15" s="3" customFormat="1" x14ac:dyDescent="0.2">
      <c r="B1161" s="2"/>
      <c r="C1161" s="2"/>
      <c r="D1161" s="2"/>
      <c r="E1161" s="21"/>
      <c r="F1161" s="21"/>
      <c r="G1161" s="21"/>
      <c r="H1161" s="23"/>
      <c r="I1161" s="23"/>
      <c r="J1161" s="23"/>
      <c r="K1161" s="23"/>
      <c r="L1161" s="21"/>
      <c r="M1161" s="21"/>
      <c r="N1161" s="21"/>
      <c r="O1161" s="21"/>
    </row>
    <row r="1162" spans="2:15" s="3" customFormat="1" x14ac:dyDescent="0.2">
      <c r="B1162" s="2"/>
      <c r="C1162" s="2"/>
      <c r="D1162" s="2"/>
      <c r="E1162" s="21"/>
      <c r="F1162" s="21"/>
      <c r="G1162" s="21"/>
      <c r="H1162" s="23"/>
      <c r="I1162" s="23"/>
      <c r="J1162" s="23"/>
      <c r="K1162" s="23"/>
      <c r="L1162" s="21"/>
      <c r="M1162" s="21"/>
      <c r="N1162" s="21"/>
      <c r="O1162" s="21"/>
    </row>
    <row r="1163" spans="2:15" s="3" customFormat="1" x14ac:dyDescent="0.2">
      <c r="B1163" s="2"/>
      <c r="C1163" s="2"/>
      <c r="D1163" s="2"/>
      <c r="E1163" s="21"/>
      <c r="F1163" s="21"/>
      <c r="G1163" s="21"/>
      <c r="H1163" s="23"/>
      <c r="I1163" s="23"/>
      <c r="J1163" s="23"/>
      <c r="K1163" s="23"/>
      <c r="L1163" s="21"/>
      <c r="M1163" s="21"/>
      <c r="N1163" s="21"/>
      <c r="O1163" s="21"/>
    </row>
    <row r="1164" spans="2:15" s="3" customFormat="1" x14ac:dyDescent="0.2">
      <c r="B1164" s="2"/>
      <c r="C1164" s="2"/>
      <c r="D1164" s="2"/>
      <c r="E1164" s="21"/>
      <c r="F1164" s="21"/>
      <c r="G1164" s="21"/>
      <c r="H1164" s="23"/>
      <c r="I1164" s="23"/>
      <c r="J1164" s="23"/>
      <c r="K1164" s="23"/>
      <c r="L1164" s="21"/>
      <c r="M1164" s="21"/>
      <c r="N1164" s="21"/>
      <c r="O1164" s="21"/>
    </row>
    <row r="1165" spans="2:15" s="3" customFormat="1" x14ac:dyDescent="0.2">
      <c r="B1165" s="2"/>
      <c r="C1165" s="2"/>
      <c r="D1165" s="2"/>
      <c r="E1165" s="21"/>
      <c r="F1165" s="21"/>
      <c r="G1165" s="21"/>
      <c r="H1165" s="23"/>
      <c r="I1165" s="23"/>
      <c r="J1165" s="23"/>
      <c r="K1165" s="23"/>
      <c r="L1165" s="21"/>
      <c r="M1165" s="21"/>
      <c r="N1165" s="21"/>
      <c r="O1165" s="21"/>
    </row>
    <row r="1166" spans="2:15" s="3" customFormat="1" x14ac:dyDescent="0.2">
      <c r="B1166" s="2"/>
      <c r="C1166" s="2"/>
      <c r="D1166" s="2"/>
      <c r="E1166" s="21"/>
      <c r="F1166" s="21"/>
      <c r="G1166" s="21"/>
      <c r="H1166" s="23"/>
      <c r="I1166" s="23"/>
      <c r="J1166" s="23"/>
      <c r="K1166" s="23"/>
      <c r="L1166" s="21"/>
      <c r="M1166" s="21"/>
      <c r="N1166" s="21"/>
      <c r="O1166" s="21"/>
    </row>
    <row r="1167" spans="2:15" s="3" customFormat="1" x14ac:dyDescent="0.2">
      <c r="B1167" s="2"/>
      <c r="C1167" s="2"/>
      <c r="D1167" s="2"/>
      <c r="E1167" s="21"/>
      <c r="F1167" s="21"/>
      <c r="G1167" s="21"/>
      <c r="H1167" s="23"/>
      <c r="I1167" s="23"/>
      <c r="J1167" s="23"/>
      <c r="K1167" s="23"/>
      <c r="L1167" s="21"/>
      <c r="M1167" s="21"/>
      <c r="N1167" s="21"/>
      <c r="O1167" s="21"/>
    </row>
    <row r="1168" spans="2:15" s="3" customFormat="1" x14ac:dyDescent="0.2">
      <c r="B1168" s="2"/>
      <c r="C1168" s="2"/>
      <c r="D1168" s="2"/>
      <c r="E1168" s="21"/>
      <c r="F1168" s="21"/>
      <c r="G1168" s="21"/>
      <c r="H1168" s="23"/>
      <c r="I1168" s="23"/>
      <c r="J1168" s="23"/>
      <c r="K1168" s="23"/>
      <c r="L1168" s="21"/>
      <c r="M1168" s="21"/>
      <c r="N1168" s="21"/>
      <c r="O1168" s="21"/>
    </row>
    <row r="1169" spans="2:15" s="3" customFormat="1" x14ac:dyDescent="0.2">
      <c r="B1169" s="2"/>
      <c r="C1169" s="2"/>
      <c r="D1169" s="2"/>
      <c r="E1169" s="21"/>
      <c r="F1169" s="21"/>
      <c r="G1169" s="21"/>
      <c r="H1169" s="23"/>
      <c r="I1169" s="23"/>
      <c r="J1169" s="23"/>
      <c r="K1169" s="23"/>
      <c r="L1169" s="21"/>
      <c r="M1169" s="21"/>
      <c r="N1169" s="21"/>
      <c r="O1169" s="21"/>
    </row>
    <row r="1170" spans="2:15" s="3" customFormat="1" x14ac:dyDescent="0.2">
      <c r="B1170" s="2"/>
      <c r="C1170" s="2"/>
      <c r="D1170" s="2"/>
      <c r="E1170" s="21"/>
      <c r="F1170" s="21"/>
      <c r="G1170" s="21"/>
      <c r="H1170" s="23"/>
      <c r="I1170" s="23"/>
      <c r="J1170" s="23"/>
      <c r="K1170" s="23"/>
      <c r="L1170" s="21"/>
      <c r="M1170" s="21"/>
      <c r="N1170" s="21"/>
      <c r="O1170" s="21"/>
    </row>
    <row r="1171" spans="2:15" s="3" customFormat="1" x14ac:dyDescent="0.2">
      <c r="B1171" s="2"/>
      <c r="C1171" s="2"/>
      <c r="D1171" s="2"/>
      <c r="E1171" s="21"/>
      <c r="F1171" s="21"/>
      <c r="G1171" s="21"/>
      <c r="H1171" s="23"/>
      <c r="I1171" s="23"/>
      <c r="J1171" s="23"/>
      <c r="K1171" s="23"/>
      <c r="L1171" s="21"/>
      <c r="M1171" s="21"/>
      <c r="N1171" s="21"/>
      <c r="O1171" s="21"/>
    </row>
    <row r="1172" spans="2:15" s="3" customFormat="1" x14ac:dyDescent="0.2">
      <c r="B1172" s="2"/>
      <c r="C1172" s="2"/>
      <c r="D1172" s="2"/>
      <c r="E1172" s="21"/>
      <c r="F1172" s="21"/>
      <c r="G1172" s="21"/>
      <c r="H1172" s="23"/>
      <c r="I1172" s="23"/>
      <c r="J1172" s="23"/>
      <c r="K1172" s="23"/>
      <c r="L1172" s="21"/>
      <c r="M1172" s="21"/>
      <c r="N1172" s="21"/>
      <c r="O1172" s="21"/>
    </row>
    <row r="1173" spans="2:15" s="3" customFormat="1" x14ac:dyDescent="0.2">
      <c r="B1173" s="2"/>
      <c r="C1173" s="2"/>
      <c r="D1173" s="2"/>
      <c r="E1173" s="21"/>
      <c r="F1173" s="21"/>
      <c r="G1173" s="21"/>
      <c r="H1173" s="23"/>
      <c r="I1173" s="23"/>
      <c r="J1173" s="23"/>
      <c r="K1173" s="23"/>
      <c r="L1173" s="21"/>
      <c r="M1173" s="21"/>
      <c r="N1173" s="21"/>
      <c r="O1173" s="21"/>
    </row>
    <row r="1174" spans="2:15" s="3" customFormat="1" x14ac:dyDescent="0.2">
      <c r="B1174" s="2"/>
      <c r="C1174" s="2"/>
      <c r="D1174" s="2"/>
      <c r="E1174" s="21"/>
      <c r="F1174" s="21"/>
      <c r="G1174" s="21"/>
      <c r="H1174" s="23"/>
      <c r="I1174" s="23"/>
      <c r="J1174" s="23"/>
      <c r="K1174" s="23"/>
      <c r="L1174" s="21"/>
      <c r="M1174" s="21"/>
      <c r="N1174" s="21"/>
      <c r="O1174" s="21"/>
    </row>
    <row r="1175" spans="2:15" s="3" customFormat="1" x14ac:dyDescent="0.2">
      <c r="B1175" s="2"/>
      <c r="C1175" s="2"/>
      <c r="D1175" s="2"/>
      <c r="E1175" s="21"/>
      <c r="F1175" s="21"/>
      <c r="G1175" s="21"/>
      <c r="H1175" s="23"/>
      <c r="I1175" s="23"/>
      <c r="J1175" s="23"/>
      <c r="K1175" s="23"/>
      <c r="L1175" s="21"/>
      <c r="M1175" s="21"/>
      <c r="N1175" s="21"/>
      <c r="O1175" s="21"/>
    </row>
    <row r="1176" spans="2:15" s="3" customFormat="1" x14ac:dyDescent="0.2">
      <c r="B1176" s="2"/>
      <c r="C1176" s="2"/>
      <c r="D1176" s="2"/>
      <c r="E1176" s="21"/>
      <c r="F1176" s="21"/>
      <c r="G1176" s="21"/>
      <c r="H1176" s="23"/>
      <c r="I1176" s="23"/>
      <c r="J1176" s="23"/>
      <c r="K1176" s="23"/>
      <c r="L1176" s="21"/>
      <c r="M1176" s="21"/>
      <c r="N1176" s="21"/>
      <c r="O1176" s="21"/>
    </row>
    <row r="1177" spans="2:15" s="3" customFormat="1" x14ac:dyDescent="0.2">
      <c r="B1177" s="2"/>
      <c r="C1177" s="2"/>
      <c r="D1177" s="2"/>
      <c r="E1177" s="21"/>
      <c r="F1177" s="21"/>
      <c r="G1177" s="21"/>
      <c r="H1177" s="23"/>
      <c r="I1177" s="23"/>
      <c r="J1177" s="23"/>
      <c r="K1177" s="23"/>
      <c r="L1177" s="21"/>
      <c r="M1177" s="21"/>
      <c r="N1177" s="21"/>
      <c r="O1177" s="21"/>
    </row>
    <row r="1178" spans="2:15" s="3" customFormat="1" x14ac:dyDescent="0.2">
      <c r="B1178" s="2"/>
      <c r="C1178" s="2"/>
      <c r="D1178" s="2"/>
      <c r="E1178" s="21"/>
      <c r="F1178" s="21"/>
      <c r="G1178" s="21"/>
      <c r="H1178" s="23"/>
      <c r="I1178" s="23"/>
      <c r="J1178" s="23"/>
      <c r="K1178" s="23"/>
      <c r="L1178" s="21"/>
      <c r="M1178" s="21"/>
      <c r="N1178" s="21"/>
      <c r="O1178" s="21"/>
    </row>
    <row r="1179" spans="2:15" s="3" customFormat="1" x14ac:dyDescent="0.2">
      <c r="B1179" s="2"/>
      <c r="C1179" s="2"/>
      <c r="D1179" s="2"/>
      <c r="E1179" s="21"/>
      <c r="F1179" s="21"/>
      <c r="G1179" s="21"/>
      <c r="H1179" s="23"/>
      <c r="I1179" s="23"/>
      <c r="J1179" s="23"/>
      <c r="K1179" s="23"/>
      <c r="L1179" s="21"/>
      <c r="M1179" s="21"/>
      <c r="N1179" s="21"/>
      <c r="O1179" s="21"/>
    </row>
    <row r="1180" spans="2:15" s="3" customFormat="1" x14ac:dyDescent="0.2">
      <c r="B1180" s="2"/>
      <c r="C1180" s="2"/>
      <c r="D1180" s="2"/>
      <c r="E1180" s="21"/>
      <c r="F1180" s="21"/>
      <c r="G1180" s="21"/>
      <c r="H1180" s="23"/>
      <c r="I1180" s="23"/>
      <c r="J1180" s="23"/>
      <c r="K1180" s="23"/>
      <c r="L1180" s="21"/>
      <c r="M1180" s="21"/>
      <c r="N1180" s="21"/>
      <c r="O1180" s="21"/>
    </row>
    <row r="1181" spans="2:15" s="3" customFormat="1" x14ac:dyDescent="0.2">
      <c r="B1181" s="2"/>
      <c r="C1181" s="2"/>
      <c r="D1181" s="2"/>
      <c r="E1181" s="21"/>
      <c r="F1181" s="21"/>
      <c r="G1181" s="21"/>
      <c r="H1181" s="23"/>
      <c r="I1181" s="23"/>
      <c r="J1181" s="23"/>
      <c r="K1181" s="23"/>
      <c r="L1181" s="21"/>
      <c r="M1181" s="21"/>
      <c r="N1181" s="21"/>
      <c r="O1181" s="21"/>
    </row>
    <row r="1182" spans="2:15" s="3" customFormat="1" x14ac:dyDescent="0.2">
      <c r="B1182" s="2"/>
      <c r="C1182" s="2"/>
      <c r="D1182" s="2"/>
      <c r="E1182" s="21"/>
      <c r="F1182" s="21"/>
      <c r="G1182" s="21"/>
      <c r="H1182" s="23"/>
      <c r="I1182" s="23"/>
      <c r="J1182" s="23"/>
      <c r="K1182" s="23"/>
      <c r="L1182" s="21"/>
      <c r="M1182" s="21"/>
      <c r="N1182" s="21"/>
      <c r="O1182" s="21"/>
    </row>
    <row r="1183" spans="2:15" s="3" customFormat="1" x14ac:dyDescent="0.2">
      <c r="B1183" s="2"/>
      <c r="C1183" s="2"/>
      <c r="D1183" s="2"/>
      <c r="E1183" s="21"/>
      <c r="F1183" s="21"/>
      <c r="G1183" s="21"/>
      <c r="H1183" s="23"/>
      <c r="I1183" s="23"/>
      <c r="J1183" s="23"/>
      <c r="K1183" s="23"/>
      <c r="L1183" s="21"/>
      <c r="M1183" s="21"/>
      <c r="N1183" s="21"/>
      <c r="O1183" s="21"/>
    </row>
    <row r="1184" spans="2:15" s="3" customFormat="1" x14ac:dyDescent="0.2">
      <c r="B1184" s="2"/>
      <c r="C1184" s="2"/>
      <c r="D1184" s="2"/>
      <c r="E1184" s="21"/>
      <c r="F1184" s="21"/>
      <c r="G1184" s="21"/>
      <c r="H1184" s="23"/>
      <c r="I1184" s="23"/>
      <c r="J1184" s="23"/>
      <c r="K1184" s="23"/>
      <c r="L1184" s="21"/>
      <c r="M1184" s="21"/>
      <c r="N1184" s="21"/>
      <c r="O1184" s="21"/>
    </row>
    <row r="1185" spans="2:15" s="3" customFormat="1" x14ac:dyDescent="0.2">
      <c r="B1185" s="2"/>
      <c r="C1185" s="2"/>
      <c r="D1185" s="2"/>
      <c r="E1185" s="21"/>
      <c r="F1185" s="21"/>
      <c r="G1185" s="21"/>
      <c r="H1185" s="23"/>
      <c r="I1185" s="23"/>
      <c r="J1185" s="23"/>
      <c r="K1185" s="23"/>
      <c r="L1185" s="21"/>
      <c r="M1185" s="21"/>
      <c r="N1185" s="21"/>
      <c r="O1185" s="21"/>
    </row>
    <row r="1186" spans="2:15" s="3" customFormat="1" x14ac:dyDescent="0.2">
      <c r="B1186" s="2"/>
      <c r="C1186" s="2"/>
      <c r="D1186" s="2"/>
      <c r="E1186" s="21"/>
      <c r="F1186" s="21"/>
      <c r="G1186" s="21"/>
      <c r="H1186" s="23"/>
      <c r="I1186" s="23"/>
      <c r="J1186" s="23"/>
      <c r="K1186" s="23"/>
      <c r="L1186" s="21"/>
      <c r="M1186" s="21"/>
      <c r="N1186" s="21"/>
      <c r="O1186" s="21"/>
    </row>
    <row r="1187" spans="2:15" s="3" customFormat="1" x14ac:dyDescent="0.2">
      <c r="B1187" s="2"/>
      <c r="C1187" s="2"/>
      <c r="D1187" s="2"/>
      <c r="E1187" s="21"/>
      <c r="F1187" s="21"/>
      <c r="G1187" s="21"/>
      <c r="H1187" s="23"/>
      <c r="I1187" s="23"/>
      <c r="J1187" s="23"/>
      <c r="K1187" s="23"/>
      <c r="L1187" s="21"/>
      <c r="M1187" s="21"/>
      <c r="N1187" s="21"/>
      <c r="O1187" s="21"/>
    </row>
    <row r="1188" spans="2:15" s="3" customFormat="1" x14ac:dyDescent="0.2">
      <c r="B1188" s="2"/>
      <c r="C1188" s="2"/>
      <c r="D1188" s="2"/>
      <c r="E1188" s="21"/>
      <c r="F1188" s="21"/>
      <c r="G1188" s="21"/>
      <c r="H1188" s="23"/>
      <c r="I1188" s="23"/>
      <c r="J1188" s="23"/>
      <c r="K1188" s="23"/>
      <c r="L1188" s="21"/>
      <c r="M1188" s="21"/>
      <c r="N1188" s="21"/>
      <c r="O1188" s="21"/>
    </row>
    <row r="1189" spans="2:15" s="3" customFormat="1" x14ac:dyDescent="0.2">
      <c r="B1189" s="2"/>
      <c r="C1189" s="2"/>
      <c r="D1189" s="2"/>
      <c r="E1189" s="21"/>
      <c r="F1189" s="21"/>
      <c r="G1189" s="21"/>
      <c r="H1189" s="23"/>
      <c r="I1189" s="23"/>
      <c r="J1189" s="23"/>
      <c r="K1189" s="23"/>
      <c r="L1189" s="21"/>
      <c r="M1189" s="21"/>
      <c r="N1189" s="21"/>
      <c r="O1189" s="21"/>
    </row>
    <row r="1190" spans="2:15" s="3" customFormat="1" x14ac:dyDescent="0.2">
      <c r="B1190" s="2"/>
      <c r="C1190" s="2"/>
      <c r="D1190" s="2"/>
      <c r="E1190" s="21"/>
      <c r="F1190" s="21"/>
      <c r="G1190" s="21"/>
      <c r="H1190" s="23"/>
      <c r="I1190" s="23"/>
      <c r="J1190" s="23"/>
      <c r="K1190" s="23"/>
      <c r="L1190" s="21"/>
      <c r="M1190" s="21"/>
      <c r="N1190" s="21"/>
      <c r="O1190" s="21"/>
    </row>
    <row r="1191" spans="2:15" s="3" customFormat="1" x14ac:dyDescent="0.2">
      <c r="B1191" s="2"/>
      <c r="C1191" s="2"/>
      <c r="D1191" s="2"/>
      <c r="E1191" s="21"/>
      <c r="F1191" s="21"/>
      <c r="G1191" s="21"/>
      <c r="H1191" s="23"/>
      <c r="I1191" s="23"/>
      <c r="J1191" s="23"/>
      <c r="K1191" s="23"/>
      <c r="L1191" s="21"/>
      <c r="M1191" s="21"/>
      <c r="N1191" s="21"/>
      <c r="O1191" s="21"/>
    </row>
    <row r="1192" spans="2:15" s="3" customFormat="1" x14ac:dyDescent="0.2">
      <c r="B1192" s="2"/>
      <c r="C1192" s="2"/>
      <c r="D1192" s="2"/>
      <c r="E1192" s="21"/>
      <c r="F1192" s="21"/>
      <c r="G1192" s="21"/>
      <c r="H1192" s="23"/>
      <c r="I1192" s="23"/>
      <c r="J1192" s="23"/>
      <c r="K1192" s="23"/>
      <c r="L1192" s="21"/>
      <c r="M1192" s="21"/>
      <c r="N1192" s="21"/>
      <c r="O1192" s="21"/>
    </row>
    <row r="1193" spans="2:15" s="3" customFormat="1" x14ac:dyDescent="0.2">
      <c r="B1193" s="2"/>
      <c r="C1193" s="2"/>
      <c r="D1193" s="2"/>
      <c r="E1193" s="21"/>
      <c r="F1193" s="21"/>
      <c r="G1193" s="21"/>
      <c r="H1193" s="23"/>
      <c r="I1193" s="23"/>
      <c r="J1193" s="23"/>
      <c r="K1193" s="23"/>
      <c r="L1193" s="21"/>
      <c r="M1193" s="21"/>
      <c r="N1193" s="21"/>
      <c r="O1193" s="21"/>
    </row>
    <row r="1194" spans="2:15" s="3" customFormat="1" x14ac:dyDescent="0.2">
      <c r="B1194" s="2"/>
      <c r="C1194" s="2"/>
      <c r="D1194" s="2"/>
      <c r="E1194" s="21"/>
      <c r="F1194" s="21"/>
      <c r="G1194" s="21"/>
      <c r="H1194" s="23"/>
      <c r="I1194" s="23"/>
      <c r="J1194" s="23"/>
      <c r="K1194" s="23"/>
      <c r="L1194" s="21"/>
      <c r="M1194" s="21"/>
      <c r="N1194" s="21"/>
      <c r="O1194" s="21"/>
    </row>
    <row r="1195" spans="2:15" s="3" customFormat="1" x14ac:dyDescent="0.2">
      <c r="B1195" s="2"/>
      <c r="C1195" s="2"/>
      <c r="D1195" s="2"/>
      <c r="E1195" s="21"/>
      <c r="F1195" s="21"/>
      <c r="G1195" s="21"/>
      <c r="H1195" s="23"/>
      <c r="I1195" s="23"/>
      <c r="J1195" s="23"/>
      <c r="K1195" s="23"/>
      <c r="L1195" s="21"/>
      <c r="M1195" s="21"/>
      <c r="N1195" s="21"/>
      <c r="O1195" s="21"/>
    </row>
    <row r="1196" spans="2:15" s="3" customFormat="1" x14ac:dyDescent="0.2">
      <c r="B1196" s="2"/>
      <c r="C1196" s="2"/>
      <c r="D1196" s="2"/>
      <c r="E1196" s="21"/>
      <c r="F1196" s="21"/>
      <c r="G1196" s="21"/>
      <c r="H1196" s="23"/>
      <c r="I1196" s="23"/>
      <c r="J1196" s="23"/>
      <c r="K1196" s="23"/>
      <c r="L1196" s="21"/>
      <c r="M1196" s="21"/>
      <c r="N1196" s="21"/>
      <c r="O1196" s="21"/>
    </row>
    <row r="1197" spans="2:15" s="3" customFormat="1" x14ac:dyDescent="0.2">
      <c r="B1197" s="2"/>
      <c r="C1197" s="2"/>
      <c r="D1197" s="2"/>
      <c r="E1197" s="21"/>
      <c r="F1197" s="21"/>
      <c r="G1197" s="21"/>
      <c r="H1197" s="23"/>
      <c r="I1197" s="23"/>
      <c r="J1197" s="23"/>
      <c r="K1197" s="23"/>
      <c r="L1197" s="21"/>
      <c r="M1197" s="21"/>
      <c r="N1197" s="21"/>
      <c r="O1197" s="21"/>
    </row>
    <row r="1198" spans="2:15" s="3" customFormat="1" x14ac:dyDescent="0.2">
      <c r="B1198" s="2"/>
      <c r="C1198" s="2"/>
      <c r="D1198" s="2"/>
      <c r="E1198" s="21"/>
      <c r="F1198" s="21"/>
      <c r="G1198" s="21"/>
      <c r="H1198" s="23"/>
      <c r="I1198" s="23"/>
      <c r="J1198" s="23"/>
      <c r="K1198" s="23"/>
      <c r="L1198" s="21"/>
      <c r="M1198" s="21"/>
      <c r="N1198" s="21"/>
      <c r="O1198" s="21"/>
    </row>
    <row r="1199" spans="2:15" s="3" customFormat="1" x14ac:dyDescent="0.2">
      <c r="B1199" s="2"/>
      <c r="C1199" s="2"/>
      <c r="D1199" s="2"/>
      <c r="E1199" s="21"/>
      <c r="F1199" s="21"/>
      <c r="G1199" s="21"/>
      <c r="H1199" s="23"/>
      <c r="I1199" s="23"/>
      <c r="J1199" s="23"/>
      <c r="K1199" s="23"/>
      <c r="L1199" s="21"/>
      <c r="M1199" s="21"/>
      <c r="N1199" s="21"/>
      <c r="O1199" s="21"/>
    </row>
    <row r="1200" spans="2:15" s="3" customFormat="1" x14ac:dyDescent="0.2">
      <c r="B1200" s="2"/>
      <c r="C1200" s="2"/>
      <c r="D1200" s="2"/>
      <c r="E1200" s="21"/>
      <c r="F1200" s="21"/>
      <c r="G1200" s="21"/>
      <c r="H1200" s="23"/>
      <c r="I1200" s="23"/>
      <c r="J1200" s="23"/>
      <c r="K1200" s="23"/>
      <c r="L1200" s="21"/>
      <c r="M1200" s="21"/>
      <c r="N1200" s="21"/>
      <c r="O1200" s="21"/>
    </row>
    <row r="1201" spans="2:15" s="3" customFormat="1" x14ac:dyDescent="0.2">
      <c r="B1201" s="2"/>
      <c r="C1201" s="2"/>
      <c r="D1201" s="2"/>
      <c r="E1201" s="21"/>
      <c r="F1201" s="21"/>
      <c r="G1201" s="21"/>
      <c r="H1201" s="23"/>
      <c r="I1201" s="23"/>
      <c r="J1201" s="23"/>
      <c r="K1201" s="23"/>
      <c r="L1201" s="21"/>
      <c r="M1201" s="21"/>
      <c r="N1201" s="21"/>
      <c r="O1201" s="21"/>
    </row>
    <row r="1202" spans="2:15" s="3" customFormat="1" x14ac:dyDescent="0.2">
      <c r="B1202" s="2"/>
      <c r="C1202" s="2"/>
      <c r="D1202" s="2"/>
      <c r="E1202" s="21"/>
      <c r="F1202" s="21"/>
      <c r="G1202" s="21"/>
      <c r="H1202" s="23"/>
      <c r="I1202" s="23"/>
      <c r="J1202" s="23"/>
      <c r="K1202" s="23"/>
      <c r="L1202" s="21"/>
      <c r="M1202" s="21"/>
      <c r="N1202" s="21"/>
      <c r="O1202" s="21"/>
    </row>
    <row r="1203" spans="2:15" s="3" customFormat="1" x14ac:dyDescent="0.2">
      <c r="B1203" s="2"/>
      <c r="C1203" s="2"/>
      <c r="D1203" s="2"/>
      <c r="E1203" s="21"/>
      <c r="F1203" s="21"/>
      <c r="G1203" s="21"/>
      <c r="H1203" s="23"/>
      <c r="I1203" s="23"/>
      <c r="J1203" s="23"/>
      <c r="K1203" s="23"/>
      <c r="L1203" s="21"/>
      <c r="M1203" s="21"/>
      <c r="N1203" s="21"/>
      <c r="O1203" s="21"/>
    </row>
    <row r="1204" spans="2:15" s="3" customFormat="1" x14ac:dyDescent="0.2">
      <c r="B1204" s="2"/>
      <c r="C1204" s="2"/>
      <c r="D1204" s="2"/>
      <c r="E1204" s="21"/>
      <c r="F1204" s="21"/>
      <c r="G1204" s="21"/>
      <c r="H1204" s="23"/>
      <c r="I1204" s="23"/>
      <c r="J1204" s="23"/>
      <c r="K1204" s="23"/>
      <c r="L1204" s="21"/>
      <c r="M1204" s="21"/>
      <c r="N1204" s="21"/>
      <c r="O1204" s="21"/>
    </row>
    <row r="1205" spans="2:15" s="3" customFormat="1" x14ac:dyDescent="0.2">
      <c r="B1205" s="2"/>
      <c r="C1205" s="2"/>
      <c r="D1205" s="2"/>
      <c r="E1205" s="21"/>
      <c r="F1205" s="21"/>
      <c r="G1205" s="21"/>
      <c r="H1205" s="23"/>
      <c r="I1205" s="23"/>
      <c r="J1205" s="23"/>
      <c r="K1205" s="23"/>
      <c r="L1205" s="21"/>
      <c r="M1205" s="21"/>
      <c r="N1205" s="21"/>
      <c r="O1205" s="21"/>
    </row>
    <row r="1206" spans="2:15" s="3" customFormat="1" x14ac:dyDescent="0.2">
      <c r="B1206" s="2"/>
      <c r="C1206" s="2"/>
      <c r="D1206" s="2"/>
      <c r="E1206" s="21"/>
      <c r="F1206" s="21"/>
      <c r="G1206" s="21"/>
      <c r="H1206" s="23"/>
      <c r="I1206" s="23"/>
      <c r="J1206" s="23"/>
      <c r="K1206" s="23"/>
      <c r="L1206" s="21"/>
      <c r="M1206" s="21"/>
      <c r="N1206" s="21"/>
      <c r="O1206" s="21"/>
    </row>
    <row r="1207" spans="2:15" s="3" customFormat="1" x14ac:dyDescent="0.2">
      <c r="B1207" s="2"/>
      <c r="C1207" s="2"/>
      <c r="D1207" s="2"/>
      <c r="E1207" s="21"/>
      <c r="F1207" s="21"/>
      <c r="G1207" s="21"/>
      <c r="H1207" s="23"/>
      <c r="I1207" s="23"/>
      <c r="J1207" s="23"/>
      <c r="K1207" s="23"/>
      <c r="L1207" s="21"/>
      <c r="M1207" s="21"/>
      <c r="N1207" s="21"/>
      <c r="O1207" s="21"/>
    </row>
    <row r="1208" spans="2:15" s="3" customFormat="1" x14ac:dyDescent="0.2">
      <c r="B1208" s="2"/>
      <c r="C1208" s="2"/>
      <c r="D1208" s="2"/>
      <c r="E1208" s="21"/>
      <c r="F1208" s="21"/>
      <c r="G1208" s="21"/>
      <c r="H1208" s="23"/>
      <c r="I1208" s="23"/>
      <c r="J1208" s="23"/>
      <c r="K1208" s="23"/>
      <c r="L1208" s="21"/>
      <c r="M1208" s="21"/>
      <c r="N1208" s="21"/>
      <c r="O1208" s="21"/>
    </row>
    <row r="1209" spans="2:15" s="3" customFormat="1" x14ac:dyDescent="0.2">
      <c r="B1209" s="2"/>
      <c r="C1209" s="2"/>
      <c r="D1209" s="2"/>
      <c r="E1209" s="21"/>
      <c r="F1209" s="21"/>
      <c r="G1209" s="21"/>
      <c r="H1209" s="23"/>
      <c r="I1209" s="23"/>
      <c r="J1209" s="23"/>
      <c r="K1209" s="23"/>
      <c r="L1209" s="21"/>
      <c r="M1209" s="21"/>
      <c r="N1209" s="21"/>
      <c r="O1209" s="21"/>
    </row>
    <row r="1210" spans="2:15" s="3" customFormat="1" x14ac:dyDescent="0.2">
      <c r="B1210" s="2"/>
      <c r="C1210" s="2"/>
      <c r="D1210" s="2"/>
      <c r="E1210" s="21"/>
      <c r="F1210" s="21"/>
      <c r="G1210" s="21"/>
      <c r="H1210" s="23"/>
      <c r="I1210" s="23"/>
      <c r="J1210" s="23"/>
      <c r="K1210" s="23"/>
      <c r="L1210" s="21"/>
      <c r="M1210" s="21"/>
      <c r="N1210" s="21"/>
      <c r="O1210" s="21"/>
    </row>
    <row r="1211" spans="2:15" s="3" customFormat="1" x14ac:dyDescent="0.2">
      <c r="B1211" s="2"/>
      <c r="C1211" s="2"/>
      <c r="D1211" s="2"/>
      <c r="E1211" s="21"/>
      <c r="F1211" s="21"/>
      <c r="G1211" s="21"/>
      <c r="H1211" s="23"/>
      <c r="I1211" s="23"/>
      <c r="J1211" s="23"/>
      <c r="K1211" s="23"/>
      <c r="L1211" s="21"/>
      <c r="M1211" s="21"/>
      <c r="N1211" s="21"/>
      <c r="O1211" s="21"/>
    </row>
    <row r="1212" spans="2:15" s="3" customFormat="1" x14ac:dyDescent="0.2">
      <c r="B1212" s="2"/>
      <c r="C1212" s="2"/>
      <c r="D1212" s="2"/>
      <c r="E1212" s="21"/>
      <c r="F1212" s="21"/>
      <c r="G1212" s="21"/>
      <c r="H1212" s="23"/>
      <c r="I1212" s="23"/>
      <c r="J1212" s="23"/>
      <c r="K1212" s="23"/>
      <c r="L1212" s="21"/>
      <c r="M1212" s="21"/>
      <c r="N1212" s="21"/>
      <c r="O1212" s="21"/>
    </row>
    <row r="1213" spans="2:15" s="3" customFormat="1" x14ac:dyDescent="0.2">
      <c r="B1213" s="2"/>
      <c r="C1213" s="2"/>
      <c r="D1213" s="2"/>
      <c r="E1213" s="21"/>
      <c r="F1213" s="21"/>
      <c r="G1213" s="21"/>
      <c r="H1213" s="23"/>
      <c r="I1213" s="23"/>
      <c r="J1213" s="23"/>
      <c r="K1213" s="23"/>
      <c r="L1213" s="21"/>
      <c r="M1213" s="21"/>
      <c r="N1213" s="21"/>
      <c r="O1213" s="21"/>
    </row>
    <row r="1214" spans="2:15" s="3" customFormat="1" x14ac:dyDescent="0.2">
      <c r="B1214" s="2"/>
      <c r="C1214" s="2"/>
      <c r="D1214" s="2"/>
      <c r="E1214" s="21"/>
      <c r="F1214" s="21"/>
      <c r="G1214" s="21"/>
      <c r="H1214" s="23"/>
      <c r="I1214" s="23"/>
      <c r="J1214" s="23"/>
      <c r="K1214" s="23"/>
      <c r="L1214" s="21"/>
      <c r="M1214" s="21"/>
      <c r="N1214" s="21"/>
      <c r="O1214" s="21"/>
    </row>
    <row r="1215" spans="2:15" s="3" customFormat="1" x14ac:dyDescent="0.2">
      <c r="B1215" s="2"/>
      <c r="C1215" s="2"/>
      <c r="D1215" s="2"/>
      <c r="E1215" s="21"/>
      <c r="F1215" s="21"/>
      <c r="G1215" s="21"/>
      <c r="H1215" s="23"/>
      <c r="I1215" s="23"/>
      <c r="J1215" s="23"/>
      <c r="K1215" s="23"/>
      <c r="L1215" s="21"/>
      <c r="M1215" s="21"/>
      <c r="N1215" s="21"/>
      <c r="O1215" s="21"/>
    </row>
    <row r="1216" spans="2:15" s="3" customFormat="1" x14ac:dyDescent="0.2">
      <c r="B1216" s="2"/>
      <c r="C1216" s="2"/>
      <c r="D1216" s="2"/>
      <c r="E1216" s="21"/>
      <c r="F1216" s="21"/>
      <c r="G1216" s="21"/>
      <c r="H1216" s="23"/>
      <c r="I1216" s="23"/>
      <c r="J1216" s="23"/>
      <c r="K1216" s="23"/>
      <c r="L1216" s="21"/>
      <c r="M1216" s="21"/>
      <c r="N1216" s="21"/>
      <c r="O1216" s="21"/>
    </row>
    <row r="1217" spans="2:15" s="3" customFormat="1" x14ac:dyDescent="0.2">
      <c r="B1217" s="2"/>
      <c r="C1217" s="2"/>
      <c r="D1217" s="2"/>
      <c r="E1217" s="21"/>
      <c r="F1217" s="21"/>
      <c r="G1217" s="21"/>
      <c r="H1217" s="23"/>
      <c r="I1217" s="23"/>
      <c r="J1217" s="23"/>
      <c r="K1217" s="23"/>
      <c r="L1217" s="21"/>
      <c r="M1217" s="21"/>
      <c r="N1217" s="21"/>
      <c r="O1217" s="21"/>
    </row>
    <row r="1218" spans="2:15" s="3" customFormat="1" x14ac:dyDescent="0.2">
      <c r="B1218" s="2"/>
      <c r="C1218" s="2"/>
      <c r="D1218" s="2"/>
      <c r="E1218" s="21"/>
      <c r="F1218" s="21"/>
      <c r="G1218" s="21"/>
      <c r="H1218" s="23"/>
      <c r="I1218" s="23"/>
      <c r="J1218" s="23"/>
      <c r="K1218" s="23"/>
      <c r="L1218" s="21"/>
      <c r="M1218" s="21"/>
      <c r="N1218" s="21"/>
      <c r="O1218" s="21"/>
    </row>
    <row r="1219" spans="2:15" s="3" customFormat="1" x14ac:dyDescent="0.2">
      <c r="B1219" s="2"/>
      <c r="C1219" s="2"/>
      <c r="D1219" s="2"/>
      <c r="E1219" s="21"/>
      <c r="F1219" s="21"/>
      <c r="G1219" s="21"/>
      <c r="H1219" s="23"/>
      <c r="I1219" s="23"/>
      <c r="J1219" s="23"/>
      <c r="K1219" s="23"/>
      <c r="L1219" s="21"/>
      <c r="M1219" s="21"/>
      <c r="N1219" s="21"/>
      <c r="O1219" s="21"/>
    </row>
    <row r="1220" spans="2:15" s="3" customFormat="1" x14ac:dyDescent="0.2">
      <c r="B1220" s="2"/>
      <c r="C1220" s="2"/>
      <c r="D1220" s="2"/>
      <c r="E1220" s="21"/>
      <c r="F1220" s="21"/>
      <c r="G1220" s="21"/>
      <c r="H1220" s="23"/>
      <c r="I1220" s="23"/>
      <c r="J1220" s="23"/>
      <c r="K1220" s="23"/>
      <c r="L1220" s="21"/>
      <c r="M1220" s="21"/>
      <c r="N1220" s="21"/>
      <c r="O1220" s="21"/>
    </row>
    <row r="1221" spans="2:15" s="3" customFormat="1" x14ac:dyDescent="0.2">
      <c r="B1221" s="2"/>
      <c r="C1221" s="2"/>
      <c r="D1221" s="2"/>
      <c r="E1221" s="21"/>
      <c r="F1221" s="21"/>
      <c r="G1221" s="21"/>
      <c r="H1221" s="23"/>
      <c r="I1221" s="23"/>
      <c r="J1221" s="23"/>
      <c r="K1221" s="23"/>
      <c r="L1221" s="21"/>
      <c r="M1221" s="21"/>
      <c r="N1221" s="21"/>
      <c r="O1221" s="21"/>
    </row>
    <row r="1222" spans="2:15" s="3" customFormat="1" x14ac:dyDescent="0.2">
      <c r="B1222" s="2"/>
      <c r="C1222" s="2"/>
      <c r="D1222" s="2"/>
      <c r="E1222" s="21"/>
      <c r="F1222" s="21"/>
      <c r="G1222" s="21"/>
      <c r="H1222" s="23"/>
      <c r="I1222" s="23"/>
      <c r="J1222" s="23"/>
      <c r="K1222" s="23"/>
      <c r="L1222" s="21"/>
      <c r="M1222" s="21"/>
      <c r="N1222" s="21"/>
      <c r="O1222" s="21"/>
    </row>
    <row r="1223" spans="2:15" s="3" customFormat="1" x14ac:dyDescent="0.2">
      <c r="B1223" s="2"/>
      <c r="C1223" s="2"/>
      <c r="D1223" s="2"/>
      <c r="E1223" s="21"/>
      <c r="F1223" s="21"/>
      <c r="G1223" s="21"/>
      <c r="H1223" s="23"/>
      <c r="I1223" s="23"/>
      <c r="J1223" s="23"/>
      <c r="K1223" s="23"/>
      <c r="L1223" s="21"/>
      <c r="M1223" s="21"/>
      <c r="N1223" s="21"/>
      <c r="O1223" s="21"/>
    </row>
    <row r="1224" spans="2:15" s="3" customFormat="1" x14ac:dyDescent="0.2">
      <c r="B1224" s="2"/>
      <c r="C1224" s="2"/>
      <c r="D1224" s="2"/>
      <c r="E1224" s="21"/>
      <c r="F1224" s="21"/>
      <c r="G1224" s="21"/>
      <c r="H1224" s="23"/>
      <c r="I1224" s="23"/>
      <c r="J1224" s="23"/>
      <c r="K1224" s="23"/>
      <c r="L1224" s="21"/>
      <c r="M1224" s="21"/>
      <c r="N1224" s="21"/>
      <c r="O1224" s="21"/>
    </row>
    <row r="1225" spans="2:15" s="3" customFormat="1" x14ac:dyDescent="0.2">
      <c r="B1225" s="2"/>
      <c r="C1225" s="2"/>
      <c r="D1225" s="2"/>
      <c r="E1225" s="21"/>
      <c r="F1225" s="21"/>
      <c r="G1225" s="21"/>
      <c r="H1225" s="23"/>
      <c r="I1225" s="23"/>
      <c r="J1225" s="23"/>
      <c r="K1225" s="23"/>
      <c r="L1225" s="21"/>
      <c r="M1225" s="21"/>
      <c r="N1225" s="21"/>
      <c r="O1225" s="21"/>
    </row>
    <row r="1226" spans="2:15" s="3" customFormat="1" x14ac:dyDescent="0.2">
      <c r="B1226" s="2"/>
      <c r="C1226" s="2"/>
      <c r="D1226" s="2"/>
      <c r="E1226" s="21"/>
      <c r="F1226" s="21"/>
      <c r="G1226" s="21"/>
      <c r="H1226" s="23"/>
      <c r="I1226" s="23"/>
      <c r="J1226" s="23"/>
      <c r="K1226" s="23"/>
      <c r="L1226" s="21"/>
      <c r="M1226" s="21"/>
      <c r="N1226" s="21"/>
      <c r="O1226" s="21"/>
    </row>
    <row r="1227" spans="2:15" s="3" customFormat="1" x14ac:dyDescent="0.2">
      <c r="B1227" s="2"/>
      <c r="C1227" s="2"/>
      <c r="D1227" s="2"/>
      <c r="E1227" s="21"/>
      <c r="F1227" s="21"/>
      <c r="G1227" s="21"/>
      <c r="H1227" s="23"/>
      <c r="I1227" s="23"/>
      <c r="J1227" s="23"/>
      <c r="K1227" s="23"/>
      <c r="L1227" s="21"/>
      <c r="M1227" s="21"/>
      <c r="N1227" s="21"/>
      <c r="O1227" s="21"/>
    </row>
    <row r="1228" spans="2:15" s="3" customFormat="1" x14ac:dyDescent="0.2">
      <c r="B1228" s="2"/>
      <c r="C1228" s="2"/>
      <c r="D1228" s="2"/>
      <c r="E1228" s="21"/>
      <c r="F1228" s="21"/>
      <c r="G1228" s="21"/>
      <c r="H1228" s="23"/>
      <c r="I1228" s="23"/>
      <c r="J1228" s="23"/>
      <c r="K1228" s="23"/>
      <c r="L1228" s="21"/>
      <c r="M1228" s="21"/>
      <c r="N1228" s="21"/>
      <c r="O1228" s="21"/>
    </row>
    <row r="1229" spans="2:15" s="3" customFormat="1" x14ac:dyDescent="0.2">
      <c r="B1229" s="2"/>
      <c r="C1229" s="2"/>
      <c r="D1229" s="2"/>
      <c r="E1229" s="21"/>
      <c r="F1229" s="21"/>
      <c r="G1229" s="21"/>
      <c r="H1229" s="23"/>
      <c r="I1229" s="23"/>
      <c r="J1229" s="23"/>
      <c r="K1229" s="23"/>
      <c r="L1229" s="21"/>
      <c r="M1229" s="21"/>
      <c r="N1229" s="21"/>
      <c r="O1229" s="21"/>
    </row>
    <row r="1230" spans="2:15" s="3" customFormat="1" x14ac:dyDescent="0.2">
      <c r="B1230" s="2"/>
      <c r="C1230" s="2"/>
      <c r="D1230" s="2"/>
      <c r="E1230" s="21"/>
      <c r="F1230" s="21"/>
      <c r="G1230" s="21"/>
      <c r="H1230" s="23"/>
      <c r="I1230" s="23"/>
      <c r="J1230" s="23"/>
      <c r="K1230" s="23"/>
      <c r="L1230" s="21"/>
      <c r="M1230" s="21"/>
      <c r="N1230" s="21"/>
      <c r="O1230" s="21"/>
    </row>
    <row r="1231" spans="2:15" s="3" customFormat="1" x14ac:dyDescent="0.2">
      <c r="B1231" s="2"/>
      <c r="C1231" s="2"/>
      <c r="D1231" s="2"/>
      <c r="E1231" s="21"/>
      <c r="F1231" s="21"/>
      <c r="G1231" s="21"/>
      <c r="H1231" s="23"/>
      <c r="I1231" s="23"/>
      <c r="J1231" s="23"/>
      <c r="K1231" s="23"/>
      <c r="L1231" s="21"/>
      <c r="M1231" s="21"/>
      <c r="N1231" s="21"/>
      <c r="O1231" s="21"/>
    </row>
    <row r="1232" spans="2:15" s="3" customFormat="1" x14ac:dyDescent="0.2">
      <c r="B1232" s="2"/>
      <c r="C1232" s="2"/>
      <c r="D1232" s="2"/>
      <c r="E1232" s="21"/>
      <c r="F1232" s="21"/>
      <c r="G1232" s="21"/>
      <c r="H1232" s="23"/>
      <c r="I1232" s="23"/>
      <c r="J1232" s="23"/>
      <c r="K1232" s="23"/>
      <c r="L1232" s="21"/>
      <c r="M1232" s="21"/>
      <c r="N1232" s="21"/>
      <c r="O1232" s="21"/>
    </row>
    <row r="1233" spans="1:15" s="3" customFormat="1" x14ac:dyDescent="0.2">
      <c r="B1233" s="2"/>
      <c r="C1233" s="2"/>
      <c r="D1233" s="2"/>
      <c r="E1233" s="21"/>
      <c r="F1233" s="21"/>
      <c r="G1233" s="21"/>
      <c r="H1233" s="23"/>
      <c r="I1233" s="23"/>
      <c r="J1233" s="23"/>
      <c r="K1233" s="23"/>
      <c r="L1233" s="21"/>
      <c r="M1233" s="21"/>
      <c r="N1233" s="21"/>
      <c r="O1233" s="21"/>
    </row>
    <row r="1234" spans="1:15" s="3" customFormat="1" x14ac:dyDescent="0.2">
      <c r="B1234" s="2"/>
      <c r="C1234" s="2"/>
      <c r="D1234" s="2"/>
      <c r="E1234" s="21"/>
      <c r="F1234" s="21"/>
      <c r="G1234" s="21"/>
      <c r="H1234" s="23"/>
      <c r="I1234" s="23"/>
      <c r="J1234" s="23"/>
      <c r="K1234" s="23"/>
      <c r="L1234" s="21"/>
      <c r="M1234" s="21"/>
      <c r="N1234" s="21"/>
      <c r="O1234" s="21"/>
    </row>
    <row r="1235" spans="1:15" s="3" customFormat="1" x14ac:dyDescent="0.2">
      <c r="B1235" s="2"/>
      <c r="C1235" s="2"/>
      <c r="D1235" s="2"/>
      <c r="E1235" s="21"/>
      <c r="F1235" s="21"/>
      <c r="G1235" s="21"/>
      <c r="H1235" s="23"/>
      <c r="I1235" s="23"/>
      <c r="J1235" s="23"/>
      <c r="K1235" s="23"/>
      <c r="L1235" s="21"/>
      <c r="M1235" s="21"/>
      <c r="N1235" s="21"/>
    </row>
    <row r="1236" spans="1:15" s="3" customFormat="1" x14ac:dyDescent="0.2">
      <c r="B1236" s="2"/>
      <c r="C1236" s="2"/>
      <c r="D1236" s="2"/>
      <c r="E1236" s="21"/>
      <c r="F1236" s="21"/>
      <c r="G1236" s="21"/>
      <c r="H1236" s="23"/>
      <c r="I1236" s="23"/>
      <c r="J1236" s="23"/>
      <c r="K1236" s="23"/>
      <c r="L1236" s="21"/>
      <c r="M1236" s="21"/>
      <c r="N1236" s="21"/>
      <c r="O1236" s="2"/>
    </row>
    <row r="1237" spans="1:15" x14ac:dyDescent="0.2">
      <c r="A1237" s="3"/>
      <c r="E1237" s="21"/>
      <c r="F1237" s="21"/>
      <c r="G1237" s="21"/>
      <c r="H1237" s="23"/>
      <c r="I1237" s="23"/>
      <c r="J1237" s="23"/>
      <c r="K1237" s="23"/>
      <c r="L1237" s="21"/>
      <c r="M1237" s="21"/>
      <c r="N1237" s="21"/>
    </row>
    <row r="1238" spans="1:15" x14ac:dyDescent="0.2">
      <c r="A1238" s="3"/>
      <c r="E1238" s="21"/>
      <c r="F1238" s="21"/>
      <c r="G1238" s="21"/>
      <c r="H1238" s="23"/>
      <c r="I1238" s="23"/>
      <c r="J1238" s="23"/>
      <c r="K1238" s="23"/>
      <c r="L1238" s="21"/>
      <c r="M1238" s="21"/>
      <c r="N1238" s="21"/>
    </row>
    <row r="1239" spans="1:15" x14ac:dyDescent="0.2">
      <c r="A1239" s="3"/>
      <c r="E1239" s="21"/>
      <c r="F1239" s="21"/>
      <c r="G1239" s="21"/>
      <c r="H1239" s="23"/>
      <c r="I1239" s="23"/>
      <c r="J1239" s="23"/>
      <c r="K1239" s="23"/>
      <c r="L1239" s="21"/>
      <c r="M1239" s="21"/>
      <c r="N1239" s="21"/>
    </row>
    <row r="1240" spans="1:15" x14ac:dyDescent="0.2">
      <c r="A1240" s="3"/>
      <c r="E1240" s="21"/>
      <c r="F1240" s="21"/>
      <c r="G1240" s="21"/>
      <c r="H1240" s="23"/>
      <c r="I1240" s="23"/>
      <c r="J1240" s="23"/>
      <c r="K1240" s="23"/>
      <c r="L1240" s="21"/>
      <c r="M1240" s="21"/>
      <c r="N1240" s="21"/>
    </row>
    <row r="1241" spans="1:15" x14ac:dyDescent="0.2">
      <c r="A1241" s="3"/>
      <c r="E1241" s="21"/>
      <c r="F1241" s="21"/>
      <c r="G1241" s="21"/>
      <c r="H1241" s="23"/>
      <c r="I1241" s="23"/>
      <c r="J1241" s="23"/>
      <c r="K1241" s="23"/>
      <c r="L1241" s="21"/>
      <c r="M1241" s="21"/>
      <c r="N1241" s="21"/>
    </row>
    <row r="1242" spans="1:15" x14ac:dyDescent="0.2">
      <c r="A1242" s="3"/>
      <c r="E1242" s="21"/>
      <c r="F1242" s="21"/>
      <c r="G1242" s="21"/>
      <c r="H1242" s="23"/>
      <c r="I1242" s="23"/>
      <c r="J1242" s="23"/>
      <c r="K1242" s="23"/>
      <c r="L1242" s="21"/>
      <c r="M1242" s="21"/>
      <c r="N1242" s="21"/>
    </row>
    <row r="1243" spans="1:15" x14ac:dyDescent="0.2">
      <c r="A1243" s="3"/>
      <c r="E1243" s="21"/>
      <c r="F1243" s="21"/>
      <c r="G1243" s="21"/>
      <c r="H1243" s="23"/>
      <c r="I1243" s="23"/>
      <c r="J1243" s="23"/>
      <c r="K1243" s="23"/>
      <c r="L1243" s="21"/>
      <c r="M1243" s="21"/>
      <c r="N1243" s="21"/>
    </row>
    <row r="1244" spans="1:15" x14ac:dyDescent="0.2">
      <c r="A1244" s="3"/>
      <c r="E1244" s="21"/>
      <c r="F1244" s="21"/>
      <c r="G1244" s="21"/>
      <c r="H1244" s="23"/>
      <c r="I1244" s="23"/>
      <c r="J1244" s="23"/>
      <c r="K1244" s="23"/>
      <c r="L1244" s="21"/>
      <c r="M1244" s="21"/>
      <c r="N1244" s="21"/>
    </row>
    <row r="1245" spans="1:15" x14ac:dyDescent="0.2">
      <c r="A1245" s="3"/>
      <c r="E1245" s="21"/>
      <c r="F1245" s="21"/>
      <c r="G1245" s="21"/>
      <c r="H1245" s="23"/>
      <c r="I1245" s="23"/>
      <c r="J1245" s="23"/>
      <c r="K1245" s="23"/>
      <c r="L1245" s="21"/>
      <c r="M1245" s="21"/>
      <c r="N1245" s="21"/>
    </row>
    <row r="1246" spans="1:15" x14ac:dyDescent="0.2">
      <c r="A1246" s="3"/>
      <c r="E1246" s="21"/>
      <c r="F1246" s="21"/>
      <c r="G1246" s="21"/>
      <c r="H1246" s="23"/>
      <c r="I1246" s="23"/>
      <c r="J1246" s="23"/>
      <c r="K1246" s="23"/>
      <c r="L1246" s="21"/>
      <c r="M1246" s="21"/>
      <c r="N1246" s="21"/>
    </row>
    <row r="1247" spans="1:15" x14ac:dyDescent="0.2">
      <c r="A1247" s="3"/>
      <c r="E1247" s="21"/>
      <c r="F1247" s="21"/>
      <c r="G1247" s="21"/>
      <c r="H1247" s="23"/>
      <c r="I1247" s="23"/>
      <c r="J1247" s="23"/>
      <c r="K1247" s="23"/>
      <c r="L1247" s="21"/>
      <c r="M1247" s="21"/>
      <c r="N1247" s="21"/>
    </row>
    <row r="1248" spans="1:15" x14ac:dyDescent="0.2">
      <c r="A1248" s="3"/>
      <c r="E1248" s="21"/>
      <c r="F1248" s="21"/>
      <c r="G1248" s="21"/>
      <c r="H1248" s="23"/>
      <c r="I1248" s="23"/>
      <c r="J1248" s="23"/>
      <c r="K1248" s="23"/>
      <c r="L1248" s="21"/>
      <c r="M1248" s="21"/>
      <c r="N1248" s="21"/>
    </row>
    <row r="1249" spans="1:14" x14ac:dyDescent="0.2">
      <c r="A1249" s="3"/>
      <c r="E1249" s="21"/>
      <c r="F1249" s="21"/>
      <c r="G1249" s="21"/>
      <c r="H1249" s="23"/>
      <c r="I1249" s="23"/>
      <c r="J1249" s="23"/>
      <c r="K1249" s="23"/>
      <c r="L1249" s="21"/>
      <c r="M1249" s="21"/>
      <c r="N1249" s="21"/>
    </row>
    <row r="1250" spans="1:14" x14ac:dyDescent="0.2">
      <c r="A1250" s="3"/>
      <c r="E1250" s="21"/>
      <c r="F1250" s="21"/>
      <c r="G1250" s="21"/>
      <c r="H1250" s="23"/>
      <c r="I1250" s="23"/>
      <c r="J1250" s="23"/>
      <c r="K1250" s="23"/>
      <c r="L1250" s="21"/>
      <c r="M1250" s="21"/>
      <c r="N1250" s="21"/>
    </row>
    <row r="1251" spans="1:14" x14ac:dyDescent="0.2">
      <c r="A1251" s="3"/>
      <c r="E1251" s="21"/>
      <c r="F1251" s="21"/>
      <c r="G1251" s="21"/>
      <c r="H1251" s="23"/>
      <c r="I1251" s="23"/>
      <c r="J1251" s="23"/>
      <c r="K1251" s="23"/>
      <c r="L1251" s="21"/>
      <c r="M1251" s="21"/>
      <c r="N1251" s="21"/>
    </row>
    <row r="1252" spans="1:14" x14ac:dyDescent="0.2">
      <c r="A1252" s="3"/>
      <c r="E1252" s="21"/>
      <c r="F1252" s="21"/>
      <c r="G1252" s="21"/>
      <c r="H1252" s="23"/>
      <c r="I1252" s="23"/>
      <c r="J1252" s="23"/>
      <c r="K1252" s="23"/>
      <c r="L1252" s="21"/>
      <c r="M1252" s="21"/>
      <c r="N1252" s="21"/>
    </row>
    <row r="1253" spans="1:14" x14ac:dyDescent="0.2">
      <c r="A1253" s="3"/>
      <c r="E1253" s="21"/>
      <c r="F1253" s="21"/>
      <c r="G1253" s="21"/>
      <c r="H1253" s="23"/>
      <c r="I1253" s="23"/>
      <c r="J1253" s="23"/>
      <c r="K1253" s="23"/>
      <c r="L1253" s="21"/>
      <c r="M1253" s="21"/>
      <c r="N1253" s="21"/>
    </row>
    <row r="1254" spans="1:14" x14ac:dyDescent="0.2">
      <c r="A1254" s="3"/>
      <c r="E1254" s="21"/>
      <c r="F1254" s="21"/>
      <c r="G1254" s="21"/>
      <c r="H1254" s="23"/>
      <c r="I1254" s="23"/>
      <c r="J1254" s="23"/>
      <c r="K1254" s="23"/>
      <c r="L1254" s="21"/>
      <c r="M1254" s="21"/>
      <c r="N1254" s="21"/>
    </row>
    <row r="1255" spans="1:14" x14ac:dyDescent="0.2">
      <c r="A1255" s="3"/>
      <c r="E1255" s="21"/>
      <c r="F1255" s="21"/>
      <c r="G1255" s="21"/>
      <c r="H1255" s="23"/>
      <c r="I1255" s="23"/>
      <c r="J1255" s="23"/>
      <c r="K1255" s="23"/>
      <c r="L1255" s="21"/>
      <c r="M1255" s="21"/>
      <c r="N1255" s="21"/>
    </row>
    <row r="1256" spans="1:14" x14ac:dyDescent="0.2">
      <c r="E1256" s="21"/>
      <c r="F1256" s="21"/>
      <c r="G1256" s="21"/>
      <c r="H1256" s="23"/>
      <c r="I1256" s="23"/>
      <c r="J1256" s="23"/>
      <c r="K1256" s="23"/>
      <c r="L1256" s="21"/>
      <c r="M1256" s="21"/>
      <c r="N1256" s="21"/>
    </row>
    <row r="1257" spans="1:14" x14ac:dyDescent="0.2">
      <c r="E1257" s="21"/>
      <c r="F1257" s="21"/>
      <c r="G1257" s="21"/>
      <c r="H1257" s="23"/>
      <c r="I1257" s="23"/>
      <c r="J1257" s="23"/>
      <c r="K1257" s="23"/>
      <c r="L1257" s="21"/>
      <c r="M1257" s="21"/>
      <c r="N1257" s="21"/>
    </row>
    <row r="1258" spans="1:14" x14ac:dyDescent="0.2">
      <c r="E1258" s="21"/>
      <c r="F1258" s="21"/>
      <c r="G1258" s="21"/>
      <c r="H1258" s="23"/>
      <c r="I1258" s="23"/>
      <c r="J1258" s="23"/>
      <c r="K1258" s="23"/>
      <c r="L1258" s="21"/>
      <c r="M1258" s="21"/>
      <c r="N1258" s="21"/>
    </row>
    <row r="1259" spans="1:14" x14ac:dyDescent="0.2">
      <c r="E1259" s="21"/>
      <c r="F1259" s="21"/>
      <c r="G1259" s="21"/>
      <c r="H1259" s="23"/>
      <c r="I1259" s="23"/>
      <c r="J1259" s="23"/>
      <c r="K1259" s="23"/>
      <c r="L1259" s="21"/>
      <c r="M1259" s="21"/>
      <c r="N1259" s="21"/>
    </row>
    <row r="1260" spans="1:14" x14ac:dyDescent="0.2">
      <c r="E1260" s="21"/>
      <c r="F1260" s="21"/>
      <c r="G1260" s="21"/>
      <c r="H1260" s="23"/>
      <c r="I1260" s="23"/>
      <c r="J1260" s="23"/>
      <c r="K1260" s="23"/>
      <c r="L1260" s="21"/>
      <c r="M1260" s="21"/>
      <c r="N1260" s="21"/>
    </row>
    <row r="1261" spans="1:14" x14ac:dyDescent="0.2">
      <c r="E1261" s="21"/>
      <c r="F1261" s="21"/>
      <c r="G1261" s="21"/>
      <c r="H1261" s="23"/>
      <c r="I1261" s="23"/>
      <c r="J1261" s="23"/>
      <c r="K1261" s="23"/>
      <c r="L1261" s="21"/>
      <c r="M1261" s="21"/>
      <c r="N1261" s="21"/>
    </row>
    <row r="1262" spans="1:14" x14ac:dyDescent="0.2">
      <c r="E1262" s="21"/>
      <c r="F1262" s="21"/>
      <c r="G1262" s="21"/>
      <c r="H1262" s="23"/>
      <c r="I1262" s="23"/>
      <c r="J1262" s="23"/>
      <c r="K1262" s="23"/>
      <c r="L1262" s="21"/>
      <c r="M1262" s="21"/>
      <c r="N1262" s="21"/>
    </row>
    <row r="1263" spans="1:14" x14ac:dyDescent="0.2">
      <c r="E1263" s="21"/>
      <c r="F1263" s="21"/>
      <c r="G1263" s="21"/>
      <c r="H1263" s="23"/>
      <c r="I1263" s="23"/>
      <c r="J1263" s="23"/>
      <c r="K1263" s="23"/>
      <c r="L1263" s="21"/>
      <c r="M1263" s="21"/>
      <c r="N1263" s="21"/>
    </row>
    <row r="1264" spans="1:14" x14ac:dyDescent="0.2">
      <c r="E1264" s="21"/>
      <c r="F1264" s="21"/>
      <c r="G1264" s="21"/>
      <c r="H1264" s="23"/>
      <c r="I1264" s="23"/>
      <c r="J1264" s="23"/>
      <c r="K1264" s="23"/>
      <c r="L1264" s="21"/>
      <c r="M1264" s="21"/>
      <c r="N1264" s="21"/>
    </row>
    <row r="1265" spans="5:14" x14ac:dyDescent="0.2">
      <c r="E1265" s="21"/>
      <c r="F1265" s="21"/>
      <c r="G1265" s="21"/>
      <c r="H1265" s="23"/>
      <c r="I1265" s="23"/>
      <c r="J1265" s="23"/>
      <c r="K1265" s="23"/>
      <c r="L1265" s="21"/>
      <c r="M1265" s="21"/>
      <c r="N1265" s="21"/>
    </row>
    <row r="1266" spans="5:14" x14ac:dyDescent="0.2">
      <c r="E1266" s="21"/>
      <c r="F1266" s="21"/>
      <c r="G1266" s="21"/>
      <c r="H1266" s="23"/>
      <c r="I1266" s="23"/>
      <c r="J1266" s="23"/>
      <c r="K1266" s="23"/>
      <c r="L1266" s="21"/>
      <c r="M1266" s="21"/>
      <c r="N1266" s="21"/>
    </row>
    <row r="1267" spans="5:14" x14ac:dyDescent="0.2">
      <c r="E1267" s="21"/>
      <c r="F1267" s="21"/>
      <c r="G1267" s="21"/>
      <c r="H1267" s="23"/>
      <c r="I1267" s="23"/>
      <c r="J1267" s="23"/>
      <c r="K1267" s="23"/>
      <c r="L1267" s="21"/>
      <c r="M1267" s="21"/>
      <c r="N1267" s="21"/>
    </row>
    <row r="1268" spans="5:14" x14ac:dyDescent="0.2">
      <c r="E1268" s="21"/>
      <c r="F1268" s="21"/>
      <c r="G1268" s="21"/>
      <c r="H1268" s="23"/>
      <c r="I1268" s="23"/>
      <c r="J1268" s="23"/>
      <c r="K1268" s="23"/>
      <c r="L1268" s="21"/>
      <c r="M1268" s="21"/>
      <c r="N1268" s="21"/>
    </row>
    <row r="1269" spans="5:14" x14ac:dyDescent="0.2">
      <c r="E1269" s="21"/>
      <c r="F1269" s="21"/>
      <c r="G1269" s="21"/>
      <c r="H1269" s="23"/>
      <c r="I1269" s="23"/>
      <c r="J1269" s="23"/>
      <c r="K1269" s="23"/>
      <c r="L1269" s="21"/>
      <c r="M1269" s="21"/>
      <c r="N1269" s="21"/>
    </row>
    <row r="1270" spans="5:14" x14ac:dyDescent="0.2">
      <c r="E1270" s="21"/>
      <c r="F1270" s="21"/>
      <c r="G1270" s="21"/>
      <c r="H1270" s="23"/>
      <c r="I1270" s="23"/>
      <c r="J1270" s="23"/>
      <c r="K1270" s="23"/>
      <c r="L1270" s="21"/>
      <c r="M1270" s="21"/>
      <c r="N1270" s="21"/>
    </row>
    <row r="1271" spans="5:14" x14ac:dyDescent="0.2">
      <c r="E1271" s="21"/>
      <c r="F1271" s="21"/>
      <c r="G1271" s="21"/>
      <c r="H1271" s="23"/>
      <c r="I1271" s="23"/>
      <c r="J1271" s="23"/>
      <c r="K1271" s="23"/>
      <c r="L1271" s="21"/>
      <c r="M1271" s="21"/>
      <c r="N1271" s="21"/>
    </row>
    <row r="1272" spans="5:14" x14ac:dyDescent="0.2">
      <c r="E1272" s="21"/>
      <c r="F1272" s="21"/>
      <c r="G1272" s="21"/>
      <c r="H1272" s="23"/>
      <c r="I1272" s="23"/>
      <c r="J1272" s="23"/>
      <c r="K1272" s="23"/>
      <c r="L1272" s="21"/>
      <c r="M1272" s="21"/>
      <c r="N1272" s="21"/>
    </row>
    <row r="1273" spans="5:14" x14ac:dyDescent="0.2">
      <c r="E1273" s="21"/>
      <c r="F1273" s="21"/>
      <c r="G1273" s="21"/>
      <c r="H1273" s="23"/>
      <c r="I1273" s="23"/>
      <c r="J1273" s="23"/>
      <c r="K1273" s="23"/>
      <c r="L1273" s="21"/>
      <c r="M1273" s="21"/>
      <c r="N1273" s="21"/>
    </row>
    <row r="1274" spans="5:14" x14ac:dyDescent="0.2">
      <c r="E1274" s="21"/>
      <c r="F1274" s="21"/>
      <c r="G1274" s="21"/>
      <c r="H1274" s="23"/>
      <c r="I1274" s="23"/>
      <c r="J1274" s="23"/>
      <c r="K1274" s="23"/>
      <c r="L1274" s="21"/>
      <c r="M1274" s="21"/>
      <c r="N1274" s="21"/>
    </row>
    <row r="1275" spans="5:14" x14ac:dyDescent="0.2">
      <c r="E1275" s="21"/>
      <c r="F1275" s="21"/>
      <c r="G1275" s="21"/>
      <c r="H1275" s="23"/>
      <c r="I1275" s="23"/>
      <c r="J1275" s="23"/>
      <c r="K1275" s="23"/>
      <c r="L1275" s="21"/>
      <c r="M1275" s="21"/>
      <c r="N1275" s="21"/>
    </row>
    <row r="1276" spans="5:14" x14ac:dyDescent="0.2">
      <c r="E1276" s="21"/>
      <c r="F1276" s="21"/>
      <c r="G1276" s="21"/>
      <c r="H1276" s="23"/>
      <c r="I1276" s="23"/>
      <c r="J1276" s="23"/>
      <c r="K1276" s="23"/>
      <c r="L1276" s="21"/>
      <c r="M1276" s="21"/>
      <c r="N1276" s="21"/>
    </row>
    <row r="1277" spans="5:14" x14ac:dyDescent="0.2">
      <c r="E1277" s="21"/>
      <c r="F1277" s="21"/>
      <c r="G1277" s="21"/>
      <c r="H1277" s="23"/>
      <c r="I1277" s="23"/>
      <c r="J1277" s="23"/>
      <c r="K1277" s="23"/>
      <c r="L1277" s="21"/>
      <c r="M1277" s="21"/>
      <c r="N1277" s="21"/>
    </row>
    <row r="1278" spans="5:14" x14ac:dyDescent="0.2">
      <c r="E1278" s="21"/>
      <c r="F1278" s="21"/>
      <c r="G1278" s="21"/>
      <c r="H1278" s="23"/>
      <c r="I1278" s="23"/>
      <c r="J1278" s="23"/>
      <c r="K1278" s="23"/>
      <c r="L1278" s="21"/>
      <c r="M1278" s="21"/>
      <c r="N1278" s="21"/>
    </row>
    <row r="1279" spans="5:14" x14ac:dyDescent="0.2">
      <c r="E1279" s="21"/>
      <c r="F1279" s="21"/>
      <c r="G1279" s="21"/>
      <c r="H1279" s="23"/>
      <c r="I1279" s="23"/>
      <c r="J1279" s="23"/>
      <c r="K1279" s="23"/>
      <c r="L1279" s="21"/>
      <c r="M1279" s="21"/>
      <c r="N1279" s="21"/>
    </row>
    <row r="1280" spans="5:14" x14ac:dyDescent="0.2">
      <c r="E1280" s="21"/>
      <c r="F1280" s="21"/>
      <c r="G1280" s="21"/>
      <c r="H1280" s="23"/>
      <c r="I1280" s="23"/>
      <c r="J1280" s="23"/>
      <c r="K1280" s="23"/>
      <c r="L1280" s="21"/>
      <c r="M1280" s="21"/>
      <c r="N1280" s="21"/>
    </row>
    <row r="1281" spans="2:14" x14ac:dyDescent="0.2">
      <c r="E1281" s="21"/>
      <c r="F1281" s="21"/>
      <c r="G1281" s="21"/>
      <c r="H1281" s="23"/>
      <c r="I1281" s="23"/>
      <c r="J1281" s="23"/>
      <c r="K1281" s="23"/>
      <c r="L1281" s="21"/>
      <c r="M1281" s="21"/>
      <c r="N1281" s="21"/>
    </row>
    <row r="1282" spans="2:14" x14ac:dyDescent="0.2">
      <c r="E1282" s="21"/>
      <c r="F1282" s="21"/>
      <c r="G1282" s="21"/>
      <c r="H1282" s="23"/>
      <c r="I1282" s="23"/>
      <c r="J1282" s="23"/>
      <c r="K1282" s="23"/>
      <c r="L1282" s="21"/>
      <c r="M1282" s="21"/>
      <c r="N1282" s="21"/>
    </row>
    <row r="1283" spans="2:14" x14ac:dyDescent="0.2">
      <c r="E1283" s="21"/>
      <c r="F1283" s="21"/>
      <c r="G1283" s="21"/>
      <c r="H1283" s="23"/>
      <c r="I1283" s="23"/>
      <c r="J1283" s="23"/>
      <c r="K1283" s="23"/>
      <c r="L1283" s="21"/>
      <c r="M1283" s="21"/>
      <c r="N1283" s="21"/>
    </row>
    <row r="1284" spans="2:14" x14ac:dyDescent="0.2">
      <c r="E1284" s="21"/>
      <c r="F1284" s="21"/>
      <c r="G1284" s="21"/>
      <c r="H1284" s="23"/>
      <c r="I1284" s="23"/>
      <c r="J1284" s="23"/>
      <c r="K1284" s="23"/>
      <c r="L1284" s="21"/>
      <c r="M1284" s="21"/>
      <c r="N1284" s="21"/>
    </row>
    <row r="1285" spans="2:14" x14ac:dyDescent="0.2">
      <c r="E1285" s="21"/>
      <c r="F1285" s="21"/>
      <c r="G1285" s="21"/>
      <c r="H1285" s="23"/>
      <c r="I1285" s="23"/>
      <c r="J1285" s="23"/>
      <c r="K1285" s="23"/>
      <c r="L1285" s="21"/>
      <c r="M1285" s="21"/>
      <c r="N1285" s="21"/>
    </row>
    <row r="1286" spans="2:14" x14ac:dyDescent="0.2">
      <c r="E1286" s="21"/>
      <c r="F1286" s="21"/>
      <c r="G1286" s="21"/>
      <c r="H1286" s="23"/>
      <c r="I1286" s="23"/>
      <c r="J1286" s="23"/>
      <c r="K1286" s="23"/>
      <c r="L1286" s="21"/>
      <c r="M1286" s="21"/>
      <c r="N1286" s="21"/>
    </row>
    <row r="1287" spans="2:14" x14ac:dyDescent="0.2">
      <c r="E1287" s="21"/>
      <c r="F1287" s="21"/>
      <c r="G1287" s="21"/>
      <c r="H1287" s="23"/>
      <c r="I1287" s="23"/>
      <c r="J1287" s="23"/>
      <c r="K1287" s="23"/>
      <c r="L1287" s="21"/>
      <c r="M1287" s="21"/>
      <c r="N1287" s="21"/>
    </row>
    <row r="1288" spans="2:14" x14ac:dyDescent="0.2">
      <c r="E1288" s="21"/>
      <c r="F1288" s="21"/>
      <c r="G1288" s="21"/>
      <c r="H1288" s="23"/>
      <c r="I1288" s="23"/>
      <c r="J1288" s="23"/>
      <c r="K1288" s="23"/>
      <c r="L1288" s="21"/>
      <c r="M1288" s="21"/>
      <c r="N1288" s="21"/>
    </row>
    <row r="1289" spans="2:14" x14ac:dyDescent="0.2">
      <c r="E1289" s="21"/>
      <c r="F1289" s="21"/>
      <c r="G1289" s="21"/>
      <c r="H1289" s="23"/>
      <c r="I1289" s="23"/>
      <c r="J1289" s="23"/>
      <c r="K1289" s="23"/>
      <c r="L1289" s="21"/>
      <c r="M1289" s="21"/>
      <c r="N1289" s="21"/>
    </row>
    <row r="1290" spans="2:14" x14ac:dyDescent="0.2">
      <c r="E1290" s="21"/>
      <c r="F1290" s="21"/>
      <c r="G1290" s="21"/>
      <c r="H1290" s="23"/>
      <c r="I1290" s="23"/>
      <c r="J1290" s="23"/>
      <c r="K1290" s="23"/>
      <c r="L1290" s="21"/>
      <c r="M1290" s="21"/>
      <c r="N1290" s="21"/>
    </row>
    <row r="1291" spans="2:14" x14ac:dyDescent="0.2">
      <c r="E1291" s="21"/>
      <c r="F1291" s="21"/>
      <c r="G1291" s="21"/>
      <c r="H1291" s="23"/>
      <c r="I1291" s="23"/>
      <c r="J1291" s="23"/>
      <c r="K1291" s="23"/>
      <c r="L1291" s="21"/>
      <c r="M1291" s="21"/>
      <c r="N1291" s="21"/>
    </row>
    <row r="1292" spans="2:14" x14ac:dyDescent="0.2">
      <c r="E1292" s="21"/>
      <c r="F1292" s="21"/>
      <c r="G1292" s="21"/>
      <c r="H1292" s="23"/>
      <c r="I1292" s="23"/>
      <c r="J1292" s="23"/>
      <c r="K1292" s="23"/>
      <c r="L1292" s="21"/>
      <c r="M1292" s="21"/>
      <c r="N1292" s="21"/>
    </row>
    <row r="1293" spans="2:14" x14ac:dyDescent="0.2">
      <c r="E1293" s="21"/>
      <c r="F1293" s="21"/>
      <c r="G1293" s="21"/>
      <c r="H1293" s="23"/>
      <c r="I1293" s="23"/>
      <c r="J1293" s="23"/>
      <c r="K1293" s="23"/>
      <c r="L1293" s="21"/>
      <c r="M1293" s="21"/>
      <c r="N1293" s="21"/>
    </row>
    <row r="1294" spans="2:14" x14ac:dyDescent="0.2">
      <c r="B1294" s="3"/>
      <c r="C1294" s="3"/>
      <c r="D1294" s="3"/>
      <c r="E1294" s="21"/>
      <c r="F1294" s="21"/>
      <c r="G1294" s="21"/>
      <c r="H1294" s="23"/>
      <c r="I1294" s="23"/>
      <c r="J1294" s="23"/>
      <c r="K1294" s="23"/>
      <c r="L1294" s="21"/>
      <c r="M1294" s="21"/>
      <c r="N1294" s="21"/>
    </row>
    <row r="1295" spans="2:14" x14ac:dyDescent="0.2">
      <c r="B1295" s="3"/>
      <c r="C1295" s="3"/>
      <c r="D1295" s="3"/>
      <c r="E1295" s="21"/>
      <c r="F1295" s="21"/>
      <c r="G1295" s="21"/>
      <c r="H1295" s="23"/>
      <c r="I1295" s="23"/>
      <c r="J1295" s="23"/>
      <c r="K1295" s="23"/>
      <c r="L1295" s="21"/>
      <c r="M1295" s="21"/>
      <c r="N1295" s="21"/>
    </row>
    <row r="1296" spans="2:14" x14ac:dyDescent="0.2">
      <c r="B1296" s="3"/>
      <c r="C1296" s="3"/>
      <c r="D1296" s="3"/>
      <c r="E1296" s="21"/>
      <c r="F1296" s="21"/>
      <c r="G1296" s="21"/>
      <c r="H1296" s="23"/>
      <c r="I1296" s="23"/>
      <c r="J1296" s="23"/>
      <c r="K1296" s="23"/>
      <c r="L1296" s="21"/>
      <c r="M1296" s="21"/>
      <c r="N1296" s="21"/>
    </row>
    <row r="1297" spans="2:14" x14ac:dyDescent="0.2">
      <c r="B1297" s="3"/>
      <c r="C1297" s="3"/>
      <c r="D1297" s="3"/>
      <c r="E1297" s="3"/>
      <c r="F1297" s="3"/>
      <c r="G1297" s="3"/>
      <c r="H1297" s="3"/>
      <c r="I1297" s="3"/>
      <c r="J1297" s="3"/>
      <c r="K1297" s="3"/>
      <c r="L1297" s="3"/>
      <c r="M1297" s="3"/>
      <c r="N1297" s="3"/>
    </row>
  </sheetData>
  <mergeCells count="14">
    <mergeCell ref="A93:N93"/>
    <mergeCell ref="A94:L94"/>
    <mergeCell ref="A95:L95"/>
    <mergeCell ref="A97:H97"/>
    <mergeCell ref="B98:E98"/>
    <mergeCell ref="A88:N88"/>
    <mergeCell ref="A89:N89"/>
    <mergeCell ref="A92:N92"/>
    <mergeCell ref="A6:M6"/>
    <mergeCell ref="A8:B8"/>
    <mergeCell ref="D12:N12"/>
    <mergeCell ref="D13:N13"/>
    <mergeCell ref="B14:C14"/>
    <mergeCell ref="A85:N85"/>
  </mergeCells>
  <dataValidations count="2">
    <dataValidation type="list" allowBlank="1" showInputMessage="1" showErrorMessage="1" sqref="B10">
      <formula1>$X$8:$X$10</formula1>
    </dataValidation>
    <dataValidation type="list" allowBlank="1" showInputMessage="1" showErrorMessage="1" sqref="B9">
      <formula1>$X$17:$X$18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63"/>
  <sheetViews>
    <sheetView workbookViewId="0">
      <selection activeCell="J18" sqref="J18"/>
    </sheetView>
  </sheetViews>
  <sheetFormatPr defaultRowHeight="15" x14ac:dyDescent="0.25"/>
  <sheetData>
    <row r="1" spans="2:76" x14ac:dyDescent="0.25">
      <c r="E1" t="s">
        <v>153</v>
      </c>
      <c r="AO1" t="s">
        <v>154</v>
      </c>
    </row>
    <row r="2" spans="2:76" x14ac:dyDescent="0.25">
      <c r="E2" t="s">
        <v>161</v>
      </c>
      <c r="Q2" t="s">
        <v>162</v>
      </c>
      <c r="AC2" t="s">
        <v>163</v>
      </c>
      <c r="AO2" t="s">
        <v>103</v>
      </c>
      <c r="BA2" t="s">
        <v>102</v>
      </c>
      <c r="BM2" t="s">
        <v>101</v>
      </c>
    </row>
    <row r="3" spans="2:76" x14ac:dyDescent="0.25">
      <c r="B3" s="57" t="s">
        <v>97</v>
      </c>
      <c r="C3" t="s">
        <v>196</v>
      </c>
      <c r="D3" t="s">
        <v>197</v>
      </c>
      <c r="E3" t="s">
        <v>61</v>
      </c>
      <c r="F3" t="s">
        <v>62</v>
      </c>
      <c r="G3" t="s">
        <v>63</v>
      </c>
      <c r="H3" t="s">
        <v>64</v>
      </c>
      <c r="I3" t="s">
        <v>65</v>
      </c>
      <c r="J3" t="s">
        <v>66</v>
      </c>
      <c r="K3" t="s">
        <v>67</v>
      </c>
      <c r="L3" t="s">
        <v>68</v>
      </c>
      <c r="M3" t="s">
        <v>69</v>
      </c>
      <c r="N3" t="s">
        <v>70</v>
      </c>
      <c r="O3" t="s">
        <v>71</v>
      </c>
      <c r="P3" t="s">
        <v>72</v>
      </c>
      <c r="Q3" t="s">
        <v>61</v>
      </c>
      <c r="R3" t="s">
        <v>62</v>
      </c>
      <c r="S3" t="s">
        <v>63</v>
      </c>
      <c r="T3" t="s">
        <v>64</v>
      </c>
      <c r="U3" t="s">
        <v>65</v>
      </c>
      <c r="V3" t="s">
        <v>66</v>
      </c>
      <c r="W3" t="s">
        <v>67</v>
      </c>
      <c r="X3" t="s">
        <v>68</v>
      </c>
      <c r="Y3" t="s">
        <v>69</v>
      </c>
      <c r="Z3" t="s">
        <v>70</v>
      </c>
      <c r="AA3" t="s">
        <v>71</v>
      </c>
      <c r="AB3" t="s">
        <v>72</v>
      </c>
      <c r="AC3" t="s">
        <v>61</v>
      </c>
      <c r="AD3" t="s">
        <v>62</v>
      </c>
      <c r="AE3" t="s">
        <v>63</v>
      </c>
      <c r="AF3" t="s">
        <v>64</v>
      </c>
      <c r="AG3" t="s">
        <v>65</v>
      </c>
      <c r="AH3" t="s">
        <v>66</v>
      </c>
      <c r="AI3" t="s">
        <v>67</v>
      </c>
      <c r="AJ3" t="s">
        <v>68</v>
      </c>
      <c r="AK3" t="s">
        <v>69</v>
      </c>
      <c r="AL3" t="s">
        <v>70</v>
      </c>
      <c r="AM3" t="s">
        <v>71</v>
      </c>
      <c r="AN3" t="s">
        <v>72</v>
      </c>
      <c r="AO3" t="s">
        <v>61</v>
      </c>
      <c r="AP3" t="s">
        <v>62</v>
      </c>
      <c r="AQ3" t="s">
        <v>63</v>
      </c>
      <c r="AR3" t="s">
        <v>64</v>
      </c>
      <c r="AS3" t="s">
        <v>65</v>
      </c>
      <c r="AT3" t="s">
        <v>66</v>
      </c>
      <c r="AU3" t="s">
        <v>67</v>
      </c>
      <c r="AV3" t="s">
        <v>68</v>
      </c>
      <c r="AW3" t="s">
        <v>69</v>
      </c>
      <c r="AX3" t="s">
        <v>70</v>
      </c>
      <c r="AY3" t="s">
        <v>71</v>
      </c>
      <c r="AZ3" t="s">
        <v>72</v>
      </c>
      <c r="BA3" t="s">
        <v>61</v>
      </c>
      <c r="BB3" t="s">
        <v>62</v>
      </c>
      <c r="BC3" t="s">
        <v>63</v>
      </c>
      <c r="BD3" t="s">
        <v>64</v>
      </c>
      <c r="BE3" t="s">
        <v>65</v>
      </c>
      <c r="BF3" t="s">
        <v>66</v>
      </c>
      <c r="BG3" t="s">
        <v>67</v>
      </c>
      <c r="BH3" t="s">
        <v>68</v>
      </c>
      <c r="BI3" t="s">
        <v>69</v>
      </c>
      <c r="BJ3" t="s">
        <v>70</v>
      </c>
      <c r="BK3" t="s">
        <v>71</v>
      </c>
      <c r="BL3" t="s">
        <v>72</v>
      </c>
      <c r="BM3" t="s">
        <v>61</v>
      </c>
      <c r="BN3" t="s">
        <v>62</v>
      </c>
      <c r="BO3" t="s">
        <v>63</v>
      </c>
      <c r="BP3" t="s">
        <v>64</v>
      </c>
      <c r="BQ3" t="s">
        <v>65</v>
      </c>
      <c r="BR3" t="s">
        <v>66</v>
      </c>
      <c r="BS3" t="s">
        <v>67</v>
      </c>
      <c r="BT3" t="s">
        <v>68</v>
      </c>
      <c r="BU3" t="s">
        <v>69</v>
      </c>
      <c r="BV3" t="s">
        <v>70</v>
      </c>
      <c r="BW3" t="s">
        <v>71</v>
      </c>
      <c r="BX3" t="s">
        <v>72</v>
      </c>
    </row>
    <row r="4" spans="2:76" x14ac:dyDescent="0.25">
      <c r="B4" s="57" t="s">
        <v>0</v>
      </c>
      <c r="C4" t="s">
        <v>176</v>
      </c>
      <c r="D4" t="s">
        <v>198</v>
      </c>
      <c r="E4">
        <v>765</v>
      </c>
      <c r="F4">
        <v>9.3000000000000007</v>
      </c>
      <c r="G4">
        <v>695</v>
      </c>
      <c r="H4">
        <v>22.7</v>
      </c>
      <c r="I4">
        <v>11.6</v>
      </c>
      <c r="J4">
        <v>22.9</v>
      </c>
      <c r="K4">
        <v>38.700000000000003</v>
      </c>
      <c r="L4">
        <v>56.3</v>
      </c>
      <c r="M4">
        <v>145</v>
      </c>
      <c r="N4">
        <v>8500</v>
      </c>
      <c r="O4">
        <v>14800</v>
      </c>
      <c r="P4">
        <v>22000</v>
      </c>
      <c r="Q4">
        <v>415</v>
      </c>
      <c r="R4">
        <v>17.899999999999999</v>
      </c>
      <c r="S4">
        <v>340</v>
      </c>
      <c r="T4">
        <v>39.9</v>
      </c>
      <c r="U4">
        <v>6.3</v>
      </c>
      <c r="V4">
        <v>21.7</v>
      </c>
      <c r="W4">
        <v>29.2</v>
      </c>
      <c r="X4">
        <v>36</v>
      </c>
      <c r="Y4">
        <v>70</v>
      </c>
      <c r="Z4">
        <v>11600</v>
      </c>
      <c r="AA4">
        <v>16900</v>
      </c>
      <c r="AB4">
        <v>28700</v>
      </c>
      <c r="AC4">
        <v>405</v>
      </c>
      <c r="AD4">
        <v>15.9</v>
      </c>
      <c r="AE4">
        <v>340</v>
      </c>
      <c r="AF4">
        <v>33</v>
      </c>
      <c r="AG4">
        <v>5.7</v>
      </c>
      <c r="AH4">
        <v>36</v>
      </c>
      <c r="AI4">
        <v>42.4</v>
      </c>
      <c r="AJ4">
        <v>45.4</v>
      </c>
      <c r="AK4">
        <v>125</v>
      </c>
      <c r="AL4">
        <v>9400</v>
      </c>
      <c r="AM4">
        <v>17200</v>
      </c>
      <c r="AN4">
        <v>26300</v>
      </c>
      <c r="AO4">
        <v>400</v>
      </c>
      <c r="AP4">
        <v>11.5</v>
      </c>
      <c r="AQ4">
        <v>355</v>
      </c>
      <c r="AR4">
        <v>21.5</v>
      </c>
      <c r="AS4">
        <v>8.1999999999999993</v>
      </c>
      <c r="AT4">
        <v>21.8</v>
      </c>
      <c r="AU4">
        <v>35.5</v>
      </c>
      <c r="AV4">
        <v>58.8</v>
      </c>
      <c r="AW4">
        <v>80</v>
      </c>
      <c r="AX4">
        <v>7500</v>
      </c>
      <c r="AY4">
        <v>13700</v>
      </c>
      <c r="AZ4">
        <v>20000</v>
      </c>
      <c r="BA4">
        <v>360</v>
      </c>
      <c r="BB4">
        <v>16.8</v>
      </c>
      <c r="BC4">
        <v>300</v>
      </c>
      <c r="BD4">
        <v>27.1</v>
      </c>
      <c r="BE4">
        <v>5.3</v>
      </c>
      <c r="BF4">
        <v>31.3</v>
      </c>
      <c r="BG4">
        <v>44.1</v>
      </c>
      <c r="BH4">
        <v>50.8</v>
      </c>
      <c r="BI4">
        <v>95</v>
      </c>
      <c r="BJ4">
        <v>8600</v>
      </c>
      <c r="BK4">
        <v>14300</v>
      </c>
      <c r="BL4">
        <v>25100</v>
      </c>
      <c r="BM4">
        <v>315</v>
      </c>
      <c r="BN4">
        <v>22</v>
      </c>
      <c r="BO4">
        <v>245</v>
      </c>
      <c r="BP4">
        <v>32.6</v>
      </c>
      <c r="BQ4">
        <v>1.9</v>
      </c>
      <c r="BR4">
        <v>36.1</v>
      </c>
      <c r="BS4">
        <v>40.6</v>
      </c>
      <c r="BT4">
        <v>43.5</v>
      </c>
      <c r="BU4">
        <v>100</v>
      </c>
      <c r="BV4">
        <v>12000</v>
      </c>
      <c r="BW4">
        <v>24100</v>
      </c>
      <c r="BX4">
        <v>32500</v>
      </c>
    </row>
    <row r="5" spans="2:76" x14ac:dyDescent="0.25">
      <c r="B5" s="57" t="s">
        <v>0</v>
      </c>
      <c r="C5" t="s">
        <v>177</v>
      </c>
      <c r="D5" t="s">
        <v>199</v>
      </c>
      <c r="E5">
        <v>1140</v>
      </c>
      <c r="F5">
        <v>14.4</v>
      </c>
      <c r="G5">
        <v>975</v>
      </c>
      <c r="H5">
        <v>18.7</v>
      </c>
      <c r="I5">
        <v>9</v>
      </c>
      <c r="J5">
        <v>37.700000000000003</v>
      </c>
      <c r="K5">
        <v>48.2</v>
      </c>
      <c r="L5">
        <v>57.9</v>
      </c>
      <c r="M5">
        <v>410</v>
      </c>
      <c r="N5">
        <v>15000</v>
      </c>
      <c r="O5">
        <v>19800</v>
      </c>
      <c r="P5">
        <v>25200</v>
      </c>
      <c r="Q5">
        <v>840</v>
      </c>
      <c r="R5">
        <v>21.5</v>
      </c>
      <c r="S5">
        <v>660</v>
      </c>
      <c r="T5">
        <v>22.8</v>
      </c>
      <c r="U5">
        <v>3.7</v>
      </c>
      <c r="V5">
        <v>40</v>
      </c>
      <c r="W5">
        <v>46.5</v>
      </c>
      <c r="X5">
        <v>52</v>
      </c>
      <c r="Y5">
        <v>310</v>
      </c>
      <c r="Z5">
        <v>19900</v>
      </c>
      <c r="AA5">
        <v>26200</v>
      </c>
      <c r="AB5">
        <v>35000</v>
      </c>
      <c r="AC5">
        <v>270</v>
      </c>
      <c r="AD5">
        <v>22.5</v>
      </c>
      <c r="AE5">
        <v>210</v>
      </c>
      <c r="AF5">
        <v>20.3</v>
      </c>
      <c r="AG5">
        <v>3.3</v>
      </c>
      <c r="AH5">
        <v>47.6</v>
      </c>
      <c r="AI5">
        <v>52</v>
      </c>
      <c r="AJ5">
        <v>53.9</v>
      </c>
      <c r="AK5">
        <v>125</v>
      </c>
      <c r="AL5">
        <v>21600</v>
      </c>
      <c r="AM5">
        <v>30500</v>
      </c>
      <c r="AN5">
        <v>44400</v>
      </c>
      <c r="AO5">
        <v>875</v>
      </c>
      <c r="AP5">
        <v>19.100000000000001</v>
      </c>
      <c r="AQ5">
        <v>710</v>
      </c>
      <c r="AR5">
        <v>17.600000000000001</v>
      </c>
      <c r="AS5">
        <v>6.4</v>
      </c>
      <c r="AT5">
        <v>34.4</v>
      </c>
      <c r="AU5">
        <v>44.7</v>
      </c>
      <c r="AV5">
        <v>56.9</v>
      </c>
      <c r="AW5">
        <v>275</v>
      </c>
      <c r="AX5">
        <v>14700</v>
      </c>
      <c r="AY5">
        <v>19800</v>
      </c>
      <c r="AZ5">
        <v>25200</v>
      </c>
      <c r="BA5">
        <v>495</v>
      </c>
      <c r="BB5">
        <v>23.9</v>
      </c>
      <c r="BC5">
        <v>380</v>
      </c>
      <c r="BD5">
        <v>22.3</v>
      </c>
      <c r="BE5">
        <v>4.2</v>
      </c>
      <c r="BF5">
        <v>39.799999999999997</v>
      </c>
      <c r="BG5">
        <v>46.5</v>
      </c>
      <c r="BH5">
        <v>49.5</v>
      </c>
      <c r="BI5">
        <v>185</v>
      </c>
      <c r="BJ5">
        <v>18900</v>
      </c>
      <c r="BK5">
        <v>25700</v>
      </c>
      <c r="BL5">
        <v>34500</v>
      </c>
      <c r="BM5">
        <v>125</v>
      </c>
      <c r="BN5">
        <v>37.6</v>
      </c>
      <c r="BO5">
        <v>80</v>
      </c>
      <c r="BP5">
        <v>22.4</v>
      </c>
      <c r="BQ5">
        <v>4</v>
      </c>
      <c r="BR5" t="s">
        <v>95</v>
      </c>
      <c r="BS5" t="s">
        <v>95</v>
      </c>
      <c r="BT5">
        <v>36</v>
      </c>
      <c r="BU5">
        <v>40</v>
      </c>
      <c r="BV5">
        <v>24400</v>
      </c>
      <c r="BW5">
        <v>32200</v>
      </c>
      <c r="BX5">
        <v>48300</v>
      </c>
    </row>
    <row r="6" spans="2:76" x14ac:dyDescent="0.25">
      <c r="B6" s="57" t="s">
        <v>0</v>
      </c>
      <c r="C6" t="s">
        <v>178</v>
      </c>
      <c r="D6" t="s">
        <v>200</v>
      </c>
      <c r="E6">
        <v>13010</v>
      </c>
      <c r="F6">
        <v>32.1</v>
      </c>
      <c r="G6">
        <v>8830</v>
      </c>
      <c r="H6">
        <v>4.3</v>
      </c>
      <c r="I6">
        <v>0.6</v>
      </c>
      <c r="J6" t="s">
        <v>95</v>
      </c>
      <c r="K6">
        <v>4.0999999999999996</v>
      </c>
      <c r="L6">
        <v>63</v>
      </c>
      <c r="M6">
        <v>170</v>
      </c>
      <c r="N6">
        <v>13700</v>
      </c>
      <c r="O6">
        <v>23200</v>
      </c>
      <c r="P6">
        <v>31900</v>
      </c>
      <c r="Q6">
        <v>11985</v>
      </c>
      <c r="R6">
        <v>73.2</v>
      </c>
      <c r="S6">
        <v>3210</v>
      </c>
      <c r="T6">
        <v>17.100000000000001</v>
      </c>
      <c r="U6">
        <v>1.3</v>
      </c>
      <c r="V6">
        <v>3.3</v>
      </c>
      <c r="W6">
        <v>4.4000000000000004</v>
      </c>
      <c r="X6">
        <v>8.4</v>
      </c>
      <c r="Y6">
        <v>345</v>
      </c>
      <c r="Z6">
        <v>12000</v>
      </c>
      <c r="AA6">
        <v>22700</v>
      </c>
      <c r="AB6">
        <v>33800</v>
      </c>
      <c r="AC6">
        <v>7530</v>
      </c>
      <c r="AD6">
        <v>65.5</v>
      </c>
      <c r="AE6">
        <v>2600</v>
      </c>
      <c r="AF6">
        <v>25.4</v>
      </c>
      <c r="AG6">
        <v>1.1000000000000001</v>
      </c>
      <c r="AH6">
        <v>5.5</v>
      </c>
      <c r="AI6">
        <v>6.4</v>
      </c>
      <c r="AJ6">
        <v>8.1</v>
      </c>
      <c r="AK6">
        <v>355</v>
      </c>
      <c r="AL6">
        <v>15400</v>
      </c>
      <c r="AM6">
        <v>27600</v>
      </c>
      <c r="AN6">
        <v>40300</v>
      </c>
      <c r="AO6">
        <v>12120</v>
      </c>
      <c r="AP6">
        <v>30.1</v>
      </c>
      <c r="AQ6">
        <v>8475</v>
      </c>
      <c r="AR6">
        <v>4.8</v>
      </c>
      <c r="AS6">
        <v>0.5</v>
      </c>
      <c r="AT6" t="s">
        <v>95</v>
      </c>
      <c r="AU6">
        <v>4.4000000000000004</v>
      </c>
      <c r="AV6">
        <v>64.7</v>
      </c>
      <c r="AW6">
        <v>125</v>
      </c>
      <c r="AX6">
        <v>12000</v>
      </c>
      <c r="AY6">
        <v>21900</v>
      </c>
      <c r="AZ6">
        <v>32100</v>
      </c>
      <c r="BA6">
        <v>10115</v>
      </c>
      <c r="BB6">
        <v>68.7</v>
      </c>
      <c r="BC6">
        <v>3165</v>
      </c>
      <c r="BD6">
        <v>19.8</v>
      </c>
      <c r="BE6">
        <v>1.4</v>
      </c>
      <c r="BF6">
        <v>4</v>
      </c>
      <c r="BG6">
        <v>5.5</v>
      </c>
      <c r="BH6">
        <v>10.1</v>
      </c>
      <c r="BI6">
        <v>355</v>
      </c>
      <c r="BJ6">
        <v>11000</v>
      </c>
      <c r="BK6">
        <v>21000</v>
      </c>
      <c r="BL6">
        <v>31300</v>
      </c>
      <c r="BM6">
        <v>6035</v>
      </c>
      <c r="BN6">
        <v>60.2</v>
      </c>
      <c r="BO6">
        <v>2400</v>
      </c>
      <c r="BP6">
        <v>28.8</v>
      </c>
      <c r="BQ6">
        <v>1.3</v>
      </c>
      <c r="BR6">
        <v>6.7</v>
      </c>
      <c r="BS6">
        <v>8.1</v>
      </c>
      <c r="BT6">
        <v>9.6999999999999993</v>
      </c>
      <c r="BU6">
        <v>335</v>
      </c>
      <c r="BV6">
        <v>14400</v>
      </c>
      <c r="BW6">
        <v>27600</v>
      </c>
      <c r="BX6">
        <v>41700</v>
      </c>
    </row>
    <row r="7" spans="2:76" x14ac:dyDescent="0.25">
      <c r="B7" s="57" t="s">
        <v>0</v>
      </c>
      <c r="C7" t="s">
        <v>179</v>
      </c>
      <c r="D7" t="s">
        <v>201</v>
      </c>
      <c r="E7">
        <v>2355</v>
      </c>
      <c r="F7">
        <v>39.9</v>
      </c>
      <c r="G7">
        <v>1415</v>
      </c>
      <c r="H7">
        <v>8.9</v>
      </c>
      <c r="I7">
        <v>2.5</v>
      </c>
      <c r="J7">
        <v>11.9</v>
      </c>
      <c r="K7">
        <v>18.100000000000001</v>
      </c>
      <c r="L7">
        <v>48.7</v>
      </c>
      <c r="M7">
        <v>265</v>
      </c>
      <c r="N7">
        <v>14700</v>
      </c>
      <c r="O7">
        <v>21500</v>
      </c>
      <c r="P7">
        <v>28200</v>
      </c>
      <c r="Q7">
        <v>2065</v>
      </c>
      <c r="R7">
        <v>61.6</v>
      </c>
      <c r="S7">
        <v>795</v>
      </c>
      <c r="T7">
        <v>12</v>
      </c>
      <c r="U7">
        <v>2.8</v>
      </c>
      <c r="V7">
        <v>13.3</v>
      </c>
      <c r="W7">
        <v>17</v>
      </c>
      <c r="X7">
        <v>23.6</v>
      </c>
      <c r="Y7">
        <v>260</v>
      </c>
      <c r="Z7">
        <v>19400</v>
      </c>
      <c r="AA7">
        <v>26500</v>
      </c>
      <c r="AB7">
        <v>33500</v>
      </c>
      <c r="AC7">
        <v>1930</v>
      </c>
      <c r="AD7">
        <v>65.099999999999994</v>
      </c>
      <c r="AE7">
        <v>675</v>
      </c>
      <c r="AF7">
        <v>13.5</v>
      </c>
      <c r="AG7">
        <v>2.7</v>
      </c>
      <c r="AH7">
        <v>13.4</v>
      </c>
      <c r="AI7">
        <v>16.100000000000001</v>
      </c>
      <c r="AJ7">
        <v>18.7</v>
      </c>
      <c r="AK7">
        <v>250</v>
      </c>
      <c r="AL7">
        <v>23700</v>
      </c>
      <c r="AM7">
        <v>31500</v>
      </c>
      <c r="AN7">
        <v>47700</v>
      </c>
      <c r="AO7">
        <v>2185</v>
      </c>
      <c r="AP7">
        <v>40.9</v>
      </c>
      <c r="AQ7">
        <v>1295</v>
      </c>
      <c r="AR7">
        <v>8.3000000000000007</v>
      </c>
      <c r="AS7">
        <v>3.8</v>
      </c>
      <c r="AT7">
        <v>9.4</v>
      </c>
      <c r="AU7">
        <v>16.5</v>
      </c>
      <c r="AV7">
        <v>47.1</v>
      </c>
      <c r="AW7">
        <v>195</v>
      </c>
      <c r="AX7">
        <v>14200</v>
      </c>
      <c r="AY7">
        <v>22300</v>
      </c>
      <c r="AZ7">
        <v>29700</v>
      </c>
      <c r="BA7">
        <v>2025</v>
      </c>
      <c r="BB7">
        <v>65.8</v>
      </c>
      <c r="BC7">
        <v>695</v>
      </c>
      <c r="BD7">
        <v>11</v>
      </c>
      <c r="BE7">
        <v>3.3</v>
      </c>
      <c r="BF7">
        <v>11.1</v>
      </c>
      <c r="BG7">
        <v>14.6</v>
      </c>
      <c r="BH7">
        <v>19.899999999999999</v>
      </c>
      <c r="BI7">
        <v>210</v>
      </c>
      <c r="BJ7">
        <v>18100</v>
      </c>
      <c r="BK7">
        <v>25400</v>
      </c>
      <c r="BL7">
        <v>33900</v>
      </c>
      <c r="BM7">
        <v>1705</v>
      </c>
      <c r="BN7">
        <v>66.3</v>
      </c>
      <c r="BO7">
        <v>575</v>
      </c>
      <c r="BP7">
        <v>14</v>
      </c>
      <c r="BQ7">
        <v>2.4</v>
      </c>
      <c r="BR7">
        <v>11</v>
      </c>
      <c r="BS7">
        <v>14.2</v>
      </c>
      <c r="BT7">
        <v>17.3</v>
      </c>
      <c r="BU7">
        <v>170</v>
      </c>
      <c r="BV7">
        <v>25100</v>
      </c>
      <c r="BW7">
        <v>33200</v>
      </c>
      <c r="BX7">
        <v>48400</v>
      </c>
    </row>
    <row r="8" spans="2:76" x14ac:dyDescent="0.25">
      <c r="B8" s="57" t="s">
        <v>0</v>
      </c>
      <c r="C8" t="s">
        <v>180</v>
      </c>
      <c r="D8" t="s">
        <v>202</v>
      </c>
      <c r="E8">
        <v>1670</v>
      </c>
      <c r="F8">
        <v>35.9</v>
      </c>
      <c r="G8">
        <v>1070</v>
      </c>
      <c r="H8">
        <v>13.8</v>
      </c>
      <c r="I8">
        <v>5.6</v>
      </c>
      <c r="J8">
        <v>15.9</v>
      </c>
      <c r="K8">
        <v>26.1</v>
      </c>
      <c r="L8">
        <v>44.7</v>
      </c>
      <c r="M8">
        <v>240</v>
      </c>
      <c r="N8">
        <v>16500</v>
      </c>
      <c r="O8">
        <v>23600</v>
      </c>
      <c r="P8">
        <v>32700</v>
      </c>
      <c r="Q8">
        <v>1970</v>
      </c>
      <c r="R8">
        <v>47.9</v>
      </c>
      <c r="S8">
        <v>1030</v>
      </c>
      <c r="T8">
        <v>21.2</v>
      </c>
      <c r="U8">
        <v>4</v>
      </c>
      <c r="V8">
        <v>16.600000000000001</v>
      </c>
      <c r="W8">
        <v>21.4</v>
      </c>
      <c r="X8">
        <v>26.9</v>
      </c>
      <c r="Y8">
        <v>300</v>
      </c>
      <c r="Z8">
        <v>19400</v>
      </c>
      <c r="AA8">
        <v>26300</v>
      </c>
      <c r="AB8">
        <v>37000</v>
      </c>
      <c r="AC8">
        <v>1975</v>
      </c>
      <c r="AD8">
        <v>52.8</v>
      </c>
      <c r="AE8">
        <v>935</v>
      </c>
      <c r="AF8">
        <v>23.4</v>
      </c>
      <c r="AG8">
        <v>2.4</v>
      </c>
      <c r="AH8">
        <v>15.4</v>
      </c>
      <c r="AI8">
        <v>19</v>
      </c>
      <c r="AJ8">
        <v>21.4</v>
      </c>
      <c r="AK8">
        <v>275</v>
      </c>
      <c r="AL8">
        <v>22100</v>
      </c>
      <c r="AM8">
        <v>31900</v>
      </c>
      <c r="AN8">
        <v>46600</v>
      </c>
      <c r="AO8">
        <v>1725</v>
      </c>
      <c r="AP8">
        <v>36.299999999999997</v>
      </c>
      <c r="AQ8">
        <v>1100</v>
      </c>
      <c r="AR8">
        <v>14.5</v>
      </c>
      <c r="AS8">
        <v>4.5</v>
      </c>
      <c r="AT8">
        <v>16.2</v>
      </c>
      <c r="AU8">
        <v>26.2</v>
      </c>
      <c r="AV8">
        <v>44.7</v>
      </c>
      <c r="AW8">
        <v>235</v>
      </c>
      <c r="AX8">
        <v>17100</v>
      </c>
      <c r="AY8">
        <v>22800</v>
      </c>
      <c r="AZ8">
        <v>29700</v>
      </c>
      <c r="BA8">
        <v>1905</v>
      </c>
      <c r="BB8">
        <v>51.4</v>
      </c>
      <c r="BC8">
        <v>925</v>
      </c>
      <c r="BD8">
        <v>20</v>
      </c>
      <c r="BE8">
        <v>3.3</v>
      </c>
      <c r="BF8">
        <v>15.5</v>
      </c>
      <c r="BG8">
        <v>20.6</v>
      </c>
      <c r="BH8">
        <v>25.3</v>
      </c>
      <c r="BI8">
        <v>265</v>
      </c>
      <c r="BJ8">
        <v>19400</v>
      </c>
      <c r="BK8">
        <v>26900</v>
      </c>
      <c r="BL8">
        <v>38500</v>
      </c>
      <c r="BM8">
        <v>1875</v>
      </c>
      <c r="BN8">
        <v>51.4</v>
      </c>
      <c r="BO8">
        <v>910</v>
      </c>
      <c r="BP8">
        <v>21.6</v>
      </c>
      <c r="BQ8">
        <v>2.6</v>
      </c>
      <c r="BR8">
        <v>18</v>
      </c>
      <c r="BS8">
        <v>22.3</v>
      </c>
      <c r="BT8">
        <v>24.4</v>
      </c>
      <c r="BU8">
        <v>300</v>
      </c>
      <c r="BV8">
        <v>21600</v>
      </c>
      <c r="BW8">
        <v>31400</v>
      </c>
      <c r="BX8">
        <v>44300</v>
      </c>
    </row>
    <row r="9" spans="2:76" x14ac:dyDescent="0.25">
      <c r="B9" s="57" t="s">
        <v>0</v>
      </c>
      <c r="C9" t="s">
        <v>181</v>
      </c>
      <c r="D9" t="s">
        <v>203</v>
      </c>
      <c r="E9">
        <v>805</v>
      </c>
      <c r="F9">
        <v>28.6</v>
      </c>
      <c r="G9">
        <v>575</v>
      </c>
      <c r="H9">
        <v>16.8</v>
      </c>
      <c r="I9">
        <v>8.6999999999999993</v>
      </c>
      <c r="J9">
        <v>27.6</v>
      </c>
      <c r="K9">
        <v>35.6</v>
      </c>
      <c r="L9">
        <v>45.9</v>
      </c>
      <c r="M9">
        <v>195</v>
      </c>
      <c r="N9">
        <v>13900</v>
      </c>
      <c r="O9">
        <v>21600</v>
      </c>
      <c r="P9">
        <v>28300</v>
      </c>
      <c r="Q9">
        <v>680</v>
      </c>
      <c r="R9">
        <v>35.299999999999997</v>
      </c>
      <c r="S9">
        <v>440</v>
      </c>
      <c r="T9">
        <v>21</v>
      </c>
      <c r="U9">
        <v>5.0999999999999996</v>
      </c>
      <c r="V9">
        <v>30.3</v>
      </c>
      <c r="W9">
        <v>34.9</v>
      </c>
      <c r="X9">
        <v>38.5</v>
      </c>
      <c r="Y9">
        <v>190</v>
      </c>
      <c r="Z9">
        <v>18700</v>
      </c>
      <c r="AA9">
        <v>24800</v>
      </c>
      <c r="AB9">
        <v>33100</v>
      </c>
      <c r="AC9">
        <v>610</v>
      </c>
      <c r="AD9">
        <v>40.700000000000003</v>
      </c>
      <c r="AE9">
        <v>360</v>
      </c>
      <c r="AF9">
        <v>25.6</v>
      </c>
      <c r="AG9">
        <v>3.8</v>
      </c>
      <c r="AH9">
        <v>25.1</v>
      </c>
      <c r="AI9">
        <v>27.7</v>
      </c>
      <c r="AJ9">
        <v>30</v>
      </c>
      <c r="AK9">
        <v>135</v>
      </c>
      <c r="AL9">
        <v>20000</v>
      </c>
      <c r="AM9">
        <v>26300</v>
      </c>
      <c r="AN9">
        <v>38100</v>
      </c>
      <c r="AO9">
        <v>670</v>
      </c>
      <c r="AP9">
        <v>32</v>
      </c>
      <c r="AQ9">
        <v>455</v>
      </c>
      <c r="AR9">
        <v>16.899999999999999</v>
      </c>
      <c r="AS9">
        <v>6.3</v>
      </c>
      <c r="AT9">
        <v>26</v>
      </c>
      <c r="AU9">
        <v>33.5</v>
      </c>
      <c r="AV9">
        <v>44.8</v>
      </c>
      <c r="AW9">
        <v>155</v>
      </c>
      <c r="AX9">
        <v>14600</v>
      </c>
      <c r="AY9">
        <v>19400</v>
      </c>
      <c r="AZ9">
        <v>25900</v>
      </c>
      <c r="BA9">
        <v>655</v>
      </c>
      <c r="BB9">
        <v>39.9</v>
      </c>
      <c r="BC9">
        <v>395</v>
      </c>
      <c r="BD9">
        <v>22.4</v>
      </c>
      <c r="BE9">
        <v>4.0999999999999996</v>
      </c>
      <c r="BF9">
        <v>24.1</v>
      </c>
      <c r="BG9">
        <v>29.1</v>
      </c>
      <c r="BH9">
        <v>33.5</v>
      </c>
      <c r="BI9">
        <v>145</v>
      </c>
      <c r="BJ9">
        <v>16600</v>
      </c>
      <c r="BK9">
        <v>26800</v>
      </c>
      <c r="BL9">
        <v>36100</v>
      </c>
      <c r="BM9">
        <v>655</v>
      </c>
      <c r="BN9">
        <v>47</v>
      </c>
      <c r="BO9">
        <v>345</v>
      </c>
      <c r="BP9">
        <v>22.7</v>
      </c>
      <c r="BQ9">
        <v>2.9</v>
      </c>
      <c r="BR9">
        <v>21.6</v>
      </c>
      <c r="BS9">
        <v>25.3</v>
      </c>
      <c r="BT9">
        <v>27.4</v>
      </c>
      <c r="BU9">
        <v>125</v>
      </c>
      <c r="BV9">
        <v>17900</v>
      </c>
      <c r="BW9">
        <v>28400</v>
      </c>
      <c r="BX9">
        <v>38000</v>
      </c>
    </row>
    <row r="10" spans="2:76" x14ac:dyDescent="0.25">
      <c r="B10" s="57" t="s">
        <v>0</v>
      </c>
      <c r="C10" t="s">
        <v>182</v>
      </c>
      <c r="D10" t="s">
        <v>204</v>
      </c>
      <c r="E10">
        <v>1570</v>
      </c>
      <c r="F10">
        <v>30</v>
      </c>
      <c r="G10">
        <v>1100</v>
      </c>
      <c r="H10">
        <v>18</v>
      </c>
      <c r="I10">
        <v>6.9</v>
      </c>
      <c r="J10">
        <v>21.7</v>
      </c>
      <c r="K10">
        <v>29.9</v>
      </c>
      <c r="L10">
        <v>45.1</v>
      </c>
      <c r="M10">
        <v>295</v>
      </c>
      <c r="N10">
        <v>14000</v>
      </c>
      <c r="O10">
        <v>20700</v>
      </c>
      <c r="P10">
        <v>26100</v>
      </c>
      <c r="Q10">
        <v>2060</v>
      </c>
      <c r="R10">
        <v>47.6</v>
      </c>
      <c r="S10">
        <v>1080</v>
      </c>
      <c r="T10">
        <v>22.2</v>
      </c>
      <c r="U10">
        <v>4.4000000000000004</v>
      </c>
      <c r="V10">
        <v>19.7</v>
      </c>
      <c r="W10">
        <v>22.8</v>
      </c>
      <c r="X10">
        <v>25.8</v>
      </c>
      <c r="Y10">
        <v>370</v>
      </c>
      <c r="Z10">
        <v>18800</v>
      </c>
      <c r="AA10">
        <v>25600</v>
      </c>
      <c r="AB10">
        <v>34300</v>
      </c>
      <c r="AC10">
        <v>2260</v>
      </c>
      <c r="AD10">
        <v>51.7</v>
      </c>
      <c r="AE10">
        <v>1090</v>
      </c>
      <c r="AF10">
        <v>25.2</v>
      </c>
      <c r="AG10">
        <v>2.7</v>
      </c>
      <c r="AH10">
        <v>16.7</v>
      </c>
      <c r="AI10">
        <v>18.8</v>
      </c>
      <c r="AJ10">
        <v>20.399999999999999</v>
      </c>
      <c r="AK10">
        <v>345</v>
      </c>
      <c r="AL10">
        <v>20300</v>
      </c>
      <c r="AM10">
        <v>28600</v>
      </c>
      <c r="AN10">
        <v>39400</v>
      </c>
      <c r="AO10">
        <v>1750</v>
      </c>
      <c r="AP10">
        <v>37.700000000000003</v>
      </c>
      <c r="AQ10">
        <v>1090</v>
      </c>
      <c r="AR10">
        <v>18.5</v>
      </c>
      <c r="AS10">
        <v>6.2</v>
      </c>
      <c r="AT10">
        <v>17.600000000000001</v>
      </c>
      <c r="AU10">
        <v>24.8</v>
      </c>
      <c r="AV10">
        <v>37.6</v>
      </c>
      <c r="AW10">
        <v>260</v>
      </c>
      <c r="AX10">
        <v>12900</v>
      </c>
      <c r="AY10">
        <v>21300</v>
      </c>
      <c r="AZ10">
        <v>26400</v>
      </c>
      <c r="BA10">
        <v>2170</v>
      </c>
      <c r="BB10">
        <v>53.7</v>
      </c>
      <c r="BC10">
        <v>1005</v>
      </c>
      <c r="BD10">
        <v>22.6</v>
      </c>
      <c r="BE10">
        <v>3.5</v>
      </c>
      <c r="BF10">
        <v>15.3</v>
      </c>
      <c r="BG10">
        <v>18</v>
      </c>
      <c r="BH10">
        <v>20.2</v>
      </c>
      <c r="BI10">
        <v>305</v>
      </c>
      <c r="BJ10">
        <v>18600</v>
      </c>
      <c r="BK10">
        <v>24300</v>
      </c>
      <c r="BL10">
        <v>33000</v>
      </c>
      <c r="BM10">
        <v>2005</v>
      </c>
      <c r="BN10">
        <v>50</v>
      </c>
      <c r="BO10">
        <v>1005</v>
      </c>
      <c r="BP10">
        <v>27.1</v>
      </c>
      <c r="BQ10">
        <v>2.2999999999999998</v>
      </c>
      <c r="BR10">
        <v>17</v>
      </c>
      <c r="BS10">
        <v>19.3</v>
      </c>
      <c r="BT10">
        <v>20.6</v>
      </c>
      <c r="BU10">
        <v>315</v>
      </c>
      <c r="BV10">
        <v>21100</v>
      </c>
      <c r="BW10">
        <v>29300</v>
      </c>
      <c r="BX10">
        <v>40300</v>
      </c>
    </row>
    <row r="11" spans="2:76" x14ac:dyDescent="0.25">
      <c r="B11" s="57" t="s">
        <v>0</v>
      </c>
      <c r="C11" t="s">
        <v>183</v>
      </c>
      <c r="D11" t="s">
        <v>205</v>
      </c>
      <c r="E11">
        <v>1200</v>
      </c>
      <c r="F11">
        <v>24</v>
      </c>
      <c r="G11">
        <v>910</v>
      </c>
      <c r="H11">
        <v>11.5</v>
      </c>
      <c r="I11">
        <v>7</v>
      </c>
      <c r="J11">
        <v>16.899999999999999</v>
      </c>
      <c r="K11">
        <v>26.8</v>
      </c>
      <c r="L11">
        <v>57.5</v>
      </c>
      <c r="M11">
        <v>180</v>
      </c>
      <c r="N11">
        <v>13100</v>
      </c>
      <c r="O11">
        <v>19200</v>
      </c>
      <c r="P11">
        <v>26300</v>
      </c>
      <c r="Q11">
        <v>1050</v>
      </c>
      <c r="R11">
        <v>38.1</v>
      </c>
      <c r="S11">
        <v>650</v>
      </c>
      <c r="T11">
        <v>18.600000000000001</v>
      </c>
      <c r="U11">
        <v>4.5</v>
      </c>
      <c r="V11">
        <v>22.1</v>
      </c>
      <c r="W11">
        <v>29.3</v>
      </c>
      <c r="X11">
        <v>38.9</v>
      </c>
      <c r="Y11">
        <v>215</v>
      </c>
      <c r="Z11">
        <v>18400</v>
      </c>
      <c r="AA11">
        <v>25000</v>
      </c>
      <c r="AB11">
        <v>34200</v>
      </c>
      <c r="AC11">
        <v>1000</v>
      </c>
      <c r="AD11">
        <v>49.7</v>
      </c>
      <c r="AE11">
        <v>505</v>
      </c>
      <c r="AF11">
        <v>19.3</v>
      </c>
      <c r="AG11">
        <v>2.9</v>
      </c>
      <c r="AH11">
        <v>20.100000000000001</v>
      </c>
      <c r="AI11">
        <v>23.8</v>
      </c>
      <c r="AJ11">
        <v>28.1</v>
      </c>
      <c r="AK11">
        <v>190</v>
      </c>
      <c r="AL11">
        <v>19300</v>
      </c>
      <c r="AM11">
        <v>28600</v>
      </c>
      <c r="AN11">
        <v>38100</v>
      </c>
      <c r="AO11">
        <v>1085</v>
      </c>
      <c r="AP11">
        <v>24.7</v>
      </c>
      <c r="AQ11">
        <v>820</v>
      </c>
      <c r="AR11">
        <v>13</v>
      </c>
      <c r="AS11">
        <v>4</v>
      </c>
      <c r="AT11">
        <v>16.2</v>
      </c>
      <c r="AU11">
        <v>24.1</v>
      </c>
      <c r="AV11">
        <v>58.2</v>
      </c>
      <c r="AW11">
        <v>160</v>
      </c>
      <c r="AX11">
        <v>15000</v>
      </c>
      <c r="AY11">
        <v>21400</v>
      </c>
      <c r="AZ11">
        <v>27000</v>
      </c>
      <c r="BA11">
        <v>1045</v>
      </c>
      <c r="BB11">
        <v>46.1</v>
      </c>
      <c r="BC11">
        <v>565</v>
      </c>
      <c r="BD11">
        <v>17.8</v>
      </c>
      <c r="BE11">
        <v>3.8</v>
      </c>
      <c r="BF11">
        <v>18.399999999999999</v>
      </c>
      <c r="BG11">
        <v>23.7</v>
      </c>
      <c r="BH11">
        <v>32.299999999999997</v>
      </c>
      <c r="BI11">
        <v>180</v>
      </c>
      <c r="BJ11">
        <v>17100</v>
      </c>
      <c r="BK11">
        <v>23600</v>
      </c>
      <c r="BL11">
        <v>29800</v>
      </c>
      <c r="BM11">
        <v>940</v>
      </c>
      <c r="BN11">
        <v>54.7</v>
      </c>
      <c r="BO11">
        <v>425</v>
      </c>
      <c r="BP11">
        <v>15.3</v>
      </c>
      <c r="BQ11">
        <v>3.7</v>
      </c>
      <c r="BR11">
        <v>18.100000000000001</v>
      </c>
      <c r="BS11">
        <v>22</v>
      </c>
      <c r="BT11">
        <v>26.2</v>
      </c>
      <c r="BU11">
        <v>160</v>
      </c>
      <c r="BV11">
        <v>19200</v>
      </c>
      <c r="BW11">
        <v>28000</v>
      </c>
      <c r="BX11">
        <v>36900</v>
      </c>
    </row>
    <row r="12" spans="2:76" x14ac:dyDescent="0.25">
      <c r="B12" s="57" t="s">
        <v>0</v>
      </c>
      <c r="C12" t="s">
        <v>184</v>
      </c>
      <c r="D12" t="s">
        <v>206</v>
      </c>
      <c r="E12">
        <v>2985</v>
      </c>
      <c r="F12">
        <v>58.4</v>
      </c>
      <c r="G12">
        <v>1240</v>
      </c>
      <c r="H12">
        <v>11.8</v>
      </c>
      <c r="I12">
        <v>3.5</v>
      </c>
      <c r="J12">
        <v>6.4</v>
      </c>
      <c r="K12">
        <v>8.1999999999999993</v>
      </c>
      <c r="L12">
        <v>26.3</v>
      </c>
      <c r="M12">
        <v>165</v>
      </c>
      <c r="N12">
        <v>16200</v>
      </c>
      <c r="O12">
        <v>23800</v>
      </c>
      <c r="P12">
        <v>32300</v>
      </c>
      <c r="Q12">
        <v>2195</v>
      </c>
      <c r="R12">
        <v>66.8</v>
      </c>
      <c r="S12">
        <v>730</v>
      </c>
      <c r="T12">
        <v>18.2</v>
      </c>
      <c r="U12">
        <v>2.1</v>
      </c>
      <c r="V12">
        <v>8.9</v>
      </c>
      <c r="W12">
        <v>10.4</v>
      </c>
      <c r="X12">
        <v>13</v>
      </c>
      <c r="Y12">
        <v>185</v>
      </c>
      <c r="Z12">
        <v>19800</v>
      </c>
      <c r="AA12">
        <v>29000</v>
      </c>
      <c r="AB12">
        <v>42200</v>
      </c>
      <c r="AC12">
        <v>2025</v>
      </c>
      <c r="AD12">
        <v>63.9</v>
      </c>
      <c r="AE12">
        <v>730</v>
      </c>
      <c r="AF12">
        <v>23</v>
      </c>
      <c r="AG12">
        <v>1.3</v>
      </c>
      <c r="AH12">
        <v>9.4</v>
      </c>
      <c r="AI12">
        <v>10.6</v>
      </c>
      <c r="AJ12">
        <v>11.8</v>
      </c>
      <c r="AK12">
        <v>175</v>
      </c>
      <c r="AL12">
        <v>23000</v>
      </c>
      <c r="AM12">
        <v>31200</v>
      </c>
      <c r="AN12">
        <v>48600</v>
      </c>
      <c r="AO12">
        <v>2505</v>
      </c>
      <c r="AP12">
        <v>58.5</v>
      </c>
      <c r="AQ12">
        <v>1040</v>
      </c>
      <c r="AR12">
        <v>11.5</v>
      </c>
      <c r="AS12">
        <v>2.6</v>
      </c>
      <c r="AT12">
        <v>7.1</v>
      </c>
      <c r="AU12">
        <v>10.3</v>
      </c>
      <c r="AV12">
        <v>27.4</v>
      </c>
      <c r="AW12">
        <v>145</v>
      </c>
      <c r="AX12">
        <v>14800</v>
      </c>
      <c r="AY12">
        <v>25000</v>
      </c>
      <c r="AZ12">
        <v>36100</v>
      </c>
      <c r="BA12">
        <v>2190</v>
      </c>
      <c r="BB12">
        <v>66.400000000000006</v>
      </c>
      <c r="BC12">
        <v>735</v>
      </c>
      <c r="BD12">
        <v>18</v>
      </c>
      <c r="BE12">
        <v>2</v>
      </c>
      <c r="BF12">
        <v>9.5</v>
      </c>
      <c r="BG12">
        <v>11</v>
      </c>
      <c r="BH12">
        <v>13.7</v>
      </c>
      <c r="BI12">
        <v>190</v>
      </c>
      <c r="BJ12">
        <v>20000</v>
      </c>
      <c r="BK12">
        <v>28500</v>
      </c>
      <c r="BL12">
        <v>39500</v>
      </c>
      <c r="BM12">
        <v>1780</v>
      </c>
      <c r="BN12">
        <v>62.8</v>
      </c>
      <c r="BO12">
        <v>665</v>
      </c>
      <c r="BP12">
        <v>21.8</v>
      </c>
      <c r="BQ12">
        <v>1.8</v>
      </c>
      <c r="BR12">
        <v>10.6</v>
      </c>
      <c r="BS12">
        <v>11.9</v>
      </c>
      <c r="BT12">
        <v>13.7</v>
      </c>
      <c r="BU12">
        <v>175</v>
      </c>
      <c r="BV12">
        <v>20500</v>
      </c>
      <c r="BW12">
        <v>31400</v>
      </c>
      <c r="BX12">
        <v>42600</v>
      </c>
    </row>
    <row r="13" spans="2:76" x14ac:dyDescent="0.25">
      <c r="B13" s="57" t="s">
        <v>0</v>
      </c>
      <c r="C13" t="s">
        <v>185</v>
      </c>
      <c r="D13" t="s">
        <v>207</v>
      </c>
      <c r="E13">
        <v>920</v>
      </c>
      <c r="F13">
        <v>11.4</v>
      </c>
      <c r="G13">
        <v>815</v>
      </c>
      <c r="H13">
        <v>16.100000000000001</v>
      </c>
      <c r="I13">
        <v>12.1</v>
      </c>
      <c r="J13">
        <v>44.3</v>
      </c>
      <c r="K13">
        <v>54.5</v>
      </c>
      <c r="L13">
        <v>60.4</v>
      </c>
      <c r="M13">
        <v>380</v>
      </c>
      <c r="N13">
        <v>17600</v>
      </c>
      <c r="O13">
        <v>23600</v>
      </c>
      <c r="P13">
        <v>29000</v>
      </c>
      <c r="Q13">
        <v>910</v>
      </c>
      <c r="R13">
        <v>18.2</v>
      </c>
      <c r="S13">
        <v>745</v>
      </c>
      <c r="T13">
        <v>24.8</v>
      </c>
      <c r="U13">
        <v>5.4</v>
      </c>
      <c r="V13">
        <v>39.1</v>
      </c>
      <c r="W13">
        <v>48.2</v>
      </c>
      <c r="X13">
        <v>51.6</v>
      </c>
      <c r="Y13">
        <v>330</v>
      </c>
      <c r="Z13">
        <v>19700</v>
      </c>
      <c r="AA13">
        <v>26000</v>
      </c>
      <c r="AB13">
        <v>33200</v>
      </c>
      <c r="AC13">
        <v>945</v>
      </c>
      <c r="AD13">
        <v>24.9</v>
      </c>
      <c r="AE13">
        <v>710</v>
      </c>
      <c r="AF13">
        <v>29.7</v>
      </c>
      <c r="AG13">
        <v>4.9000000000000004</v>
      </c>
      <c r="AH13">
        <v>33.200000000000003</v>
      </c>
      <c r="AI13">
        <v>39.200000000000003</v>
      </c>
      <c r="AJ13">
        <v>40.5</v>
      </c>
      <c r="AK13">
        <v>290</v>
      </c>
      <c r="AL13">
        <v>19200</v>
      </c>
      <c r="AM13">
        <v>28500</v>
      </c>
      <c r="AN13">
        <v>38400</v>
      </c>
      <c r="AO13">
        <v>915</v>
      </c>
      <c r="AP13">
        <v>11.3</v>
      </c>
      <c r="AQ13">
        <v>810</v>
      </c>
      <c r="AR13">
        <v>15.1</v>
      </c>
      <c r="AS13">
        <v>8.1999999999999993</v>
      </c>
      <c r="AT13">
        <v>47.2</v>
      </c>
      <c r="AU13">
        <v>59.2</v>
      </c>
      <c r="AV13">
        <v>65.5</v>
      </c>
      <c r="AW13">
        <v>405</v>
      </c>
      <c r="AX13">
        <v>17400</v>
      </c>
      <c r="AY13">
        <v>22800</v>
      </c>
      <c r="AZ13">
        <v>28400</v>
      </c>
      <c r="BA13">
        <v>885</v>
      </c>
      <c r="BB13">
        <v>19.3</v>
      </c>
      <c r="BC13">
        <v>715</v>
      </c>
      <c r="BD13">
        <v>26.6</v>
      </c>
      <c r="BE13">
        <v>7.6</v>
      </c>
      <c r="BF13">
        <v>35.4</v>
      </c>
      <c r="BG13">
        <v>43.4</v>
      </c>
      <c r="BH13">
        <v>46.6</v>
      </c>
      <c r="BI13">
        <v>285</v>
      </c>
      <c r="BJ13">
        <v>18300</v>
      </c>
      <c r="BK13">
        <v>25100</v>
      </c>
      <c r="BL13">
        <v>31500</v>
      </c>
      <c r="BM13">
        <v>1015</v>
      </c>
      <c r="BN13">
        <v>24.9</v>
      </c>
      <c r="BO13">
        <v>765</v>
      </c>
      <c r="BP13">
        <v>27.5</v>
      </c>
      <c r="BQ13">
        <v>5.2</v>
      </c>
      <c r="BR13">
        <v>32.4</v>
      </c>
      <c r="BS13">
        <v>40.1</v>
      </c>
      <c r="BT13">
        <v>42.4</v>
      </c>
      <c r="BU13">
        <v>290</v>
      </c>
      <c r="BV13">
        <v>19900</v>
      </c>
      <c r="BW13">
        <v>28300</v>
      </c>
      <c r="BX13">
        <v>35100</v>
      </c>
    </row>
    <row r="14" spans="2:76" x14ac:dyDescent="0.25">
      <c r="B14" s="57" t="s">
        <v>0</v>
      </c>
      <c r="C14" t="s">
        <v>187</v>
      </c>
      <c r="D14" t="s">
        <v>208</v>
      </c>
      <c r="E14">
        <v>1500</v>
      </c>
      <c r="F14">
        <v>31.7</v>
      </c>
      <c r="G14">
        <v>1025</v>
      </c>
      <c r="H14">
        <v>30.9</v>
      </c>
      <c r="I14">
        <v>4.4000000000000004</v>
      </c>
      <c r="J14">
        <v>12.9</v>
      </c>
      <c r="K14">
        <v>18.100000000000001</v>
      </c>
      <c r="L14">
        <v>33.1</v>
      </c>
      <c r="M14">
        <v>170</v>
      </c>
      <c r="N14">
        <v>16900</v>
      </c>
      <c r="O14">
        <v>23800</v>
      </c>
      <c r="P14">
        <v>32000</v>
      </c>
      <c r="Q14">
        <v>1670</v>
      </c>
      <c r="R14">
        <v>28.2</v>
      </c>
      <c r="S14">
        <v>1200</v>
      </c>
      <c r="T14">
        <v>42.8</v>
      </c>
      <c r="U14">
        <v>3.6</v>
      </c>
      <c r="V14">
        <v>19.7</v>
      </c>
      <c r="W14">
        <v>22.4</v>
      </c>
      <c r="X14">
        <v>25.4</v>
      </c>
      <c r="Y14">
        <v>295</v>
      </c>
      <c r="Z14">
        <v>16100</v>
      </c>
      <c r="AA14">
        <v>21400</v>
      </c>
      <c r="AB14">
        <v>31600</v>
      </c>
      <c r="AC14">
        <v>1360</v>
      </c>
      <c r="AD14">
        <v>26.8</v>
      </c>
      <c r="AE14">
        <v>995</v>
      </c>
      <c r="AF14">
        <v>47.3</v>
      </c>
      <c r="AG14">
        <v>2.5</v>
      </c>
      <c r="AH14">
        <v>18.600000000000001</v>
      </c>
      <c r="AI14">
        <v>21.4</v>
      </c>
      <c r="AJ14">
        <v>23.3</v>
      </c>
      <c r="AK14">
        <v>220</v>
      </c>
      <c r="AL14">
        <v>19100</v>
      </c>
      <c r="AM14">
        <v>28600</v>
      </c>
      <c r="AN14">
        <v>41600</v>
      </c>
      <c r="AO14">
        <v>1525</v>
      </c>
      <c r="AP14">
        <v>25.7</v>
      </c>
      <c r="AQ14">
        <v>1135</v>
      </c>
      <c r="AR14">
        <v>33.5</v>
      </c>
      <c r="AS14">
        <v>4.7</v>
      </c>
      <c r="AT14">
        <v>14</v>
      </c>
      <c r="AU14">
        <v>19.600000000000001</v>
      </c>
      <c r="AV14">
        <v>36.1</v>
      </c>
      <c r="AW14">
        <v>170</v>
      </c>
      <c r="AX14">
        <v>13400</v>
      </c>
      <c r="AY14">
        <v>23800</v>
      </c>
      <c r="AZ14">
        <v>32800</v>
      </c>
      <c r="BA14">
        <v>1570</v>
      </c>
      <c r="BB14">
        <v>26.7</v>
      </c>
      <c r="BC14">
        <v>1150</v>
      </c>
      <c r="BD14">
        <v>37.9</v>
      </c>
      <c r="BE14">
        <v>5.0999999999999996</v>
      </c>
      <c r="BF14">
        <v>20.7</v>
      </c>
      <c r="BG14">
        <v>26.2</v>
      </c>
      <c r="BH14">
        <v>30.3</v>
      </c>
      <c r="BI14">
        <v>285</v>
      </c>
      <c r="BJ14">
        <v>15000</v>
      </c>
      <c r="BK14">
        <v>23000</v>
      </c>
      <c r="BL14">
        <v>32600</v>
      </c>
      <c r="BM14">
        <v>1185</v>
      </c>
      <c r="BN14">
        <v>28.8</v>
      </c>
      <c r="BO14">
        <v>845</v>
      </c>
      <c r="BP14">
        <v>43.8</v>
      </c>
      <c r="BQ14">
        <v>2</v>
      </c>
      <c r="BR14">
        <v>20.7</v>
      </c>
      <c r="BS14">
        <v>23.4</v>
      </c>
      <c r="BT14">
        <v>25.4</v>
      </c>
      <c r="BU14">
        <v>210</v>
      </c>
      <c r="BV14">
        <v>21400</v>
      </c>
      <c r="BW14">
        <v>30600</v>
      </c>
      <c r="BX14">
        <v>42900</v>
      </c>
    </row>
    <row r="15" spans="2:76" x14ac:dyDescent="0.25">
      <c r="B15" s="57" t="s">
        <v>0</v>
      </c>
      <c r="C15" t="s">
        <v>186</v>
      </c>
      <c r="D15" t="s">
        <v>209</v>
      </c>
      <c r="E15">
        <v>950</v>
      </c>
      <c r="F15">
        <v>14.4</v>
      </c>
      <c r="G15">
        <v>810</v>
      </c>
      <c r="H15">
        <v>15.5</v>
      </c>
      <c r="I15">
        <v>7.8</v>
      </c>
      <c r="J15">
        <v>26.8</v>
      </c>
      <c r="K15">
        <v>40.1</v>
      </c>
      <c r="L15">
        <v>62.3</v>
      </c>
      <c r="M15">
        <v>225</v>
      </c>
      <c r="N15">
        <v>14200</v>
      </c>
      <c r="O15">
        <v>21300</v>
      </c>
      <c r="P15">
        <v>27300</v>
      </c>
      <c r="Q15">
        <v>635</v>
      </c>
      <c r="R15">
        <v>20.5</v>
      </c>
      <c r="S15">
        <v>505</v>
      </c>
      <c r="T15">
        <v>25.2</v>
      </c>
      <c r="U15">
        <v>5.2</v>
      </c>
      <c r="V15">
        <v>34.4</v>
      </c>
      <c r="W15">
        <v>40.9</v>
      </c>
      <c r="X15">
        <v>49.1</v>
      </c>
      <c r="Y15">
        <v>200</v>
      </c>
      <c r="Z15">
        <v>18600</v>
      </c>
      <c r="AA15">
        <v>24200</v>
      </c>
      <c r="AB15">
        <v>31200</v>
      </c>
      <c r="AC15">
        <v>510</v>
      </c>
      <c r="AD15">
        <v>22.2</v>
      </c>
      <c r="AE15">
        <v>395</v>
      </c>
      <c r="AF15">
        <v>29.3</v>
      </c>
      <c r="AG15">
        <v>6.3</v>
      </c>
      <c r="AH15">
        <v>34.200000000000003</v>
      </c>
      <c r="AI15">
        <v>39.5</v>
      </c>
      <c r="AJ15">
        <v>42.2</v>
      </c>
      <c r="AK15">
        <v>155</v>
      </c>
      <c r="AL15">
        <v>20700</v>
      </c>
      <c r="AM15">
        <v>27500</v>
      </c>
      <c r="AN15">
        <v>40600</v>
      </c>
      <c r="AO15">
        <v>765</v>
      </c>
      <c r="AP15">
        <v>15.8</v>
      </c>
      <c r="AQ15">
        <v>645</v>
      </c>
      <c r="AR15">
        <v>19.100000000000001</v>
      </c>
      <c r="AS15">
        <v>7.2</v>
      </c>
      <c r="AT15">
        <v>24.5</v>
      </c>
      <c r="AU15">
        <v>37.700000000000003</v>
      </c>
      <c r="AV15">
        <v>58</v>
      </c>
      <c r="AW15">
        <v>165</v>
      </c>
      <c r="AX15">
        <v>14500</v>
      </c>
      <c r="AY15">
        <v>20300</v>
      </c>
      <c r="AZ15">
        <v>28200</v>
      </c>
      <c r="BA15">
        <v>575</v>
      </c>
      <c r="BB15">
        <v>25.3</v>
      </c>
      <c r="BC15">
        <v>430</v>
      </c>
      <c r="BD15">
        <v>27.4</v>
      </c>
      <c r="BE15">
        <v>4.4000000000000004</v>
      </c>
      <c r="BF15">
        <v>27.6</v>
      </c>
      <c r="BG15">
        <v>34.200000000000003</v>
      </c>
      <c r="BH15">
        <v>42.9</v>
      </c>
      <c r="BI15">
        <v>140</v>
      </c>
      <c r="BJ15">
        <v>14600</v>
      </c>
      <c r="BK15">
        <v>25400</v>
      </c>
      <c r="BL15">
        <v>33600</v>
      </c>
      <c r="BM15">
        <v>435</v>
      </c>
      <c r="BN15">
        <v>25.8</v>
      </c>
      <c r="BO15">
        <v>320</v>
      </c>
      <c r="BP15">
        <v>32.9</v>
      </c>
      <c r="BQ15">
        <v>3.7</v>
      </c>
      <c r="BR15">
        <v>29.5</v>
      </c>
      <c r="BS15">
        <v>34.799999999999997</v>
      </c>
      <c r="BT15">
        <v>37.6</v>
      </c>
      <c r="BU15">
        <v>105</v>
      </c>
      <c r="BV15">
        <v>21800</v>
      </c>
      <c r="BW15">
        <v>32100</v>
      </c>
      <c r="BX15">
        <v>44000</v>
      </c>
    </row>
    <row r="16" spans="2:76" x14ac:dyDescent="0.25">
      <c r="B16" s="57" t="s">
        <v>0</v>
      </c>
      <c r="C16" t="s">
        <v>188</v>
      </c>
      <c r="D16" t="s">
        <v>210</v>
      </c>
      <c r="E16">
        <v>1050</v>
      </c>
      <c r="F16">
        <v>5.8</v>
      </c>
      <c r="G16">
        <v>990</v>
      </c>
      <c r="H16">
        <v>22.1</v>
      </c>
      <c r="I16">
        <v>10.3</v>
      </c>
      <c r="J16">
        <v>51.4</v>
      </c>
      <c r="K16">
        <v>57.1</v>
      </c>
      <c r="L16">
        <v>61.8</v>
      </c>
      <c r="M16">
        <v>505</v>
      </c>
      <c r="N16">
        <v>14100</v>
      </c>
      <c r="O16">
        <v>18700</v>
      </c>
      <c r="P16">
        <v>23800</v>
      </c>
      <c r="Q16">
        <v>660</v>
      </c>
      <c r="R16">
        <v>12.6</v>
      </c>
      <c r="S16">
        <v>575</v>
      </c>
      <c r="T16">
        <v>31</v>
      </c>
      <c r="U16">
        <v>4.4000000000000004</v>
      </c>
      <c r="V16">
        <v>42.8</v>
      </c>
      <c r="W16">
        <v>48.6</v>
      </c>
      <c r="X16">
        <v>52</v>
      </c>
      <c r="Y16">
        <v>265</v>
      </c>
      <c r="Z16">
        <v>18700</v>
      </c>
      <c r="AA16">
        <v>25100</v>
      </c>
      <c r="AB16">
        <v>31100</v>
      </c>
      <c r="AC16">
        <v>500</v>
      </c>
      <c r="AD16">
        <v>13.2</v>
      </c>
      <c r="AE16">
        <v>435</v>
      </c>
      <c r="AF16">
        <v>32</v>
      </c>
      <c r="AG16">
        <v>4.5999999999999996</v>
      </c>
      <c r="AH16">
        <v>46</v>
      </c>
      <c r="AI16">
        <v>49</v>
      </c>
      <c r="AJ16">
        <v>50.2</v>
      </c>
      <c r="AK16">
        <v>215</v>
      </c>
      <c r="AL16">
        <v>21900</v>
      </c>
      <c r="AM16">
        <v>29000</v>
      </c>
      <c r="AN16">
        <v>41900</v>
      </c>
      <c r="AO16">
        <v>855</v>
      </c>
      <c r="AP16">
        <v>6.9</v>
      </c>
      <c r="AQ16">
        <v>795</v>
      </c>
      <c r="AR16">
        <v>22.3</v>
      </c>
      <c r="AS16">
        <v>12.4</v>
      </c>
      <c r="AT16">
        <v>47.1</v>
      </c>
      <c r="AU16">
        <v>54.4</v>
      </c>
      <c r="AV16">
        <v>58.4</v>
      </c>
      <c r="AW16">
        <v>365</v>
      </c>
      <c r="AX16">
        <v>13100</v>
      </c>
      <c r="AY16">
        <v>18200</v>
      </c>
      <c r="AZ16">
        <v>22500</v>
      </c>
      <c r="BA16">
        <v>550</v>
      </c>
      <c r="BB16">
        <v>9.8000000000000007</v>
      </c>
      <c r="BC16">
        <v>495</v>
      </c>
      <c r="BD16">
        <v>32</v>
      </c>
      <c r="BE16">
        <v>5.8</v>
      </c>
      <c r="BF16">
        <v>42.4</v>
      </c>
      <c r="BG16">
        <v>49.1</v>
      </c>
      <c r="BH16">
        <v>52.4</v>
      </c>
      <c r="BI16">
        <v>225</v>
      </c>
      <c r="BJ16">
        <v>17000</v>
      </c>
      <c r="BK16">
        <v>22600</v>
      </c>
      <c r="BL16">
        <v>31000</v>
      </c>
      <c r="BM16">
        <v>390</v>
      </c>
      <c r="BN16">
        <v>11.5</v>
      </c>
      <c r="BO16">
        <v>345</v>
      </c>
      <c r="BP16">
        <v>27.2</v>
      </c>
      <c r="BQ16">
        <v>5.0999999999999996</v>
      </c>
      <c r="BR16">
        <v>48.5</v>
      </c>
      <c r="BS16">
        <v>54.9</v>
      </c>
      <c r="BT16">
        <v>56.2</v>
      </c>
      <c r="BU16">
        <v>170</v>
      </c>
      <c r="BV16">
        <v>17400</v>
      </c>
      <c r="BW16">
        <v>27100</v>
      </c>
      <c r="BX16">
        <v>37000</v>
      </c>
    </row>
    <row r="17" spans="2:76" x14ac:dyDescent="0.25">
      <c r="B17" s="57" t="s">
        <v>0</v>
      </c>
      <c r="C17" t="s">
        <v>189</v>
      </c>
      <c r="D17" t="s">
        <v>211</v>
      </c>
      <c r="E17">
        <v>4985</v>
      </c>
      <c r="F17">
        <v>67.400000000000006</v>
      </c>
      <c r="G17">
        <v>1625</v>
      </c>
      <c r="H17">
        <v>13.1</v>
      </c>
      <c r="I17">
        <v>2.1</v>
      </c>
      <c r="J17">
        <v>5.3</v>
      </c>
      <c r="K17">
        <v>6.8</v>
      </c>
      <c r="L17">
        <v>17.399999999999999</v>
      </c>
      <c r="M17">
        <v>220</v>
      </c>
      <c r="N17">
        <v>22200</v>
      </c>
      <c r="O17">
        <v>28300</v>
      </c>
      <c r="P17">
        <v>36300</v>
      </c>
      <c r="Q17">
        <v>4525</v>
      </c>
      <c r="R17">
        <v>75</v>
      </c>
      <c r="S17">
        <v>1130</v>
      </c>
      <c r="T17">
        <v>16.899999999999999</v>
      </c>
      <c r="U17">
        <v>0.6</v>
      </c>
      <c r="V17">
        <v>4.4000000000000004</v>
      </c>
      <c r="W17">
        <v>5.0999999999999996</v>
      </c>
      <c r="X17">
        <v>7.5</v>
      </c>
      <c r="Y17">
        <v>185</v>
      </c>
      <c r="Z17">
        <v>28000</v>
      </c>
      <c r="AA17">
        <v>39300</v>
      </c>
      <c r="AB17">
        <v>44200</v>
      </c>
      <c r="AC17">
        <v>3820</v>
      </c>
      <c r="AD17">
        <v>68.5</v>
      </c>
      <c r="AE17">
        <v>1200</v>
      </c>
      <c r="AF17">
        <v>22.1</v>
      </c>
      <c r="AG17">
        <v>0.8</v>
      </c>
      <c r="AH17">
        <v>6</v>
      </c>
      <c r="AI17">
        <v>7.2</v>
      </c>
      <c r="AJ17">
        <v>8.6</v>
      </c>
      <c r="AK17">
        <v>205</v>
      </c>
      <c r="AL17">
        <v>29800</v>
      </c>
      <c r="AM17">
        <v>43700</v>
      </c>
      <c r="AN17">
        <v>52600</v>
      </c>
      <c r="AO17">
        <v>3980</v>
      </c>
      <c r="AP17">
        <v>64.400000000000006</v>
      </c>
      <c r="AQ17">
        <v>1420</v>
      </c>
      <c r="AR17">
        <v>15.8</v>
      </c>
      <c r="AS17">
        <v>2.7</v>
      </c>
      <c r="AT17">
        <v>5.5</v>
      </c>
      <c r="AU17">
        <v>7.3</v>
      </c>
      <c r="AV17">
        <v>17.100000000000001</v>
      </c>
      <c r="AW17">
        <v>170</v>
      </c>
      <c r="AX17">
        <v>19200</v>
      </c>
      <c r="AY17">
        <v>31600</v>
      </c>
      <c r="AZ17">
        <v>36800</v>
      </c>
      <c r="BA17">
        <v>4225</v>
      </c>
      <c r="BB17">
        <v>71.7</v>
      </c>
      <c r="BC17">
        <v>1195</v>
      </c>
      <c r="BD17">
        <v>18.3</v>
      </c>
      <c r="BE17">
        <v>1.2</v>
      </c>
      <c r="BF17">
        <v>5.5</v>
      </c>
      <c r="BG17">
        <v>6.9</v>
      </c>
      <c r="BH17">
        <v>8.8000000000000007</v>
      </c>
      <c r="BI17">
        <v>205</v>
      </c>
      <c r="BJ17">
        <v>23300</v>
      </c>
      <c r="BK17">
        <v>36900</v>
      </c>
      <c r="BL17">
        <v>44600</v>
      </c>
      <c r="BM17">
        <v>3505</v>
      </c>
      <c r="BN17">
        <v>66.599999999999994</v>
      </c>
      <c r="BO17">
        <v>1170</v>
      </c>
      <c r="BP17">
        <v>24.1</v>
      </c>
      <c r="BQ17">
        <v>0.9</v>
      </c>
      <c r="BR17">
        <v>6.1</v>
      </c>
      <c r="BS17">
        <v>7.3</v>
      </c>
      <c r="BT17">
        <v>8.4</v>
      </c>
      <c r="BU17">
        <v>185</v>
      </c>
      <c r="BV17">
        <v>30800</v>
      </c>
      <c r="BW17">
        <v>43900</v>
      </c>
      <c r="BX17">
        <v>52700</v>
      </c>
    </row>
    <row r="18" spans="2:76" x14ac:dyDescent="0.25">
      <c r="B18" s="57" t="s">
        <v>0</v>
      </c>
      <c r="C18" t="s">
        <v>190</v>
      </c>
      <c r="D18" t="s">
        <v>212</v>
      </c>
      <c r="E18">
        <v>1700</v>
      </c>
      <c r="F18">
        <v>17.5</v>
      </c>
      <c r="G18">
        <v>1405</v>
      </c>
      <c r="H18">
        <v>24.6</v>
      </c>
      <c r="I18">
        <v>5.9</v>
      </c>
      <c r="J18">
        <v>11.5</v>
      </c>
      <c r="K18">
        <v>23.7</v>
      </c>
      <c r="L18">
        <v>52.1</v>
      </c>
      <c r="M18">
        <v>145</v>
      </c>
      <c r="N18">
        <v>9100</v>
      </c>
      <c r="O18">
        <v>19700</v>
      </c>
      <c r="P18">
        <v>26900</v>
      </c>
      <c r="Q18">
        <v>1495</v>
      </c>
      <c r="R18">
        <v>22.1</v>
      </c>
      <c r="S18">
        <v>1165</v>
      </c>
      <c r="T18">
        <v>45.5</v>
      </c>
      <c r="U18">
        <v>3.5</v>
      </c>
      <c r="V18">
        <v>17.3</v>
      </c>
      <c r="W18">
        <v>21.5</v>
      </c>
      <c r="X18">
        <v>28.9</v>
      </c>
      <c r="Y18">
        <v>200</v>
      </c>
      <c r="Z18">
        <v>12800</v>
      </c>
      <c r="AA18">
        <v>21200</v>
      </c>
      <c r="AB18">
        <v>32100</v>
      </c>
      <c r="AC18">
        <v>1165</v>
      </c>
      <c r="AD18">
        <v>25.6</v>
      </c>
      <c r="AE18">
        <v>865</v>
      </c>
      <c r="AF18">
        <v>39.299999999999997</v>
      </c>
      <c r="AG18">
        <v>4</v>
      </c>
      <c r="AH18">
        <v>22.3</v>
      </c>
      <c r="AI18">
        <v>27.4</v>
      </c>
      <c r="AJ18">
        <v>31</v>
      </c>
      <c r="AK18">
        <v>225</v>
      </c>
      <c r="AL18">
        <v>15300</v>
      </c>
      <c r="AM18">
        <v>24600</v>
      </c>
      <c r="AN18">
        <v>37400</v>
      </c>
      <c r="AO18">
        <v>1700</v>
      </c>
      <c r="AP18">
        <v>15.4</v>
      </c>
      <c r="AQ18">
        <v>1440</v>
      </c>
      <c r="AR18">
        <v>26.6</v>
      </c>
      <c r="AS18">
        <v>5.0999999999999996</v>
      </c>
      <c r="AT18">
        <v>11.5</v>
      </c>
      <c r="AU18">
        <v>24.5</v>
      </c>
      <c r="AV18">
        <v>52.9</v>
      </c>
      <c r="AW18">
        <v>140</v>
      </c>
      <c r="AX18">
        <v>8600</v>
      </c>
      <c r="AY18">
        <v>16400</v>
      </c>
      <c r="AZ18">
        <v>29000</v>
      </c>
      <c r="BA18">
        <v>1270</v>
      </c>
      <c r="BB18">
        <v>22.3</v>
      </c>
      <c r="BC18">
        <v>985</v>
      </c>
      <c r="BD18">
        <v>38.1</v>
      </c>
      <c r="BE18">
        <v>5.4</v>
      </c>
      <c r="BF18">
        <v>18.100000000000001</v>
      </c>
      <c r="BG18">
        <v>25.6</v>
      </c>
      <c r="BH18">
        <v>34.299999999999997</v>
      </c>
      <c r="BI18">
        <v>195</v>
      </c>
      <c r="BJ18">
        <v>13300</v>
      </c>
      <c r="BK18">
        <v>20400</v>
      </c>
      <c r="BL18">
        <v>30400</v>
      </c>
      <c r="BM18">
        <v>975</v>
      </c>
      <c r="BN18">
        <v>26.1</v>
      </c>
      <c r="BO18">
        <v>720</v>
      </c>
      <c r="BP18">
        <v>36.299999999999997</v>
      </c>
      <c r="BQ18">
        <v>4.0999999999999996</v>
      </c>
      <c r="BR18">
        <v>26</v>
      </c>
      <c r="BS18">
        <v>29.3</v>
      </c>
      <c r="BT18">
        <v>33.5</v>
      </c>
      <c r="BU18">
        <v>210</v>
      </c>
      <c r="BV18">
        <v>15900</v>
      </c>
      <c r="BW18">
        <v>24000</v>
      </c>
      <c r="BX18">
        <v>32500</v>
      </c>
    </row>
    <row r="19" spans="2:76" x14ac:dyDescent="0.25">
      <c r="B19" s="57" t="s">
        <v>0</v>
      </c>
      <c r="C19" t="s">
        <v>191</v>
      </c>
      <c r="D19" t="s">
        <v>213</v>
      </c>
      <c r="E19">
        <v>930</v>
      </c>
      <c r="F19">
        <v>48.9</v>
      </c>
      <c r="G19">
        <v>475</v>
      </c>
      <c r="H19">
        <v>11.2</v>
      </c>
      <c r="I19">
        <v>4.5999999999999996</v>
      </c>
      <c r="J19">
        <v>10</v>
      </c>
      <c r="K19">
        <v>16.100000000000001</v>
      </c>
      <c r="L19">
        <v>35.299999999999997</v>
      </c>
      <c r="M19">
        <v>85</v>
      </c>
      <c r="N19">
        <v>16800</v>
      </c>
      <c r="O19">
        <v>22600</v>
      </c>
      <c r="P19">
        <v>26500</v>
      </c>
      <c r="Q19">
        <v>730</v>
      </c>
      <c r="R19">
        <v>61.5</v>
      </c>
      <c r="S19">
        <v>280</v>
      </c>
      <c r="T19">
        <v>17.899999999999999</v>
      </c>
      <c r="U19">
        <v>2.7</v>
      </c>
      <c r="V19">
        <v>12.6</v>
      </c>
      <c r="W19">
        <v>14.3</v>
      </c>
      <c r="X19">
        <v>17.899999999999999</v>
      </c>
      <c r="Y19">
        <v>80</v>
      </c>
      <c r="Z19">
        <v>17200</v>
      </c>
      <c r="AA19">
        <v>22700</v>
      </c>
      <c r="AB19">
        <v>32800</v>
      </c>
      <c r="AC19">
        <v>475</v>
      </c>
      <c r="AD19">
        <v>64.2</v>
      </c>
      <c r="AE19">
        <v>170</v>
      </c>
      <c r="AF19">
        <v>19.2</v>
      </c>
      <c r="AG19">
        <v>2.1</v>
      </c>
      <c r="AH19">
        <v>11.2</v>
      </c>
      <c r="AI19">
        <v>12.6</v>
      </c>
      <c r="AJ19">
        <v>14.5</v>
      </c>
      <c r="AK19">
        <v>45</v>
      </c>
      <c r="AL19">
        <v>17500</v>
      </c>
      <c r="AM19">
        <v>28200</v>
      </c>
      <c r="AN19">
        <v>37900</v>
      </c>
      <c r="AO19">
        <v>810</v>
      </c>
      <c r="AP19">
        <v>55.5</v>
      </c>
      <c r="AQ19">
        <v>360</v>
      </c>
      <c r="AR19">
        <v>10.8</v>
      </c>
      <c r="AS19">
        <v>3.7</v>
      </c>
      <c r="AT19">
        <v>8.8000000000000007</v>
      </c>
      <c r="AU19">
        <v>14.7</v>
      </c>
      <c r="AV19">
        <v>30</v>
      </c>
      <c r="AW19">
        <v>60</v>
      </c>
      <c r="AX19">
        <v>11800</v>
      </c>
      <c r="AY19">
        <v>19000</v>
      </c>
      <c r="AZ19">
        <v>26800</v>
      </c>
      <c r="BA19">
        <v>640</v>
      </c>
      <c r="BB19">
        <v>70.5</v>
      </c>
      <c r="BC19">
        <v>190</v>
      </c>
      <c r="BD19">
        <v>13.8</v>
      </c>
      <c r="BE19">
        <v>1.2</v>
      </c>
      <c r="BF19">
        <v>10</v>
      </c>
      <c r="BG19">
        <v>11.7</v>
      </c>
      <c r="BH19">
        <v>14.5</v>
      </c>
      <c r="BI19">
        <v>50</v>
      </c>
      <c r="BJ19">
        <v>20300</v>
      </c>
      <c r="BK19">
        <v>27200</v>
      </c>
      <c r="BL19">
        <v>35900</v>
      </c>
      <c r="BM19">
        <v>430</v>
      </c>
      <c r="BN19">
        <v>63.7</v>
      </c>
      <c r="BO19">
        <v>155</v>
      </c>
      <c r="BP19">
        <v>21.3</v>
      </c>
      <c r="BQ19">
        <v>1.9</v>
      </c>
      <c r="BR19">
        <v>10.199999999999999</v>
      </c>
      <c r="BS19">
        <v>11.3</v>
      </c>
      <c r="BT19">
        <v>13.2</v>
      </c>
      <c r="BU19">
        <v>40</v>
      </c>
      <c r="BV19">
        <v>23500</v>
      </c>
      <c r="BW19">
        <v>29800</v>
      </c>
      <c r="BX19">
        <v>38600</v>
      </c>
    </row>
    <row r="20" spans="2:76" x14ac:dyDescent="0.25">
      <c r="B20" s="57" t="s">
        <v>0</v>
      </c>
      <c r="C20" t="s">
        <v>192</v>
      </c>
      <c r="D20" t="s">
        <v>214</v>
      </c>
      <c r="E20">
        <v>775</v>
      </c>
      <c r="F20">
        <v>19.600000000000001</v>
      </c>
      <c r="G20">
        <v>625</v>
      </c>
      <c r="H20">
        <v>32</v>
      </c>
      <c r="I20">
        <v>8.4</v>
      </c>
      <c r="J20">
        <v>17.8</v>
      </c>
      <c r="K20">
        <v>24.4</v>
      </c>
      <c r="L20">
        <v>40.1</v>
      </c>
      <c r="M20">
        <v>115</v>
      </c>
      <c r="N20">
        <v>13100</v>
      </c>
      <c r="O20">
        <v>22500</v>
      </c>
      <c r="P20">
        <v>29000</v>
      </c>
      <c r="Q20">
        <v>740</v>
      </c>
      <c r="R20">
        <v>22.2</v>
      </c>
      <c r="S20">
        <v>575</v>
      </c>
      <c r="T20">
        <v>43</v>
      </c>
      <c r="U20">
        <v>4.9000000000000004</v>
      </c>
      <c r="V20">
        <v>21</v>
      </c>
      <c r="W20">
        <v>24.7</v>
      </c>
      <c r="X20">
        <v>29.9</v>
      </c>
      <c r="Y20">
        <v>135</v>
      </c>
      <c r="Z20">
        <v>11600</v>
      </c>
      <c r="AA20">
        <v>25500</v>
      </c>
      <c r="AB20">
        <v>37100</v>
      </c>
      <c r="AC20">
        <v>885</v>
      </c>
      <c r="AD20">
        <v>22.2</v>
      </c>
      <c r="AE20">
        <v>690</v>
      </c>
      <c r="AF20">
        <v>39.799999999999997</v>
      </c>
      <c r="AG20">
        <v>3.3</v>
      </c>
      <c r="AH20">
        <v>28.4</v>
      </c>
      <c r="AI20">
        <v>31.9</v>
      </c>
      <c r="AJ20">
        <v>34.700000000000003</v>
      </c>
      <c r="AK20">
        <v>225</v>
      </c>
      <c r="AL20">
        <v>13600</v>
      </c>
      <c r="AM20">
        <v>25900</v>
      </c>
      <c r="AN20">
        <v>37700</v>
      </c>
      <c r="AO20">
        <v>840</v>
      </c>
      <c r="AP20">
        <v>18.5</v>
      </c>
      <c r="AQ20">
        <v>685</v>
      </c>
      <c r="AR20">
        <v>33.700000000000003</v>
      </c>
      <c r="AS20">
        <v>5.4</v>
      </c>
      <c r="AT20">
        <v>16.100000000000001</v>
      </c>
      <c r="AU20">
        <v>26.4</v>
      </c>
      <c r="AV20">
        <v>42.4</v>
      </c>
      <c r="AW20">
        <v>110</v>
      </c>
      <c r="AX20">
        <v>12600</v>
      </c>
      <c r="AY20">
        <v>20100</v>
      </c>
      <c r="AZ20">
        <v>29400</v>
      </c>
      <c r="BA20">
        <v>930</v>
      </c>
      <c r="BB20">
        <v>17.2</v>
      </c>
      <c r="BC20">
        <v>770</v>
      </c>
      <c r="BD20">
        <v>37.4</v>
      </c>
      <c r="BE20">
        <v>6.4</v>
      </c>
      <c r="BF20">
        <v>28</v>
      </c>
      <c r="BG20">
        <v>33.1</v>
      </c>
      <c r="BH20">
        <v>39</v>
      </c>
      <c r="BI20">
        <v>230</v>
      </c>
      <c r="BJ20">
        <v>10700</v>
      </c>
      <c r="BK20">
        <v>21300</v>
      </c>
      <c r="BL20">
        <v>32800</v>
      </c>
      <c r="BM20">
        <v>760</v>
      </c>
      <c r="BN20">
        <v>26.7</v>
      </c>
      <c r="BO20">
        <v>555</v>
      </c>
      <c r="BP20">
        <v>34.700000000000003</v>
      </c>
      <c r="BQ20">
        <v>3.4</v>
      </c>
      <c r="BR20">
        <v>30.9</v>
      </c>
      <c r="BS20">
        <v>33.299999999999997</v>
      </c>
      <c r="BT20">
        <v>35.1</v>
      </c>
      <c r="BU20">
        <v>210</v>
      </c>
      <c r="BV20">
        <v>18200</v>
      </c>
      <c r="BW20">
        <v>27500</v>
      </c>
      <c r="BX20">
        <v>37300</v>
      </c>
    </row>
    <row r="21" spans="2:76" x14ac:dyDescent="0.25">
      <c r="B21" s="57" t="s">
        <v>0</v>
      </c>
      <c r="C21" t="s">
        <v>193</v>
      </c>
      <c r="D21" t="s">
        <v>215</v>
      </c>
      <c r="E21">
        <v>1185</v>
      </c>
      <c r="F21">
        <v>10.6</v>
      </c>
      <c r="G21">
        <v>1060</v>
      </c>
      <c r="H21">
        <v>12.4</v>
      </c>
      <c r="I21">
        <v>8.4</v>
      </c>
      <c r="J21">
        <v>44.7</v>
      </c>
      <c r="K21">
        <v>57.9</v>
      </c>
      <c r="L21">
        <v>68.599999999999994</v>
      </c>
      <c r="M21">
        <v>505</v>
      </c>
      <c r="N21">
        <v>15000</v>
      </c>
      <c r="O21">
        <v>20300</v>
      </c>
      <c r="P21">
        <v>26700</v>
      </c>
      <c r="Q21">
        <v>690</v>
      </c>
      <c r="R21">
        <v>17.8</v>
      </c>
      <c r="S21">
        <v>570</v>
      </c>
      <c r="T21">
        <v>17.899999999999999</v>
      </c>
      <c r="U21">
        <v>3.9</v>
      </c>
      <c r="V21">
        <v>46.1</v>
      </c>
      <c r="W21">
        <v>53.8</v>
      </c>
      <c r="X21">
        <v>60.4</v>
      </c>
      <c r="Y21">
        <v>305</v>
      </c>
      <c r="Z21">
        <v>17800</v>
      </c>
      <c r="AA21">
        <v>25700</v>
      </c>
      <c r="AB21">
        <v>34600</v>
      </c>
      <c r="AC21">
        <v>250</v>
      </c>
      <c r="AD21">
        <v>19</v>
      </c>
      <c r="AE21">
        <v>200</v>
      </c>
      <c r="AF21">
        <v>19.8</v>
      </c>
      <c r="AG21">
        <v>3.2</v>
      </c>
      <c r="AH21">
        <v>49.2</v>
      </c>
      <c r="AI21">
        <v>56</v>
      </c>
      <c r="AJ21">
        <v>58.1</v>
      </c>
      <c r="AK21">
        <v>120</v>
      </c>
      <c r="AL21">
        <v>22000</v>
      </c>
      <c r="AM21">
        <v>29900</v>
      </c>
      <c r="AN21">
        <v>44600</v>
      </c>
      <c r="AO21">
        <v>1015</v>
      </c>
      <c r="AP21">
        <v>12.3</v>
      </c>
      <c r="AQ21">
        <v>890</v>
      </c>
      <c r="AR21">
        <v>15.3</v>
      </c>
      <c r="AS21">
        <v>7.3</v>
      </c>
      <c r="AT21">
        <v>39.6</v>
      </c>
      <c r="AU21">
        <v>52.2</v>
      </c>
      <c r="AV21">
        <v>65.099999999999994</v>
      </c>
      <c r="AW21">
        <v>385</v>
      </c>
      <c r="AX21">
        <v>13400</v>
      </c>
      <c r="AY21">
        <v>18900</v>
      </c>
      <c r="AZ21">
        <v>24900</v>
      </c>
      <c r="BA21">
        <v>495</v>
      </c>
      <c r="BB21">
        <v>20.8</v>
      </c>
      <c r="BC21">
        <v>395</v>
      </c>
      <c r="BD21">
        <v>18.100000000000001</v>
      </c>
      <c r="BE21">
        <v>5.6</v>
      </c>
      <c r="BF21">
        <v>40.9</v>
      </c>
      <c r="BG21">
        <v>50.6</v>
      </c>
      <c r="BH21">
        <v>55.4</v>
      </c>
      <c r="BI21">
        <v>195</v>
      </c>
      <c r="BJ21">
        <v>19100</v>
      </c>
      <c r="BK21">
        <v>25400</v>
      </c>
      <c r="BL21">
        <v>34800</v>
      </c>
      <c r="BM21">
        <v>95</v>
      </c>
      <c r="BN21">
        <v>18.899999999999999</v>
      </c>
      <c r="BO21">
        <v>75</v>
      </c>
      <c r="BP21">
        <v>24.2</v>
      </c>
      <c r="BQ21">
        <v>3.2</v>
      </c>
      <c r="BR21">
        <v>41.1</v>
      </c>
      <c r="BS21">
        <v>49.5</v>
      </c>
      <c r="BT21">
        <v>53.7</v>
      </c>
      <c r="BU21">
        <v>35</v>
      </c>
      <c r="BV21">
        <v>21700</v>
      </c>
      <c r="BW21">
        <v>30600</v>
      </c>
      <c r="BX21">
        <v>41900</v>
      </c>
    </row>
    <row r="22" spans="2:76" x14ac:dyDescent="0.25">
      <c r="B22" s="57" t="s">
        <v>0</v>
      </c>
      <c r="C22" t="s">
        <v>194</v>
      </c>
      <c r="D22" t="s">
        <v>216</v>
      </c>
      <c r="E22">
        <v>1045</v>
      </c>
      <c r="F22">
        <v>52.9</v>
      </c>
      <c r="G22">
        <v>495</v>
      </c>
      <c r="H22">
        <v>6.3</v>
      </c>
      <c r="I22">
        <v>0.7</v>
      </c>
      <c r="J22" t="s">
        <v>95</v>
      </c>
      <c r="K22">
        <v>4.7</v>
      </c>
      <c r="L22">
        <v>40.1</v>
      </c>
      <c r="M22">
        <v>25</v>
      </c>
      <c r="N22">
        <v>11800</v>
      </c>
      <c r="O22">
        <v>25500</v>
      </c>
      <c r="P22">
        <v>31700</v>
      </c>
      <c r="Q22">
        <v>725</v>
      </c>
      <c r="R22">
        <v>79.900000000000006</v>
      </c>
      <c r="S22">
        <v>145</v>
      </c>
      <c r="T22">
        <v>8.4</v>
      </c>
      <c r="U22">
        <v>0.7</v>
      </c>
      <c r="V22" t="s">
        <v>95</v>
      </c>
      <c r="W22">
        <v>2.5</v>
      </c>
      <c r="X22">
        <v>11</v>
      </c>
      <c r="Y22">
        <v>10</v>
      </c>
      <c r="Z22">
        <v>21300</v>
      </c>
      <c r="AA22">
        <v>27900</v>
      </c>
      <c r="AB22">
        <v>29100</v>
      </c>
      <c r="AC22">
        <v>315</v>
      </c>
      <c r="AD22">
        <v>71.599999999999994</v>
      </c>
      <c r="AE22">
        <v>90</v>
      </c>
      <c r="AF22">
        <v>14.8</v>
      </c>
      <c r="AG22">
        <v>0.9</v>
      </c>
      <c r="AH22">
        <v>3.2</v>
      </c>
      <c r="AI22">
        <v>4.0999999999999996</v>
      </c>
      <c r="AJ22">
        <v>12.6</v>
      </c>
      <c r="AK22" t="s">
        <v>95</v>
      </c>
      <c r="AL22" t="s">
        <v>95</v>
      </c>
      <c r="AM22" t="s">
        <v>95</v>
      </c>
      <c r="AN22" t="s">
        <v>95</v>
      </c>
      <c r="AO22">
        <v>1215</v>
      </c>
      <c r="AP22">
        <v>49</v>
      </c>
      <c r="AQ22">
        <v>620</v>
      </c>
      <c r="AR22">
        <v>4.5999999999999996</v>
      </c>
      <c r="AS22">
        <v>0.6</v>
      </c>
      <c r="AT22" t="s">
        <v>95</v>
      </c>
      <c r="AU22">
        <v>4.0999999999999996</v>
      </c>
      <c r="AV22">
        <v>45.8</v>
      </c>
      <c r="AW22">
        <v>15</v>
      </c>
      <c r="AX22">
        <v>9100</v>
      </c>
      <c r="AY22">
        <v>18700</v>
      </c>
      <c r="AZ22">
        <v>24900</v>
      </c>
      <c r="BA22">
        <v>485</v>
      </c>
      <c r="BB22">
        <v>78.3</v>
      </c>
      <c r="BC22">
        <v>105</v>
      </c>
      <c r="BD22">
        <v>9.6999999999999993</v>
      </c>
      <c r="BE22">
        <v>0.8</v>
      </c>
      <c r="BF22">
        <v>3.3</v>
      </c>
      <c r="BG22">
        <v>4.5</v>
      </c>
      <c r="BH22">
        <v>11.2</v>
      </c>
      <c r="BI22">
        <v>15</v>
      </c>
      <c r="BJ22">
        <v>13000</v>
      </c>
      <c r="BK22">
        <v>24500</v>
      </c>
      <c r="BL22">
        <v>28500</v>
      </c>
      <c r="BM22">
        <v>215</v>
      </c>
      <c r="BN22">
        <v>67.7</v>
      </c>
      <c r="BO22">
        <v>70</v>
      </c>
      <c r="BP22">
        <v>14.7</v>
      </c>
      <c r="BQ22">
        <v>1.4</v>
      </c>
      <c r="BR22">
        <v>4.5999999999999996</v>
      </c>
      <c r="BS22">
        <v>6</v>
      </c>
      <c r="BT22">
        <v>16.100000000000001</v>
      </c>
      <c r="BU22" t="s">
        <v>95</v>
      </c>
      <c r="BV22" t="s">
        <v>95</v>
      </c>
      <c r="BW22" t="s">
        <v>95</v>
      </c>
      <c r="BX22" t="s">
        <v>95</v>
      </c>
    </row>
    <row r="23" spans="2:76" x14ac:dyDescent="0.25">
      <c r="B23" s="57" t="s">
        <v>0</v>
      </c>
      <c r="C23" t="s">
        <v>195</v>
      </c>
      <c r="D23" t="s">
        <v>217</v>
      </c>
      <c r="E23">
        <v>1355</v>
      </c>
      <c r="F23">
        <v>61.8</v>
      </c>
      <c r="G23">
        <v>520</v>
      </c>
      <c r="H23">
        <v>9.8000000000000007</v>
      </c>
      <c r="I23">
        <v>2.7</v>
      </c>
      <c r="J23">
        <v>7.6</v>
      </c>
      <c r="K23">
        <v>10</v>
      </c>
      <c r="L23">
        <v>25.7</v>
      </c>
      <c r="M23">
        <v>90</v>
      </c>
      <c r="N23">
        <v>25000</v>
      </c>
      <c r="O23">
        <v>35000</v>
      </c>
      <c r="P23">
        <v>41500</v>
      </c>
      <c r="Q23">
        <v>850</v>
      </c>
      <c r="R23">
        <v>68.900000000000006</v>
      </c>
      <c r="S23">
        <v>265</v>
      </c>
      <c r="T23">
        <v>14.6</v>
      </c>
      <c r="U23">
        <v>1.8</v>
      </c>
      <c r="V23">
        <v>10.6</v>
      </c>
      <c r="W23">
        <v>11.8</v>
      </c>
      <c r="X23">
        <v>14.8</v>
      </c>
      <c r="Y23">
        <v>85</v>
      </c>
      <c r="Z23">
        <v>29600</v>
      </c>
      <c r="AA23">
        <v>40800</v>
      </c>
      <c r="AB23">
        <v>55900</v>
      </c>
      <c r="AC23">
        <v>575</v>
      </c>
      <c r="AD23">
        <v>65.5</v>
      </c>
      <c r="AE23">
        <v>200</v>
      </c>
      <c r="AF23">
        <v>16.899999999999999</v>
      </c>
      <c r="AG23">
        <v>2.1</v>
      </c>
      <c r="AH23">
        <v>11.3</v>
      </c>
      <c r="AI23">
        <v>12.5</v>
      </c>
      <c r="AJ23">
        <v>15.5</v>
      </c>
      <c r="AK23">
        <v>60</v>
      </c>
      <c r="AL23">
        <v>35100</v>
      </c>
      <c r="AM23">
        <v>49500</v>
      </c>
      <c r="AN23">
        <v>67700</v>
      </c>
      <c r="AO23">
        <v>1145</v>
      </c>
      <c r="AP23">
        <v>60</v>
      </c>
      <c r="AQ23">
        <v>455</v>
      </c>
      <c r="AR23">
        <v>10.1</v>
      </c>
      <c r="AS23">
        <v>2.7</v>
      </c>
      <c r="AT23">
        <v>8.6</v>
      </c>
      <c r="AU23">
        <v>11.2</v>
      </c>
      <c r="AV23">
        <v>27.1</v>
      </c>
      <c r="AW23">
        <v>80</v>
      </c>
      <c r="AX23">
        <v>24700</v>
      </c>
      <c r="AY23">
        <v>32200</v>
      </c>
      <c r="AZ23">
        <v>39400</v>
      </c>
      <c r="BA23">
        <v>715</v>
      </c>
      <c r="BB23">
        <v>67.5</v>
      </c>
      <c r="BC23">
        <v>235</v>
      </c>
      <c r="BD23">
        <v>14.4</v>
      </c>
      <c r="BE23">
        <v>2.9</v>
      </c>
      <c r="BF23">
        <v>8.6</v>
      </c>
      <c r="BG23">
        <v>11.3</v>
      </c>
      <c r="BH23">
        <v>15.2</v>
      </c>
      <c r="BI23">
        <v>60</v>
      </c>
      <c r="BJ23">
        <v>27700</v>
      </c>
      <c r="BK23">
        <v>38300</v>
      </c>
      <c r="BL23">
        <v>46000</v>
      </c>
      <c r="BM23">
        <v>580</v>
      </c>
      <c r="BN23">
        <v>65.599999999999994</v>
      </c>
      <c r="BO23">
        <v>200</v>
      </c>
      <c r="BP23">
        <v>17.2</v>
      </c>
      <c r="BQ23">
        <v>2.1</v>
      </c>
      <c r="BR23">
        <v>11.2</v>
      </c>
      <c r="BS23">
        <v>12.7</v>
      </c>
      <c r="BT23">
        <v>15.1</v>
      </c>
      <c r="BU23">
        <v>60</v>
      </c>
      <c r="BV23">
        <v>27200</v>
      </c>
      <c r="BW23">
        <v>41000</v>
      </c>
      <c r="BX23">
        <v>52600</v>
      </c>
    </row>
    <row r="24" spans="2:76" x14ac:dyDescent="0.25">
      <c r="B24" s="57" t="s">
        <v>1</v>
      </c>
      <c r="C24" t="s">
        <v>176</v>
      </c>
      <c r="D24" t="s">
        <v>218</v>
      </c>
      <c r="E24">
        <v>85</v>
      </c>
      <c r="F24">
        <v>12.9</v>
      </c>
      <c r="G24">
        <v>75</v>
      </c>
      <c r="H24">
        <v>21.2</v>
      </c>
      <c r="I24">
        <v>9.4</v>
      </c>
      <c r="J24">
        <v>22.4</v>
      </c>
      <c r="K24">
        <v>34.1</v>
      </c>
      <c r="L24">
        <v>56.5</v>
      </c>
      <c r="M24">
        <v>15</v>
      </c>
      <c r="N24">
        <v>10100</v>
      </c>
      <c r="O24">
        <v>14900</v>
      </c>
      <c r="P24">
        <v>26100</v>
      </c>
      <c r="Q24">
        <v>95</v>
      </c>
      <c r="R24">
        <v>16.5</v>
      </c>
      <c r="S24">
        <v>80</v>
      </c>
      <c r="T24">
        <v>40.200000000000003</v>
      </c>
      <c r="U24">
        <v>6.2</v>
      </c>
      <c r="V24">
        <v>20.6</v>
      </c>
      <c r="W24">
        <v>27.8</v>
      </c>
      <c r="X24">
        <v>37.1</v>
      </c>
      <c r="Y24">
        <v>15</v>
      </c>
      <c r="Z24">
        <v>10700</v>
      </c>
      <c r="AA24">
        <v>14400</v>
      </c>
      <c r="AB24">
        <v>28800</v>
      </c>
      <c r="AC24">
        <v>75</v>
      </c>
      <c r="AD24">
        <v>14.9</v>
      </c>
      <c r="AE24">
        <v>65</v>
      </c>
      <c r="AF24" t="s">
        <v>95</v>
      </c>
      <c r="AG24" t="s">
        <v>95</v>
      </c>
      <c r="AH24">
        <v>35.1</v>
      </c>
      <c r="AI24">
        <v>40.5</v>
      </c>
      <c r="AJ24">
        <v>47.3</v>
      </c>
      <c r="AK24">
        <v>20</v>
      </c>
      <c r="AL24">
        <v>11900</v>
      </c>
      <c r="AM24">
        <v>17900</v>
      </c>
      <c r="AN24">
        <v>25000</v>
      </c>
      <c r="AO24">
        <v>70</v>
      </c>
      <c r="AP24">
        <v>9.9</v>
      </c>
      <c r="AQ24">
        <v>65</v>
      </c>
      <c r="AR24">
        <v>21.1</v>
      </c>
      <c r="AS24">
        <v>7</v>
      </c>
      <c r="AT24">
        <v>22.5</v>
      </c>
      <c r="AU24">
        <v>26.8</v>
      </c>
      <c r="AV24">
        <v>62</v>
      </c>
      <c r="AW24">
        <v>10</v>
      </c>
      <c r="AX24">
        <v>3300</v>
      </c>
      <c r="AY24">
        <v>7900</v>
      </c>
      <c r="AZ24">
        <v>17100</v>
      </c>
      <c r="BA24">
        <v>80</v>
      </c>
      <c r="BB24">
        <v>21.2</v>
      </c>
      <c r="BC24">
        <v>65</v>
      </c>
      <c r="BD24" t="s">
        <v>95</v>
      </c>
      <c r="BE24" t="s">
        <v>95</v>
      </c>
      <c r="BF24">
        <v>25</v>
      </c>
      <c r="BG24">
        <v>35</v>
      </c>
      <c r="BH24">
        <v>45</v>
      </c>
      <c r="BI24">
        <v>20</v>
      </c>
      <c r="BJ24">
        <v>8200</v>
      </c>
      <c r="BK24">
        <v>14600</v>
      </c>
      <c r="BL24">
        <v>29600</v>
      </c>
      <c r="BM24">
        <v>70</v>
      </c>
      <c r="BN24">
        <v>19.7</v>
      </c>
      <c r="BO24">
        <v>55</v>
      </c>
      <c r="BP24" t="s">
        <v>95</v>
      </c>
      <c r="BQ24" t="s">
        <v>95</v>
      </c>
      <c r="BR24" t="s">
        <v>95</v>
      </c>
      <c r="BS24" t="s">
        <v>95</v>
      </c>
      <c r="BT24">
        <v>39.4</v>
      </c>
      <c r="BU24">
        <v>20</v>
      </c>
      <c r="BV24">
        <v>7000</v>
      </c>
      <c r="BW24">
        <v>23700</v>
      </c>
      <c r="BX24">
        <v>32600</v>
      </c>
    </row>
    <row r="25" spans="2:76" x14ac:dyDescent="0.25">
      <c r="B25" s="57" t="s">
        <v>1</v>
      </c>
      <c r="C25" t="s">
        <v>177</v>
      </c>
      <c r="D25" t="s">
        <v>219</v>
      </c>
      <c r="E25">
        <v>595</v>
      </c>
      <c r="F25">
        <v>10.6</v>
      </c>
      <c r="G25">
        <v>530</v>
      </c>
      <c r="H25">
        <v>18</v>
      </c>
      <c r="I25">
        <v>7.8</v>
      </c>
      <c r="J25">
        <v>41.5</v>
      </c>
      <c r="K25">
        <v>53.6</v>
      </c>
      <c r="L25">
        <v>63.6</v>
      </c>
      <c r="M25">
        <v>240</v>
      </c>
      <c r="N25">
        <v>15500</v>
      </c>
      <c r="O25">
        <v>19600</v>
      </c>
      <c r="P25">
        <v>24300</v>
      </c>
      <c r="Q25">
        <v>455</v>
      </c>
      <c r="R25">
        <v>17.100000000000001</v>
      </c>
      <c r="S25">
        <v>380</v>
      </c>
      <c r="T25">
        <v>19.5</v>
      </c>
      <c r="U25">
        <v>4.4000000000000004</v>
      </c>
      <c r="V25">
        <v>45.6</v>
      </c>
      <c r="W25">
        <v>53.1</v>
      </c>
      <c r="X25">
        <v>59</v>
      </c>
      <c r="Y25">
        <v>195</v>
      </c>
      <c r="Z25">
        <v>19300</v>
      </c>
      <c r="AA25">
        <v>24800</v>
      </c>
      <c r="AB25">
        <v>32200</v>
      </c>
      <c r="AC25">
        <v>150</v>
      </c>
      <c r="AD25">
        <v>16.899999999999999</v>
      </c>
      <c r="AE25">
        <v>125</v>
      </c>
      <c r="AF25" t="s">
        <v>95</v>
      </c>
      <c r="AG25" t="s">
        <v>95</v>
      </c>
      <c r="AH25" t="s">
        <v>95</v>
      </c>
      <c r="AI25" t="s">
        <v>95</v>
      </c>
      <c r="AJ25">
        <v>60.1</v>
      </c>
      <c r="AK25">
        <v>70</v>
      </c>
      <c r="AL25">
        <v>21800</v>
      </c>
      <c r="AM25">
        <v>29000</v>
      </c>
      <c r="AN25">
        <v>36900</v>
      </c>
      <c r="AO25">
        <v>455</v>
      </c>
      <c r="AP25">
        <v>17.100000000000001</v>
      </c>
      <c r="AQ25">
        <v>380</v>
      </c>
      <c r="AR25">
        <v>16.600000000000001</v>
      </c>
      <c r="AS25">
        <v>6.6</v>
      </c>
      <c r="AT25">
        <v>36.299999999999997</v>
      </c>
      <c r="AU25">
        <v>48.8</v>
      </c>
      <c r="AV25">
        <v>59.7</v>
      </c>
      <c r="AW25">
        <v>155</v>
      </c>
      <c r="AX25">
        <v>15000</v>
      </c>
      <c r="AY25">
        <v>19300</v>
      </c>
      <c r="AZ25">
        <v>24000</v>
      </c>
      <c r="BA25">
        <v>265</v>
      </c>
      <c r="BB25">
        <v>21.1</v>
      </c>
      <c r="BC25">
        <v>210</v>
      </c>
      <c r="BD25">
        <v>18.100000000000001</v>
      </c>
      <c r="BE25">
        <v>4.9000000000000004</v>
      </c>
      <c r="BF25">
        <v>43.8</v>
      </c>
      <c r="BG25">
        <v>52.5</v>
      </c>
      <c r="BH25">
        <v>55.8</v>
      </c>
      <c r="BI25">
        <v>110</v>
      </c>
      <c r="BJ25">
        <v>19400</v>
      </c>
      <c r="BK25">
        <v>24800</v>
      </c>
      <c r="BL25">
        <v>32300</v>
      </c>
      <c r="BM25">
        <v>75</v>
      </c>
      <c r="BN25">
        <v>32.4</v>
      </c>
      <c r="BO25">
        <v>50</v>
      </c>
      <c r="BP25" t="s">
        <v>95</v>
      </c>
      <c r="BQ25" t="s">
        <v>95</v>
      </c>
      <c r="BR25" t="s">
        <v>95</v>
      </c>
      <c r="BS25" t="s">
        <v>95</v>
      </c>
      <c r="BT25">
        <v>41.9</v>
      </c>
      <c r="BU25">
        <v>25</v>
      </c>
      <c r="BV25">
        <v>22600</v>
      </c>
      <c r="BW25">
        <v>31200</v>
      </c>
      <c r="BX25">
        <v>47700</v>
      </c>
    </row>
    <row r="26" spans="2:76" x14ac:dyDescent="0.25">
      <c r="B26" s="57" t="s">
        <v>1</v>
      </c>
      <c r="C26" t="s">
        <v>178</v>
      </c>
      <c r="D26" t="s">
        <v>220</v>
      </c>
      <c r="E26">
        <v>7085</v>
      </c>
      <c r="F26">
        <v>30.3</v>
      </c>
      <c r="G26">
        <v>4935</v>
      </c>
      <c r="H26">
        <v>4.5999999999999996</v>
      </c>
      <c r="I26">
        <v>0.6</v>
      </c>
      <c r="J26" t="s">
        <v>95</v>
      </c>
      <c r="K26">
        <v>4.3</v>
      </c>
      <c r="L26">
        <v>64.5</v>
      </c>
      <c r="M26">
        <v>95</v>
      </c>
      <c r="N26">
        <v>13700</v>
      </c>
      <c r="O26">
        <v>21900</v>
      </c>
      <c r="P26">
        <v>30400</v>
      </c>
      <c r="Q26">
        <v>6690</v>
      </c>
      <c r="R26">
        <v>70.7</v>
      </c>
      <c r="S26">
        <v>1960</v>
      </c>
      <c r="T26">
        <v>20.100000000000001</v>
      </c>
      <c r="U26">
        <v>1.5</v>
      </c>
      <c r="V26">
        <v>3.5</v>
      </c>
      <c r="W26">
        <v>4.4000000000000004</v>
      </c>
      <c r="X26">
        <v>7.8</v>
      </c>
      <c r="Y26">
        <v>205</v>
      </c>
      <c r="Z26">
        <v>10900</v>
      </c>
      <c r="AA26">
        <v>22500</v>
      </c>
      <c r="AB26">
        <v>33600</v>
      </c>
      <c r="AC26">
        <v>4275</v>
      </c>
      <c r="AD26">
        <v>63.8</v>
      </c>
      <c r="AE26">
        <v>1545</v>
      </c>
      <c r="AF26">
        <v>27.5</v>
      </c>
      <c r="AG26">
        <v>1.3</v>
      </c>
      <c r="AH26">
        <v>5.5</v>
      </c>
      <c r="AI26">
        <v>6.2</v>
      </c>
      <c r="AJ26">
        <v>7.4</v>
      </c>
      <c r="AK26">
        <v>200</v>
      </c>
      <c r="AL26">
        <v>16800</v>
      </c>
      <c r="AM26">
        <v>27400</v>
      </c>
      <c r="AN26">
        <v>39400</v>
      </c>
      <c r="AO26">
        <v>6565</v>
      </c>
      <c r="AP26">
        <v>28.4</v>
      </c>
      <c r="AQ26">
        <v>4705</v>
      </c>
      <c r="AR26">
        <v>5.2</v>
      </c>
      <c r="AS26">
        <v>0.6</v>
      </c>
      <c r="AT26" t="s">
        <v>95</v>
      </c>
      <c r="AU26">
        <v>4.7</v>
      </c>
      <c r="AV26">
        <v>65.8</v>
      </c>
      <c r="AW26">
        <v>80</v>
      </c>
      <c r="AX26">
        <v>11800</v>
      </c>
      <c r="AY26">
        <v>22100</v>
      </c>
      <c r="AZ26">
        <v>32400</v>
      </c>
      <c r="BA26">
        <v>5650</v>
      </c>
      <c r="BB26">
        <v>67.400000000000006</v>
      </c>
      <c r="BC26">
        <v>1840</v>
      </c>
      <c r="BD26">
        <v>22.1</v>
      </c>
      <c r="BE26">
        <v>1.6</v>
      </c>
      <c r="BF26">
        <v>4.2</v>
      </c>
      <c r="BG26">
        <v>5.3</v>
      </c>
      <c r="BH26">
        <v>8.9</v>
      </c>
      <c r="BI26">
        <v>205</v>
      </c>
      <c r="BJ26">
        <v>12200</v>
      </c>
      <c r="BK26">
        <v>20900</v>
      </c>
      <c r="BL26">
        <v>30400</v>
      </c>
      <c r="BM26">
        <v>3385</v>
      </c>
      <c r="BN26">
        <v>58.2</v>
      </c>
      <c r="BO26">
        <v>1415</v>
      </c>
      <c r="BP26">
        <v>31.3</v>
      </c>
      <c r="BQ26">
        <v>1.4</v>
      </c>
      <c r="BR26">
        <v>7</v>
      </c>
      <c r="BS26">
        <v>8.1999999999999993</v>
      </c>
      <c r="BT26">
        <v>9.1999999999999993</v>
      </c>
      <c r="BU26">
        <v>205</v>
      </c>
      <c r="BV26">
        <v>13900</v>
      </c>
      <c r="BW26">
        <v>26000</v>
      </c>
      <c r="BX26">
        <v>39100</v>
      </c>
    </row>
    <row r="27" spans="2:76" x14ac:dyDescent="0.25">
      <c r="B27" s="57" t="s">
        <v>1</v>
      </c>
      <c r="C27" t="s">
        <v>179</v>
      </c>
      <c r="D27" t="s">
        <v>221</v>
      </c>
      <c r="E27">
        <v>1205</v>
      </c>
      <c r="F27">
        <v>39.5</v>
      </c>
      <c r="G27">
        <v>730</v>
      </c>
      <c r="H27">
        <v>7.6</v>
      </c>
      <c r="I27">
        <v>2.7</v>
      </c>
      <c r="J27">
        <v>10.9</v>
      </c>
      <c r="K27">
        <v>17</v>
      </c>
      <c r="L27">
        <v>50.2</v>
      </c>
      <c r="M27">
        <v>125</v>
      </c>
      <c r="N27">
        <v>14300</v>
      </c>
      <c r="O27">
        <v>20600</v>
      </c>
      <c r="P27">
        <v>26400</v>
      </c>
      <c r="Q27">
        <v>1100</v>
      </c>
      <c r="R27">
        <v>62.1</v>
      </c>
      <c r="S27">
        <v>415</v>
      </c>
      <c r="T27">
        <v>11.3</v>
      </c>
      <c r="U27">
        <v>2.9</v>
      </c>
      <c r="V27">
        <v>12.4</v>
      </c>
      <c r="W27">
        <v>16.5</v>
      </c>
      <c r="X27">
        <v>23.7</v>
      </c>
      <c r="Y27">
        <v>125</v>
      </c>
      <c r="Z27">
        <v>18400</v>
      </c>
      <c r="AA27">
        <v>24800</v>
      </c>
      <c r="AB27">
        <v>29700</v>
      </c>
      <c r="AC27">
        <v>1030</v>
      </c>
      <c r="AD27">
        <v>66.5</v>
      </c>
      <c r="AE27">
        <v>345</v>
      </c>
      <c r="AF27">
        <v>13.3</v>
      </c>
      <c r="AG27">
        <v>2.6</v>
      </c>
      <c r="AH27">
        <v>11.9</v>
      </c>
      <c r="AI27">
        <v>14.6</v>
      </c>
      <c r="AJ27">
        <v>17.600000000000001</v>
      </c>
      <c r="AK27">
        <v>120</v>
      </c>
      <c r="AL27">
        <v>21000</v>
      </c>
      <c r="AM27">
        <v>29600</v>
      </c>
      <c r="AN27">
        <v>44400</v>
      </c>
      <c r="AO27">
        <v>1115</v>
      </c>
      <c r="AP27">
        <v>40.299999999999997</v>
      </c>
      <c r="AQ27">
        <v>665</v>
      </c>
      <c r="AR27">
        <v>8.4</v>
      </c>
      <c r="AS27">
        <v>3.2</v>
      </c>
      <c r="AT27">
        <v>9</v>
      </c>
      <c r="AU27">
        <v>16.2</v>
      </c>
      <c r="AV27">
        <v>48.1</v>
      </c>
      <c r="AW27">
        <v>100</v>
      </c>
      <c r="AX27">
        <v>12200</v>
      </c>
      <c r="AY27">
        <v>19200</v>
      </c>
      <c r="AZ27">
        <v>27200</v>
      </c>
      <c r="BA27">
        <v>1055</v>
      </c>
      <c r="BB27">
        <v>66.099999999999994</v>
      </c>
      <c r="BC27">
        <v>355</v>
      </c>
      <c r="BD27">
        <v>10.7</v>
      </c>
      <c r="BE27">
        <v>2.9</v>
      </c>
      <c r="BF27">
        <v>11</v>
      </c>
      <c r="BG27">
        <v>14.5</v>
      </c>
      <c r="BH27">
        <v>20.2</v>
      </c>
      <c r="BI27">
        <v>110</v>
      </c>
      <c r="BJ27">
        <v>17000</v>
      </c>
      <c r="BK27">
        <v>23200</v>
      </c>
      <c r="BL27">
        <v>27900</v>
      </c>
      <c r="BM27">
        <v>880</v>
      </c>
      <c r="BN27">
        <v>65.099999999999994</v>
      </c>
      <c r="BO27">
        <v>305</v>
      </c>
      <c r="BP27">
        <v>14.7</v>
      </c>
      <c r="BQ27">
        <v>2.8</v>
      </c>
      <c r="BR27">
        <v>10.5</v>
      </c>
      <c r="BS27">
        <v>13.8</v>
      </c>
      <c r="BT27">
        <v>17.399999999999999</v>
      </c>
      <c r="BU27">
        <v>85</v>
      </c>
      <c r="BV27">
        <v>19200</v>
      </c>
      <c r="BW27">
        <v>30300</v>
      </c>
      <c r="BX27">
        <v>41700</v>
      </c>
    </row>
    <row r="28" spans="2:76" x14ac:dyDescent="0.25">
      <c r="B28" s="57" t="s">
        <v>1</v>
      </c>
      <c r="C28" t="s">
        <v>180</v>
      </c>
      <c r="D28" t="s">
        <v>222</v>
      </c>
      <c r="E28">
        <v>985</v>
      </c>
      <c r="F28">
        <v>32.5</v>
      </c>
      <c r="G28">
        <v>665</v>
      </c>
      <c r="H28">
        <v>15.7</v>
      </c>
      <c r="I28">
        <v>6.2</v>
      </c>
      <c r="J28">
        <v>16.600000000000001</v>
      </c>
      <c r="K28">
        <v>27.5</v>
      </c>
      <c r="L28">
        <v>45.7</v>
      </c>
      <c r="M28">
        <v>145</v>
      </c>
      <c r="N28">
        <v>15200</v>
      </c>
      <c r="O28">
        <v>22700</v>
      </c>
      <c r="P28">
        <v>30900</v>
      </c>
      <c r="Q28">
        <v>1095</v>
      </c>
      <c r="R28">
        <v>43.3</v>
      </c>
      <c r="S28">
        <v>620</v>
      </c>
      <c r="T28">
        <v>25.5</v>
      </c>
      <c r="U28">
        <v>4.4000000000000004</v>
      </c>
      <c r="V28">
        <v>16.7</v>
      </c>
      <c r="W28">
        <v>22.4</v>
      </c>
      <c r="X28">
        <v>26.8</v>
      </c>
      <c r="Y28">
        <v>170</v>
      </c>
      <c r="Z28">
        <v>18300</v>
      </c>
      <c r="AA28">
        <v>24500</v>
      </c>
      <c r="AB28">
        <v>31200</v>
      </c>
      <c r="AC28">
        <v>1120</v>
      </c>
      <c r="AD28">
        <v>47.9</v>
      </c>
      <c r="AE28">
        <v>580</v>
      </c>
      <c r="AF28">
        <v>26.1</v>
      </c>
      <c r="AG28">
        <v>2.9</v>
      </c>
      <c r="AH28">
        <v>16.600000000000001</v>
      </c>
      <c r="AI28">
        <v>20.6</v>
      </c>
      <c r="AJ28">
        <v>23.1</v>
      </c>
      <c r="AK28">
        <v>170</v>
      </c>
      <c r="AL28">
        <v>21900</v>
      </c>
      <c r="AM28">
        <v>30500</v>
      </c>
      <c r="AN28">
        <v>40500</v>
      </c>
      <c r="AO28">
        <v>985</v>
      </c>
      <c r="AP28">
        <v>32.4</v>
      </c>
      <c r="AQ28">
        <v>665</v>
      </c>
      <c r="AR28">
        <v>15.7</v>
      </c>
      <c r="AS28">
        <v>5.6</v>
      </c>
      <c r="AT28">
        <v>16.899999999999999</v>
      </c>
      <c r="AU28">
        <v>28</v>
      </c>
      <c r="AV28">
        <v>46.3</v>
      </c>
      <c r="AW28">
        <v>140</v>
      </c>
      <c r="AX28">
        <v>16500</v>
      </c>
      <c r="AY28">
        <v>21500</v>
      </c>
      <c r="AZ28">
        <v>26300</v>
      </c>
      <c r="BA28">
        <v>1065</v>
      </c>
      <c r="BB28">
        <v>46.3</v>
      </c>
      <c r="BC28">
        <v>570</v>
      </c>
      <c r="BD28">
        <v>23.2</v>
      </c>
      <c r="BE28">
        <v>3.5</v>
      </c>
      <c r="BF28">
        <v>17.2</v>
      </c>
      <c r="BG28">
        <v>21.9</v>
      </c>
      <c r="BH28">
        <v>27</v>
      </c>
      <c r="BI28">
        <v>165</v>
      </c>
      <c r="BJ28">
        <v>18800</v>
      </c>
      <c r="BK28">
        <v>25100</v>
      </c>
      <c r="BL28">
        <v>33100</v>
      </c>
      <c r="BM28">
        <v>1050</v>
      </c>
      <c r="BN28">
        <v>48.6</v>
      </c>
      <c r="BO28">
        <v>540</v>
      </c>
      <c r="BP28">
        <v>23.7</v>
      </c>
      <c r="BQ28">
        <v>2.7</v>
      </c>
      <c r="BR28">
        <v>18.7</v>
      </c>
      <c r="BS28">
        <v>23.4</v>
      </c>
      <c r="BT28">
        <v>25</v>
      </c>
      <c r="BU28">
        <v>175</v>
      </c>
      <c r="BV28">
        <v>22000</v>
      </c>
      <c r="BW28">
        <v>29500</v>
      </c>
      <c r="BX28">
        <v>41900</v>
      </c>
    </row>
    <row r="29" spans="2:76" x14ac:dyDescent="0.25">
      <c r="B29" s="57" t="s">
        <v>1</v>
      </c>
      <c r="C29" t="s">
        <v>181</v>
      </c>
      <c r="D29" t="s">
        <v>223</v>
      </c>
      <c r="E29">
        <v>425</v>
      </c>
      <c r="F29">
        <v>25.8</v>
      </c>
      <c r="G29">
        <v>315</v>
      </c>
      <c r="H29">
        <v>16.899999999999999</v>
      </c>
      <c r="I29">
        <v>8.4</v>
      </c>
      <c r="J29">
        <v>29.7</v>
      </c>
      <c r="K29">
        <v>39.299999999999997</v>
      </c>
      <c r="L29">
        <v>48.9</v>
      </c>
      <c r="M29">
        <v>115</v>
      </c>
      <c r="N29">
        <v>13800</v>
      </c>
      <c r="O29">
        <v>20500</v>
      </c>
      <c r="P29">
        <v>25800</v>
      </c>
      <c r="Q29">
        <v>350</v>
      </c>
      <c r="R29">
        <v>36.6</v>
      </c>
      <c r="S29">
        <v>225</v>
      </c>
      <c r="T29">
        <v>20.5</v>
      </c>
      <c r="U29">
        <v>4.3</v>
      </c>
      <c r="V29">
        <v>30.1</v>
      </c>
      <c r="W29">
        <v>34.700000000000003</v>
      </c>
      <c r="X29">
        <v>38.6</v>
      </c>
      <c r="Y29">
        <v>95</v>
      </c>
      <c r="Z29">
        <v>18300</v>
      </c>
      <c r="AA29">
        <v>23200</v>
      </c>
      <c r="AB29">
        <v>28800</v>
      </c>
      <c r="AC29">
        <v>300</v>
      </c>
      <c r="AD29">
        <v>35.200000000000003</v>
      </c>
      <c r="AE29">
        <v>195</v>
      </c>
      <c r="AF29">
        <v>27.6</v>
      </c>
      <c r="AG29">
        <v>4.7</v>
      </c>
      <c r="AH29">
        <v>27.2</v>
      </c>
      <c r="AI29">
        <v>30.9</v>
      </c>
      <c r="AJ29">
        <v>32.6</v>
      </c>
      <c r="AK29">
        <v>75</v>
      </c>
      <c r="AL29">
        <v>19400</v>
      </c>
      <c r="AM29">
        <v>25300</v>
      </c>
      <c r="AN29">
        <v>30500</v>
      </c>
      <c r="AO29">
        <v>350</v>
      </c>
      <c r="AP29">
        <v>29.1</v>
      </c>
      <c r="AQ29">
        <v>250</v>
      </c>
      <c r="AR29">
        <v>16.8</v>
      </c>
      <c r="AS29">
        <v>5.7</v>
      </c>
      <c r="AT29">
        <v>28.2</v>
      </c>
      <c r="AU29">
        <v>36.5</v>
      </c>
      <c r="AV29">
        <v>48.4</v>
      </c>
      <c r="AW29">
        <v>85</v>
      </c>
      <c r="AX29">
        <v>14500</v>
      </c>
      <c r="AY29">
        <v>18200</v>
      </c>
      <c r="AZ29">
        <v>22500</v>
      </c>
      <c r="BA29">
        <v>325</v>
      </c>
      <c r="BB29">
        <v>35.700000000000003</v>
      </c>
      <c r="BC29">
        <v>210</v>
      </c>
      <c r="BD29">
        <v>23.1</v>
      </c>
      <c r="BE29">
        <v>4.9000000000000004</v>
      </c>
      <c r="BF29">
        <v>27.7</v>
      </c>
      <c r="BG29">
        <v>32.6</v>
      </c>
      <c r="BH29">
        <v>36.299999999999997</v>
      </c>
      <c r="BI29">
        <v>85</v>
      </c>
      <c r="BJ29">
        <v>17500</v>
      </c>
      <c r="BK29">
        <v>25700</v>
      </c>
      <c r="BL29">
        <v>34500</v>
      </c>
      <c r="BM29">
        <v>330</v>
      </c>
      <c r="BN29">
        <v>41.3</v>
      </c>
      <c r="BO29">
        <v>195</v>
      </c>
      <c r="BP29">
        <v>23.1</v>
      </c>
      <c r="BQ29">
        <v>2.4</v>
      </c>
      <c r="BR29">
        <v>25.2</v>
      </c>
      <c r="BS29">
        <v>30.1</v>
      </c>
      <c r="BT29">
        <v>33.1</v>
      </c>
      <c r="BU29">
        <v>70</v>
      </c>
      <c r="BV29">
        <v>17400</v>
      </c>
      <c r="BW29">
        <v>28400</v>
      </c>
      <c r="BX29">
        <v>38000</v>
      </c>
    </row>
    <row r="30" spans="2:76" x14ac:dyDescent="0.25">
      <c r="B30" s="57" t="s">
        <v>1</v>
      </c>
      <c r="C30" t="s">
        <v>182</v>
      </c>
      <c r="D30" t="s">
        <v>224</v>
      </c>
      <c r="E30">
        <v>895</v>
      </c>
      <c r="F30">
        <v>27</v>
      </c>
      <c r="G30">
        <v>655</v>
      </c>
      <c r="H30">
        <v>18.7</v>
      </c>
      <c r="I30">
        <v>6.9</v>
      </c>
      <c r="J30">
        <v>22.4</v>
      </c>
      <c r="K30">
        <v>33</v>
      </c>
      <c r="L30">
        <v>47.4</v>
      </c>
      <c r="M30">
        <v>180</v>
      </c>
      <c r="N30">
        <v>13600</v>
      </c>
      <c r="O30">
        <v>18800</v>
      </c>
      <c r="P30">
        <v>23000</v>
      </c>
      <c r="Q30">
        <v>1085</v>
      </c>
      <c r="R30">
        <v>43.6</v>
      </c>
      <c r="S30">
        <v>615</v>
      </c>
      <c r="T30">
        <v>23.1</v>
      </c>
      <c r="U30">
        <v>4.3</v>
      </c>
      <c r="V30">
        <v>22.7</v>
      </c>
      <c r="W30">
        <v>25.8</v>
      </c>
      <c r="X30">
        <v>29</v>
      </c>
      <c r="Y30">
        <v>230</v>
      </c>
      <c r="Z30">
        <v>18500</v>
      </c>
      <c r="AA30">
        <v>24400</v>
      </c>
      <c r="AB30">
        <v>32100</v>
      </c>
      <c r="AC30">
        <v>1180</v>
      </c>
      <c r="AD30">
        <v>48.4</v>
      </c>
      <c r="AE30">
        <v>610</v>
      </c>
      <c r="AF30">
        <v>24.7</v>
      </c>
      <c r="AG30">
        <v>3.1</v>
      </c>
      <c r="AH30">
        <v>19.5</v>
      </c>
      <c r="AI30">
        <v>21.9</v>
      </c>
      <c r="AJ30">
        <v>23.8</v>
      </c>
      <c r="AK30">
        <v>215</v>
      </c>
      <c r="AL30">
        <v>19800</v>
      </c>
      <c r="AM30">
        <v>27500</v>
      </c>
      <c r="AN30">
        <v>36600</v>
      </c>
      <c r="AO30">
        <v>960</v>
      </c>
      <c r="AP30">
        <v>34</v>
      </c>
      <c r="AQ30">
        <v>635</v>
      </c>
      <c r="AR30">
        <v>20</v>
      </c>
      <c r="AS30">
        <v>6.5</v>
      </c>
      <c r="AT30">
        <v>18.7</v>
      </c>
      <c r="AU30">
        <v>27.8</v>
      </c>
      <c r="AV30">
        <v>39.5</v>
      </c>
      <c r="AW30">
        <v>150</v>
      </c>
      <c r="AX30">
        <v>11500</v>
      </c>
      <c r="AY30">
        <v>20400</v>
      </c>
      <c r="AZ30">
        <v>24900</v>
      </c>
      <c r="BA30">
        <v>1100</v>
      </c>
      <c r="BB30">
        <v>48.5</v>
      </c>
      <c r="BC30">
        <v>565</v>
      </c>
      <c r="BD30">
        <v>24.6</v>
      </c>
      <c r="BE30">
        <v>3.9</v>
      </c>
      <c r="BF30">
        <v>17.399999999999999</v>
      </c>
      <c r="BG30">
        <v>20.8</v>
      </c>
      <c r="BH30">
        <v>23</v>
      </c>
      <c r="BI30">
        <v>180</v>
      </c>
      <c r="BJ30">
        <v>18500</v>
      </c>
      <c r="BK30">
        <v>24200</v>
      </c>
      <c r="BL30">
        <v>32500</v>
      </c>
      <c r="BM30">
        <v>990</v>
      </c>
      <c r="BN30">
        <v>45.7</v>
      </c>
      <c r="BO30">
        <v>540</v>
      </c>
      <c r="BP30">
        <v>28.6</v>
      </c>
      <c r="BQ30">
        <v>2</v>
      </c>
      <c r="BR30">
        <v>19.7</v>
      </c>
      <c r="BS30">
        <v>22.4</v>
      </c>
      <c r="BT30">
        <v>23.7</v>
      </c>
      <c r="BU30">
        <v>180</v>
      </c>
      <c r="BV30">
        <v>22000</v>
      </c>
      <c r="BW30">
        <v>29300</v>
      </c>
      <c r="BX30">
        <v>37300</v>
      </c>
    </row>
    <row r="31" spans="2:76" x14ac:dyDescent="0.25">
      <c r="B31" s="57" t="s">
        <v>1</v>
      </c>
      <c r="C31" t="s">
        <v>183</v>
      </c>
      <c r="D31" t="s">
        <v>225</v>
      </c>
      <c r="E31">
        <v>560</v>
      </c>
      <c r="F31">
        <v>23</v>
      </c>
      <c r="G31">
        <v>430</v>
      </c>
      <c r="H31">
        <v>13.2</v>
      </c>
      <c r="I31">
        <v>8</v>
      </c>
      <c r="J31">
        <v>18.899999999999999</v>
      </c>
      <c r="K31">
        <v>28.3</v>
      </c>
      <c r="L31">
        <v>55.8</v>
      </c>
      <c r="M31">
        <v>100</v>
      </c>
      <c r="N31">
        <v>11200</v>
      </c>
      <c r="O31">
        <v>16000</v>
      </c>
      <c r="P31">
        <v>22800</v>
      </c>
      <c r="Q31">
        <v>460</v>
      </c>
      <c r="R31">
        <v>34.4</v>
      </c>
      <c r="S31">
        <v>305</v>
      </c>
      <c r="T31">
        <v>19</v>
      </c>
      <c r="U31">
        <v>5.2</v>
      </c>
      <c r="V31">
        <v>23.8</v>
      </c>
      <c r="W31">
        <v>31.8</v>
      </c>
      <c r="X31">
        <v>41.3</v>
      </c>
      <c r="Y31">
        <v>100</v>
      </c>
      <c r="Z31">
        <v>18000</v>
      </c>
      <c r="AA31">
        <v>25700</v>
      </c>
      <c r="AB31">
        <v>34200</v>
      </c>
      <c r="AC31">
        <v>415</v>
      </c>
      <c r="AD31">
        <v>45.4</v>
      </c>
      <c r="AE31">
        <v>225</v>
      </c>
      <c r="AF31">
        <v>21.4</v>
      </c>
      <c r="AG31">
        <v>3.8</v>
      </c>
      <c r="AH31">
        <v>20</v>
      </c>
      <c r="AI31">
        <v>24.5</v>
      </c>
      <c r="AJ31">
        <v>29.3</v>
      </c>
      <c r="AK31">
        <v>75</v>
      </c>
      <c r="AL31">
        <v>19700</v>
      </c>
      <c r="AM31">
        <v>25600</v>
      </c>
      <c r="AN31">
        <v>34600</v>
      </c>
      <c r="AO31">
        <v>445</v>
      </c>
      <c r="AP31">
        <v>22.8</v>
      </c>
      <c r="AQ31">
        <v>340</v>
      </c>
      <c r="AR31">
        <v>12.9</v>
      </c>
      <c r="AS31">
        <v>2.7</v>
      </c>
      <c r="AT31">
        <v>20.100000000000001</v>
      </c>
      <c r="AU31">
        <v>28</v>
      </c>
      <c r="AV31">
        <v>61.6</v>
      </c>
      <c r="AW31">
        <v>75</v>
      </c>
      <c r="AX31">
        <v>15900</v>
      </c>
      <c r="AY31">
        <v>20100</v>
      </c>
      <c r="AZ31">
        <v>26900</v>
      </c>
      <c r="BA31">
        <v>430</v>
      </c>
      <c r="BB31">
        <v>38.9</v>
      </c>
      <c r="BC31">
        <v>260</v>
      </c>
      <c r="BD31">
        <v>20.5</v>
      </c>
      <c r="BE31">
        <v>5.0999999999999996</v>
      </c>
      <c r="BF31">
        <v>20.7</v>
      </c>
      <c r="BG31">
        <v>26.8</v>
      </c>
      <c r="BH31">
        <v>35.4</v>
      </c>
      <c r="BI31">
        <v>85</v>
      </c>
      <c r="BJ31">
        <v>16100</v>
      </c>
      <c r="BK31">
        <v>22000</v>
      </c>
      <c r="BL31">
        <v>30600</v>
      </c>
      <c r="BM31">
        <v>365</v>
      </c>
      <c r="BN31">
        <v>51.8</v>
      </c>
      <c r="BO31">
        <v>175</v>
      </c>
      <c r="BP31">
        <v>16</v>
      </c>
      <c r="BQ31">
        <v>3</v>
      </c>
      <c r="BR31">
        <v>20.100000000000001</v>
      </c>
      <c r="BS31">
        <v>25.1</v>
      </c>
      <c r="BT31">
        <v>29.2</v>
      </c>
      <c r="BU31">
        <v>70</v>
      </c>
      <c r="BV31">
        <v>17600</v>
      </c>
      <c r="BW31">
        <v>28000</v>
      </c>
      <c r="BX31">
        <v>36200</v>
      </c>
    </row>
    <row r="32" spans="2:76" x14ac:dyDescent="0.25">
      <c r="B32" s="57" t="s">
        <v>1</v>
      </c>
      <c r="C32" t="s">
        <v>184</v>
      </c>
      <c r="D32" t="s">
        <v>226</v>
      </c>
      <c r="E32">
        <v>1505</v>
      </c>
      <c r="F32">
        <v>58.9</v>
      </c>
      <c r="G32">
        <v>620</v>
      </c>
      <c r="H32">
        <v>13.2</v>
      </c>
      <c r="I32">
        <v>3.3</v>
      </c>
      <c r="J32">
        <v>6.6</v>
      </c>
      <c r="K32">
        <v>8.4</v>
      </c>
      <c r="L32">
        <v>24.6</v>
      </c>
      <c r="M32">
        <v>85</v>
      </c>
      <c r="N32">
        <v>15500</v>
      </c>
      <c r="O32">
        <v>23800</v>
      </c>
      <c r="P32">
        <v>33400</v>
      </c>
      <c r="Q32">
        <v>1100</v>
      </c>
      <c r="R32">
        <v>65.099999999999994</v>
      </c>
      <c r="S32">
        <v>385</v>
      </c>
      <c r="T32">
        <v>19.3</v>
      </c>
      <c r="U32">
        <v>2.5</v>
      </c>
      <c r="V32">
        <v>9.5</v>
      </c>
      <c r="W32">
        <v>10.5</v>
      </c>
      <c r="X32">
        <v>13.2</v>
      </c>
      <c r="Y32">
        <v>100</v>
      </c>
      <c r="Z32">
        <v>19800</v>
      </c>
      <c r="AA32">
        <v>29100</v>
      </c>
      <c r="AB32">
        <v>42200</v>
      </c>
      <c r="AC32">
        <v>1035</v>
      </c>
      <c r="AD32">
        <v>62.6</v>
      </c>
      <c r="AE32">
        <v>385</v>
      </c>
      <c r="AF32">
        <v>22.7</v>
      </c>
      <c r="AG32">
        <v>1.4</v>
      </c>
      <c r="AH32">
        <v>10.6</v>
      </c>
      <c r="AI32">
        <v>11.7</v>
      </c>
      <c r="AJ32">
        <v>13.3</v>
      </c>
      <c r="AK32">
        <v>100</v>
      </c>
      <c r="AL32">
        <v>24000</v>
      </c>
      <c r="AM32">
        <v>31200</v>
      </c>
      <c r="AN32">
        <v>46700</v>
      </c>
      <c r="AO32">
        <v>1275</v>
      </c>
      <c r="AP32">
        <v>58.5</v>
      </c>
      <c r="AQ32">
        <v>530</v>
      </c>
      <c r="AR32">
        <v>12.9</v>
      </c>
      <c r="AS32">
        <v>2.7</v>
      </c>
      <c r="AT32">
        <v>6.7</v>
      </c>
      <c r="AU32">
        <v>10.1</v>
      </c>
      <c r="AV32">
        <v>25.9</v>
      </c>
      <c r="AW32">
        <v>70</v>
      </c>
      <c r="AX32">
        <v>17600</v>
      </c>
      <c r="AY32">
        <v>27400</v>
      </c>
      <c r="AZ32">
        <v>36300</v>
      </c>
      <c r="BA32">
        <v>1115</v>
      </c>
      <c r="BB32">
        <v>64.599999999999994</v>
      </c>
      <c r="BC32">
        <v>395</v>
      </c>
      <c r="BD32">
        <v>19.7</v>
      </c>
      <c r="BE32">
        <v>1.9</v>
      </c>
      <c r="BF32">
        <v>9.6999999999999993</v>
      </c>
      <c r="BG32">
        <v>11.3</v>
      </c>
      <c r="BH32">
        <v>13.7</v>
      </c>
      <c r="BI32">
        <v>105</v>
      </c>
      <c r="BJ32">
        <v>19000</v>
      </c>
      <c r="BK32">
        <v>25800</v>
      </c>
      <c r="BL32">
        <v>35500</v>
      </c>
      <c r="BM32">
        <v>905</v>
      </c>
      <c r="BN32">
        <v>61.8</v>
      </c>
      <c r="BO32">
        <v>345</v>
      </c>
      <c r="BP32">
        <v>22.4</v>
      </c>
      <c r="BQ32">
        <v>2.1</v>
      </c>
      <c r="BR32">
        <v>11.3</v>
      </c>
      <c r="BS32">
        <v>12.3</v>
      </c>
      <c r="BT32">
        <v>13.7</v>
      </c>
      <c r="BU32">
        <v>95</v>
      </c>
      <c r="BV32">
        <v>21300</v>
      </c>
      <c r="BW32">
        <v>30000</v>
      </c>
      <c r="BX32">
        <v>41000</v>
      </c>
    </row>
    <row r="33" spans="2:76" x14ac:dyDescent="0.25">
      <c r="B33" s="57" t="s">
        <v>1</v>
      </c>
      <c r="C33" t="s">
        <v>185</v>
      </c>
      <c r="D33" t="s">
        <v>227</v>
      </c>
      <c r="E33">
        <v>615</v>
      </c>
      <c r="F33">
        <v>8.9</v>
      </c>
      <c r="G33">
        <v>560</v>
      </c>
      <c r="H33">
        <v>14.6</v>
      </c>
      <c r="I33">
        <v>12.2</v>
      </c>
      <c r="J33">
        <v>48.1</v>
      </c>
      <c r="K33">
        <v>59.2</v>
      </c>
      <c r="L33">
        <v>64.2</v>
      </c>
      <c r="M33">
        <v>280</v>
      </c>
      <c r="N33">
        <v>18900</v>
      </c>
      <c r="O33">
        <v>23700</v>
      </c>
      <c r="P33">
        <v>28500</v>
      </c>
      <c r="Q33">
        <v>520</v>
      </c>
      <c r="R33">
        <v>17.5</v>
      </c>
      <c r="S33">
        <v>430</v>
      </c>
      <c r="T33">
        <v>26</v>
      </c>
      <c r="U33">
        <v>5.2</v>
      </c>
      <c r="V33">
        <v>38.1</v>
      </c>
      <c r="W33">
        <v>48.5</v>
      </c>
      <c r="X33">
        <v>51.3</v>
      </c>
      <c r="Y33">
        <v>185</v>
      </c>
      <c r="Z33">
        <v>20000</v>
      </c>
      <c r="AA33">
        <v>25300</v>
      </c>
      <c r="AB33">
        <v>31900</v>
      </c>
      <c r="AC33">
        <v>545</v>
      </c>
      <c r="AD33">
        <v>21.6</v>
      </c>
      <c r="AE33">
        <v>430</v>
      </c>
      <c r="AF33">
        <v>30.3</v>
      </c>
      <c r="AG33">
        <v>5.5</v>
      </c>
      <c r="AH33">
        <v>34.9</v>
      </c>
      <c r="AI33">
        <v>41</v>
      </c>
      <c r="AJ33">
        <v>42.6</v>
      </c>
      <c r="AK33">
        <v>175</v>
      </c>
      <c r="AL33">
        <v>20900</v>
      </c>
      <c r="AM33">
        <v>28500</v>
      </c>
      <c r="AN33">
        <v>37300</v>
      </c>
      <c r="AO33">
        <v>600</v>
      </c>
      <c r="AP33">
        <v>10.9</v>
      </c>
      <c r="AQ33">
        <v>535</v>
      </c>
      <c r="AR33">
        <v>12.9</v>
      </c>
      <c r="AS33">
        <v>8.1999999999999993</v>
      </c>
      <c r="AT33">
        <v>50.2</v>
      </c>
      <c r="AU33">
        <v>62.5</v>
      </c>
      <c r="AV33">
        <v>68.099999999999994</v>
      </c>
      <c r="AW33">
        <v>285</v>
      </c>
      <c r="AX33">
        <v>18200</v>
      </c>
      <c r="AY33">
        <v>22900</v>
      </c>
      <c r="AZ33">
        <v>28300</v>
      </c>
      <c r="BA33">
        <v>500</v>
      </c>
      <c r="BB33">
        <v>14.8</v>
      </c>
      <c r="BC33">
        <v>425</v>
      </c>
      <c r="BD33">
        <v>26.7</v>
      </c>
      <c r="BE33">
        <v>8.8000000000000007</v>
      </c>
      <c r="BF33">
        <v>38.1</v>
      </c>
      <c r="BG33">
        <v>46.3</v>
      </c>
      <c r="BH33">
        <v>49.7</v>
      </c>
      <c r="BI33">
        <v>175</v>
      </c>
      <c r="BJ33">
        <v>18500</v>
      </c>
      <c r="BK33">
        <v>25100</v>
      </c>
      <c r="BL33">
        <v>30300</v>
      </c>
      <c r="BM33">
        <v>575</v>
      </c>
      <c r="BN33">
        <v>22.6</v>
      </c>
      <c r="BO33">
        <v>445</v>
      </c>
      <c r="BP33">
        <v>29.7</v>
      </c>
      <c r="BQ33">
        <v>4.5</v>
      </c>
      <c r="BR33">
        <v>32.5</v>
      </c>
      <c r="BS33">
        <v>40.700000000000003</v>
      </c>
      <c r="BT33">
        <v>43.1</v>
      </c>
      <c r="BU33">
        <v>170</v>
      </c>
      <c r="BV33">
        <v>18800</v>
      </c>
      <c r="BW33">
        <v>28000</v>
      </c>
      <c r="BX33">
        <v>34600</v>
      </c>
    </row>
    <row r="34" spans="2:76" x14ac:dyDescent="0.25">
      <c r="B34" s="57" t="s">
        <v>1</v>
      </c>
      <c r="C34" t="s">
        <v>187</v>
      </c>
      <c r="D34" t="s">
        <v>228</v>
      </c>
      <c r="E34">
        <v>540</v>
      </c>
      <c r="F34">
        <v>35.1</v>
      </c>
      <c r="G34">
        <v>350</v>
      </c>
      <c r="H34">
        <v>23.8</v>
      </c>
      <c r="I34">
        <v>3.3</v>
      </c>
      <c r="J34">
        <v>14.7</v>
      </c>
      <c r="K34">
        <v>19.899999999999999</v>
      </c>
      <c r="L34">
        <v>37.700000000000003</v>
      </c>
      <c r="M34">
        <v>70</v>
      </c>
      <c r="N34">
        <v>16000</v>
      </c>
      <c r="O34">
        <v>21000</v>
      </c>
      <c r="P34">
        <v>29600</v>
      </c>
      <c r="Q34">
        <v>635</v>
      </c>
      <c r="R34">
        <v>30</v>
      </c>
      <c r="S34">
        <v>445</v>
      </c>
      <c r="T34">
        <v>34.5</v>
      </c>
      <c r="U34">
        <v>5.2</v>
      </c>
      <c r="V34">
        <v>25.1</v>
      </c>
      <c r="W34">
        <v>27.8</v>
      </c>
      <c r="X34">
        <v>30.3</v>
      </c>
      <c r="Y34">
        <v>150</v>
      </c>
      <c r="Z34">
        <v>14900</v>
      </c>
      <c r="AA34">
        <v>19000</v>
      </c>
      <c r="AB34">
        <v>27000</v>
      </c>
      <c r="AC34">
        <v>475</v>
      </c>
      <c r="AD34">
        <v>32.9</v>
      </c>
      <c r="AE34">
        <v>320</v>
      </c>
      <c r="AF34">
        <v>41.6</v>
      </c>
      <c r="AG34">
        <v>3.2</v>
      </c>
      <c r="AH34">
        <v>16.899999999999999</v>
      </c>
      <c r="AI34">
        <v>20.5</v>
      </c>
      <c r="AJ34">
        <v>22.4</v>
      </c>
      <c r="AK34">
        <v>65</v>
      </c>
      <c r="AL34">
        <v>18900</v>
      </c>
      <c r="AM34">
        <v>28600</v>
      </c>
      <c r="AN34">
        <v>44400</v>
      </c>
      <c r="AO34">
        <v>495</v>
      </c>
      <c r="AP34">
        <v>29.2</v>
      </c>
      <c r="AQ34">
        <v>350</v>
      </c>
      <c r="AR34">
        <v>26.4</v>
      </c>
      <c r="AS34">
        <v>4.5999999999999996</v>
      </c>
      <c r="AT34">
        <v>13.9</v>
      </c>
      <c r="AU34">
        <v>21.1</v>
      </c>
      <c r="AV34">
        <v>39.799999999999997</v>
      </c>
      <c r="AW34">
        <v>60</v>
      </c>
      <c r="AX34">
        <v>9600</v>
      </c>
      <c r="AY34">
        <v>21600</v>
      </c>
      <c r="AZ34">
        <v>29600</v>
      </c>
      <c r="BA34">
        <v>555</v>
      </c>
      <c r="BB34">
        <v>29.5</v>
      </c>
      <c r="BC34">
        <v>390</v>
      </c>
      <c r="BD34">
        <v>29.5</v>
      </c>
      <c r="BE34">
        <v>5.8</v>
      </c>
      <c r="BF34">
        <v>24.2</v>
      </c>
      <c r="BG34">
        <v>30.7</v>
      </c>
      <c r="BH34">
        <v>35.299999999999997</v>
      </c>
      <c r="BI34">
        <v>120</v>
      </c>
      <c r="BJ34">
        <v>13200</v>
      </c>
      <c r="BK34">
        <v>19000</v>
      </c>
      <c r="BL34">
        <v>30300</v>
      </c>
      <c r="BM34">
        <v>385</v>
      </c>
      <c r="BN34">
        <v>29.9</v>
      </c>
      <c r="BO34">
        <v>270</v>
      </c>
      <c r="BP34">
        <v>43.2</v>
      </c>
      <c r="BQ34">
        <v>1.8</v>
      </c>
      <c r="BR34">
        <v>20.6</v>
      </c>
      <c r="BS34">
        <v>23.2</v>
      </c>
      <c r="BT34">
        <v>25</v>
      </c>
      <c r="BU34">
        <v>65</v>
      </c>
      <c r="BV34">
        <v>16600</v>
      </c>
      <c r="BW34">
        <v>27800</v>
      </c>
      <c r="BX34">
        <v>33400</v>
      </c>
    </row>
    <row r="35" spans="2:76" x14ac:dyDescent="0.25">
      <c r="B35" s="57" t="s">
        <v>1</v>
      </c>
      <c r="C35" t="s">
        <v>186</v>
      </c>
      <c r="D35" t="s">
        <v>229</v>
      </c>
      <c r="E35">
        <v>520</v>
      </c>
      <c r="F35">
        <v>13.1</v>
      </c>
      <c r="G35">
        <v>450</v>
      </c>
      <c r="H35">
        <v>16</v>
      </c>
      <c r="I35">
        <v>8.9</v>
      </c>
      <c r="J35">
        <v>27.8</v>
      </c>
      <c r="K35">
        <v>42.3</v>
      </c>
      <c r="L35">
        <v>62</v>
      </c>
      <c r="M35">
        <v>130</v>
      </c>
      <c r="N35">
        <v>13200</v>
      </c>
      <c r="O35">
        <v>19700</v>
      </c>
      <c r="P35">
        <v>25600</v>
      </c>
      <c r="Q35">
        <v>350</v>
      </c>
      <c r="R35">
        <v>20.100000000000001</v>
      </c>
      <c r="S35">
        <v>280</v>
      </c>
      <c r="T35">
        <v>24.9</v>
      </c>
      <c r="U35">
        <v>5.4</v>
      </c>
      <c r="V35">
        <v>35.799999999999997</v>
      </c>
      <c r="W35">
        <v>41.8</v>
      </c>
      <c r="X35">
        <v>49.6</v>
      </c>
      <c r="Y35">
        <v>115</v>
      </c>
      <c r="Z35">
        <v>16500</v>
      </c>
      <c r="AA35">
        <v>22700</v>
      </c>
      <c r="AB35">
        <v>28100</v>
      </c>
      <c r="AC35">
        <v>270</v>
      </c>
      <c r="AD35">
        <v>19.899999999999999</v>
      </c>
      <c r="AE35">
        <v>220</v>
      </c>
      <c r="AF35">
        <v>28.7</v>
      </c>
      <c r="AG35">
        <v>6.6</v>
      </c>
      <c r="AH35">
        <v>36</v>
      </c>
      <c r="AI35">
        <v>41.9</v>
      </c>
      <c r="AJ35">
        <v>44.9</v>
      </c>
      <c r="AK35">
        <v>90</v>
      </c>
      <c r="AL35">
        <v>17500</v>
      </c>
      <c r="AM35">
        <v>25700</v>
      </c>
      <c r="AN35">
        <v>39000</v>
      </c>
      <c r="AO35">
        <v>385</v>
      </c>
      <c r="AP35">
        <v>12.5</v>
      </c>
      <c r="AQ35">
        <v>335</v>
      </c>
      <c r="AR35">
        <v>19</v>
      </c>
      <c r="AS35">
        <v>8.1</v>
      </c>
      <c r="AT35">
        <v>26.8</v>
      </c>
      <c r="AU35">
        <v>41</v>
      </c>
      <c r="AV35">
        <v>60.5</v>
      </c>
      <c r="AW35">
        <v>90</v>
      </c>
      <c r="AX35">
        <v>13400</v>
      </c>
      <c r="AY35">
        <v>18600</v>
      </c>
      <c r="AZ35">
        <v>23700</v>
      </c>
      <c r="BA35">
        <v>310</v>
      </c>
      <c r="BB35">
        <v>23.8</v>
      </c>
      <c r="BC35">
        <v>235</v>
      </c>
      <c r="BD35">
        <v>27.7</v>
      </c>
      <c r="BE35">
        <v>4.5</v>
      </c>
      <c r="BF35">
        <v>28.6</v>
      </c>
      <c r="BG35">
        <v>36</v>
      </c>
      <c r="BH35">
        <v>44.1</v>
      </c>
      <c r="BI35">
        <v>80</v>
      </c>
      <c r="BJ35">
        <v>12800</v>
      </c>
      <c r="BK35">
        <v>23300</v>
      </c>
      <c r="BL35">
        <v>32500</v>
      </c>
      <c r="BM35">
        <v>220</v>
      </c>
      <c r="BN35">
        <v>22.1</v>
      </c>
      <c r="BO35">
        <v>175</v>
      </c>
      <c r="BP35">
        <v>34.700000000000003</v>
      </c>
      <c r="BQ35">
        <v>2.7</v>
      </c>
      <c r="BR35">
        <v>30.2</v>
      </c>
      <c r="BS35">
        <v>37.799999999999997</v>
      </c>
      <c r="BT35">
        <v>40.5</v>
      </c>
      <c r="BU35">
        <v>55</v>
      </c>
      <c r="BV35">
        <v>18700</v>
      </c>
      <c r="BW35">
        <v>26800</v>
      </c>
      <c r="BX35">
        <v>35300</v>
      </c>
    </row>
    <row r="36" spans="2:76" x14ac:dyDescent="0.25">
      <c r="B36" s="57" t="s">
        <v>1</v>
      </c>
      <c r="C36" t="s">
        <v>188</v>
      </c>
      <c r="D36" t="s">
        <v>230</v>
      </c>
      <c r="E36">
        <v>645</v>
      </c>
      <c r="F36">
        <v>4.9000000000000004</v>
      </c>
      <c r="G36">
        <v>615</v>
      </c>
      <c r="H36">
        <v>18.5</v>
      </c>
      <c r="I36">
        <v>11</v>
      </c>
      <c r="J36">
        <v>55.3</v>
      </c>
      <c r="K36">
        <v>61.5</v>
      </c>
      <c r="L36">
        <v>65.5</v>
      </c>
      <c r="M36">
        <v>345</v>
      </c>
      <c r="N36">
        <v>13900</v>
      </c>
      <c r="O36">
        <v>17800</v>
      </c>
      <c r="P36">
        <v>22400</v>
      </c>
      <c r="Q36">
        <v>375</v>
      </c>
      <c r="R36">
        <v>10.9</v>
      </c>
      <c r="S36">
        <v>335</v>
      </c>
      <c r="T36">
        <v>30.2</v>
      </c>
      <c r="U36">
        <v>4</v>
      </c>
      <c r="V36">
        <v>47.5</v>
      </c>
      <c r="W36">
        <v>51.2</v>
      </c>
      <c r="X36">
        <v>54.9</v>
      </c>
      <c r="Y36">
        <v>170</v>
      </c>
      <c r="Z36">
        <v>17200</v>
      </c>
      <c r="AA36">
        <v>23200</v>
      </c>
      <c r="AB36">
        <v>29700</v>
      </c>
      <c r="AC36">
        <v>290</v>
      </c>
      <c r="AD36">
        <v>13.4</v>
      </c>
      <c r="AE36">
        <v>250</v>
      </c>
      <c r="AF36">
        <v>28.9</v>
      </c>
      <c r="AG36">
        <v>6.2</v>
      </c>
      <c r="AH36" t="s">
        <v>95</v>
      </c>
      <c r="AI36" t="s">
        <v>95</v>
      </c>
      <c r="AJ36">
        <v>51.5</v>
      </c>
      <c r="AK36">
        <v>130</v>
      </c>
      <c r="AL36">
        <v>20700</v>
      </c>
      <c r="AM36">
        <v>27500</v>
      </c>
      <c r="AN36">
        <v>36700</v>
      </c>
      <c r="AO36">
        <v>500</v>
      </c>
      <c r="AP36">
        <v>5.8</v>
      </c>
      <c r="AQ36">
        <v>470</v>
      </c>
      <c r="AR36">
        <v>19</v>
      </c>
      <c r="AS36">
        <v>12.6</v>
      </c>
      <c r="AT36">
        <v>52.8</v>
      </c>
      <c r="AU36">
        <v>59.8</v>
      </c>
      <c r="AV36">
        <v>62.6</v>
      </c>
      <c r="AW36">
        <v>240</v>
      </c>
      <c r="AX36">
        <v>12300</v>
      </c>
      <c r="AY36">
        <v>17100</v>
      </c>
      <c r="AZ36">
        <v>21200</v>
      </c>
      <c r="BA36">
        <v>325</v>
      </c>
      <c r="BB36">
        <v>8.6</v>
      </c>
      <c r="BC36">
        <v>300</v>
      </c>
      <c r="BD36">
        <v>28.7</v>
      </c>
      <c r="BE36">
        <v>6.4</v>
      </c>
      <c r="BF36">
        <v>46.5</v>
      </c>
      <c r="BG36">
        <v>53.5</v>
      </c>
      <c r="BH36">
        <v>56.3</v>
      </c>
      <c r="BI36">
        <v>145</v>
      </c>
      <c r="BJ36">
        <v>16600</v>
      </c>
      <c r="BK36">
        <v>20500</v>
      </c>
      <c r="BL36">
        <v>27800</v>
      </c>
      <c r="BM36">
        <v>255</v>
      </c>
      <c r="BN36">
        <v>11.8</v>
      </c>
      <c r="BO36">
        <v>225</v>
      </c>
      <c r="BP36">
        <v>23.6</v>
      </c>
      <c r="BQ36">
        <v>5.9</v>
      </c>
      <c r="BR36" t="s">
        <v>95</v>
      </c>
      <c r="BS36" t="s">
        <v>95</v>
      </c>
      <c r="BT36">
        <v>58.7</v>
      </c>
      <c r="BU36">
        <v>115</v>
      </c>
      <c r="BV36">
        <v>15300</v>
      </c>
      <c r="BW36">
        <v>25500</v>
      </c>
      <c r="BX36">
        <v>33000</v>
      </c>
    </row>
    <row r="37" spans="2:76" x14ac:dyDescent="0.25">
      <c r="B37" s="57" t="s">
        <v>1</v>
      </c>
      <c r="C37" t="s">
        <v>189</v>
      </c>
      <c r="D37" t="s">
        <v>231</v>
      </c>
      <c r="E37">
        <v>2520</v>
      </c>
      <c r="F37">
        <v>64.099999999999994</v>
      </c>
      <c r="G37">
        <v>905</v>
      </c>
      <c r="H37">
        <v>14.2</v>
      </c>
      <c r="I37">
        <v>2.5</v>
      </c>
      <c r="J37">
        <v>6</v>
      </c>
      <c r="K37">
        <v>7.6</v>
      </c>
      <c r="L37">
        <v>19.2</v>
      </c>
      <c r="M37">
        <v>125</v>
      </c>
      <c r="N37">
        <v>21400</v>
      </c>
      <c r="O37">
        <v>28400</v>
      </c>
      <c r="P37">
        <v>36000</v>
      </c>
      <c r="Q37">
        <v>2265</v>
      </c>
      <c r="R37">
        <v>74.8</v>
      </c>
      <c r="S37">
        <v>570</v>
      </c>
      <c r="T37">
        <v>16.100000000000001</v>
      </c>
      <c r="U37">
        <v>0.6</v>
      </c>
      <c r="V37">
        <v>5.4</v>
      </c>
      <c r="W37">
        <v>6.1</v>
      </c>
      <c r="X37">
        <v>8.5</v>
      </c>
      <c r="Y37">
        <v>105</v>
      </c>
      <c r="Z37">
        <v>26900</v>
      </c>
      <c r="AA37">
        <v>37800</v>
      </c>
      <c r="AB37">
        <v>44100</v>
      </c>
      <c r="AC37">
        <v>1905</v>
      </c>
      <c r="AD37">
        <v>67.599999999999994</v>
      </c>
      <c r="AE37">
        <v>615</v>
      </c>
      <c r="AF37">
        <v>22.4</v>
      </c>
      <c r="AG37">
        <v>0.7</v>
      </c>
      <c r="AH37">
        <v>6.4</v>
      </c>
      <c r="AI37">
        <v>7.8</v>
      </c>
      <c r="AJ37">
        <v>9.1999999999999993</v>
      </c>
      <c r="AK37">
        <v>115</v>
      </c>
      <c r="AL37">
        <v>27000</v>
      </c>
      <c r="AM37">
        <v>41200</v>
      </c>
      <c r="AN37">
        <v>51200</v>
      </c>
      <c r="AO37">
        <v>2035</v>
      </c>
      <c r="AP37">
        <v>63</v>
      </c>
      <c r="AQ37">
        <v>755</v>
      </c>
      <c r="AR37">
        <v>16.100000000000001</v>
      </c>
      <c r="AS37">
        <v>3.5</v>
      </c>
      <c r="AT37">
        <v>5.6</v>
      </c>
      <c r="AU37">
        <v>7</v>
      </c>
      <c r="AV37">
        <v>17.399999999999999</v>
      </c>
      <c r="AW37">
        <v>90</v>
      </c>
      <c r="AX37">
        <v>19400</v>
      </c>
      <c r="AY37">
        <v>31700</v>
      </c>
      <c r="AZ37">
        <v>37100</v>
      </c>
      <c r="BA37">
        <v>2130</v>
      </c>
      <c r="BB37">
        <v>70.3</v>
      </c>
      <c r="BC37">
        <v>635</v>
      </c>
      <c r="BD37">
        <v>18.8</v>
      </c>
      <c r="BE37">
        <v>1.3</v>
      </c>
      <c r="BF37">
        <v>6.2</v>
      </c>
      <c r="BG37">
        <v>7.5</v>
      </c>
      <c r="BH37">
        <v>9.6</v>
      </c>
      <c r="BI37">
        <v>115</v>
      </c>
      <c r="BJ37">
        <v>24000</v>
      </c>
      <c r="BK37">
        <v>37700</v>
      </c>
      <c r="BL37">
        <v>43900</v>
      </c>
      <c r="BM37">
        <v>1805</v>
      </c>
      <c r="BN37">
        <v>66</v>
      </c>
      <c r="BO37">
        <v>615</v>
      </c>
      <c r="BP37">
        <v>24.4</v>
      </c>
      <c r="BQ37">
        <v>0.9</v>
      </c>
      <c r="BR37">
        <v>6.5</v>
      </c>
      <c r="BS37">
        <v>7.6</v>
      </c>
      <c r="BT37">
        <v>8.6999999999999993</v>
      </c>
      <c r="BU37">
        <v>95</v>
      </c>
      <c r="BV37">
        <v>28700</v>
      </c>
      <c r="BW37">
        <v>41700</v>
      </c>
      <c r="BX37">
        <v>51800</v>
      </c>
    </row>
    <row r="38" spans="2:76" x14ac:dyDescent="0.25">
      <c r="B38" s="57" t="s">
        <v>1</v>
      </c>
      <c r="C38" t="s">
        <v>190</v>
      </c>
      <c r="D38" t="s">
        <v>232</v>
      </c>
      <c r="E38">
        <v>760</v>
      </c>
      <c r="F38">
        <v>17.100000000000001</v>
      </c>
      <c r="G38">
        <v>630</v>
      </c>
      <c r="H38">
        <v>24.7</v>
      </c>
      <c r="I38">
        <v>5.4</v>
      </c>
      <c r="J38">
        <v>11.2</v>
      </c>
      <c r="K38">
        <v>25.5</v>
      </c>
      <c r="L38">
        <v>52.9</v>
      </c>
      <c r="M38">
        <v>65</v>
      </c>
      <c r="N38">
        <v>7000</v>
      </c>
      <c r="O38">
        <v>15600</v>
      </c>
      <c r="P38">
        <v>25600</v>
      </c>
      <c r="Q38">
        <v>585</v>
      </c>
      <c r="R38">
        <v>22.3</v>
      </c>
      <c r="S38">
        <v>455</v>
      </c>
      <c r="T38">
        <v>46.7</v>
      </c>
      <c r="U38">
        <v>3.2</v>
      </c>
      <c r="V38">
        <v>15.8</v>
      </c>
      <c r="W38">
        <v>20.8</v>
      </c>
      <c r="X38">
        <v>27.8</v>
      </c>
      <c r="Y38">
        <v>70</v>
      </c>
      <c r="Z38">
        <v>11000</v>
      </c>
      <c r="AA38">
        <v>20300</v>
      </c>
      <c r="AB38">
        <v>31700</v>
      </c>
      <c r="AC38">
        <v>505</v>
      </c>
      <c r="AD38">
        <v>30.2</v>
      </c>
      <c r="AE38">
        <v>355</v>
      </c>
      <c r="AF38">
        <v>36.6</v>
      </c>
      <c r="AG38">
        <v>3.4</v>
      </c>
      <c r="AH38">
        <v>20.6</v>
      </c>
      <c r="AI38">
        <v>25.1</v>
      </c>
      <c r="AJ38">
        <v>29.8</v>
      </c>
      <c r="AK38">
        <v>95</v>
      </c>
      <c r="AL38">
        <v>14700</v>
      </c>
      <c r="AM38">
        <v>22900</v>
      </c>
      <c r="AN38">
        <v>34000</v>
      </c>
      <c r="AO38">
        <v>725</v>
      </c>
      <c r="AP38">
        <v>14.8</v>
      </c>
      <c r="AQ38">
        <v>615</v>
      </c>
      <c r="AR38">
        <v>25.7</v>
      </c>
      <c r="AS38">
        <v>5</v>
      </c>
      <c r="AT38">
        <v>12.2</v>
      </c>
      <c r="AU38">
        <v>24.4</v>
      </c>
      <c r="AV38">
        <v>54.6</v>
      </c>
      <c r="AW38">
        <v>65</v>
      </c>
      <c r="AX38">
        <v>10300</v>
      </c>
      <c r="AY38">
        <v>18900</v>
      </c>
      <c r="AZ38">
        <v>30600</v>
      </c>
      <c r="BA38">
        <v>550</v>
      </c>
      <c r="BB38">
        <v>24.8</v>
      </c>
      <c r="BC38">
        <v>415</v>
      </c>
      <c r="BD38">
        <v>39.299999999999997</v>
      </c>
      <c r="BE38">
        <v>4.4000000000000004</v>
      </c>
      <c r="BF38">
        <v>15.8</v>
      </c>
      <c r="BG38">
        <v>22</v>
      </c>
      <c r="BH38">
        <v>31.5</v>
      </c>
      <c r="BI38">
        <v>75</v>
      </c>
      <c r="BJ38">
        <v>11400</v>
      </c>
      <c r="BK38">
        <v>18600</v>
      </c>
      <c r="BL38">
        <v>27100</v>
      </c>
      <c r="BM38">
        <v>425</v>
      </c>
      <c r="BN38">
        <v>29.8</v>
      </c>
      <c r="BO38">
        <v>300</v>
      </c>
      <c r="BP38">
        <v>43.2</v>
      </c>
      <c r="BQ38">
        <v>3.1</v>
      </c>
      <c r="BR38">
        <v>17.8</v>
      </c>
      <c r="BS38">
        <v>20</v>
      </c>
      <c r="BT38">
        <v>23.9</v>
      </c>
      <c r="BU38">
        <v>55</v>
      </c>
      <c r="BV38">
        <v>13800</v>
      </c>
      <c r="BW38">
        <v>20900</v>
      </c>
      <c r="BX38">
        <v>31700</v>
      </c>
    </row>
    <row r="39" spans="2:76" x14ac:dyDescent="0.25">
      <c r="B39" s="57" t="s">
        <v>1</v>
      </c>
      <c r="C39" t="s">
        <v>191</v>
      </c>
      <c r="D39" t="s">
        <v>233</v>
      </c>
      <c r="E39">
        <v>605</v>
      </c>
      <c r="F39">
        <v>45.4</v>
      </c>
      <c r="G39">
        <v>330</v>
      </c>
      <c r="H39">
        <v>13.3</v>
      </c>
      <c r="I39">
        <v>4.8</v>
      </c>
      <c r="J39">
        <v>9.3000000000000007</v>
      </c>
      <c r="K39">
        <v>16.600000000000001</v>
      </c>
      <c r="L39">
        <v>36.5</v>
      </c>
      <c r="M39">
        <v>50</v>
      </c>
      <c r="N39">
        <v>16500</v>
      </c>
      <c r="O39">
        <v>20100</v>
      </c>
      <c r="P39">
        <v>25700</v>
      </c>
      <c r="Q39">
        <v>460</v>
      </c>
      <c r="R39">
        <v>56.1</v>
      </c>
      <c r="S39">
        <v>200</v>
      </c>
      <c r="T39">
        <v>21.3</v>
      </c>
      <c r="U39">
        <v>3</v>
      </c>
      <c r="V39">
        <v>14.8</v>
      </c>
      <c r="W39">
        <v>16.3</v>
      </c>
      <c r="X39">
        <v>19.600000000000001</v>
      </c>
      <c r="Y39">
        <v>65</v>
      </c>
      <c r="Z39">
        <v>15900</v>
      </c>
      <c r="AA39">
        <v>20300</v>
      </c>
      <c r="AB39">
        <v>29500</v>
      </c>
      <c r="AC39">
        <v>305</v>
      </c>
      <c r="AD39">
        <v>59.9</v>
      </c>
      <c r="AE39">
        <v>125</v>
      </c>
      <c r="AF39" t="s">
        <v>95</v>
      </c>
      <c r="AG39" t="s">
        <v>95</v>
      </c>
      <c r="AH39" t="s">
        <v>95</v>
      </c>
      <c r="AI39" t="s">
        <v>95</v>
      </c>
      <c r="AJ39">
        <v>15.3</v>
      </c>
      <c r="AK39">
        <v>35</v>
      </c>
      <c r="AL39">
        <v>20000</v>
      </c>
      <c r="AM39">
        <v>27400</v>
      </c>
      <c r="AN39">
        <v>34200</v>
      </c>
      <c r="AO39">
        <v>525</v>
      </c>
      <c r="AP39">
        <v>51</v>
      </c>
      <c r="AQ39">
        <v>260</v>
      </c>
      <c r="AR39">
        <v>12.2</v>
      </c>
      <c r="AS39">
        <v>4.5999999999999996</v>
      </c>
      <c r="AT39">
        <v>8.9</v>
      </c>
      <c r="AU39">
        <v>15.4</v>
      </c>
      <c r="AV39">
        <v>32.299999999999997</v>
      </c>
      <c r="AW39">
        <v>40</v>
      </c>
      <c r="AX39">
        <v>10400</v>
      </c>
      <c r="AY39">
        <v>16600</v>
      </c>
      <c r="AZ39">
        <v>23500</v>
      </c>
      <c r="BA39">
        <v>380</v>
      </c>
      <c r="BB39">
        <v>66.7</v>
      </c>
      <c r="BC39">
        <v>125</v>
      </c>
      <c r="BD39" t="s">
        <v>95</v>
      </c>
      <c r="BE39" t="s">
        <v>95</v>
      </c>
      <c r="BF39" t="s">
        <v>95</v>
      </c>
      <c r="BG39" t="s">
        <v>95</v>
      </c>
      <c r="BH39">
        <v>15.7</v>
      </c>
      <c r="BI39">
        <v>30</v>
      </c>
      <c r="BJ39">
        <v>13700</v>
      </c>
      <c r="BK39">
        <v>24200</v>
      </c>
      <c r="BL39">
        <v>28400</v>
      </c>
      <c r="BM39">
        <v>245</v>
      </c>
      <c r="BN39">
        <v>57.9</v>
      </c>
      <c r="BO39">
        <v>105</v>
      </c>
      <c r="BP39" t="s">
        <v>95</v>
      </c>
      <c r="BQ39" t="s">
        <v>95</v>
      </c>
      <c r="BR39" t="s">
        <v>95</v>
      </c>
      <c r="BS39" t="s">
        <v>95</v>
      </c>
      <c r="BT39">
        <v>15</v>
      </c>
      <c r="BU39">
        <v>25</v>
      </c>
      <c r="BV39">
        <v>17700</v>
      </c>
      <c r="BW39">
        <v>26800</v>
      </c>
      <c r="BX39">
        <v>30500</v>
      </c>
    </row>
    <row r="40" spans="2:76" x14ac:dyDescent="0.25">
      <c r="B40" s="57" t="s">
        <v>1</v>
      </c>
      <c r="C40" t="s">
        <v>192</v>
      </c>
      <c r="D40" t="s">
        <v>234</v>
      </c>
      <c r="E40">
        <v>135</v>
      </c>
      <c r="F40">
        <v>28.6</v>
      </c>
      <c r="G40">
        <v>95</v>
      </c>
      <c r="H40">
        <v>22.6</v>
      </c>
      <c r="I40">
        <v>6</v>
      </c>
      <c r="J40">
        <v>16.5</v>
      </c>
      <c r="K40">
        <v>24.1</v>
      </c>
      <c r="L40">
        <v>42.9</v>
      </c>
      <c r="M40">
        <v>20</v>
      </c>
      <c r="N40">
        <v>20900</v>
      </c>
      <c r="O40">
        <v>23800</v>
      </c>
      <c r="P40">
        <v>33200</v>
      </c>
      <c r="Q40">
        <v>130</v>
      </c>
      <c r="R40">
        <v>25.4</v>
      </c>
      <c r="S40">
        <v>95</v>
      </c>
      <c r="T40">
        <v>37.700000000000003</v>
      </c>
      <c r="U40">
        <v>5.4</v>
      </c>
      <c r="V40">
        <v>20.8</v>
      </c>
      <c r="W40">
        <v>24.6</v>
      </c>
      <c r="X40">
        <v>31.5</v>
      </c>
      <c r="Y40">
        <v>25</v>
      </c>
      <c r="Z40">
        <v>10800</v>
      </c>
      <c r="AA40">
        <v>29800</v>
      </c>
      <c r="AB40">
        <v>38000</v>
      </c>
      <c r="AC40">
        <v>150</v>
      </c>
      <c r="AD40">
        <v>34.700000000000003</v>
      </c>
      <c r="AE40">
        <v>100</v>
      </c>
      <c r="AF40">
        <v>33.299999999999997</v>
      </c>
      <c r="AG40">
        <v>3.3</v>
      </c>
      <c r="AH40" t="s">
        <v>95</v>
      </c>
      <c r="AI40" t="s">
        <v>95</v>
      </c>
      <c r="AJ40">
        <v>28.7</v>
      </c>
      <c r="AK40">
        <v>30</v>
      </c>
      <c r="AL40">
        <v>13600</v>
      </c>
      <c r="AM40">
        <v>26200</v>
      </c>
      <c r="AN40">
        <v>48300</v>
      </c>
      <c r="AO40">
        <v>145</v>
      </c>
      <c r="AP40">
        <v>28.6</v>
      </c>
      <c r="AQ40">
        <v>105</v>
      </c>
      <c r="AR40">
        <v>24.5</v>
      </c>
      <c r="AS40">
        <v>4.0999999999999996</v>
      </c>
      <c r="AT40">
        <v>10.9</v>
      </c>
      <c r="AU40">
        <v>19</v>
      </c>
      <c r="AV40">
        <v>42.9</v>
      </c>
      <c r="AW40">
        <v>15</v>
      </c>
      <c r="AX40">
        <v>8900</v>
      </c>
      <c r="AY40">
        <v>27400</v>
      </c>
      <c r="AZ40">
        <v>35900</v>
      </c>
      <c r="BA40">
        <v>145</v>
      </c>
      <c r="BB40">
        <v>27.4</v>
      </c>
      <c r="BC40">
        <v>105</v>
      </c>
      <c r="BD40">
        <v>30.1</v>
      </c>
      <c r="BE40">
        <v>5.5</v>
      </c>
      <c r="BF40">
        <v>24.7</v>
      </c>
      <c r="BG40">
        <v>31.5</v>
      </c>
      <c r="BH40">
        <v>37</v>
      </c>
      <c r="BI40">
        <v>30</v>
      </c>
      <c r="BJ40">
        <v>6400</v>
      </c>
      <c r="BK40">
        <v>16000</v>
      </c>
      <c r="BL40">
        <v>29400</v>
      </c>
      <c r="BM40">
        <v>130</v>
      </c>
      <c r="BN40">
        <v>40.6</v>
      </c>
      <c r="BO40">
        <v>75</v>
      </c>
      <c r="BP40">
        <v>33.6</v>
      </c>
      <c r="BQ40">
        <v>2.2999999999999998</v>
      </c>
      <c r="BR40" t="s">
        <v>95</v>
      </c>
      <c r="BS40" t="s">
        <v>95</v>
      </c>
      <c r="BT40">
        <v>23.4</v>
      </c>
      <c r="BU40">
        <v>20</v>
      </c>
      <c r="BV40">
        <v>13300</v>
      </c>
      <c r="BW40">
        <v>24200</v>
      </c>
      <c r="BX40">
        <v>43100</v>
      </c>
    </row>
    <row r="41" spans="2:76" x14ac:dyDescent="0.25">
      <c r="B41" s="57" t="s">
        <v>1</v>
      </c>
      <c r="C41" t="s">
        <v>193</v>
      </c>
      <c r="D41" t="s">
        <v>235</v>
      </c>
      <c r="E41">
        <v>650</v>
      </c>
      <c r="F41">
        <v>7.1</v>
      </c>
      <c r="G41">
        <v>605</v>
      </c>
      <c r="H41">
        <v>10.9</v>
      </c>
      <c r="I41">
        <v>8.5</v>
      </c>
      <c r="J41">
        <v>47.6</v>
      </c>
      <c r="K41">
        <v>63.2</v>
      </c>
      <c r="L41">
        <v>73.5</v>
      </c>
      <c r="M41">
        <v>295</v>
      </c>
      <c r="N41">
        <v>14200</v>
      </c>
      <c r="O41">
        <v>19500</v>
      </c>
      <c r="P41">
        <v>25200</v>
      </c>
      <c r="Q41">
        <v>425</v>
      </c>
      <c r="R41">
        <v>15.1</v>
      </c>
      <c r="S41">
        <v>360</v>
      </c>
      <c r="T41">
        <v>17.5</v>
      </c>
      <c r="U41">
        <v>3.5</v>
      </c>
      <c r="V41">
        <v>47.5</v>
      </c>
      <c r="W41">
        <v>57.4</v>
      </c>
      <c r="X41">
        <v>63.8</v>
      </c>
      <c r="Y41">
        <v>195</v>
      </c>
      <c r="Z41">
        <v>17100</v>
      </c>
      <c r="AA41">
        <v>24500</v>
      </c>
      <c r="AB41">
        <v>34300</v>
      </c>
      <c r="AC41">
        <v>155</v>
      </c>
      <c r="AD41">
        <v>14.6</v>
      </c>
      <c r="AE41">
        <v>135</v>
      </c>
      <c r="AF41" t="s">
        <v>95</v>
      </c>
      <c r="AG41" t="s">
        <v>95</v>
      </c>
      <c r="AH41" t="s">
        <v>95</v>
      </c>
      <c r="AI41" t="s">
        <v>95</v>
      </c>
      <c r="AJ41">
        <v>60.5</v>
      </c>
      <c r="AK41">
        <v>80</v>
      </c>
      <c r="AL41">
        <v>22800</v>
      </c>
      <c r="AM41">
        <v>29800</v>
      </c>
      <c r="AN41">
        <v>43200</v>
      </c>
      <c r="AO41">
        <v>595</v>
      </c>
      <c r="AP41">
        <v>9.6</v>
      </c>
      <c r="AQ41">
        <v>540</v>
      </c>
      <c r="AR41">
        <v>13.3</v>
      </c>
      <c r="AS41">
        <v>8.1999999999999993</v>
      </c>
      <c r="AT41">
        <v>43</v>
      </c>
      <c r="AU41">
        <v>56.1</v>
      </c>
      <c r="AV41">
        <v>68.900000000000006</v>
      </c>
      <c r="AW41">
        <v>245</v>
      </c>
      <c r="AX41">
        <v>13200</v>
      </c>
      <c r="AY41">
        <v>17800</v>
      </c>
      <c r="AZ41">
        <v>22900</v>
      </c>
      <c r="BA41">
        <v>305</v>
      </c>
      <c r="BB41">
        <v>19.7</v>
      </c>
      <c r="BC41">
        <v>245</v>
      </c>
      <c r="BD41">
        <v>19</v>
      </c>
      <c r="BE41">
        <v>4.5999999999999996</v>
      </c>
      <c r="BF41">
        <v>44.3</v>
      </c>
      <c r="BG41">
        <v>52.8</v>
      </c>
      <c r="BH41">
        <v>56.7</v>
      </c>
      <c r="BI41">
        <v>130</v>
      </c>
      <c r="BJ41">
        <v>18200</v>
      </c>
      <c r="BK41">
        <v>24600</v>
      </c>
      <c r="BL41">
        <v>32300</v>
      </c>
      <c r="BM41">
        <v>65</v>
      </c>
      <c r="BN41">
        <v>17.2</v>
      </c>
      <c r="BO41">
        <v>55</v>
      </c>
      <c r="BP41" t="s">
        <v>95</v>
      </c>
      <c r="BQ41" t="s">
        <v>95</v>
      </c>
      <c r="BR41" t="s">
        <v>95</v>
      </c>
      <c r="BS41" t="s">
        <v>95</v>
      </c>
      <c r="BT41">
        <v>56.2</v>
      </c>
      <c r="BU41">
        <v>30</v>
      </c>
      <c r="BV41">
        <v>21700</v>
      </c>
      <c r="BW41">
        <v>30600</v>
      </c>
      <c r="BX41">
        <v>42300</v>
      </c>
    </row>
    <row r="42" spans="2:76" x14ac:dyDescent="0.25">
      <c r="B42" s="57" t="s">
        <v>1</v>
      </c>
      <c r="C42" t="s">
        <v>194</v>
      </c>
      <c r="D42" t="s">
        <v>236</v>
      </c>
      <c r="E42">
        <v>180</v>
      </c>
      <c r="F42">
        <v>43.6</v>
      </c>
      <c r="G42">
        <v>100</v>
      </c>
      <c r="H42" t="s">
        <v>95</v>
      </c>
      <c r="I42" t="s">
        <v>95</v>
      </c>
      <c r="J42" t="s">
        <v>95</v>
      </c>
      <c r="K42">
        <v>5</v>
      </c>
      <c r="L42">
        <v>53</v>
      </c>
      <c r="M42" t="s">
        <v>95</v>
      </c>
      <c r="N42" t="s">
        <v>95</v>
      </c>
      <c r="O42" t="s">
        <v>95</v>
      </c>
      <c r="P42" t="s">
        <v>95</v>
      </c>
      <c r="Q42">
        <v>130</v>
      </c>
      <c r="R42">
        <v>72.7</v>
      </c>
      <c r="S42">
        <v>35</v>
      </c>
      <c r="T42" t="s">
        <v>95</v>
      </c>
      <c r="U42" t="s">
        <v>95</v>
      </c>
      <c r="V42" t="s">
        <v>95</v>
      </c>
      <c r="W42" t="s">
        <v>95</v>
      </c>
      <c r="X42">
        <v>16.7</v>
      </c>
      <c r="Y42" t="s">
        <v>95</v>
      </c>
      <c r="Z42" t="s">
        <v>95</v>
      </c>
      <c r="AA42" t="s">
        <v>95</v>
      </c>
      <c r="AB42" t="s">
        <v>95</v>
      </c>
      <c r="AC42">
        <v>60</v>
      </c>
      <c r="AD42">
        <v>61.3</v>
      </c>
      <c r="AE42">
        <v>25</v>
      </c>
      <c r="AF42" t="s">
        <v>95</v>
      </c>
      <c r="AG42" t="s">
        <v>95</v>
      </c>
      <c r="AH42" t="s">
        <v>95</v>
      </c>
      <c r="AI42" t="s">
        <v>95</v>
      </c>
      <c r="AJ42">
        <v>14.5</v>
      </c>
      <c r="AK42" t="s">
        <v>95</v>
      </c>
      <c r="AL42" t="s">
        <v>95</v>
      </c>
      <c r="AM42" t="s">
        <v>95</v>
      </c>
      <c r="AN42" t="s">
        <v>95</v>
      </c>
      <c r="AO42">
        <v>195</v>
      </c>
      <c r="AP42">
        <v>48.7</v>
      </c>
      <c r="AQ42">
        <v>100</v>
      </c>
      <c r="AR42" t="s">
        <v>95</v>
      </c>
      <c r="AS42" t="s">
        <v>95</v>
      </c>
      <c r="AT42" t="s">
        <v>95</v>
      </c>
      <c r="AU42">
        <v>2.6</v>
      </c>
      <c r="AV42">
        <v>44.6</v>
      </c>
      <c r="AW42" t="s">
        <v>95</v>
      </c>
      <c r="AX42" t="s">
        <v>95</v>
      </c>
      <c r="AY42" t="s">
        <v>95</v>
      </c>
      <c r="AZ42" t="s">
        <v>95</v>
      </c>
      <c r="BA42">
        <v>100</v>
      </c>
      <c r="BB42">
        <v>67.599999999999994</v>
      </c>
      <c r="BC42">
        <v>35</v>
      </c>
      <c r="BD42" t="s">
        <v>95</v>
      </c>
      <c r="BE42" t="s">
        <v>95</v>
      </c>
      <c r="BF42" t="s">
        <v>95</v>
      </c>
      <c r="BG42" t="s">
        <v>95</v>
      </c>
      <c r="BH42">
        <v>18.600000000000001</v>
      </c>
      <c r="BI42" t="s">
        <v>95</v>
      </c>
      <c r="BJ42" t="s">
        <v>95</v>
      </c>
      <c r="BK42" t="s">
        <v>95</v>
      </c>
      <c r="BL42" t="s">
        <v>95</v>
      </c>
      <c r="BM42">
        <v>50</v>
      </c>
      <c r="BN42">
        <v>58.8</v>
      </c>
      <c r="BO42">
        <v>20</v>
      </c>
      <c r="BP42" t="s">
        <v>95</v>
      </c>
      <c r="BQ42" t="s">
        <v>95</v>
      </c>
      <c r="BR42" t="s">
        <v>95</v>
      </c>
      <c r="BS42" t="s">
        <v>95</v>
      </c>
      <c r="BT42">
        <v>23.5</v>
      </c>
      <c r="BU42" t="s">
        <v>95</v>
      </c>
      <c r="BV42" t="s">
        <v>95</v>
      </c>
      <c r="BW42" t="s">
        <v>95</v>
      </c>
      <c r="BX42" t="s">
        <v>95</v>
      </c>
    </row>
    <row r="43" spans="2:76" x14ac:dyDescent="0.25">
      <c r="B43" s="57" t="s">
        <v>1</v>
      </c>
      <c r="C43" t="s">
        <v>195</v>
      </c>
      <c r="D43" t="s">
        <v>237</v>
      </c>
      <c r="E43">
        <v>695</v>
      </c>
      <c r="F43">
        <v>61</v>
      </c>
      <c r="G43">
        <v>270</v>
      </c>
      <c r="H43">
        <v>10.6</v>
      </c>
      <c r="I43">
        <v>2.7</v>
      </c>
      <c r="J43">
        <v>8.5</v>
      </c>
      <c r="K43">
        <v>10.9</v>
      </c>
      <c r="L43">
        <v>25.6</v>
      </c>
      <c r="M43">
        <v>50</v>
      </c>
      <c r="N43">
        <v>23600</v>
      </c>
      <c r="O43">
        <v>35300</v>
      </c>
      <c r="P43">
        <v>39300</v>
      </c>
      <c r="Q43">
        <v>425</v>
      </c>
      <c r="R43">
        <v>68</v>
      </c>
      <c r="S43">
        <v>135</v>
      </c>
      <c r="T43">
        <v>16.2</v>
      </c>
      <c r="U43">
        <v>1.9</v>
      </c>
      <c r="V43">
        <v>10.4</v>
      </c>
      <c r="W43">
        <v>11.3</v>
      </c>
      <c r="X43">
        <v>13.9</v>
      </c>
      <c r="Y43">
        <v>40</v>
      </c>
      <c r="Z43">
        <v>22600</v>
      </c>
      <c r="AA43">
        <v>36300</v>
      </c>
      <c r="AB43">
        <v>52800</v>
      </c>
      <c r="AC43">
        <v>320</v>
      </c>
      <c r="AD43">
        <v>63.4</v>
      </c>
      <c r="AE43">
        <v>120</v>
      </c>
      <c r="AF43">
        <v>18.3</v>
      </c>
      <c r="AG43">
        <v>2.2000000000000002</v>
      </c>
      <c r="AH43" t="s">
        <v>95</v>
      </c>
      <c r="AI43" t="s">
        <v>95</v>
      </c>
      <c r="AJ43">
        <v>16.100000000000001</v>
      </c>
      <c r="AK43">
        <v>35</v>
      </c>
      <c r="AL43">
        <v>31000</v>
      </c>
      <c r="AM43">
        <v>49500</v>
      </c>
      <c r="AN43">
        <v>67700</v>
      </c>
      <c r="AO43">
        <v>595</v>
      </c>
      <c r="AP43">
        <v>60.3</v>
      </c>
      <c r="AQ43">
        <v>235</v>
      </c>
      <c r="AR43">
        <v>12.4</v>
      </c>
      <c r="AS43">
        <v>2.8</v>
      </c>
      <c r="AT43">
        <v>7.2</v>
      </c>
      <c r="AU43">
        <v>10.1</v>
      </c>
      <c r="AV43">
        <v>24.5</v>
      </c>
      <c r="AW43">
        <v>35</v>
      </c>
      <c r="AX43">
        <v>23900</v>
      </c>
      <c r="AY43">
        <v>33700</v>
      </c>
      <c r="AZ43">
        <v>38800</v>
      </c>
      <c r="BA43">
        <v>430</v>
      </c>
      <c r="BB43">
        <v>65.2</v>
      </c>
      <c r="BC43">
        <v>150</v>
      </c>
      <c r="BD43">
        <v>16.600000000000001</v>
      </c>
      <c r="BE43">
        <v>3.3</v>
      </c>
      <c r="BF43">
        <v>7.9</v>
      </c>
      <c r="BG43">
        <v>11.2</v>
      </c>
      <c r="BH43">
        <v>15</v>
      </c>
      <c r="BI43">
        <v>35</v>
      </c>
      <c r="BJ43">
        <v>25500</v>
      </c>
      <c r="BK43">
        <v>29000</v>
      </c>
      <c r="BL43">
        <v>40000</v>
      </c>
      <c r="BM43">
        <v>295</v>
      </c>
      <c r="BN43">
        <v>62.5</v>
      </c>
      <c r="BO43">
        <v>110</v>
      </c>
      <c r="BP43">
        <v>18.600000000000001</v>
      </c>
      <c r="BQ43">
        <v>2</v>
      </c>
      <c r="BR43">
        <v>12.8</v>
      </c>
      <c r="BS43">
        <v>14.5</v>
      </c>
      <c r="BT43">
        <v>16.899999999999999</v>
      </c>
      <c r="BU43">
        <v>35</v>
      </c>
      <c r="BV43">
        <v>26700</v>
      </c>
      <c r="BW43">
        <v>40600</v>
      </c>
      <c r="BX43">
        <v>49800</v>
      </c>
    </row>
    <row r="44" spans="2:76" x14ac:dyDescent="0.25">
      <c r="B44" s="57" t="s">
        <v>2</v>
      </c>
      <c r="C44" t="s">
        <v>176</v>
      </c>
      <c r="D44" t="s">
        <v>238</v>
      </c>
      <c r="E44">
        <v>680</v>
      </c>
      <c r="F44">
        <v>8.8000000000000007</v>
      </c>
      <c r="G44">
        <v>620</v>
      </c>
      <c r="H44">
        <v>22.9</v>
      </c>
      <c r="I44">
        <v>11.9</v>
      </c>
      <c r="J44">
        <v>22.9</v>
      </c>
      <c r="K44">
        <v>39.299999999999997</v>
      </c>
      <c r="L44">
        <v>56.3</v>
      </c>
      <c r="M44">
        <v>125</v>
      </c>
      <c r="N44">
        <v>7900</v>
      </c>
      <c r="O44">
        <v>14800</v>
      </c>
      <c r="P44">
        <v>21900</v>
      </c>
      <c r="Q44">
        <v>315</v>
      </c>
      <c r="R44">
        <v>18.3</v>
      </c>
      <c r="S44">
        <v>260</v>
      </c>
      <c r="T44">
        <v>39.700000000000003</v>
      </c>
      <c r="U44">
        <v>6.3</v>
      </c>
      <c r="V44">
        <v>22.1</v>
      </c>
      <c r="W44">
        <v>29.7</v>
      </c>
      <c r="X44">
        <v>35.6</v>
      </c>
      <c r="Y44">
        <v>55</v>
      </c>
      <c r="Z44">
        <v>11800</v>
      </c>
      <c r="AA44">
        <v>18400</v>
      </c>
      <c r="AB44">
        <v>28300</v>
      </c>
      <c r="AC44">
        <v>330</v>
      </c>
      <c r="AD44">
        <v>16.100000000000001</v>
      </c>
      <c r="AE44">
        <v>275</v>
      </c>
      <c r="AF44" t="s">
        <v>95</v>
      </c>
      <c r="AG44" t="s">
        <v>95</v>
      </c>
      <c r="AH44">
        <v>36.200000000000003</v>
      </c>
      <c r="AI44">
        <v>42.9</v>
      </c>
      <c r="AJ44">
        <v>45</v>
      </c>
      <c r="AK44">
        <v>105</v>
      </c>
      <c r="AL44">
        <v>8800</v>
      </c>
      <c r="AM44">
        <v>17000</v>
      </c>
      <c r="AN44">
        <v>26300</v>
      </c>
      <c r="AO44">
        <v>330</v>
      </c>
      <c r="AP44">
        <v>11.9</v>
      </c>
      <c r="AQ44">
        <v>290</v>
      </c>
      <c r="AR44">
        <v>21.6</v>
      </c>
      <c r="AS44">
        <v>8.5</v>
      </c>
      <c r="AT44">
        <v>21.6</v>
      </c>
      <c r="AU44">
        <v>37.4</v>
      </c>
      <c r="AV44">
        <v>58.1</v>
      </c>
      <c r="AW44">
        <v>65</v>
      </c>
      <c r="AX44">
        <v>8200</v>
      </c>
      <c r="AY44">
        <v>13800</v>
      </c>
      <c r="AZ44">
        <v>21600</v>
      </c>
      <c r="BA44">
        <v>280</v>
      </c>
      <c r="BB44">
        <v>15.5</v>
      </c>
      <c r="BC44">
        <v>235</v>
      </c>
      <c r="BD44" t="s">
        <v>95</v>
      </c>
      <c r="BE44" t="s">
        <v>95</v>
      </c>
      <c r="BF44">
        <v>33.1</v>
      </c>
      <c r="BG44">
        <v>46.8</v>
      </c>
      <c r="BH44">
        <v>52.5</v>
      </c>
      <c r="BI44">
        <v>75</v>
      </c>
      <c r="BJ44">
        <v>8900</v>
      </c>
      <c r="BK44">
        <v>14200</v>
      </c>
      <c r="BL44">
        <v>24000</v>
      </c>
      <c r="BM44">
        <v>240</v>
      </c>
      <c r="BN44">
        <v>22.7</v>
      </c>
      <c r="BO44">
        <v>185</v>
      </c>
      <c r="BP44" t="s">
        <v>95</v>
      </c>
      <c r="BQ44" t="s">
        <v>95</v>
      </c>
      <c r="BR44" t="s">
        <v>95</v>
      </c>
      <c r="BS44" t="s">
        <v>95</v>
      </c>
      <c r="BT44">
        <v>44.6</v>
      </c>
      <c r="BU44">
        <v>80</v>
      </c>
      <c r="BV44">
        <v>12100</v>
      </c>
      <c r="BW44">
        <v>24300</v>
      </c>
      <c r="BX44">
        <v>32500</v>
      </c>
    </row>
    <row r="45" spans="2:76" x14ac:dyDescent="0.25">
      <c r="B45" s="57" t="s">
        <v>2</v>
      </c>
      <c r="C45" t="s">
        <v>177</v>
      </c>
      <c r="D45" t="s">
        <v>239</v>
      </c>
      <c r="E45">
        <v>550</v>
      </c>
      <c r="F45">
        <v>18.600000000000001</v>
      </c>
      <c r="G45">
        <v>445</v>
      </c>
      <c r="H45">
        <v>19.3</v>
      </c>
      <c r="I45">
        <v>10.4</v>
      </c>
      <c r="J45">
        <v>33.5</v>
      </c>
      <c r="K45">
        <v>42.4</v>
      </c>
      <c r="L45">
        <v>51.7</v>
      </c>
      <c r="M45">
        <v>170</v>
      </c>
      <c r="N45">
        <v>14700</v>
      </c>
      <c r="O45">
        <v>20600</v>
      </c>
      <c r="P45">
        <v>26800</v>
      </c>
      <c r="Q45">
        <v>385</v>
      </c>
      <c r="R45">
        <v>26.8</v>
      </c>
      <c r="S45">
        <v>280</v>
      </c>
      <c r="T45">
        <v>26.8</v>
      </c>
      <c r="U45">
        <v>2.9</v>
      </c>
      <c r="V45">
        <v>33.200000000000003</v>
      </c>
      <c r="W45">
        <v>38.700000000000003</v>
      </c>
      <c r="X45">
        <v>43.6</v>
      </c>
      <c r="Y45">
        <v>115</v>
      </c>
      <c r="Z45">
        <v>21000</v>
      </c>
      <c r="AA45">
        <v>29000</v>
      </c>
      <c r="AB45">
        <v>40200</v>
      </c>
      <c r="AC45">
        <v>125</v>
      </c>
      <c r="AD45">
        <v>29.3</v>
      </c>
      <c r="AE45">
        <v>85</v>
      </c>
      <c r="AF45" t="s">
        <v>95</v>
      </c>
      <c r="AG45" t="s">
        <v>95</v>
      </c>
      <c r="AH45" t="s">
        <v>95</v>
      </c>
      <c r="AI45" t="s">
        <v>95</v>
      </c>
      <c r="AJ45">
        <v>46.3</v>
      </c>
      <c r="AK45">
        <v>50</v>
      </c>
      <c r="AL45">
        <v>21400</v>
      </c>
      <c r="AM45">
        <v>36000</v>
      </c>
      <c r="AN45">
        <v>51600</v>
      </c>
      <c r="AO45">
        <v>420</v>
      </c>
      <c r="AP45">
        <v>21.3</v>
      </c>
      <c r="AQ45">
        <v>330</v>
      </c>
      <c r="AR45">
        <v>18.7</v>
      </c>
      <c r="AS45">
        <v>6.2</v>
      </c>
      <c r="AT45">
        <v>32.299999999999997</v>
      </c>
      <c r="AU45">
        <v>40.200000000000003</v>
      </c>
      <c r="AV45">
        <v>53.8</v>
      </c>
      <c r="AW45">
        <v>125</v>
      </c>
      <c r="AX45">
        <v>14700</v>
      </c>
      <c r="AY45">
        <v>20800</v>
      </c>
      <c r="AZ45">
        <v>28500</v>
      </c>
      <c r="BA45">
        <v>230</v>
      </c>
      <c r="BB45">
        <v>27.2</v>
      </c>
      <c r="BC45">
        <v>170</v>
      </c>
      <c r="BD45">
        <v>27.2</v>
      </c>
      <c r="BE45">
        <v>3.4</v>
      </c>
      <c r="BF45">
        <v>35.299999999999997</v>
      </c>
      <c r="BG45">
        <v>39.700000000000003</v>
      </c>
      <c r="BH45">
        <v>42.2</v>
      </c>
      <c r="BI45">
        <v>75</v>
      </c>
      <c r="BJ45">
        <v>18800</v>
      </c>
      <c r="BK45">
        <v>27000</v>
      </c>
      <c r="BL45">
        <v>36900</v>
      </c>
      <c r="BM45">
        <v>50</v>
      </c>
      <c r="BN45">
        <v>45.1</v>
      </c>
      <c r="BO45">
        <v>30</v>
      </c>
      <c r="BP45" t="s">
        <v>95</v>
      </c>
      <c r="BQ45" t="s">
        <v>95</v>
      </c>
      <c r="BR45" t="s">
        <v>95</v>
      </c>
      <c r="BS45" t="s">
        <v>95</v>
      </c>
      <c r="BT45">
        <v>27.5</v>
      </c>
      <c r="BU45">
        <v>15</v>
      </c>
      <c r="BV45">
        <v>31700</v>
      </c>
      <c r="BW45">
        <v>36500</v>
      </c>
      <c r="BX45">
        <v>50400</v>
      </c>
    </row>
    <row r="46" spans="2:76" x14ac:dyDescent="0.25">
      <c r="B46" s="57" t="s">
        <v>2</v>
      </c>
      <c r="C46" t="s">
        <v>178</v>
      </c>
      <c r="D46" t="s">
        <v>240</v>
      </c>
      <c r="E46">
        <v>5930</v>
      </c>
      <c r="F46">
        <v>34.299999999999997</v>
      </c>
      <c r="G46">
        <v>3895</v>
      </c>
      <c r="H46">
        <v>3.9</v>
      </c>
      <c r="I46">
        <v>0.6</v>
      </c>
      <c r="J46" t="s">
        <v>95</v>
      </c>
      <c r="K46">
        <v>3.8</v>
      </c>
      <c r="L46">
        <v>61.2</v>
      </c>
      <c r="M46">
        <v>70</v>
      </c>
      <c r="N46">
        <v>15600</v>
      </c>
      <c r="O46">
        <v>26500</v>
      </c>
      <c r="P46">
        <v>33400</v>
      </c>
      <c r="Q46">
        <v>5295</v>
      </c>
      <c r="R46">
        <v>76.400000000000006</v>
      </c>
      <c r="S46">
        <v>1250</v>
      </c>
      <c r="T46">
        <v>13.4</v>
      </c>
      <c r="U46">
        <v>1</v>
      </c>
      <c r="V46">
        <v>3.1</v>
      </c>
      <c r="W46">
        <v>4.5</v>
      </c>
      <c r="X46">
        <v>9.1</v>
      </c>
      <c r="Y46">
        <v>140</v>
      </c>
      <c r="Z46">
        <v>14100</v>
      </c>
      <c r="AA46">
        <v>23400</v>
      </c>
      <c r="AB46">
        <v>34000</v>
      </c>
      <c r="AC46">
        <v>3255</v>
      </c>
      <c r="AD46">
        <v>67.7</v>
      </c>
      <c r="AE46">
        <v>1050</v>
      </c>
      <c r="AF46">
        <v>22.5</v>
      </c>
      <c r="AG46">
        <v>0.9</v>
      </c>
      <c r="AH46">
        <v>5.4</v>
      </c>
      <c r="AI46">
        <v>6.7</v>
      </c>
      <c r="AJ46">
        <v>8.9</v>
      </c>
      <c r="AK46">
        <v>155</v>
      </c>
      <c r="AL46">
        <v>13200</v>
      </c>
      <c r="AM46">
        <v>27800</v>
      </c>
      <c r="AN46">
        <v>42000</v>
      </c>
      <c r="AO46">
        <v>5555</v>
      </c>
      <c r="AP46">
        <v>32</v>
      </c>
      <c r="AQ46">
        <v>3775</v>
      </c>
      <c r="AR46">
        <v>4.2</v>
      </c>
      <c r="AS46">
        <v>0.4</v>
      </c>
      <c r="AT46" t="s">
        <v>95</v>
      </c>
      <c r="AU46">
        <v>3.9</v>
      </c>
      <c r="AV46">
        <v>63.4</v>
      </c>
      <c r="AW46">
        <v>50</v>
      </c>
      <c r="AX46">
        <v>14000</v>
      </c>
      <c r="AY46">
        <v>21500</v>
      </c>
      <c r="AZ46">
        <v>30900</v>
      </c>
      <c r="BA46">
        <v>4465</v>
      </c>
      <c r="BB46">
        <v>70.3</v>
      </c>
      <c r="BC46">
        <v>1325</v>
      </c>
      <c r="BD46">
        <v>17</v>
      </c>
      <c r="BE46">
        <v>1.1000000000000001</v>
      </c>
      <c r="BF46">
        <v>3.7</v>
      </c>
      <c r="BG46">
        <v>5.6</v>
      </c>
      <c r="BH46">
        <v>11.7</v>
      </c>
      <c r="BI46">
        <v>145</v>
      </c>
      <c r="BJ46">
        <v>10900</v>
      </c>
      <c r="BK46">
        <v>21700</v>
      </c>
      <c r="BL46">
        <v>32800</v>
      </c>
      <c r="BM46">
        <v>2650</v>
      </c>
      <c r="BN46">
        <v>62.8</v>
      </c>
      <c r="BO46">
        <v>985</v>
      </c>
      <c r="BP46">
        <v>25.5</v>
      </c>
      <c r="BQ46">
        <v>1.2</v>
      </c>
      <c r="BR46">
        <v>6.4</v>
      </c>
      <c r="BS46">
        <v>8</v>
      </c>
      <c r="BT46">
        <v>10.5</v>
      </c>
      <c r="BU46">
        <v>130</v>
      </c>
      <c r="BV46">
        <v>15400</v>
      </c>
      <c r="BW46">
        <v>29000</v>
      </c>
      <c r="BX46">
        <v>45000</v>
      </c>
    </row>
    <row r="47" spans="2:76" x14ac:dyDescent="0.25">
      <c r="B47" s="57" t="s">
        <v>2</v>
      </c>
      <c r="C47" t="s">
        <v>179</v>
      </c>
      <c r="D47" t="s">
        <v>241</v>
      </c>
      <c r="E47">
        <v>1150</v>
      </c>
      <c r="F47">
        <v>40.299999999999997</v>
      </c>
      <c r="G47">
        <v>685</v>
      </c>
      <c r="H47">
        <v>10.3</v>
      </c>
      <c r="I47">
        <v>2.2999999999999998</v>
      </c>
      <c r="J47">
        <v>12.9</v>
      </c>
      <c r="K47">
        <v>19.3</v>
      </c>
      <c r="L47">
        <v>47.2</v>
      </c>
      <c r="M47">
        <v>140</v>
      </c>
      <c r="N47">
        <v>16000</v>
      </c>
      <c r="O47">
        <v>22900</v>
      </c>
      <c r="P47">
        <v>29100</v>
      </c>
      <c r="Q47">
        <v>970</v>
      </c>
      <c r="R47">
        <v>61.1</v>
      </c>
      <c r="S47">
        <v>375</v>
      </c>
      <c r="T47">
        <v>12.8</v>
      </c>
      <c r="U47">
        <v>2.6</v>
      </c>
      <c r="V47">
        <v>14.3</v>
      </c>
      <c r="W47">
        <v>17.7</v>
      </c>
      <c r="X47">
        <v>23.6</v>
      </c>
      <c r="Y47">
        <v>135</v>
      </c>
      <c r="Z47">
        <v>21000</v>
      </c>
      <c r="AA47">
        <v>28500</v>
      </c>
      <c r="AB47">
        <v>36200</v>
      </c>
      <c r="AC47">
        <v>900</v>
      </c>
      <c r="AD47">
        <v>63.5</v>
      </c>
      <c r="AE47">
        <v>330</v>
      </c>
      <c r="AF47">
        <v>13.7</v>
      </c>
      <c r="AG47">
        <v>2.9</v>
      </c>
      <c r="AH47">
        <v>15.1</v>
      </c>
      <c r="AI47">
        <v>17.8</v>
      </c>
      <c r="AJ47">
        <v>19.899999999999999</v>
      </c>
      <c r="AK47">
        <v>130</v>
      </c>
      <c r="AL47">
        <v>26100</v>
      </c>
      <c r="AM47">
        <v>34900</v>
      </c>
      <c r="AN47">
        <v>50000</v>
      </c>
      <c r="AO47">
        <v>1070</v>
      </c>
      <c r="AP47">
        <v>41.4</v>
      </c>
      <c r="AQ47">
        <v>625</v>
      </c>
      <c r="AR47">
        <v>8.1</v>
      </c>
      <c r="AS47">
        <v>4.4000000000000004</v>
      </c>
      <c r="AT47">
        <v>9.9</v>
      </c>
      <c r="AU47">
        <v>16.7</v>
      </c>
      <c r="AV47">
        <v>46</v>
      </c>
      <c r="AW47">
        <v>100</v>
      </c>
      <c r="AX47">
        <v>18600</v>
      </c>
      <c r="AY47">
        <v>25200</v>
      </c>
      <c r="AZ47">
        <v>32800</v>
      </c>
      <c r="BA47">
        <v>975</v>
      </c>
      <c r="BB47">
        <v>65.400000000000006</v>
      </c>
      <c r="BC47">
        <v>335</v>
      </c>
      <c r="BD47">
        <v>11.3</v>
      </c>
      <c r="BE47">
        <v>3.7</v>
      </c>
      <c r="BF47">
        <v>11.1</v>
      </c>
      <c r="BG47">
        <v>14.6</v>
      </c>
      <c r="BH47">
        <v>19.600000000000001</v>
      </c>
      <c r="BI47">
        <v>100</v>
      </c>
      <c r="BJ47">
        <v>21400</v>
      </c>
      <c r="BK47">
        <v>29800</v>
      </c>
      <c r="BL47">
        <v>37000</v>
      </c>
      <c r="BM47">
        <v>825</v>
      </c>
      <c r="BN47">
        <v>67.599999999999994</v>
      </c>
      <c r="BO47">
        <v>270</v>
      </c>
      <c r="BP47">
        <v>13.3</v>
      </c>
      <c r="BQ47">
        <v>1.9</v>
      </c>
      <c r="BR47">
        <v>11.5</v>
      </c>
      <c r="BS47">
        <v>14.6</v>
      </c>
      <c r="BT47">
        <v>17.2</v>
      </c>
      <c r="BU47">
        <v>85</v>
      </c>
      <c r="BV47">
        <v>27700</v>
      </c>
      <c r="BW47">
        <v>35900</v>
      </c>
      <c r="BX47">
        <v>51000</v>
      </c>
    </row>
    <row r="48" spans="2:76" x14ac:dyDescent="0.25">
      <c r="B48" s="57" t="s">
        <v>2</v>
      </c>
      <c r="C48" t="s">
        <v>180</v>
      </c>
      <c r="D48" t="s">
        <v>242</v>
      </c>
      <c r="E48">
        <v>685</v>
      </c>
      <c r="F48">
        <v>40.9</v>
      </c>
      <c r="G48">
        <v>405</v>
      </c>
      <c r="H48">
        <v>11.1</v>
      </c>
      <c r="I48">
        <v>4.8</v>
      </c>
      <c r="J48">
        <v>14.9</v>
      </c>
      <c r="K48">
        <v>24.2</v>
      </c>
      <c r="L48">
        <v>43.2</v>
      </c>
      <c r="M48">
        <v>95</v>
      </c>
      <c r="N48">
        <v>18800</v>
      </c>
      <c r="O48">
        <v>25600</v>
      </c>
      <c r="P48">
        <v>36800</v>
      </c>
      <c r="Q48">
        <v>880</v>
      </c>
      <c r="R48">
        <v>53.5</v>
      </c>
      <c r="S48">
        <v>410</v>
      </c>
      <c r="T48">
        <v>15.8</v>
      </c>
      <c r="U48">
        <v>3.5</v>
      </c>
      <c r="V48">
        <v>16.399999999999999</v>
      </c>
      <c r="W48">
        <v>20.2</v>
      </c>
      <c r="X48">
        <v>27.1</v>
      </c>
      <c r="Y48">
        <v>135</v>
      </c>
      <c r="Z48">
        <v>21500</v>
      </c>
      <c r="AA48">
        <v>30600</v>
      </c>
      <c r="AB48">
        <v>42300</v>
      </c>
      <c r="AC48">
        <v>860</v>
      </c>
      <c r="AD48">
        <v>59</v>
      </c>
      <c r="AE48">
        <v>350</v>
      </c>
      <c r="AF48">
        <v>19.8</v>
      </c>
      <c r="AG48">
        <v>1.9</v>
      </c>
      <c r="AH48">
        <v>13.9</v>
      </c>
      <c r="AI48">
        <v>17</v>
      </c>
      <c r="AJ48">
        <v>19.3</v>
      </c>
      <c r="AK48">
        <v>105</v>
      </c>
      <c r="AL48">
        <v>24900</v>
      </c>
      <c r="AM48">
        <v>36400</v>
      </c>
      <c r="AN48">
        <v>56900</v>
      </c>
      <c r="AO48">
        <v>740</v>
      </c>
      <c r="AP48">
        <v>41.5</v>
      </c>
      <c r="AQ48">
        <v>430</v>
      </c>
      <c r="AR48">
        <v>12.9</v>
      </c>
      <c r="AS48">
        <v>3.1</v>
      </c>
      <c r="AT48">
        <v>15.3</v>
      </c>
      <c r="AU48">
        <v>23.7</v>
      </c>
      <c r="AV48">
        <v>42.5</v>
      </c>
      <c r="AW48">
        <v>100</v>
      </c>
      <c r="AX48">
        <v>18500</v>
      </c>
      <c r="AY48">
        <v>26200</v>
      </c>
      <c r="AZ48">
        <v>40300</v>
      </c>
      <c r="BA48">
        <v>840</v>
      </c>
      <c r="BB48">
        <v>57.9</v>
      </c>
      <c r="BC48">
        <v>355</v>
      </c>
      <c r="BD48">
        <v>16</v>
      </c>
      <c r="BE48">
        <v>3</v>
      </c>
      <c r="BF48">
        <v>13.5</v>
      </c>
      <c r="BG48">
        <v>18.899999999999999</v>
      </c>
      <c r="BH48">
        <v>23.2</v>
      </c>
      <c r="BI48">
        <v>100</v>
      </c>
      <c r="BJ48">
        <v>20500</v>
      </c>
      <c r="BK48">
        <v>31400</v>
      </c>
      <c r="BL48">
        <v>44400</v>
      </c>
      <c r="BM48">
        <v>825</v>
      </c>
      <c r="BN48">
        <v>55</v>
      </c>
      <c r="BO48">
        <v>370</v>
      </c>
      <c r="BP48">
        <v>18.899999999999999</v>
      </c>
      <c r="BQ48">
        <v>2.5</v>
      </c>
      <c r="BR48">
        <v>17.2</v>
      </c>
      <c r="BS48">
        <v>20.9</v>
      </c>
      <c r="BT48">
        <v>23.6</v>
      </c>
      <c r="BU48">
        <v>125</v>
      </c>
      <c r="BV48">
        <v>21500</v>
      </c>
      <c r="BW48">
        <v>33200</v>
      </c>
      <c r="BX48">
        <v>52600</v>
      </c>
    </row>
    <row r="49" spans="2:76" x14ac:dyDescent="0.25">
      <c r="B49" s="57" t="s">
        <v>2</v>
      </c>
      <c r="C49" t="s">
        <v>181</v>
      </c>
      <c r="D49" t="s">
        <v>243</v>
      </c>
      <c r="E49">
        <v>375</v>
      </c>
      <c r="F49">
        <v>31.8</v>
      </c>
      <c r="G49">
        <v>255</v>
      </c>
      <c r="H49">
        <v>16.7</v>
      </c>
      <c r="I49">
        <v>9</v>
      </c>
      <c r="J49">
        <v>25.2</v>
      </c>
      <c r="K49">
        <v>31.3</v>
      </c>
      <c r="L49">
        <v>42.4</v>
      </c>
      <c r="M49">
        <v>85</v>
      </c>
      <c r="N49">
        <v>14800</v>
      </c>
      <c r="O49">
        <v>23500</v>
      </c>
      <c r="P49">
        <v>29500</v>
      </c>
      <c r="Q49">
        <v>330</v>
      </c>
      <c r="R49">
        <v>33.799999999999997</v>
      </c>
      <c r="S49">
        <v>215</v>
      </c>
      <c r="T49">
        <v>21.6</v>
      </c>
      <c r="U49">
        <v>6.1</v>
      </c>
      <c r="V49">
        <v>30.5</v>
      </c>
      <c r="W49">
        <v>35.1</v>
      </c>
      <c r="X49">
        <v>38.4</v>
      </c>
      <c r="Y49">
        <v>90</v>
      </c>
      <c r="Z49">
        <v>19200</v>
      </c>
      <c r="AA49">
        <v>26900</v>
      </c>
      <c r="AB49">
        <v>36500</v>
      </c>
      <c r="AC49">
        <v>310</v>
      </c>
      <c r="AD49">
        <v>46</v>
      </c>
      <c r="AE49">
        <v>165</v>
      </c>
      <c r="AF49">
        <v>23.6</v>
      </c>
      <c r="AG49">
        <v>2.9</v>
      </c>
      <c r="AH49">
        <v>23</v>
      </c>
      <c r="AI49">
        <v>24.6</v>
      </c>
      <c r="AJ49">
        <v>27.5</v>
      </c>
      <c r="AK49">
        <v>65</v>
      </c>
      <c r="AL49">
        <v>21000</v>
      </c>
      <c r="AM49">
        <v>31800</v>
      </c>
      <c r="AN49">
        <v>45200</v>
      </c>
      <c r="AO49">
        <v>315</v>
      </c>
      <c r="AP49">
        <v>35.299999999999997</v>
      </c>
      <c r="AQ49">
        <v>205</v>
      </c>
      <c r="AR49">
        <v>17</v>
      </c>
      <c r="AS49">
        <v>6.9</v>
      </c>
      <c r="AT49">
        <v>23.7</v>
      </c>
      <c r="AU49">
        <v>30.3</v>
      </c>
      <c r="AV49">
        <v>40.700000000000003</v>
      </c>
      <c r="AW49">
        <v>70</v>
      </c>
      <c r="AX49">
        <v>16200</v>
      </c>
      <c r="AY49">
        <v>21500</v>
      </c>
      <c r="AZ49">
        <v>29500</v>
      </c>
      <c r="BA49">
        <v>330</v>
      </c>
      <c r="BB49">
        <v>44.1</v>
      </c>
      <c r="BC49">
        <v>185</v>
      </c>
      <c r="BD49">
        <v>21.8</v>
      </c>
      <c r="BE49">
        <v>3.3</v>
      </c>
      <c r="BF49">
        <v>20.5</v>
      </c>
      <c r="BG49">
        <v>25.7</v>
      </c>
      <c r="BH49">
        <v>30.8</v>
      </c>
      <c r="BI49">
        <v>65</v>
      </c>
      <c r="BJ49">
        <v>12600</v>
      </c>
      <c r="BK49">
        <v>28300</v>
      </c>
      <c r="BL49">
        <v>38100</v>
      </c>
      <c r="BM49">
        <v>325</v>
      </c>
      <c r="BN49">
        <v>52.8</v>
      </c>
      <c r="BO49">
        <v>155</v>
      </c>
      <c r="BP49">
        <v>22.2</v>
      </c>
      <c r="BQ49">
        <v>3.4</v>
      </c>
      <c r="BR49">
        <v>17.899999999999999</v>
      </c>
      <c r="BS49">
        <v>20.399999999999999</v>
      </c>
      <c r="BT49">
        <v>21.6</v>
      </c>
      <c r="BU49">
        <v>55</v>
      </c>
      <c r="BV49">
        <v>20000</v>
      </c>
      <c r="BW49">
        <v>28300</v>
      </c>
      <c r="BX49">
        <v>38500</v>
      </c>
    </row>
    <row r="50" spans="2:76" x14ac:dyDescent="0.25">
      <c r="B50" s="57" t="s">
        <v>2</v>
      </c>
      <c r="C50" t="s">
        <v>182</v>
      </c>
      <c r="D50" t="s">
        <v>244</v>
      </c>
      <c r="E50">
        <v>675</v>
      </c>
      <c r="F50">
        <v>34</v>
      </c>
      <c r="G50">
        <v>445</v>
      </c>
      <c r="H50">
        <v>17.100000000000001</v>
      </c>
      <c r="I50">
        <v>6.8</v>
      </c>
      <c r="J50">
        <v>20.8</v>
      </c>
      <c r="K50">
        <v>25.9</v>
      </c>
      <c r="L50">
        <v>42.1</v>
      </c>
      <c r="M50">
        <v>115</v>
      </c>
      <c r="N50">
        <v>15900</v>
      </c>
      <c r="O50">
        <v>25000</v>
      </c>
      <c r="P50">
        <v>31600</v>
      </c>
      <c r="Q50">
        <v>970</v>
      </c>
      <c r="R50">
        <v>52.2</v>
      </c>
      <c r="S50">
        <v>465</v>
      </c>
      <c r="T50">
        <v>21.2</v>
      </c>
      <c r="U50">
        <v>4.4000000000000004</v>
      </c>
      <c r="V50">
        <v>16.3</v>
      </c>
      <c r="W50">
        <v>19.5</v>
      </c>
      <c r="X50">
        <v>22.2</v>
      </c>
      <c r="Y50">
        <v>145</v>
      </c>
      <c r="Z50">
        <v>19400</v>
      </c>
      <c r="AA50">
        <v>29000</v>
      </c>
      <c r="AB50">
        <v>40900</v>
      </c>
      <c r="AC50">
        <v>1080</v>
      </c>
      <c r="AD50">
        <v>55.4</v>
      </c>
      <c r="AE50">
        <v>480</v>
      </c>
      <c r="AF50">
        <v>25.9</v>
      </c>
      <c r="AG50">
        <v>2.1</v>
      </c>
      <c r="AH50">
        <v>13.7</v>
      </c>
      <c r="AI50">
        <v>15.4</v>
      </c>
      <c r="AJ50">
        <v>16.600000000000001</v>
      </c>
      <c r="AK50">
        <v>130</v>
      </c>
      <c r="AL50">
        <v>21100</v>
      </c>
      <c r="AM50">
        <v>30600</v>
      </c>
      <c r="AN50">
        <v>44000</v>
      </c>
      <c r="AO50">
        <v>785</v>
      </c>
      <c r="AP50">
        <v>42.2</v>
      </c>
      <c r="AQ50">
        <v>455</v>
      </c>
      <c r="AR50">
        <v>16.7</v>
      </c>
      <c r="AS50">
        <v>5.9</v>
      </c>
      <c r="AT50">
        <v>16.3</v>
      </c>
      <c r="AU50">
        <v>21.1</v>
      </c>
      <c r="AV50">
        <v>35.200000000000003</v>
      </c>
      <c r="AW50">
        <v>110</v>
      </c>
      <c r="AX50">
        <v>15500</v>
      </c>
      <c r="AY50">
        <v>23100</v>
      </c>
      <c r="AZ50">
        <v>29300</v>
      </c>
      <c r="BA50">
        <v>1070</v>
      </c>
      <c r="BB50">
        <v>59.1</v>
      </c>
      <c r="BC50">
        <v>440</v>
      </c>
      <c r="BD50">
        <v>20.5</v>
      </c>
      <c r="BE50">
        <v>3.1</v>
      </c>
      <c r="BF50">
        <v>13.3</v>
      </c>
      <c r="BG50">
        <v>15.1</v>
      </c>
      <c r="BH50">
        <v>17.399999999999999</v>
      </c>
      <c r="BI50">
        <v>130</v>
      </c>
      <c r="BJ50">
        <v>19000</v>
      </c>
      <c r="BK50">
        <v>24900</v>
      </c>
      <c r="BL50">
        <v>33900</v>
      </c>
      <c r="BM50">
        <v>1015</v>
      </c>
      <c r="BN50">
        <v>54.3</v>
      </c>
      <c r="BO50">
        <v>465</v>
      </c>
      <c r="BP50">
        <v>25.7</v>
      </c>
      <c r="BQ50">
        <v>2.6</v>
      </c>
      <c r="BR50">
        <v>14.4</v>
      </c>
      <c r="BS50">
        <v>16.3</v>
      </c>
      <c r="BT50">
        <v>17.5</v>
      </c>
      <c r="BU50">
        <v>130</v>
      </c>
      <c r="BV50">
        <v>20500</v>
      </c>
      <c r="BW50">
        <v>29800</v>
      </c>
      <c r="BX50">
        <v>45000</v>
      </c>
    </row>
    <row r="51" spans="2:76" x14ac:dyDescent="0.25">
      <c r="B51" s="57" t="s">
        <v>2</v>
      </c>
      <c r="C51" t="s">
        <v>183</v>
      </c>
      <c r="D51" t="s">
        <v>245</v>
      </c>
      <c r="E51">
        <v>640</v>
      </c>
      <c r="F51">
        <v>24.9</v>
      </c>
      <c r="G51">
        <v>480</v>
      </c>
      <c r="H51">
        <v>10</v>
      </c>
      <c r="I51">
        <v>6.1</v>
      </c>
      <c r="J51">
        <v>15.2</v>
      </c>
      <c r="K51">
        <v>25.4</v>
      </c>
      <c r="L51">
        <v>59</v>
      </c>
      <c r="M51">
        <v>80</v>
      </c>
      <c r="N51">
        <v>15800</v>
      </c>
      <c r="O51">
        <v>24200</v>
      </c>
      <c r="P51">
        <v>30700</v>
      </c>
      <c r="Q51">
        <v>590</v>
      </c>
      <c r="R51">
        <v>40.9</v>
      </c>
      <c r="S51">
        <v>350</v>
      </c>
      <c r="T51">
        <v>18.2</v>
      </c>
      <c r="U51">
        <v>3.9</v>
      </c>
      <c r="V51">
        <v>20.7</v>
      </c>
      <c r="W51">
        <v>27.3</v>
      </c>
      <c r="X51">
        <v>37</v>
      </c>
      <c r="Y51">
        <v>115</v>
      </c>
      <c r="Z51">
        <v>18600</v>
      </c>
      <c r="AA51">
        <v>24000</v>
      </c>
      <c r="AB51">
        <v>34900</v>
      </c>
      <c r="AC51">
        <v>585</v>
      </c>
      <c r="AD51">
        <v>52.7</v>
      </c>
      <c r="AE51">
        <v>275</v>
      </c>
      <c r="AF51">
        <v>17.7</v>
      </c>
      <c r="AG51">
        <v>2.2000000000000002</v>
      </c>
      <c r="AH51">
        <v>20.100000000000001</v>
      </c>
      <c r="AI51">
        <v>23.2</v>
      </c>
      <c r="AJ51">
        <v>27.3</v>
      </c>
      <c r="AK51">
        <v>115</v>
      </c>
      <c r="AL51">
        <v>18400</v>
      </c>
      <c r="AM51">
        <v>31500</v>
      </c>
      <c r="AN51">
        <v>42900</v>
      </c>
      <c r="AO51">
        <v>645</v>
      </c>
      <c r="AP51">
        <v>26.1</v>
      </c>
      <c r="AQ51">
        <v>475</v>
      </c>
      <c r="AR51">
        <v>13</v>
      </c>
      <c r="AS51">
        <v>5</v>
      </c>
      <c r="AT51">
        <v>13.5</v>
      </c>
      <c r="AU51">
        <v>21.4</v>
      </c>
      <c r="AV51">
        <v>55.9</v>
      </c>
      <c r="AW51">
        <v>85</v>
      </c>
      <c r="AX51">
        <v>13500</v>
      </c>
      <c r="AY51">
        <v>22300</v>
      </c>
      <c r="AZ51">
        <v>27400</v>
      </c>
      <c r="BA51">
        <v>615</v>
      </c>
      <c r="BB51">
        <v>51.1</v>
      </c>
      <c r="BC51">
        <v>300</v>
      </c>
      <c r="BD51">
        <v>15.9</v>
      </c>
      <c r="BE51">
        <v>2.9</v>
      </c>
      <c r="BF51">
        <v>16.7</v>
      </c>
      <c r="BG51">
        <v>21.6</v>
      </c>
      <c r="BH51">
        <v>30.1</v>
      </c>
      <c r="BI51">
        <v>100</v>
      </c>
      <c r="BJ51">
        <v>17800</v>
      </c>
      <c r="BK51">
        <v>24100</v>
      </c>
      <c r="BL51">
        <v>29300</v>
      </c>
      <c r="BM51">
        <v>580</v>
      </c>
      <c r="BN51">
        <v>56.6</v>
      </c>
      <c r="BO51">
        <v>250</v>
      </c>
      <c r="BP51">
        <v>14.9</v>
      </c>
      <c r="BQ51">
        <v>4.2</v>
      </c>
      <c r="BR51">
        <v>16.8</v>
      </c>
      <c r="BS51">
        <v>20.100000000000001</v>
      </c>
      <c r="BT51">
        <v>24.4</v>
      </c>
      <c r="BU51">
        <v>90</v>
      </c>
      <c r="BV51">
        <v>20500</v>
      </c>
      <c r="BW51">
        <v>28000</v>
      </c>
      <c r="BX51">
        <v>37200</v>
      </c>
    </row>
    <row r="52" spans="2:76" x14ac:dyDescent="0.25">
      <c r="B52" s="57" t="s">
        <v>2</v>
      </c>
      <c r="C52" t="s">
        <v>184</v>
      </c>
      <c r="D52" t="s">
        <v>246</v>
      </c>
      <c r="E52">
        <v>1480</v>
      </c>
      <c r="F52">
        <v>58</v>
      </c>
      <c r="G52">
        <v>620</v>
      </c>
      <c r="H52">
        <v>10.4</v>
      </c>
      <c r="I52">
        <v>3.7</v>
      </c>
      <c r="J52">
        <v>6.2</v>
      </c>
      <c r="K52">
        <v>8.1</v>
      </c>
      <c r="L52">
        <v>28</v>
      </c>
      <c r="M52">
        <v>80</v>
      </c>
      <c r="N52">
        <v>16800</v>
      </c>
      <c r="O52">
        <v>24000</v>
      </c>
      <c r="P52">
        <v>31300</v>
      </c>
      <c r="Q52">
        <v>1090</v>
      </c>
      <c r="R52">
        <v>68.5</v>
      </c>
      <c r="S52">
        <v>345</v>
      </c>
      <c r="T52">
        <v>17.100000000000001</v>
      </c>
      <c r="U52">
        <v>1.6</v>
      </c>
      <c r="V52">
        <v>8.1999999999999993</v>
      </c>
      <c r="W52">
        <v>10.199999999999999</v>
      </c>
      <c r="X52">
        <v>12.7</v>
      </c>
      <c r="Y52">
        <v>85</v>
      </c>
      <c r="Z52">
        <v>20400</v>
      </c>
      <c r="AA52">
        <v>28600</v>
      </c>
      <c r="AB52">
        <v>42200</v>
      </c>
      <c r="AC52">
        <v>990</v>
      </c>
      <c r="AD52">
        <v>65.2</v>
      </c>
      <c r="AE52">
        <v>345</v>
      </c>
      <c r="AF52">
        <v>23.2</v>
      </c>
      <c r="AG52">
        <v>1.3</v>
      </c>
      <c r="AH52">
        <v>8.1</v>
      </c>
      <c r="AI52">
        <v>9.5</v>
      </c>
      <c r="AJ52">
        <v>10.3</v>
      </c>
      <c r="AK52">
        <v>75</v>
      </c>
      <c r="AL52">
        <v>19200</v>
      </c>
      <c r="AM52">
        <v>31900</v>
      </c>
      <c r="AN52">
        <v>51500</v>
      </c>
      <c r="AO52">
        <v>1230</v>
      </c>
      <c r="AP52">
        <v>58.5</v>
      </c>
      <c r="AQ52">
        <v>510</v>
      </c>
      <c r="AR52">
        <v>10.199999999999999</v>
      </c>
      <c r="AS52">
        <v>2.4</v>
      </c>
      <c r="AT52">
        <v>7.4</v>
      </c>
      <c r="AU52">
        <v>10.6</v>
      </c>
      <c r="AV52">
        <v>29</v>
      </c>
      <c r="AW52">
        <v>75</v>
      </c>
      <c r="AX52">
        <v>12500</v>
      </c>
      <c r="AY52">
        <v>24300</v>
      </c>
      <c r="AZ52">
        <v>34400</v>
      </c>
      <c r="BA52">
        <v>1075</v>
      </c>
      <c r="BB52">
        <v>68.2</v>
      </c>
      <c r="BC52">
        <v>340</v>
      </c>
      <c r="BD52">
        <v>16.2</v>
      </c>
      <c r="BE52">
        <v>2</v>
      </c>
      <c r="BF52">
        <v>9.1999999999999993</v>
      </c>
      <c r="BG52">
        <v>10.7</v>
      </c>
      <c r="BH52">
        <v>13.6</v>
      </c>
      <c r="BI52">
        <v>85</v>
      </c>
      <c r="BJ52">
        <v>22900</v>
      </c>
      <c r="BK52">
        <v>31700</v>
      </c>
      <c r="BL52">
        <v>44000</v>
      </c>
      <c r="BM52">
        <v>875</v>
      </c>
      <c r="BN52">
        <v>63.8</v>
      </c>
      <c r="BO52">
        <v>315</v>
      </c>
      <c r="BP52">
        <v>21.1</v>
      </c>
      <c r="BQ52">
        <v>1.5</v>
      </c>
      <c r="BR52">
        <v>9.8000000000000007</v>
      </c>
      <c r="BS52">
        <v>11.5</v>
      </c>
      <c r="BT52">
        <v>13.6</v>
      </c>
      <c r="BU52">
        <v>80</v>
      </c>
      <c r="BV52">
        <v>19100</v>
      </c>
      <c r="BW52">
        <v>34300</v>
      </c>
      <c r="BX52">
        <v>46000</v>
      </c>
    </row>
    <row r="53" spans="2:76" x14ac:dyDescent="0.25">
      <c r="B53" s="57" t="s">
        <v>2</v>
      </c>
      <c r="C53" t="s">
        <v>185</v>
      </c>
      <c r="D53" t="s">
        <v>247</v>
      </c>
      <c r="E53">
        <v>305</v>
      </c>
      <c r="F53">
        <v>16.399999999999999</v>
      </c>
      <c r="G53">
        <v>255</v>
      </c>
      <c r="H53">
        <v>19</v>
      </c>
      <c r="I53">
        <v>11.8</v>
      </c>
      <c r="J53">
        <v>36.700000000000003</v>
      </c>
      <c r="K53">
        <v>44.9</v>
      </c>
      <c r="L53">
        <v>52.8</v>
      </c>
      <c r="M53">
        <v>100</v>
      </c>
      <c r="N53">
        <v>15000</v>
      </c>
      <c r="O53">
        <v>23200</v>
      </c>
      <c r="P53">
        <v>30400</v>
      </c>
      <c r="Q53">
        <v>390</v>
      </c>
      <c r="R53">
        <v>19.2</v>
      </c>
      <c r="S53">
        <v>315</v>
      </c>
      <c r="T53">
        <v>23.3</v>
      </c>
      <c r="U53">
        <v>5.6</v>
      </c>
      <c r="V53">
        <v>40.4</v>
      </c>
      <c r="W53">
        <v>47.8</v>
      </c>
      <c r="X53">
        <v>51.9</v>
      </c>
      <c r="Y53">
        <v>145</v>
      </c>
      <c r="Z53">
        <v>19400</v>
      </c>
      <c r="AA53">
        <v>27100</v>
      </c>
      <c r="AB53">
        <v>33900</v>
      </c>
      <c r="AC53">
        <v>400</v>
      </c>
      <c r="AD53">
        <v>29.5</v>
      </c>
      <c r="AE53">
        <v>280</v>
      </c>
      <c r="AF53">
        <v>28.8</v>
      </c>
      <c r="AG53">
        <v>4</v>
      </c>
      <c r="AH53">
        <v>30.8</v>
      </c>
      <c r="AI53">
        <v>36.799999999999997</v>
      </c>
      <c r="AJ53">
        <v>37.799999999999997</v>
      </c>
      <c r="AK53">
        <v>110</v>
      </c>
      <c r="AL53">
        <v>18100</v>
      </c>
      <c r="AM53">
        <v>28900</v>
      </c>
      <c r="AN53">
        <v>43700</v>
      </c>
      <c r="AO53">
        <v>315</v>
      </c>
      <c r="AP53">
        <v>12</v>
      </c>
      <c r="AQ53">
        <v>280</v>
      </c>
      <c r="AR53">
        <v>19.2</v>
      </c>
      <c r="AS53">
        <v>8.1999999999999993</v>
      </c>
      <c r="AT53">
        <v>41.6</v>
      </c>
      <c r="AU53">
        <v>53</v>
      </c>
      <c r="AV53">
        <v>60.6</v>
      </c>
      <c r="AW53">
        <v>120</v>
      </c>
      <c r="AX53">
        <v>14500</v>
      </c>
      <c r="AY53">
        <v>22500</v>
      </c>
      <c r="AZ53">
        <v>28400</v>
      </c>
      <c r="BA53">
        <v>385</v>
      </c>
      <c r="BB53">
        <v>25.1</v>
      </c>
      <c r="BC53">
        <v>290</v>
      </c>
      <c r="BD53">
        <v>26.4</v>
      </c>
      <c r="BE53">
        <v>6</v>
      </c>
      <c r="BF53">
        <v>31.9</v>
      </c>
      <c r="BG53">
        <v>39.6</v>
      </c>
      <c r="BH53">
        <v>42.5</v>
      </c>
      <c r="BI53">
        <v>110</v>
      </c>
      <c r="BJ53">
        <v>18300</v>
      </c>
      <c r="BK53">
        <v>25100</v>
      </c>
      <c r="BL53">
        <v>33600</v>
      </c>
      <c r="BM53">
        <v>440</v>
      </c>
      <c r="BN53">
        <v>27.8</v>
      </c>
      <c r="BO53">
        <v>320</v>
      </c>
      <c r="BP53">
        <v>24.7</v>
      </c>
      <c r="BQ53">
        <v>6.1</v>
      </c>
      <c r="BR53">
        <v>32.4</v>
      </c>
      <c r="BS53">
        <v>39.4</v>
      </c>
      <c r="BT53">
        <v>41.4</v>
      </c>
      <c r="BU53">
        <v>120</v>
      </c>
      <c r="BV53">
        <v>21600</v>
      </c>
      <c r="BW53">
        <v>29500</v>
      </c>
      <c r="BX53">
        <v>35700</v>
      </c>
    </row>
    <row r="54" spans="2:76" x14ac:dyDescent="0.25">
      <c r="B54" s="57" t="s">
        <v>2</v>
      </c>
      <c r="C54" t="s">
        <v>187</v>
      </c>
      <c r="D54" t="s">
        <v>248</v>
      </c>
      <c r="E54">
        <v>960</v>
      </c>
      <c r="F54">
        <v>29.7</v>
      </c>
      <c r="G54">
        <v>675</v>
      </c>
      <c r="H54">
        <v>34.799999999999997</v>
      </c>
      <c r="I54">
        <v>5</v>
      </c>
      <c r="J54">
        <v>11.9</v>
      </c>
      <c r="K54">
        <v>17</v>
      </c>
      <c r="L54">
        <v>30.5</v>
      </c>
      <c r="M54">
        <v>95</v>
      </c>
      <c r="N54">
        <v>17800</v>
      </c>
      <c r="O54">
        <v>27000</v>
      </c>
      <c r="P54">
        <v>32700</v>
      </c>
      <c r="Q54">
        <v>1035</v>
      </c>
      <c r="R54">
        <v>27.1</v>
      </c>
      <c r="S54">
        <v>755</v>
      </c>
      <c r="T54">
        <v>47.9</v>
      </c>
      <c r="U54">
        <v>2.6</v>
      </c>
      <c r="V54">
        <v>16.3</v>
      </c>
      <c r="W54">
        <v>19</v>
      </c>
      <c r="X54">
        <v>22.3</v>
      </c>
      <c r="Y54">
        <v>140</v>
      </c>
      <c r="Z54">
        <v>18800</v>
      </c>
      <c r="AA54">
        <v>23600</v>
      </c>
      <c r="AB54">
        <v>35100</v>
      </c>
      <c r="AC54">
        <v>885</v>
      </c>
      <c r="AD54">
        <v>23.5</v>
      </c>
      <c r="AE54">
        <v>675</v>
      </c>
      <c r="AF54">
        <v>50.5</v>
      </c>
      <c r="AG54">
        <v>2.1</v>
      </c>
      <c r="AH54">
        <v>19.600000000000001</v>
      </c>
      <c r="AI54">
        <v>21.8</v>
      </c>
      <c r="AJ54">
        <v>23.9</v>
      </c>
      <c r="AK54">
        <v>150</v>
      </c>
      <c r="AL54">
        <v>19600</v>
      </c>
      <c r="AM54">
        <v>28900</v>
      </c>
      <c r="AN54">
        <v>38900</v>
      </c>
      <c r="AO54">
        <v>1030</v>
      </c>
      <c r="AP54">
        <v>24.1</v>
      </c>
      <c r="AQ54">
        <v>780</v>
      </c>
      <c r="AR54">
        <v>36.9</v>
      </c>
      <c r="AS54">
        <v>4.8</v>
      </c>
      <c r="AT54">
        <v>14.1</v>
      </c>
      <c r="AU54">
        <v>18.899999999999999</v>
      </c>
      <c r="AV54">
        <v>34.299999999999997</v>
      </c>
      <c r="AW54">
        <v>105</v>
      </c>
      <c r="AX54">
        <v>15600</v>
      </c>
      <c r="AY54">
        <v>25400</v>
      </c>
      <c r="AZ54">
        <v>33300</v>
      </c>
      <c r="BA54">
        <v>1015</v>
      </c>
      <c r="BB54">
        <v>25.2</v>
      </c>
      <c r="BC54">
        <v>760</v>
      </c>
      <c r="BD54">
        <v>42.5</v>
      </c>
      <c r="BE54">
        <v>4.7</v>
      </c>
      <c r="BF54">
        <v>18.7</v>
      </c>
      <c r="BG54">
        <v>23.7</v>
      </c>
      <c r="BH54">
        <v>27.6</v>
      </c>
      <c r="BI54">
        <v>165</v>
      </c>
      <c r="BJ54">
        <v>18600</v>
      </c>
      <c r="BK54">
        <v>25900</v>
      </c>
      <c r="BL54">
        <v>35400</v>
      </c>
      <c r="BM54">
        <v>800</v>
      </c>
      <c r="BN54">
        <v>28.2</v>
      </c>
      <c r="BO54">
        <v>575</v>
      </c>
      <c r="BP54">
        <v>44</v>
      </c>
      <c r="BQ54">
        <v>2.1</v>
      </c>
      <c r="BR54">
        <v>20.8</v>
      </c>
      <c r="BS54">
        <v>23.5</v>
      </c>
      <c r="BT54">
        <v>25.6</v>
      </c>
      <c r="BU54">
        <v>145</v>
      </c>
      <c r="BV54">
        <v>23600</v>
      </c>
      <c r="BW54">
        <v>31400</v>
      </c>
      <c r="BX54">
        <v>44400</v>
      </c>
    </row>
    <row r="55" spans="2:76" x14ac:dyDescent="0.25">
      <c r="B55" s="57" t="s">
        <v>2</v>
      </c>
      <c r="C55" t="s">
        <v>186</v>
      </c>
      <c r="D55" t="s">
        <v>249</v>
      </c>
      <c r="E55">
        <v>430</v>
      </c>
      <c r="F55">
        <v>16</v>
      </c>
      <c r="G55">
        <v>360</v>
      </c>
      <c r="H55">
        <v>14.8</v>
      </c>
      <c r="I55">
        <v>6.5</v>
      </c>
      <c r="J55">
        <v>25.5</v>
      </c>
      <c r="K55">
        <v>37.6</v>
      </c>
      <c r="L55">
        <v>62.6</v>
      </c>
      <c r="M55">
        <v>95</v>
      </c>
      <c r="N55">
        <v>16900</v>
      </c>
      <c r="O55">
        <v>23400</v>
      </c>
      <c r="P55">
        <v>29000</v>
      </c>
      <c r="Q55">
        <v>285</v>
      </c>
      <c r="R55">
        <v>21.1</v>
      </c>
      <c r="S55">
        <v>225</v>
      </c>
      <c r="T55">
        <v>25.6</v>
      </c>
      <c r="U55">
        <v>4.9000000000000004</v>
      </c>
      <c r="V55">
        <v>32.6</v>
      </c>
      <c r="W55">
        <v>39.6</v>
      </c>
      <c r="X55">
        <v>48.4</v>
      </c>
      <c r="Y55">
        <v>85</v>
      </c>
      <c r="Z55">
        <v>22400</v>
      </c>
      <c r="AA55">
        <v>26800</v>
      </c>
      <c r="AB55">
        <v>35600</v>
      </c>
      <c r="AC55">
        <v>235</v>
      </c>
      <c r="AD55">
        <v>24.9</v>
      </c>
      <c r="AE55">
        <v>180</v>
      </c>
      <c r="AF55">
        <v>30</v>
      </c>
      <c r="AG55">
        <v>5.9</v>
      </c>
      <c r="AH55">
        <v>32.1</v>
      </c>
      <c r="AI55">
        <v>36.700000000000003</v>
      </c>
      <c r="AJ55">
        <v>39.200000000000003</v>
      </c>
      <c r="AK55">
        <v>65</v>
      </c>
      <c r="AL55">
        <v>24000</v>
      </c>
      <c r="AM55">
        <v>30000</v>
      </c>
      <c r="AN55">
        <v>41800</v>
      </c>
      <c r="AO55">
        <v>380</v>
      </c>
      <c r="AP55">
        <v>19.2</v>
      </c>
      <c r="AQ55">
        <v>310</v>
      </c>
      <c r="AR55">
        <v>19.2</v>
      </c>
      <c r="AS55">
        <v>6.3</v>
      </c>
      <c r="AT55">
        <v>22.3</v>
      </c>
      <c r="AU55">
        <v>34.4</v>
      </c>
      <c r="AV55">
        <v>55.4</v>
      </c>
      <c r="AW55">
        <v>75</v>
      </c>
      <c r="AX55">
        <v>16500</v>
      </c>
      <c r="AY55">
        <v>23800</v>
      </c>
      <c r="AZ55">
        <v>30800</v>
      </c>
      <c r="BA55">
        <v>260</v>
      </c>
      <c r="BB55">
        <v>27.1</v>
      </c>
      <c r="BC55">
        <v>190</v>
      </c>
      <c r="BD55">
        <v>27.1</v>
      </c>
      <c r="BE55">
        <v>4.2</v>
      </c>
      <c r="BF55">
        <v>26.3</v>
      </c>
      <c r="BG55">
        <v>32.1</v>
      </c>
      <c r="BH55">
        <v>41.6</v>
      </c>
      <c r="BI55">
        <v>60</v>
      </c>
      <c r="BJ55">
        <v>16400</v>
      </c>
      <c r="BK55">
        <v>29500</v>
      </c>
      <c r="BL55">
        <v>35100</v>
      </c>
      <c r="BM55">
        <v>210</v>
      </c>
      <c r="BN55">
        <v>29.7</v>
      </c>
      <c r="BO55">
        <v>150</v>
      </c>
      <c r="BP55">
        <v>31.1</v>
      </c>
      <c r="BQ55">
        <v>4.7</v>
      </c>
      <c r="BR55">
        <v>28.8</v>
      </c>
      <c r="BS55">
        <v>31.6</v>
      </c>
      <c r="BT55">
        <v>34.4</v>
      </c>
      <c r="BU55">
        <v>50</v>
      </c>
      <c r="BV55">
        <v>25900</v>
      </c>
      <c r="BW55">
        <v>33800</v>
      </c>
      <c r="BX55">
        <v>50700</v>
      </c>
    </row>
    <row r="56" spans="2:76" x14ac:dyDescent="0.25">
      <c r="B56" s="57" t="s">
        <v>2</v>
      </c>
      <c r="C56" t="s">
        <v>188</v>
      </c>
      <c r="D56" t="s">
        <v>250</v>
      </c>
      <c r="E56">
        <v>400</v>
      </c>
      <c r="F56">
        <v>7.2</v>
      </c>
      <c r="G56">
        <v>375</v>
      </c>
      <c r="H56">
        <v>27.9</v>
      </c>
      <c r="I56">
        <v>9.1999999999999993</v>
      </c>
      <c r="J56">
        <v>45</v>
      </c>
      <c r="K56">
        <v>50</v>
      </c>
      <c r="L56">
        <v>55.7</v>
      </c>
      <c r="M56">
        <v>165</v>
      </c>
      <c r="N56">
        <v>14800</v>
      </c>
      <c r="O56">
        <v>20400</v>
      </c>
      <c r="P56">
        <v>26900</v>
      </c>
      <c r="Q56">
        <v>280</v>
      </c>
      <c r="R56">
        <v>14.9</v>
      </c>
      <c r="S56">
        <v>240</v>
      </c>
      <c r="T56">
        <v>31.9</v>
      </c>
      <c r="U56">
        <v>5</v>
      </c>
      <c r="V56">
        <v>36.5</v>
      </c>
      <c r="W56">
        <v>45</v>
      </c>
      <c r="X56">
        <v>48.2</v>
      </c>
      <c r="Y56">
        <v>95</v>
      </c>
      <c r="Z56">
        <v>22700</v>
      </c>
      <c r="AA56">
        <v>27500</v>
      </c>
      <c r="AB56">
        <v>35300</v>
      </c>
      <c r="AC56">
        <v>210</v>
      </c>
      <c r="AD56">
        <v>12.9</v>
      </c>
      <c r="AE56">
        <v>180</v>
      </c>
      <c r="AF56">
        <v>36.4</v>
      </c>
      <c r="AG56">
        <v>2.4</v>
      </c>
      <c r="AH56" t="s">
        <v>95</v>
      </c>
      <c r="AI56" t="s">
        <v>95</v>
      </c>
      <c r="AJ56">
        <v>48.3</v>
      </c>
      <c r="AK56">
        <v>85</v>
      </c>
      <c r="AL56">
        <v>23800</v>
      </c>
      <c r="AM56">
        <v>32400</v>
      </c>
      <c r="AN56">
        <v>49600</v>
      </c>
      <c r="AO56">
        <v>355</v>
      </c>
      <c r="AP56">
        <v>8.5</v>
      </c>
      <c r="AQ56">
        <v>325</v>
      </c>
      <c r="AR56">
        <v>26.9</v>
      </c>
      <c r="AS56">
        <v>12.2</v>
      </c>
      <c r="AT56">
        <v>39.1</v>
      </c>
      <c r="AU56">
        <v>46.7</v>
      </c>
      <c r="AV56">
        <v>52.4</v>
      </c>
      <c r="AW56">
        <v>125</v>
      </c>
      <c r="AX56">
        <v>14700</v>
      </c>
      <c r="AY56">
        <v>20300</v>
      </c>
      <c r="AZ56">
        <v>26100</v>
      </c>
      <c r="BA56">
        <v>225</v>
      </c>
      <c r="BB56">
        <v>11.7</v>
      </c>
      <c r="BC56">
        <v>195</v>
      </c>
      <c r="BD56">
        <v>36.799999999999997</v>
      </c>
      <c r="BE56">
        <v>4.9000000000000004</v>
      </c>
      <c r="BF56">
        <v>36.299999999999997</v>
      </c>
      <c r="BG56">
        <v>42.6</v>
      </c>
      <c r="BH56">
        <v>46.6</v>
      </c>
      <c r="BI56">
        <v>80</v>
      </c>
      <c r="BJ56">
        <v>17200</v>
      </c>
      <c r="BK56">
        <v>26800</v>
      </c>
      <c r="BL56">
        <v>38400</v>
      </c>
      <c r="BM56">
        <v>135</v>
      </c>
      <c r="BN56">
        <v>11</v>
      </c>
      <c r="BO56">
        <v>120</v>
      </c>
      <c r="BP56">
        <v>33.799999999999997</v>
      </c>
      <c r="BQ56">
        <v>3.7</v>
      </c>
      <c r="BR56" t="s">
        <v>95</v>
      </c>
      <c r="BS56" t="s">
        <v>95</v>
      </c>
      <c r="BT56">
        <v>51.5</v>
      </c>
      <c r="BU56">
        <v>55</v>
      </c>
      <c r="BV56">
        <v>21600</v>
      </c>
      <c r="BW56">
        <v>29100</v>
      </c>
      <c r="BX56">
        <v>53400</v>
      </c>
    </row>
    <row r="57" spans="2:76" x14ac:dyDescent="0.25">
      <c r="B57" s="57" t="s">
        <v>2</v>
      </c>
      <c r="C57" t="s">
        <v>189</v>
      </c>
      <c r="D57" t="s">
        <v>251</v>
      </c>
      <c r="E57">
        <v>2465</v>
      </c>
      <c r="F57">
        <v>70.8</v>
      </c>
      <c r="G57">
        <v>720</v>
      </c>
      <c r="H57">
        <v>11.9</v>
      </c>
      <c r="I57">
        <v>1.7</v>
      </c>
      <c r="J57">
        <v>4.5999999999999996</v>
      </c>
      <c r="K57">
        <v>5.9</v>
      </c>
      <c r="L57">
        <v>15.6</v>
      </c>
      <c r="M57">
        <v>95</v>
      </c>
      <c r="N57">
        <v>23100</v>
      </c>
      <c r="O57">
        <v>27500</v>
      </c>
      <c r="P57">
        <v>37000</v>
      </c>
      <c r="Q57">
        <v>2260</v>
      </c>
      <c r="R57">
        <v>75.2</v>
      </c>
      <c r="S57">
        <v>560</v>
      </c>
      <c r="T57">
        <v>17.7</v>
      </c>
      <c r="U57">
        <v>0.6</v>
      </c>
      <c r="V57">
        <v>3.5</v>
      </c>
      <c r="W57">
        <v>4.0999999999999996</v>
      </c>
      <c r="X57">
        <v>6.4</v>
      </c>
      <c r="Y57">
        <v>75</v>
      </c>
      <c r="Z57">
        <v>29200</v>
      </c>
      <c r="AA57">
        <v>41400</v>
      </c>
      <c r="AB57">
        <v>45000</v>
      </c>
      <c r="AC57">
        <v>1915</v>
      </c>
      <c r="AD57">
        <v>69.5</v>
      </c>
      <c r="AE57">
        <v>585</v>
      </c>
      <c r="AF57">
        <v>21.7</v>
      </c>
      <c r="AG57">
        <v>0.8</v>
      </c>
      <c r="AH57">
        <v>5.6</v>
      </c>
      <c r="AI57">
        <v>6.6</v>
      </c>
      <c r="AJ57">
        <v>8</v>
      </c>
      <c r="AK57">
        <v>90</v>
      </c>
      <c r="AL57">
        <v>30200</v>
      </c>
      <c r="AM57">
        <v>46900</v>
      </c>
      <c r="AN57">
        <v>61600</v>
      </c>
      <c r="AO57">
        <v>1945</v>
      </c>
      <c r="AP57">
        <v>65.8</v>
      </c>
      <c r="AQ57">
        <v>665</v>
      </c>
      <c r="AR57">
        <v>15.5</v>
      </c>
      <c r="AS57">
        <v>1.8</v>
      </c>
      <c r="AT57">
        <v>5.4</v>
      </c>
      <c r="AU57">
        <v>7.6</v>
      </c>
      <c r="AV57">
        <v>16.8</v>
      </c>
      <c r="AW57">
        <v>80</v>
      </c>
      <c r="AX57">
        <v>18400</v>
      </c>
      <c r="AY57">
        <v>29900</v>
      </c>
      <c r="AZ57">
        <v>36400</v>
      </c>
      <c r="BA57">
        <v>2090</v>
      </c>
      <c r="BB57">
        <v>73.2</v>
      </c>
      <c r="BC57">
        <v>560</v>
      </c>
      <c r="BD57">
        <v>17.7</v>
      </c>
      <c r="BE57">
        <v>1.1000000000000001</v>
      </c>
      <c r="BF57">
        <v>4.8</v>
      </c>
      <c r="BG57">
        <v>6.3</v>
      </c>
      <c r="BH57">
        <v>7.9</v>
      </c>
      <c r="BI57">
        <v>90</v>
      </c>
      <c r="BJ57">
        <v>22500</v>
      </c>
      <c r="BK57">
        <v>33400</v>
      </c>
      <c r="BL57">
        <v>45300</v>
      </c>
      <c r="BM57">
        <v>1700</v>
      </c>
      <c r="BN57">
        <v>67.2</v>
      </c>
      <c r="BO57">
        <v>555</v>
      </c>
      <c r="BP57">
        <v>23.8</v>
      </c>
      <c r="BQ57">
        <v>0.9</v>
      </c>
      <c r="BR57">
        <v>5.8</v>
      </c>
      <c r="BS57">
        <v>6.9</v>
      </c>
      <c r="BT57">
        <v>8.1</v>
      </c>
      <c r="BU57">
        <v>90</v>
      </c>
      <c r="BV57">
        <v>32500</v>
      </c>
      <c r="BW57">
        <v>47200</v>
      </c>
      <c r="BX57">
        <v>54700</v>
      </c>
    </row>
    <row r="58" spans="2:76" x14ac:dyDescent="0.25">
      <c r="B58" s="57" t="s">
        <v>2</v>
      </c>
      <c r="C58" t="s">
        <v>190</v>
      </c>
      <c r="D58" t="s">
        <v>252</v>
      </c>
      <c r="E58">
        <v>940</v>
      </c>
      <c r="F58">
        <v>17.8</v>
      </c>
      <c r="G58">
        <v>775</v>
      </c>
      <c r="H58">
        <v>24.5</v>
      </c>
      <c r="I58">
        <v>6.3</v>
      </c>
      <c r="J58">
        <v>11.7</v>
      </c>
      <c r="K58">
        <v>22.2</v>
      </c>
      <c r="L58">
        <v>51.5</v>
      </c>
      <c r="M58">
        <v>80</v>
      </c>
      <c r="N58">
        <v>11600</v>
      </c>
      <c r="O58">
        <v>20700</v>
      </c>
      <c r="P58">
        <v>27500</v>
      </c>
      <c r="Q58">
        <v>905</v>
      </c>
      <c r="R58">
        <v>22</v>
      </c>
      <c r="S58">
        <v>705</v>
      </c>
      <c r="T58">
        <v>44.8</v>
      </c>
      <c r="U58">
        <v>3.6</v>
      </c>
      <c r="V58">
        <v>18.3</v>
      </c>
      <c r="W58">
        <v>22</v>
      </c>
      <c r="X58">
        <v>29.6</v>
      </c>
      <c r="Y58">
        <v>130</v>
      </c>
      <c r="Z58">
        <v>13000</v>
      </c>
      <c r="AA58">
        <v>22500</v>
      </c>
      <c r="AB58">
        <v>32900</v>
      </c>
      <c r="AC58">
        <v>660</v>
      </c>
      <c r="AD58">
        <v>22</v>
      </c>
      <c r="AE58">
        <v>515</v>
      </c>
      <c r="AF58">
        <v>41.5</v>
      </c>
      <c r="AG58">
        <v>4.5999999999999996</v>
      </c>
      <c r="AH58">
        <v>23.7</v>
      </c>
      <c r="AI58">
        <v>29.2</v>
      </c>
      <c r="AJ58">
        <v>31.9</v>
      </c>
      <c r="AK58">
        <v>135</v>
      </c>
      <c r="AL58">
        <v>16900</v>
      </c>
      <c r="AM58">
        <v>25200</v>
      </c>
      <c r="AN58">
        <v>37600</v>
      </c>
      <c r="AO58">
        <v>975</v>
      </c>
      <c r="AP58">
        <v>15.9</v>
      </c>
      <c r="AQ58">
        <v>820</v>
      </c>
      <c r="AR58">
        <v>27.2</v>
      </c>
      <c r="AS58">
        <v>5.2</v>
      </c>
      <c r="AT58">
        <v>11.1</v>
      </c>
      <c r="AU58">
        <v>24.5</v>
      </c>
      <c r="AV58">
        <v>51.7</v>
      </c>
      <c r="AW58">
        <v>80</v>
      </c>
      <c r="AX58">
        <v>7400</v>
      </c>
      <c r="AY58">
        <v>14800</v>
      </c>
      <c r="AZ58">
        <v>25600</v>
      </c>
      <c r="BA58">
        <v>720</v>
      </c>
      <c r="BB58">
        <v>20.399999999999999</v>
      </c>
      <c r="BC58">
        <v>575</v>
      </c>
      <c r="BD58">
        <v>37.1</v>
      </c>
      <c r="BE58">
        <v>6.1</v>
      </c>
      <c r="BF58">
        <v>19.899999999999999</v>
      </c>
      <c r="BG58">
        <v>28.3</v>
      </c>
      <c r="BH58">
        <v>36.4</v>
      </c>
      <c r="BI58">
        <v>120</v>
      </c>
      <c r="BJ58">
        <v>13900</v>
      </c>
      <c r="BK58">
        <v>21900</v>
      </c>
      <c r="BL58">
        <v>31100</v>
      </c>
      <c r="BM58">
        <v>550</v>
      </c>
      <c r="BN58">
        <v>23.2</v>
      </c>
      <c r="BO58">
        <v>425</v>
      </c>
      <c r="BP58">
        <v>31</v>
      </c>
      <c r="BQ58">
        <v>4.9000000000000004</v>
      </c>
      <c r="BR58">
        <v>32.299999999999997</v>
      </c>
      <c r="BS58">
        <v>36.5</v>
      </c>
      <c r="BT58">
        <v>40.799999999999997</v>
      </c>
      <c r="BU58">
        <v>150</v>
      </c>
      <c r="BV58">
        <v>16400</v>
      </c>
      <c r="BW58">
        <v>24900</v>
      </c>
      <c r="BX58">
        <v>32800</v>
      </c>
    </row>
    <row r="59" spans="2:76" x14ac:dyDescent="0.25">
      <c r="B59" s="57" t="s">
        <v>2</v>
      </c>
      <c r="C59" t="s">
        <v>191</v>
      </c>
      <c r="D59" t="s">
        <v>253</v>
      </c>
      <c r="E59">
        <v>330</v>
      </c>
      <c r="F59">
        <v>55.3</v>
      </c>
      <c r="G59">
        <v>145</v>
      </c>
      <c r="H59">
        <v>7.3</v>
      </c>
      <c r="I59">
        <v>4.3</v>
      </c>
      <c r="J59">
        <v>11.2</v>
      </c>
      <c r="K59">
        <v>15.2</v>
      </c>
      <c r="L59">
        <v>33.1</v>
      </c>
      <c r="M59">
        <v>35</v>
      </c>
      <c r="N59">
        <v>19800</v>
      </c>
      <c r="O59">
        <v>24900</v>
      </c>
      <c r="P59">
        <v>27100</v>
      </c>
      <c r="Q59">
        <v>270</v>
      </c>
      <c r="R59">
        <v>70.900000000000006</v>
      </c>
      <c r="S59">
        <v>80</v>
      </c>
      <c r="T59">
        <v>11.9</v>
      </c>
      <c r="U59">
        <v>2.2000000000000002</v>
      </c>
      <c r="V59">
        <v>9</v>
      </c>
      <c r="W59">
        <v>10.8</v>
      </c>
      <c r="X59">
        <v>14.9</v>
      </c>
      <c r="Y59">
        <v>20</v>
      </c>
      <c r="Z59">
        <v>19000</v>
      </c>
      <c r="AA59">
        <v>31100</v>
      </c>
      <c r="AB59">
        <v>44000</v>
      </c>
      <c r="AC59">
        <v>170</v>
      </c>
      <c r="AD59">
        <v>72</v>
      </c>
      <c r="AE59">
        <v>45</v>
      </c>
      <c r="AF59" t="s">
        <v>95</v>
      </c>
      <c r="AG59" t="s">
        <v>95</v>
      </c>
      <c r="AH59" t="s">
        <v>95</v>
      </c>
      <c r="AI59" t="s">
        <v>95</v>
      </c>
      <c r="AJ59">
        <v>13.1</v>
      </c>
      <c r="AK59">
        <v>15</v>
      </c>
      <c r="AL59">
        <v>17500</v>
      </c>
      <c r="AM59">
        <v>33500</v>
      </c>
      <c r="AN59">
        <v>54600</v>
      </c>
      <c r="AO59">
        <v>285</v>
      </c>
      <c r="AP59">
        <v>64</v>
      </c>
      <c r="AQ59">
        <v>100</v>
      </c>
      <c r="AR59">
        <v>8.1</v>
      </c>
      <c r="AS59">
        <v>2.1</v>
      </c>
      <c r="AT59">
        <v>8.5</v>
      </c>
      <c r="AU59">
        <v>13.4</v>
      </c>
      <c r="AV59">
        <v>25.8</v>
      </c>
      <c r="AW59">
        <v>20</v>
      </c>
      <c r="AX59">
        <v>16500</v>
      </c>
      <c r="AY59">
        <v>23000</v>
      </c>
      <c r="AZ59">
        <v>30900</v>
      </c>
      <c r="BA59">
        <v>260</v>
      </c>
      <c r="BB59">
        <v>76.099999999999994</v>
      </c>
      <c r="BC59">
        <v>60</v>
      </c>
      <c r="BD59" t="s">
        <v>95</v>
      </c>
      <c r="BE59" t="s">
        <v>95</v>
      </c>
      <c r="BF59" t="s">
        <v>95</v>
      </c>
      <c r="BG59" t="s">
        <v>95</v>
      </c>
      <c r="BH59">
        <v>12.7</v>
      </c>
      <c r="BI59">
        <v>20</v>
      </c>
      <c r="BJ59">
        <v>24800</v>
      </c>
      <c r="BK59">
        <v>35300</v>
      </c>
      <c r="BL59">
        <v>43900</v>
      </c>
      <c r="BM59">
        <v>185</v>
      </c>
      <c r="BN59">
        <v>71.400000000000006</v>
      </c>
      <c r="BO59">
        <v>55</v>
      </c>
      <c r="BP59" t="s">
        <v>95</v>
      </c>
      <c r="BQ59" t="s">
        <v>95</v>
      </c>
      <c r="BR59" t="s">
        <v>95</v>
      </c>
      <c r="BS59" t="s">
        <v>95</v>
      </c>
      <c r="BT59">
        <v>10.8</v>
      </c>
      <c r="BU59">
        <v>15</v>
      </c>
      <c r="BV59">
        <v>29100</v>
      </c>
      <c r="BW59">
        <v>34400</v>
      </c>
      <c r="BX59">
        <v>43400</v>
      </c>
    </row>
    <row r="60" spans="2:76" x14ac:dyDescent="0.25">
      <c r="B60" s="57" t="s">
        <v>2</v>
      </c>
      <c r="C60" t="s">
        <v>192</v>
      </c>
      <c r="D60" t="s">
        <v>254</v>
      </c>
      <c r="E60">
        <v>645</v>
      </c>
      <c r="F60">
        <v>17.7</v>
      </c>
      <c r="G60">
        <v>530</v>
      </c>
      <c r="H60">
        <v>33.9</v>
      </c>
      <c r="I60">
        <v>8.9</v>
      </c>
      <c r="J60">
        <v>18</v>
      </c>
      <c r="K60">
        <v>24.4</v>
      </c>
      <c r="L60">
        <v>39.5</v>
      </c>
      <c r="M60">
        <v>95</v>
      </c>
      <c r="N60">
        <v>12200</v>
      </c>
      <c r="O60">
        <v>22000</v>
      </c>
      <c r="P60">
        <v>28700</v>
      </c>
      <c r="Q60">
        <v>610</v>
      </c>
      <c r="R60">
        <v>21.6</v>
      </c>
      <c r="S60">
        <v>480</v>
      </c>
      <c r="T60">
        <v>44.1</v>
      </c>
      <c r="U60">
        <v>4.7</v>
      </c>
      <c r="V60">
        <v>21.1</v>
      </c>
      <c r="W60">
        <v>24.7</v>
      </c>
      <c r="X60">
        <v>29.6</v>
      </c>
      <c r="Y60">
        <v>110</v>
      </c>
      <c r="Z60">
        <v>14800</v>
      </c>
      <c r="AA60">
        <v>25400</v>
      </c>
      <c r="AB60">
        <v>36500</v>
      </c>
      <c r="AC60">
        <v>735</v>
      </c>
      <c r="AD60">
        <v>19.7</v>
      </c>
      <c r="AE60">
        <v>590</v>
      </c>
      <c r="AF60">
        <v>41.2</v>
      </c>
      <c r="AG60">
        <v>3.3</v>
      </c>
      <c r="AH60" t="s">
        <v>95</v>
      </c>
      <c r="AI60" t="s">
        <v>95</v>
      </c>
      <c r="AJ60">
        <v>35.9</v>
      </c>
      <c r="AK60">
        <v>195</v>
      </c>
      <c r="AL60">
        <v>13700</v>
      </c>
      <c r="AM60">
        <v>25600</v>
      </c>
      <c r="AN60">
        <v>37500</v>
      </c>
      <c r="AO60">
        <v>695</v>
      </c>
      <c r="AP60">
        <v>16.399999999999999</v>
      </c>
      <c r="AQ60">
        <v>580</v>
      </c>
      <c r="AR60">
        <v>35.6</v>
      </c>
      <c r="AS60">
        <v>5.6</v>
      </c>
      <c r="AT60">
        <v>17.100000000000001</v>
      </c>
      <c r="AU60">
        <v>28</v>
      </c>
      <c r="AV60">
        <v>42.4</v>
      </c>
      <c r="AW60">
        <v>95</v>
      </c>
      <c r="AX60">
        <v>12600</v>
      </c>
      <c r="AY60">
        <v>18900</v>
      </c>
      <c r="AZ60">
        <v>28700</v>
      </c>
      <c r="BA60">
        <v>780</v>
      </c>
      <c r="BB60">
        <v>15.3</v>
      </c>
      <c r="BC60">
        <v>660</v>
      </c>
      <c r="BD60">
        <v>38.700000000000003</v>
      </c>
      <c r="BE60">
        <v>6.5</v>
      </c>
      <c r="BF60">
        <v>28.6</v>
      </c>
      <c r="BG60">
        <v>33.4</v>
      </c>
      <c r="BH60">
        <v>39.4</v>
      </c>
      <c r="BI60">
        <v>200</v>
      </c>
      <c r="BJ60">
        <v>11300</v>
      </c>
      <c r="BK60">
        <v>21800</v>
      </c>
      <c r="BL60">
        <v>33000</v>
      </c>
      <c r="BM60">
        <v>630</v>
      </c>
      <c r="BN60">
        <v>23.9</v>
      </c>
      <c r="BO60">
        <v>480</v>
      </c>
      <c r="BP60">
        <v>35</v>
      </c>
      <c r="BQ60">
        <v>3.6</v>
      </c>
      <c r="BR60" t="s">
        <v>95</v>
      </c>
      <c r="BS60" t="s">
        <v>95</v>
      </c>
      <c r="BT60">
        <v>37.5</v>
      </c>
      <c r="BU60">
        <v>185</v>
      </c>
      <c r="BV60">
        <v>18300</v>
      </c>
      <c r="BW60">
        <v>27600</v>
      </c>
      <c r="BX60">
        <v>36800</v>
      </c>
    </row>
    <row r="61" spans="2:76" x14ac:dyDescent="0.25">
      <c r="B61" s="57" t="s">
        <v>2</v>
      </c>
      <c r="C61" t="s">
        <v>193</v>
      </c>
      <c r="D61" t="s">
        <v>255</v>
      </c>
      <c r="E61">
        <v>535</v>
      </c>
      <c r="F61">
        <v>14.8</v>
      </c>
      <c r="G61">
        <v>455</v>
      </c>
      <c r="H61">
        <v>14.2</v>
      </c>
      <c r="I61">
        <v>8.4</v>
      </c>
      <c r="J61">
        <v>41.1</v>
      </c>
      <c r="K61">
        <v>51.6</v>
      </c>
      <c r="L61">
        <v>62.6</v>
      </c>
      <c r="M61">
        <v>210</v>
      </c>
      <c r="N61">
        <v>16600</v>
      </c>
      <c r="O61">
        <v>21800</v>
      </c>
      <c r="P61">
        <v>29400</v>
      </c>
      <c r="Q61">
        <v>270</v>
      </c>
      <c r="R61">
        <v>21.9</v>
      </c>
      <c r="S61">
        <v>210</v>
      </c>
      <c r="T61">
        <v>18.600000000000001</v>
      </c>
      <c r="U61">
        <v>4.5</v>
      </c>
      <c r="V61">
        <v>43.9</v>
      </c>
      <c r="W61">
        <v>48</v>
      </c>
      <c r="X61">
        <v>55</v>
      </c>
      <c r="Y61">
        <v>115</v>
      </c>
      <c r="Z61">
        <v>20000</v>
      </c>
      <c r="AA61">
        <v>27300</v>
      </c>
      <c r="AB61">
        <v>35000</v>
      </c>
      <c r="AC61">
        <v>90</v>
      </c>
      <c r="AD61">
        <v>26.4</v>
      </c>
      <c r="AE61">
        <v>65</v>
      </c>
      <c r="AF61" t="s">
        <v>95</v>
      </c>
      <c r="AG61" t="s">
        <v>95</v>
      </c>
      <c r="AH61" t="s">
        <v>95</v>
      </c>
      <c r="AI61" t="s">
        <v>95</v>
      </c>
      <c r="AJ61">
        <v>53.8</v>
      </c>
      <c r="AK61">
        <v>35</v>
      </c>
      <c r="AL61">
        <v>20300</v>
      </c>
      <c r="AM61">
        <v>30700</v>
      </c>
      <c r="AN61">
        <v>44700</v>
      </c>
      <c r="AO61">
        <v>420</v>
      </c>
      <c r="AP61">
        <v>16.100000000000001</v>
      </c>
      <c r="AQ61">
        <v>355</v>
      </c>
      <c r="AR61">
        <v>18.2</v>
      </c>
      <c r="AS61">
        <v>5.9</v>
      </c>
      <c r="AT61">
        <v>34.799999999999997</v>
      </c>
      <c r="AU61">
        <v>46.7</v>
      </c>
      <c r="AV61">
        <v>59.7</v>
      </c>
      <c r="AW61">
        <v>140</v>
      </c>
      <c r="AX61">
        <v>14200</v>
      </c>
      <c r="AY61">
        <v>20200</v>
      </c>
      <c r="AZ61">
        <v>26200</v>
      </c>
      <c r="BA61">
        <v>190</v>
      </c>
      <c r="BB61">
        <v>22.5</v>
      </c>
      <c r="BC61">
        <v>150</v>
      </c>
      <c r="BD61">
        <v>16.8</v>
      </c>
      <c r="BE61">
        <v>7.3</v>
      </c>
      <c r="BF61">
        <v>35.6</v>
      </c>
      <c r="BG61">
        <v>47.1</v>
      </c>
      <c r="BH61">
        <v>53.4</v>
      </c>
      <c r="BI61">
        <v>65</v>
      </c>
      <c r="BJ61">
        <v>20400</v>
      </c>
      <c r="BK61">
        <v>28400</v>
      </c>
      <c r="BL61">
        <v>39600</v>
      </c>
      <c r="BM61">
        <v>30</v>
      </c>
      <c r="BN61">
        <v>22.6</v>
      </c>
      <c r="BO61">
        <v>25</v>
      </c>
      <c r="BP61" t="s">
        <v>95</v>
      </c>
      <c r="BQ61" t="s">
        <v>95</v>
      </c>
      <c r="BR61" t="s">
        <v>95</v>
      </c>
      <c r="BS61" t="s">
        <v>95</v>
      </c>
      <c r="BT61">
        <v>48.4</v>
      </c>
      <c r="BU61" t="s">
        <v>95</v>
      </c>
      <c r="BV61" t="s">
        <v>95</v>
      </c>
      <c r="BW61" t="s">
        <v>95</v>
      </c>
      <c r="BX61" t="s">
        <v>95</v>
      </c>
    </row>
    <row r="62" spans="2:76" x14ac:dyDescent="0.25">
      <c r="B62" s="57" t="s">
        <v>2</v>
      </c>
      <c r="C62" t="s">
        <v>194</v>
      </c>
      <c r="D62" t="s">
        <v>256</v>
      </c>
      <c r="E62">
        <v>865</v>
      </c>
      <c r="F62">
        <v>54.8</v>
      </c>
      <c r="G62">
        <v>390</v>
      </c>
      <c r="H62" t="s">
        <v>95</v>
      </c>
      <c r="I62" t="s">
        <v>95</v>
      </c>
      <c r="J62" t="s">
        <v>95</v>
      </c>
      <c r="K62">
        <v>4.5999999999999996</v>
      </c>
      <c r="L62">
        <v>37.4</v>
      </c>
      <c r="M62">
        <v>20</v>
      </c>
      <c r="N62">
        <v>11800</v>
      </c>
      <c r="O62">
        <v>25500</v>
      </c>
      <c r="P62">
        <v>31700</v>
      </c>
      <c r="Q62">
        <v>595</v>
      </c>
      <c r="R62">
        <v>81.5</v>
      </c>
      <c r="S62">
        <v>110</v>
      </c>
      <c r="T62" t="s">
        <v>95</v>
      </c>
      <c r="U62" t="s">
        <v>95</v>
      </c>
      <c r="V62" t="s">
        <v>95</v>
      </c>
      <c r="W62" t="s">
        <v>95</v>
      </c>
      <c r="X62">
        <v>9.8000000000000007</v>
      </c>
      <c r="Y62" t="s">
        <v>95</v>
      </c>
      <c r="Z62" t="s">
        <v>95</v>
      </c>
      <c r="AA62" t="s">
        <v>95</v>
      </c>
      <c r="AB62" t="s">
        <v>95</v>
      </c>
      <c r="AC62">
        <v>255</v>
      </c>
      <c r="AD62">
        <v>74.099999999999994</v>
      </c>
      <c r="AE62">
        <v>65</v>
      </c>
      <c r="AF62" t="s">
        <v>95</v>
      </c>
      <c r="AG62" t="s">
        <v>95</v>
      </c>
      <c r="AH62" t="s">
        <v>95</v>
      </c>
      <c r="AI62" t="s">
        <v>95</v>
      </c>
      <c r="AJ62">
        <v>12.2</v>
      </c>
      <c r="AK62" t="s">
        <v>95</v>
      </c>
      <c r="AL62" t="s">
        <v>95</v>
      </c>
      <c r="AM62" t="s">
        <v>95</v>
      </c>
      <c r="AN62" t="s">
        <v>95</v>
      </c>
      <c r="AO62">
        <v>1020</v>
      </c>
      <c r="AP62">
        <v>49.1</v>
      </c>
      <c r="AQ62">
        <v>520</v>
      </c>
      <c r="AR62" t="s">
        <v>95</v>
      </c>
      <c r="AS62" t="s">
        <v>95</v>
      </c>
      <c r="AT62" t="s">
        <v>95</v>
      </c>
      <c r="AU62">
        <v>4.4000000000000004</v>
      </c>
      <c r="AV62">
        <v>46</v>
      </c>
      <c r="AW62" t="s">
        <v>95</v>
      </c>
      <c r="AX62" t="s">
        <v>95</v>
      </c>
      <c r="AY62" t="s">
        <v>95</v>
      </c>
      <c r="AZ62" t="s">
        <v>95</v>
      </c>
      <c r="BA62">
        <v>380</v>
      </c>
      <c r="BB62">
        <v>81.2</v>
      </c>
      <c r="BC62">
        <v>70</v>
      </c>
      <c r="BD62" t="s">
        <v>95</v>
      </c>
      <c r="BE62" t="s">
        <v>95</v>
      </c>
      <c r="BF62" t="s">
        <v>95</v>
      </c>
      <c r="BG62" t="s">
        <v>95</v>
      </c>
      <c r="BH62">
        <v>9.1999999999999993</v>
      </c>
      <c r="BI62" t="s">
        <v>95</v>
      </c>
      <c r="BJ62" t="s">
        <v>95</v>
      </c>
      <c r="BK62" t="s">
        <v>95</v>
      </c>
      <c r="BL62" t="s">
        <v>95</v>
      </c>
      <c r="BM62">
        <v>165</v>
      </c>
      <c r="BN62">
        <v>70.5</v>
      </c>
      <c r="BO62">
        <v>50</v>
      </c>
      <c r="BP62" t="s">
        <v>95</v>
      </c>
      <c r="BQ62" t="s">
        <v>95</v>
      </c>
      <c r="BR62" t="s">
        <v>95</v>
      </c>
      <c r="BS62" t="s">
        <v>95</v>
      </c>
      <c r="BT62">
        <v>13.9</v>
      </c>
      <c r="BU62" t="s">
        <v>95</v>
      </c>
      <c r="BV62" t="s">
        <v>95</v>
      </c>
      <c r="BW62" t="s">
        <v>95</v>
      </c>
      <c r="BX62" t="s">
        <v>95</v>
      </c>
    </row>
    <row r="63" spans="2:76" x14ac:dyDescent="0.25">
      <c r="B63" s="57" t="s">
        <v>2</v>
      </c>
      <c r="C63" t="s">
        <v>195</v>
      </c>
      <c r="D63" t="s">
        <v>257</v>
      </c>
      <c r="E63">
        <v>660</v>
      </c>
      <c r="F63">
        <v>62.7</v>
      </c>
      <c r="G63">
        <v>245</v>
      </c>
      <c r="H63">
        <v>8.9</v>
      </c>
      <c r="I63">
        <v>2.6</v>
      </c>
      <c r="J63">
        <v>6.6</v>
      </c>
      <c r="K63">
        <v>9.1</v>
      </c>
      <c r="L63">
        <v>25.8</v>
      </c>
      <c r="M63">
        <v>40</v>
      </c>
      <c r="N63">
        <v>26100</v>
      </c>
      <c r="O63">
        <v>34600</v>
      </c>
      <c r="P63">
        <v>41900</v>
      </c>
      <c r="Q63">
        <v>425</v>
      </c>
      <c r="R63">
        <v>69.7</v>
      </c>
      <c r="S63">
        <v>130</v>
      </c>
      <c r="T63">
        <v>12.9</v>
      </c>
      <c r="U63">
        <v>1.6</v>
      </c>
      <c r="V63">
        <v>10.8</v>
      </c>
      <c r="W63">
        <v>12.2</v>
      </c>
      <c r="X63">
        <v>15.7</v>
      </c>
      <c r="Y63">
        <v>45</v>
      </c>
      <c r="Z63">
        <v>33700</v>
      </c>
      <c r="AA63">
        <v>44700</v>
      </c>
      <c r="AB63">
        <v>57500</v>
      </c>
      <c r="AC63">
        <v>250</v>
      </c>
      <c r="AD63">
        <v>68.3</v>
      </c>
      <c r="AE63">
        <v>80</v>
      </c>
      <c r="AF63">
        <v>15.1</v>
      </c>
      <c r="AG63">
        <v>2</v>
      </c>
      <c r="AH63">
        <v>11.5</v>
      </c>
      <c r="AI63">
        <v>13.1</v>
      </c>
      <c r="AJ63">
        <v>14.7</v>
      </c>
      <c r="AK63">
        <v>30</v>
      </c>
      <c r="AL63">
        <v>43100</v>
      </c>
      <c r="AM63">
        <v>52000</v>
      </c>
      <c r="AN63">
        <v>68200</v>
      </c>
      <c r="AO63">
        <v>545</v>
      </c>
      <c r="AP63">
        <v>59.7</v>
      </c>
      <c r="AQ63">
        <v>220</v>
      </c>
      <c r="AR63">
        <v>7.7</v>
      </c>
      <c r="AS63">
        <v>2.6</v>
      </c>
      <c r="AT63">
        <v>10.1</v>
      </c>
      <c r="AU63">
        <v>12.5</v>
      </c>
      <c r="AV63">
        <v>30</v>
      </c>
      <c r="AW63">
        <v>45</v>
      </c>
      <c r="AX63">
        <v>24700</v>
      </c>
      <c r="AY63">
        <v>32000</v>
      </c>
      <c r="AZ63">
        <v>39800</v>
      </c>
      <c r="BA63">
        <v>290</v>
      </c>
      <c r="BB63">
        <v>70.900000000000006</v>
      </c>
      <c r="BC63">
        <v>85</v>
      </c>
      <c r="BD63">
        <v>11.1</v>
      </c>
      <c r="BE63">
        <v>2.4</v>
      </c>
      <c r="BF63">
        <v>9.6999999999999993</v>
      </c>
      <c r="BG63">
        <v>11.4</v>
      </c>
      <c r="BH63">
        <v>15.6</v>
      </c>
      <c r="BI63">
        <v>25</v>
      </c>
      <c r="BJ63">
        <v>33400</v>
      </c>
      <c r="BK63">
        <v>43500</v>
      </c>
      <c r="BL63">
        <v>61800</v>
      </c>
      <c r="BM63">
        <v>285</v>
      </c>
      <c r="BN63">
        <v>68.8</v>
      </c>
      <c r="BO63">
        <v>90</v>
      </c>
      <c r="BP63">
        <v>15.8</v>
      </c>
      <c r="BQ63">
        <v>2.1</v>
      </c>
      <c r="BR63">
        <v>9.5</v>
      </c>
      <c r="BS63">
        <v>10.9</v>
      </c>
      <c r="BT63">
        <v>13.3</v>
      </c>
      <c r="BU63">
        <v>25</v>
      </c>
      <c r="BV63">
        <v>27400</v>
      </c>
      <c r="BW63">
        <v>43800</v>
      </c>
      <c r="BX63">
        <v>65500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EEF6145FB444B8A28CA291FEA22B3" ma:contentTypeVersion="4" ma:contentTypeDescription="Create a new document." ma:contentTypeScope="" ma:versionID="ba63302306c6b960a87cec906562a647">
  <xsd:schema xmlns:xsd="http://www.w3.org/2001/XMLSchema" xmlns:xs="http://www.w3.org/2001/XMLSchema" xmlns:p="http://schemas.microsoft.com/office/2006/metadata/properties" xmlns:ns2="6d476623-d28d-4cfd-b4aa-03c021ba9ac0" xmlns:ns3="1fe84117-520c-42b6-b753-2c95094dbdd9" targetNamespace="http://schemas.microsoft.com/office/2006/metadata/properties" ma:root="true" ma:fieldsID="d67d34c1a54e2caca221d6dc52470c2f" ns2:_="" ns3:_="">
    <xsd:import namespace="6d476623-d28d-4cfd-b4aa-03c021ba9ac0"/>
    <xsd:import namespace="1fe84117-520c-42b6-b753-2c95094dbd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76623-d28d-4cfd-b4aa-03c021ba9ac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fe84117-520c-42b6-b753-2c95094dbd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8DD165-28C0-4CAF-B6E0-B006EC9F4A49}"/>
</file>

<file path=customXml/itemProps2.xml><?xml version="1.0" encoding="utf-8"?>
<ds:datastoreItem xmlns:ds="http://schemas.openxmlformats.org/officeDocument/2006/customXml" ds:itemID="{9ECA7D49-25C2-456F-95AA-1703FDE64D28}"/>
</file>

<file path=customXml/itemProps3.xml><?xml version="1.0" encoding="utf-8"?>
<ds:datastoreItem xmlns:ds="http://schemas.openxmlformats.org/officeDocument/2006/customXml" ds:itemID="{18E36312-A0A8-4F07-B016-BC151CE7B9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Definitions</vt:lpstr>
      <vt:lpstr>Table 27</vt:lpstr>
      <vt:lpstr>Table 28</vt:lpstr>
      <vt:lpstr>Table1 feeder</vt:lpstr>
      <vt:lpstr>Table 29</vt:lpstr>
      <vt:lpstr>Table1c feeder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fw</dc:creator>
  <cp:lastModifiedBy>FLITTON, Miles</cp:lastModifiedBy>
  <dcterms:created xsi:type="dcterms:W3CDTF">2016-10-10T08:35:46Z</dcterms:created>
  <dcterms:modified xsi:type="dcterms:W3CDTF">2018-03-13T15:10:48Z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0x010100524EEF6145FB444B8A28CA291FEA22B3</vt:lpwstr>
  </property>
</Properties>
</file>